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:\.shortcut-targets-by-id\1Q1wqfyVqBdqKYV6rTbhRVtViiupDqjVk\Theo dõi Khoán Gia Công\"/>
    </mc:Choice>
  </mc:AlternateContent>
  <xr:revisionPtr revIDLastSave="0" documentId="13_ncr:1_{AE20DD27-96D2-4BB9-8341-119F9DE64D90}" xr6:coauthVersionLast="47" xr6:coauthVersionMax="47" xr10:uidLastSave="{00000000-0000-0000-0000-000000000000}"/>
  <bookViews>
    <workbookView xWindow="3276" yWindow="1512" windowWidth="19320" windowHeight="9756" activeTab="3" xr2:uid="{00000000-000D-0000-FFFF-FFFF00000000}"/>
  </bookViews>
  <sheets>
    <sheet name="GCCK" sheetId="1" r:id="rId1"/>
    <sheet name="DH" sheetId="2" r:id="rId2"/>
    <sheet name="SL" sheetId="3" r:id="rId3"/>
    <sheet name="Theo Dõi GC" sheetId="4" r:id="rId4"/>
    <sheet name="CĐ" sheetId="5" r:id="rId5"/>
  </sheets>
  <definedNames>
    <definedName name="_xlnm._FilterDatabase" localSheetId="4" hidden="1">CĐ!$A$1:$M$566</definedName>
    <definedName name="_xlnm._FilterDatabase" localSheetId="1" hidden="1">DH!$A$5:$Z$296</definedName>
    <definedName name="_xlnm._FilterDatabase" localSheetId="2" hidden="1">SL!$A$3:$N$7637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10" roundtripDataChecksum="nJR3yizsOqNjJ+qxHFdW9T0e9k0MFmr/uAi/gzb0rxc="/>
    </ext>
  </extLst>
</workbook>
</file>

<file path=xl/calcChain.xml><?xml version="1.0" encoding="utf-8"?>
<calcChain xmlns="http://schemas.openxmlformats.org/spreadsheetml/2006/main">
  <c r="H1" i="5" l="1"/>
  <c r="M15" i="5" s="1"/>
  <c r="P296" i="2" a="1"/>
  <c r="P296" i="2" s="1"/>
  <c r="M296" i="2" s="1"/>
  <c r="L296" i="2"/>
  <c r="H296" i="2"/>
  <c r="P295" i="2" a="1"/>
  <c r="P295" i="2" s="1"/>
  <c r="M295" i="2" s="1"/>
  <c r="L295" i="2"/>
  <c r="H295" i="2"/>
  <c r="P294" i="2" a="1"/>
  <c r="P294" i="2" s="1"/>
  <c r="M294" i="2" s="1"/>
  <c r="L294" i="2"/>
  <c r="H294" i="2"/>
  <c r="P293" i="2" a="1"/>
  <c r="P293" i="2" s="1"/>
  <c r="M293" i="2" s="1"/>
  <c r="L293" i="2"/>
  <c r="H293" i="2"/>
  <c r="P292" i="2" a="1"/>
  <c r="P292" i="2" s="1"/>
  <c r="M292" i="2" s="1"/>
  <c r="L292" i="2"/>
  <c r="H292" i="2"/>
  <c r="P291" i="2" a="1"/>
  <c r="P291" i="2" s="1"/>
  <c r="M291" i="2" s="1"/>
  <c r="R291" i="2" s="1"/>
  <c r="L291" i="2"/>
  <c r="H291" i="2"/>
  <c r="P290" i="2" a="1"/>
  <c r="P290" i="2" s="1"/>
  <c r="M290" i="2" s="1"/>
  <c r="L290" i="2"/>
  <c r="H290" i="2"/>
  <c r="P289" i="2" a="1"/>
  <c r="P289" i="2" s="1"/>
  <c r="M289" i="2" s="1"/>
  <c r="L289" i="2"/>
  <c r="H289" i="2"/>
  <c r="P288" i="2" a="1"/>
  <c r="P288" i="2" s="1"/>
  <c r="M288" i="2" s="1"/>
  <c r="L288" i="2"/>
  <c r="H288" i="2"/>
  <c r="P287" i="2" a="1"/>
  <c r="P287" i="2" s="1"/>
  <c r="M287" i="2" s="1"/>
  <c r="L287" i="2"/>
  <c r="H287" i="2"/>
  <c r="P286" i="2" a="1"/>
  <c r="P286" i="2" s="1"/>
  <c r="M286" i="2" s="1"/>
  <c r="L286" i="2"/>
  <c r="H286" i="2"/>
  <c r="P285" i="2" a="1"/>
  <c r="P285" i="2" s="1"/>
  <c r="M285" i="2" s="1"/>
  <c r="R285" i="2" s="1"/>
  <c r="L285" i="2"/>
  <c r="H285" i="2"/>
  <c r="P284" i="2" a="1"/>
  <c r="P284" i="2" s="1"/>
  <c r="M284" i="2" s="1"/>
  <c r="L284" i="2"/>
  <c r="H284" i="2"/>
  <c r="P283" i="2" a="1"/>
  <c r="P283" i="2" s="1"/>
  <c r="M283" i="2" s="1"/>
  <c r="L283" i="2"/>
  <c r="H283" i="2"/>
  <c r="P282" i="2" a="1"/>
  <c r="P282" i="2" s="1"/>
  <c r="M282" i="2" s="1"/>
  <c r="R282" i="2" s="1"/>
  <c r="L282" i="2"/>
  <c r="H282" i="2"/>
  <c r="P281" i="2" a="1"/>
  <c r="P281" i="2" s="1"/>
  <c r="M281" i="2" s="1"/>
  <c r="L281" i="2"/>
  <c r="H281" i="2"/>
  <c r="P280" i="2" a="1"/>
  <c r="P280" i="2" s="1"/>
  <c r="M280" i="2" s="1"/>
  <c r="L280" i="2"/>
  <c r="H280" i="2"/>
  <c r="P279" i="2" a="1"/>
  <c r="P279" i="2" s="1"/>
  <c r="M279" i="2" s="1"/>
  <c r="R279" i="2" s="1"/>
  <c r="L279" i="2"/>
  <c r="H279" i="2"/>
  <c r="P278" i="2" a="1"/>
  <c r="P278" i="2" s="1"/>
  <c r="M278" i="2" s="1"/>
  <c r="L278" i="2"/>
  <c r="H278" i="2"/>
  <c r="P277" i="2" a="1"/>
  <c r="P277" i="2" s="1"/>
  <c r="M277" i="2" s="1"/>
  <c r="L277" i="2"/>
  <c r="H277" i="2"/>
  <c r="P276" i="2" a="1"/>
  <c r="P276" i="2" s="1"/>
  <c r="M276" i="2" s="1"/>
  <c r="R276" i="2" s="1"/>
  <c r="L276" i="2"/>
  <c r="H276" i="2"/>
  <c r="P275" i="2" a="1"/>
  <c r="P275" i="2" s="1"/>
  <c r="M275" i="2" s="1"/>
  <c r="L275" i="2"/>
  <c r="H275" i="2"/>
  <c r="P274" i="2" a="1"/>
  <c r="P274" i="2" s="1"/>
  <c r="M274" i="2" s="1"/>
  <c r="L274" i="2"/>
  <c r="H274" i="2"/>
  <c r="P273" i="2" a="1"/>
  <c r="P273" i="2" s="1"/>
  <c r="M273" i="2" s="1"/>
  <c r="R273" i="2" s="1"/>
  <c r="L273" i="2"/>
  <c r="H273" i="2"/>
  <c r="P272" i="2" a="1"/>
  <c r="P272" i="2" s="1"/>
  <c r="M272" i="2" s="1"/>
  <c r="L272" i="2"/>
  <c r="H272" i="2"/>
  <c r="P271" i="2" a="1"/>
  <c r="P271" i="2" s="1"/>
  <c r="M271" i="2" s="1"/>
  <c r="L271" i="2"/>
  <c r="H271" i="2"/>
  <c r="P270" i="2" a="1"/>
  <c r="P270" i="2" s="1"/>
  <c r="M270" i="2" s="1"/>
  <c r="R270" i="2" s="1"/>
  <c r="L270" i="2"/>
  <c r="H270" i="2"/>
  <c r="P269" i="2" a="1"/>
  <c r="P269" i="2" s="1"/>
  <c r="M269" i="2" s="1"/>
  <c r="L269" i="2"/>
  <c r="H269" i="2"/>
  <c r="P268" i="2" a="1"/>
  <c r="P268" i="2" s="1"/>
  <c r="M268" i="2" s="1"/>
  <c r="L268" i="2"/>
  <c r="H268" i="2"/>
  <c r="P267" i="2" a="1"/>
  <c r="P267" i="2" s="1"/>
  <c r="M267" i="2" s="1"/>
  <c r="R267" i="2" s="1"/>
  <c r="L267" i="2"/>
  <c r="H267" i="2"/>
  <c r="P266" i="2" a="1"/>
  <c r="P266" i="2" s="1"/>
  <c r="M266" i="2" s="1"/>
  <c r="L266" i="2"/>
  <c r="H266" i="2"/>
  <c r="P265" i="2" a="1"/>
  <c r="P265" i="2" s="1"/>
  <c r="M265" i="2" s="1"/>
  <c r="L265" i="2"/>
  <c r="H265" i="2"/>
  <c r="P264" i="2" a="1"/>
  <c r="P264" i="2" s="1"/>
  <c r="M264" i="2" s="1"/>
  <c r="R264" i="2" s="1"/>
  <c r="L264" i="2"/>
  <c r="H264" i="2"/>
  <c r="P263" i="2" a="1"/>
  <c r="P263" i="2" s="1"/>
  <c r="M263" i="2" s="1"/>
  <c r="L263" i="2"/>
  <c r="H263" i="2"/>
  <c r="P262" i="2" a="1"/>
  <c r="P262" i="2" s="1"/>
  <c r="M262" i="2" s="1"/>
  <c r="L262" i="2"/>
  <c r="H262" i="2"/>
  <c r="P261" i="2" a="1"/>
  <c r="P261" i="2" s="1"/>
  <c r="M261" i="2" s="1"/>
  <c r="R261" i="2" s="1"/>
  <c r="L261" i="2"/>
  <c r="H261" i="2"/>
  <c r="P260" i="2" a="1"/>
  <c r="P260" i="2" s="1"/>
  <c r="M260" i="2" s="1"/>
  <c r="L260" i="2"/>
  <c r="H260" i="2"/>
  <c r="P259" i="2" a="1"/>
  <c r="P259" i="2" s="1"/>
  <c r="M259" i="2" s="1"/>
  <c r="L259" i="2"/>
  <c r="H259" i="2"/>
  <c r="P258" i="2" a="1"/>
  <c r="P258" i="2" s="1"/>
  <c r="M258" i="2" s="1"/>
  <c r="R258" i="2" s="1"/>
  <c r="L258" i="2"/>
  <c r="H258" i="2"/>
  <c r="P257" i="2" a="1"/>
  <c r="P257" i="2" s="1"/>
  <c r="M257" i="2" s="1"/>
  <c r="L257" i="2"/>
  <c r="H257" i="2"/>
  <c r="P256" i="2" a="1"/>
  <c r="P256" i="2" s="1"/>
  <c r="M256" i="2" s="1"/>
  <c r="L256" i="2"/>
  <c r="H256" i="2"/>
  <c r="P255" i="2" a="1"/>
  <c r="P255" i="2" s="1"/>
  <c r="M255" i="2" s="1"/>
  <c r="R255" i="2" s="1"/>
  <c r="L255" i="2"/>
  <c r="H255" i="2"/>
  <c r="P254" i="2" a="1"/>
  <c r="P254" i="2" s="1"/>
  <c r="M254" i="2" s="1"/>
  <c r="L254" i="2"/>
  <c r="H254" i="2"/>
  <c r="P253" i="2" a="1"/>
  <c r="P253" i="2" s="1"/>
  <c r="M253" i="2" s="1"/>
  <c r="L253" i="2"/>
  <c r="H253" i="2"/>
  <c r="P252" i="2" a="1"/>
  <c r="P252" i="2" s="1"/>
  <c r="M252" i="2" s="1"/>
  <c r="L252" i="2"/>
  <c r="H252" i="2"/>
  <c r="P251" i="2" a="1"/>
  <c r="P251" i="2" s="1"/>
  <c r="M251" i="2" s="1"/>
  <c r="L251" i="2"/>
  <c r="H251" i="2"/>
  <c r="P250" i="2" a="1"/>
  <c r="P250" i="2" s="1"/>
  <c r="M250" i="2" s="1"/>
  <c r="L250" i="2"/>
  <c r="H250" i="2"/>
  <c r="P249" i="2" a="1"/>
  <c r="P249" i="2" s="1"/>
  <c r="M249" i="2" s="1"/>
  <c r="R249" i="2" s="1"/>
  <c r="L249" i="2"/>
  <c r="H249" i="2"/>
  <c r="P248" i="2" a="1"/>
  <c r="P248" i="2" s="1"/>
  <c r="M248" i="2" s="1"/>
  <c r="L248" i="2"/>
  <c r="H248" i="2"/>
  <c r="P247" i="2" a="1"/>
  <c r="P247" i="2" s="1"/>
  <c r="M247" i="2" s="1"/>
  <c r="L247" i="2"/>
  <c r="H247" i="2"/>
  <c r="P246" i="2" a="1"/>
  <c r="P246" i="2" s="1"/>
  <c r="M246" i="2" s="1"/>
  <c r="R246" i="2" s="1"/>
  <c r="L246" i="2"/>
  <c r="H246" i="2"/>
  <c r="P245" i="2" a="1"/>
  <c r="P245" i="2" s="1"/>
  <c r="M245" i="2" s="1"/>
  <c r="L245" i="2"/>
  <c r="H245" i="2"/>
  <c r="P244" i="2" a="1"/>
  <c r="P244" i="2" s="1"/>
  <c r="M244" i="2" s="1"/>
  <c r="L244" i="2"/>
  <c r="H244" i="2"/>
  <c r="P243" i="2" a="1"/>
  <c r="P243" i="2" s="1"/>
  <c r="M243" i="2" s="1"/>
  <c r="R243" i="2" s="1"/>
  <c r="L243" i="2"/>
  <c r="H243" i="2"/>
  <c r="P242" i="2" a="1"/>
  <c r="P242" i="2" s="1"/>
  <c r="M242" i="2" s="1"/>
  <c r="L242" i="2"/>
  <c r="H242" i="2"/>
  <c r="P241" i="2" a="1"/>
  <c r="P241" i="2" s="1"/>
  <c r="M241" i="2" s="1"/>
  <c r="L241" i="2"/>
  <c r="H241" i="2"/>
  <c r="P240" i="2" a="1"/>
  <c r="P240" i="2" s="1"/>
  <c r="M240" i="2" s="1"/>
  <c r="R240" i="2" s="1"/>
  <c r="L240" i="2"/>
  <c r="H240" i="2"/>
  <c r="P239" i="2" a="1"/>
  <c r="P239" i="2" s="1"/>
  <c r="M239" i="2" s="1"/>
  <c r="L239" i="2"/>
  <c r="H239" i="2"/>
  <c r="P238" i="2" a="1"/>
  <c r="P238" i="2" s="1"/>
  <c r="M238" i="2" s="1"/>
  <c r="L238" i="2"/>
  <c r="H238" i="2"/>
  <c r="P237" i="2" a="1"/>
  <c r="P237" i="2" s="1"/>
  <c r="M237" i="2" s="1"/>
  <c r="L237" i="2"/>
  <c r="H237" i="2"/>
  <c r="P236" i="2" a="1"/>
  <c r="P236" i="2" s="1"/>
  <c r="M236" i="2" s="1"/>
  <c r="L236" i="2"/>
  <c r="H236" i="2"/>
  <c r="P235" i="2" a="1"/>
  <c r="P235" i="2" s="1"/>
  <c r="M235" i="2" s="1"/>
  <c r="L235" i="2"/>
  <c r="H235" i="2"/>
  <c r="P234" i="2" a="1"/>
  <c r="P234" i="2" s="1"/>
  <c r="M234" i="2" s="1"/>
  <c r="R234" i="2" s="1"/>
  <c r="L234" i="2"/>
  <c r="H234" i="2"/>
  <c r="P233" i="2" a="1"/>
  <c r="P233" i="2" s="1"/>
  <c r="M233" i="2" s="1"/>
  <c r="L233" i="2"/>
  <c r="H233" i="2"/>
  <c r="P232" i="2" a="1"/>
  <c r="P232" i="2" s="1"/>
  <c r="M232" i="2" s="1"/>
  <c r="L232" i="2"/>
  <c r="H232" i="2"/>
  <c r="P231" i="2" a="1"/>
  <c r="P231" i="2" s="1"/>
  <c r="M231" i="2" s="1"/>
  <c r="L231" i="2"/>
  <c r="H231" i="2"/>
  <c r="P230" i="2" a="1"/>
  <c r="P230" i="2" s="1"/>
  <c r="M230" i="2" s="1"/>
  <c r="L230" i="2"/>
  <c r="H230" i="2"/>
  <c r="P229" i="2" a="1"/>
  <c r="P229" i="2" s="1"/>
  <c r="M229" i="2" s="1"/>
  <c r="L229" i="2"/>
  <c r="H229" i="2"/>
  <c r="P228" i="2" a="1"/>
  <c r="P228" i="2" s="1"/>
  <c r="M228" i="2" s="1"/>
  <c r="L228" i="2"/>
  <c r="H228" i="2"/>
  <c r="P227" i="2" a="1"/>
  <c r="P227" i="2" s="1"/>
  <c r="M227" i="2" s="1"/>
  <c r="L227" i="2"/>
  <c r="H227" i="2"/>
  <c r="P226" i="2" a="1"/>
  <c r="P226" i="2" s="1"/>
  <c r="M226" i="2" s="1"/>
  <c r="L226" i="2"/>
  <c r="H226" i="2"/>
  <c r="P225" i="2" a="1"/>
  <c r="P225" i="2" s="1"/>
  <c r="M225" i="2" s="1"/>
  <c r="L225" i="2"/>
  <c r="H225" i="2"/>
  <c r="P224" i="2" a="1"/>
  <c r="P224" i="2" s="1"/>
  <c r="M224" i="2" s="1"/>
  <c r="L224" i="2"/>
  <c r="H224" i="2"/>
  <c r="P223" i="2" a="1"/>
  <c r="P223" i="2" s="1"/>
  <c r="M223" i="2" s="1"/>
  <c r="L223" i="2"/>
  <c r="H223" i="2"/>
  <c r="P222" i="2" a="1"/>
  <c r="P222" i="2" s="1"/>
  <c r="M222" i="2" s="1"/>
  <c r="R222" i="2" s="1"/>
  <c r="L222" i="2"/>
  <c r="H222" i="2"/>
  <c r="P221" i="2" a="1"/>
  <c r="P221" i="2" s="1"/>
  <c r="M221" i="2" s="1"/>
  <c r="L221" i="2"/>
  <c r="H221" i="2"/>
  <c r="P220" i="2" a="1"/>
  <c r="P220" i="2" s="1"/>
  <c r="M220" i="2" s="1"/>
  <c r="L220" i="2"/>
  <c r="H220" i="2"/>
  <c r="P219" i="2" a="1"/>
  <c r="P219" i="2" s="1"/>
  <c r="M219" i="2" s="1"/>
  <c r="L219" i="2"/>
  <c r="H219" i="2"/>
  <c r="P218" i="2" a="1"/>
  <c r="P218" i="2" s="1"/>
  <c r="M218" i="2" s="1"/>
  <c r="L218" i="2"/>
  <c r="H218" i="2"/>
  <c r="P217" i="2" a="1"/>
  <c r="P217" i="2" s="1"/>
  <c r="M217" i="2" s="1"/>
  <c r="L217" i="2"/>
  <c r="H217" i="2"/>
  <c r="D217" i="2"/>
  <c r="P216" i="2" a="1"/>
  <c r="P216" i="2" s="1"/>
  <c r="M216" i="2" s="1"/>
  <c r="L216" i="2"/>
  <c r="H216" i="2"/>
  <c r="D216" i="2"/>
  <c r="P215" i="2" a="1"/>
  <c r="P215" i="2" s="1"/>
  <c r="M215" i="2" s="1"/>
  <c r="L215" i="2"/>
  <c r="H215" i="2"/>
  <c r="D215" i="2"/>
  <c r="P214" i="2" a="1"/>
  <c r="P214" i="2" s="1"/>
  <c r="M214" i="2" s="1"/>
  <c r="L214" i="2"/>
  <c r="H214" i="2"/>
  <c r="D214" i="2"/>
  <c r="P213" i="2" a="1"/>
  <c r="P213" i="2" s="1"/>
  <c r="M213" i="2" s="1"/>
  <c r="L213" i="2"/>
  <c r="H213" i="2"/>
  <c r="D213" i="2"/>
  <c r="P212" i="2" a="1"/>
  <c r="P212" i="2" s="1"/>
  <c r="M212" i="2" s="1"/>
  <c r="L212" i="2"/>
  <c r="H212" i="2"/>
  <c r="D212" i="2"/>
  <c r="P211" i="2" a="1"/>
  <c r="P211" i="2" s="1"/>
  <c r="M211" i="2" s="1"/>
  <c r="L211" i="2"/>
  <c r="H211" i="2"/>
  <c r="D211" i="2"/>
  <c r="P210" i="2" a="1"/>
  <c r="P210" i="2" s="1"/>
  <c r="M210" i="2" s="1"/>
  <c r="L210" i="2"/>
  <c r="H210" i="2"/>
  <c r="D210" i="2"/>
  <c r="P209" i="2" a="1"/>
  <c r="P209" i="2" s="1"/>
  <c r="N209" i="2"/>
  <c r="S209" i="2" s="1"/>
  <c r="M209" i="2"/>
  <c r="R209" i="2" s="1"/>
  <c r="L209" i="2"/>
  <c r="H209" i="2"/>
  <c r="D209" i="2"/>
  <c r="P208" i="2" a="1"/>
  <c r="P208" i="2" s="1"/>
  <c r="N208" i="2"/>
  <c r="S208" i="2" s="1"/>
  <c r="M208" i="2"/>
  <c r="R208" i="2" s="1"/>
  <c r="L208" i="2"/>
  <c r="H208" i="2"/>
  <c r="D208" i="2"/>
  <c r="P207" i="2" a="1"/>
  <c r="P207" i="2" s="1"/>
  <c r="M207" i="2" s="1"/>
  <c r="L207" i="2"/>
  <c r="H207" i="2"/>
  <c r="D207" i="2"/>
  <c r="P206" i="2" a="1"/>
  <c r="P206" i="2" s="1"/>
  <c r="M206" i="2" s="1"/>
  <c r="L206" i="2"/>
  <c r="H206" i="2"/>
  <c r="D206" i="2"/>
  <c r="P205" i="2" a="1"/>
  <c r="P205" i="2" s="1"/>
  <c r="M205" i="2" s="1"/>
  <c r="L205" i="2"/>
  <c r="H205" i="2"/>
  <c r="D205" i="2"/>
  <c r="P204" i="2" a="1"/>
  <c r="P204" i="2" s="1"/>
  <c r="M204" i="2" s="1"/>
  <c r="L204" i="2"/>
  <c r="H204" i="2"/>
  <c r="D204" i="2"/>
  <c r="P203" i="2" a="1"/>
  <c r="P203" i="2" s="1"/>
  <c r="M203" i="2" s="1"/>
  <c r="R203" i="2" s="1"/>
  <c r="L203" i="2"/>
  <c r="H203" i="2"/>
  <c r="D203" i="2"/>
  <c r="P202" i="2" a="1"/>
  <c r="P202" i="2" s="1"/>
  <c r="M202" i="2" s="1"/>
  <c r="L202" i="2"/>
  <c r="H202" i="2"/>
  <c r="D202" i="2"/>
  <c r="P201" i="2" a="1"/>
  <c r="P201" i="2" s="1"/>
  <c r="M201" i="2" s="1"/>
  <c r="L201" i="2"/>
  <c r="H201" i="2"/>
  <c r="D201" i="2"/>
  <c r="P200" i="2" a="1"/>
  <c r="P200" i="2" s="1"/>
  <c r="M200" i="2" s="1"/>
  <c r="L200" i="2"/>
  <c r="H200" i="2"/>
  <c r="D200" i="2"/>
  <c r="P199" i="2" a="1"/>
  <c r="P199" i="2" s="1"/>
  <c r="M199" i="2" s="1"/>
  <c r="L199" i="2"/>
  <c r="H199" i="2"/>
  <c r="D199" i="2"/>
  <c r="P198" i="2" a="1"/>
  <c r="P198" i="2" s="1"/>
  <c r="M198" i="2" s="1"/>
  <c r="L198" i="2"/>
  <c r="H198" i="2"/>
  <c r="D198" i="2"/>
  <c r="P197" i="2" a="1"/>
  <c r="P197" i="2" s="1"/>
  <c r="M197" i="2" s="1"/>
  <c r="L197" i="2"/>
  <c r="H197" i="2"/>
  <c r="D197" i="2"/>
  <c r="P196" i="2" a="1"/>
  <c r="P196" i="2" s="1"/>
  <c r="M196" i="2" s="1"/>
  <c r="L196" i="2"/>
  <c r="H196" i="2"/>
  <c r="D196" i="2"/>
  <c r="P195" i="2" a="1"/>
  <c r="P195" i="2" s="1"/>
  <c r="M195" i="2" s="1"/>
  <c r="L195" i="2"/>
  <c r="H195" i="2"/>
  <c r="D195" i="2"/>
  <c r="P194" i="2" a="1"/>
  <c r="P194" i="2" s="1"/>
  <c r="M194" i="2" s="1"/>
  <c r="L194" i="2"/>
  <c r="H194" i="2"/>
  <c r="D194" i="2"/>
  <c r="P193" i="2" a="1"/>
  <c r="P193" i="2" s="1"/>
  <c r="M193" i="2" s="1"/>
  <c r="L193" i="2"/>
  <c r="H193" i="2"/>
  <c r="D193" i="2"/>
  <c r="P192" i="2" a="1"/>
  <c r="P192" i="2" s="1"/>
  <c r="M192" i="2" s="1"/>
  <c r="N192" i="2" s="1"/>
  <c r="S192" i="2" s="1"/>
  <c r="L192" i="2"/>
  <c r="H192" i="2"/>
  <c r="D192" i="2"/>
  <c r="P191" i="2" a="1"/>
  <c r="P191" i="2" s="1"/>
  <c r="M191" i="2" s="1"/>
  <c r="R191" i="2" s="1"/>
  <c r="L191" i="2"/>
  <c r="H191" i="2"/>
  <c r="D191" i="2"/>
  <c r="P190" i="2" a="1"/>
  <c r="P190" i="2" s="1"/>
  <c r="M190" i="2" s="1"/>
  <c r="L190" i="2"/>
  <c r="H190" i="2"/>
  <c r="P189" i="2" a="1"/>
  <c r="P189" i="2" s="1"/>
  <c r="M189" i="2" s="1"/>
  <c r="L189" i="2"/>
  <c r="H189" i="2"/>
  <c r="D189" i="2"/>
  <c r="P188" i="2" a="1"/>
  <c r="P188" i="2" s="1"/>
  <c r="M188" i="2" s="1"/>
  <c r="L188" i="2"/>
  <c r="H188" i="2"/>
  <c r="D188" i="2"/>
  <c r="P187" i="2" a="1"/>
  <c r="P187" i="2" s="1"/>
  <c r="M187" i="2" s="1"/>
  <c r="L187" i="2"/>
  <c r="H187" i="2"/>
  <c r="D187" i="2"/>
  <c r="P186" i="2" a="1"/>
  <c r="P186" i="2" s="1"/>
  <c r="M186" i="2" s="1"/>
  <c r="R186" i="2" s="1"/>
  <c r="L186" i="2"/>
  <c r="H186" i="2"/>
  <c r="D186" i="2"/>
  <c r="P185" i="2" a="1"/>
  <c r="P185" i="2" s="1"/>
  <c r="M185" i="2" s="1"/>
  <c r="L185" i="2"/>
  <c r="H185" i="2"/>
  <c r="D185" i="2"/>
  <c r="P184" i="2" a="1"/>
  <c r="P184" i="2" s="1"/>
  <c r="M184" i="2" s="1"/>
  <c r="L184" i="2"/>
  <c r="H184" i="2"/>
  <c r="D184" i="2"/>
  <c r="P183" i="2" a="1"/>
  <c r="P183" i="2" s="1"/>
  <c r="M183" i="2" s="1"/>
  <c r="N183" i="2" s="1"/>
  <c r="S183" i="2" s="1"/>
  <c r="L183" i="2"/>
  <c r="H183" i="2"/>
  <c r="D183" i="2"/>
  <c r="P182" i="2" a="1"/>
  <c r="P182" i="2" s="1"/>
  <c r="M182" i="2" s="1"/>
  <c r="R182" i="2" s="1"/>
  <c r="L182" i="2"/>
  <c r="H182" i="2"/>
  <c r="D182" i="2"/>
  <c r="P181" i="2" a="1"/>
  <c r="P181" i="2" s="1"/>
  <c r="M181" i="2" s="1"/>
  <c r="L181" i="2"/>
  <c r="H181" i="2"/>
  <c r="D181" i="2"/>
  <c r="P180" i="2" a="1"/>
  <c r="P180" i="2" s="1"/>
  <c r="M180" i="2" s="1"/>
  <c r="L180" i="2"/>
  <c r="H180" i="2"/>
  <c r="D180" i="2"/>
  <c r="P179" i="2" a="1"/>
  <c r="P179" i="2" s="1"/>
  <c r="M179" i="2" s="1"/>
  <c r="L179" i="2"/>
  <c r="H179" i="2"/>
  <c r="D179" i="2"/>
  <c r="P178" i="2" a="1"/>
  <c r="P178" i="2" s="1"/>
  <c r="M178" i="2" s="1"/>
  <c r="L178" i="2"/>
  <c r="H178" i="2"/>
  <c r="D178" i="2"/>
  <c r="P177" i="2" a="1"/>
  <c r="P177" i="2" s="1"/>
  <c r="M177" i="2" s="1"/>
  <c r="L177" i="2"/>
  <c r="H177" i="2"/>
  <c r="D177" i="2"/>
  <c r="P176" i="2" a="1"/>
  <c r="P176" i="2" s="1"/>
  <c r="M176" i="2" s="1"/>
  <c r="L176" i="2"/>
  <c r="H176" i="2"/>
  <c r="D176" i="2"/>
  <c r="P175" i="2" a="1"/>
  <c r="P175" i="2" s="1"/>
  <c r="M175" i="2" s="1"/>
  <c r="N175" i="2" s="1"/>
  <c r="S175" i="2" s="1"/>
  <c r="L175" i="2"/>
  <c r="H175" i="2"/>
  <c r="D175" i="2"/>
  <c r="P174" i="2" a="1"/>
  <c r="P174" i="2" s="1"/>
  <c r="M174" i="2" s="1"/>
  <c r="L174" i="2"/>
  <c r="H174" i="2"/>
  <c r="D174" i="2"/>
  <c r="P173" i="2" a="1"/>
  <c r="P173" i="2" s="1"/>
  <c r="M173" i="2" s="1"/>
  <c r="L173" i="2"/>
  <c r="H173" i="2"/>
  <c r="D173" i="2"/>
  <c r="P172" i="2" a="1"/>
  <c r="P172" i="2" s="1"/>
  <c r="M172" i="2" s="1"/>
  <c r="L172" i="2"/>
  <c r="H172" i="2"/>
  <c r="D172" i="2"/>
  <c r="P171" i="2" a="1"/>
  <c r="P171" i="2" s="1"/>
  <c r="M171" i="2" s="1"/>
  <c r="R171" i="2" s="1"/>
  <c r="L171" i="2"/>
  <c r="H171" i="2"/>
  <c r="D171" i="2"/>
  <c r="P170" i="2" a="1"/>
  <c r="P170" i="2" s="1"/>
  <c r="M170" i="2" s="1"/>
  <c r="R170" i="2" s="1"/>
  <c r="L170" i="2"/>
  <c r="H170" i="2"/>
  <c r="D170" i="2"/>
  <c r="P169" i="2" a="1"/>
  <c r="P169" i="2" s="1"/>
  <c r="N169" i="2"/>
  <c r="S169" i="2" s="1"/>
  <c r="M169" i="2"/>
  <c r="R169" i="2" s="1"/>
  <c r="L169" i="2"/>
  <c r="H169" i="2"/>
  <c r="D169" i="2"/>
  <c r="P168" i="2" a="1"/>
  <c r="P168" i="2" s="1"/>
  <c r="M168" i="2" s="1"/>
  <c r="L168" i="2"/>
  <c r="H168" i="2"/>
  <c r="D168" i="2"/>
  <c r="P167" i="2" a="1"/>
  <c r="P167" i="2" s="1"/>
  <c r="M167" i="2" s="1"/>
  <c r="L167" i="2"/>
  <c r="H167" i="2"/>
  <c r="D167" i="2"/>
  <c r="P166" i="2" a="1"/>
  <c r="P166" i="2" s="1"/>
  <c r="M166" i="2" s="1"/>
  <c r="L166" i="2"/>
  <c r="H166" i="2"/>
  <c r="D166" i="2"/>
  <c r="P165" i="2" a="1"/>
  <c r="P165" i="2" s="1"/>
  <c r="M165" i="2" s="1"/>
  <c r="L165" i="2"/>
  <c r="H165" i="2"/>
  <c r="D165" i="2"/>
  <c r="P164" i="2" a="1"/>
  <c r="P164" i="2" s="1"/>
  <c r="M164" i="2" s="1"/>
  <c r="N164" i="2" s="1"/>
  <c r="S164" i="2" s="1"/>
  <c r="L164" i="2"/>
  <c r="H164" i="2"/>
  <c r="D164" i="2"/>
  <c r="P163" i="2" a="1"/>
  <c r="P163" i="2" s="1"/>
  <c r="M163" i="2" s="1"/>
  <c r="L163" i="2"/>
  <c r="H163" i="2"/>
  <c r="D163" i="2"/>
  <c r="P162" i="2" a="1"/>
  <c r="P162" i="2" s="1"/>
  <c r="M162" i="2" s="1"/>
  <c r="L162" i="2"/>
  <c r="H162" i="2"/>
  <c r="D162" i="2"/>
  <c r="P161" i="2" a="1"/>
  <c r="P161" i="2" s="1"/>
  <c r="M161" i="2" s="1"/>
  <c r="L161" i="2"/>
  <c r="H161" i="2"/>
  <c r="D161" i="2"/>
  <c r="P160" i="2" a="1"/>
  <c r="P160" i="2" s="1"/>
  <c r="M160" i="2" s="1"/>
  <c r="N160" i="2" s="1"/>
  <c r="S160" i="2" s="1"/>
  <c r="L160" i="2"/>
  <c r="H160" i="2"/>
  <c r="D160" i="2"/>
  <c r="P159" i="2" a="1"/>
  <c r="P159" i="2" s="1"/>
  <c r="M159" i="2" s="1"/>
  <c r="L159" i="2"/>
  <c r="H159" i="2"/>
  <c r="D159" i="2"/>
  <c r="P158" i="2" a="1"/>
  <c r="P158" i="2" s="1"/>
  <c r="M158" i="2" s="1"/>
  <c r="R158" i="2" s="1"/>
  <c r="L158" i="2"/>
  <c r="H158" i="2"/>
  <c r="D158" i="2"/>
  <c r="P157" i="2" a="1"/>
  <c r="P157" i="2" s="1"/>
  <c r="M157" i="2" s="1"/>
  <c r="L157" i="2"/>
  <c r="H157" i="2"/>
  <c r="D157" i="2"/>
  <c r="P156" i="2" a="1"/>
  <c r="P156" i="2" s="1"/>
  <c r="M156" i="2" s="1"/>
  <c r="L156" i="2"/>
  <c r="H156" i="2"/>
  <c r="D156" i="2"/>
  <c r="P155" i="2" a="1"/>
  <c r="P155" i="2" s="1"/>
  <c r="M155" i="2" s="1"/>
  <c r="L155" i="2"/>
  <c r="H155" i="2"/>
  <c r="D155" i="2"/>
  <c r="P154" i="2" a="1"/>
  <c r="P154" i="2" s="1"/>
  <c r="M154" i="2" s="1"/>
  <c r="L154" i="2"/>
  <c r="H154" i="2"/>
  <c r="D154" i="2"/>
  <c r="P153" i="2" a="1"/>
  <c r="P153" i="2" s="1"/>
  <c r="M153" i="2" s="1"/>
  <c r="L153" i="2"/>
  <c r="H153" i="2"/>
  <c r="D153" i="2"/>
  <c r="P152" i="2" a="1"/>
  <c r="P152" i="2" s="1"/>
  <c r="M152" i="2" s="1"/>
  <c r="N152" i="2" s="1"/>
  <c r="S152" i="2" s="1"/>
  <c r="L152" i="2"/>
  <c r="H152" i="2"/>
  <c r="D152" i="2"/>
  <c r="P151" i="2" a="1"/>
  <c r="P151" i="2" s="1"/>
  <c r="M151" i="2" s="1"/>
  <c r="L151" i="2"/>
  <c r="H151" i="2"/>
  <c r="D151" i="2"/>
  <c r="P150" i="2" a="1"/>
  <c r="P150" i="2" s="1"/>
  <c r="M150" i="2" s="1"/>
  <c r="L150" i="2"/>
  <c r="H150" i="2"/>
  <c r="D150" i="2"/>
  <c r="P149" i="2" a="1"/>
  <c r="P149" i="2" s="1"/>
  <c r="M149" i="2" s="1"/>
  <c r="L149" i="2"/>
  <c r="H149" i="2"/>
  <c r="D149" i="2"/>
  <c r="P148" i="2" a="1"/>
  <c r="P148" i="2" s="1"/>
  <c r="M148" i="2" s="1"/>
  <c r="L148" i="2"/>
  <c r="H148" i="2"/>
  <c r="D148" i="2"/>
  <c r="P147" i="2" a="1"/>
  <c r="P147" i="2" s="1"/>
  <c r="M147" i="2" s="1"/>
  <c r="L147" i="2"/>
  <c r="H147" i="2"/>
  <c r="D147" i="2"/>
  <c r="P146" i="2" a="1"/>
  <c r="P146" i="2" s="1"/>
  <c r="M146" i="2" s="1"/>
  <c r="N146" i="2" s="1"/>
  <c r="S146" i="2" s="1"/>
  <c r="L146" i="2"/>
  <c r="H146" i="2"/>
  <c r="D146" i="2"/>
  <c r="P145" i="2" a="1"/>
  <c r="P145" i="2" s="1"/>
  <c r="M145" i="2" s="1"/>
  <c r="L145" i="2"/>
  <c r="H145" i="2"/>
  <c r="D145" i="2"/>
  <c r="P144" i="2" a="1"/>
  <c r="P144" i="2" s="1"/>
  <c r="M144" i="2" s="1"/>
  <c r="L144" i="2"/>
  <c r="H144" i="2"/>
  <c r="D144" i="2"/>
  <c r="P143" i="2" a="1"/>
  <c r="P143" i="2" s="1"/>
  <c r="M143" i="2" s="1"/>
  <c r="L143" i="2"/>
  <c r="H143" i="2"/>
  <c r="D143" i="2"/>
  <c r="P142" i="2" a="1"/>
  <c r="P142" i="2" s="1"/>
  <c r="M142" i="2" s="1"/>
  <c r="L142" i="2"/>
  <c r="H142" i="2"/>
  <c r="D142" i="2"/>
  <c r="P141" i="2" a="1"/>
  <c r="P141" i="2" s="1"/>
  <c r="M141" i="2" s="1"/>
  <c r="L141" i="2"/>
  <c r="H141" i="2"/>
  <c r="D141" i="2"/>
  <c r="P140" i="2" a="1"/>
  <c r="P140" i="2" s="1"/>
  <c r="M140" i="2" s="1"/>
  <c r="R140" i="2" s="1"/>
  <c r="L140" i="2"/>
  <c r="H140" i="2"/>
  <c r="D140" i="2"/>
  <c r="P139" i="2" a="1"/>
  <c r="P139" i="2" s="1"/>
  <c r="M139" i="2" s="1"/>
  <c r="L139" i="2"/>
  <c r="H139" i="2"/>
  <c r="D139" i="2"/>
  <c r="P138" i="2" a="1"/>
  <c r="P138" i="2" s="1"/>
  <c r="M138" i="2" s="1"/>
  <c r="L138" i="2"/>
  <c r="H138" i="2"/>
  <c r="D138" i="2"/>
  <c r="P137" i="2" a="1"/>
  <c r="P137" i="2" s="1"/>
  <c r="M137" i="2" s="1"/>
  <c r="L137" i="2"/>
  <c r="H137" i="2"/>
  <c r="D137" i="2"/>
  <c r="P136" i="2" a="1"/>
  <c r="P136" i="2" s="1"/>
  <c r="M136" i="2" s="1"/>
  <c r="L136" i="2"/>
  <c r="H136" i="2"/>
  <c r="D136" i="2"/>
  <c r="P135" i="2" a="1"/>
  <c r="P135" i="2" s="1"/>
  <c r="M135" i="2" s="1"/>
  <c r="L135" i="2"/>
  <c r="H135" i="2"/>
  <c r="D135" i="2"/>
  <c r="P134" i="2" a="1"/>
  <c r="P134" i="2" s="1"/>
  <c r="M134" i="2" s="1"/>
  <c r="R134" i="2" s="1"/>
  <c r="L134" i="2"/>
  <c r="H134" i="2"/>
  <c r="D134" i="2"/>
  <c r="P133" i="2" a="1"/>
  <c r="P133" i="2" s="1"/>
  <c r="M133" i="2" s="1"/>
  <c r="L133" i="2"/>
  <c r="H133" i="2"/>
  <c r="D133" i="2"/>
  <c r="P132" i="2" a="1"/>
  <c r="P132" i="2" s="1"/>
  <c r="M132" i="2" s="1"/>
  <c r="L132" i="2"/>
  <c r="H132" i="2"/>
  <c r="D132" i="2"/>
  <c r="P131" i="2" a="1"/>
  <c r="P131" i="2" s="1"/>
  <c r="M131" i="2" s="1"/>
  <c r="L131" i="2"/>
  <c r="H131" i="2"/>
  <c r="D131" i="2"/>
  <c r="P130" i="2" a="1"/>
  <c r="P130" i="2" s="1"/>
  <c r="M130" i="2" s="1"/>
  <c r="L130" i="2"/>
  <c r="H130" i="2"/>
  <c r="D130" i="2"/>
  <c r="P129" i="2" a="1"/>
  <c r="P129" i="2" s="1"/>
  <c r="M129" i="2" s="1"/>
  <c r="L129" i="2"/>
  <c r="H129" i="2"/>
  <c r="D129" i="2"/>
  <c r="P128" i="2" a="1"/>
  <c r="P128" i="2" s="1"/>
  <c r="M128" i="2" s="1"/>
  <c r="L128" i="2"/>
  <c r="H128" i="2"/>
  <c r="D128" i="2"/>
  <c r="P127" i="2" a="1"/>
  <c r="P127" i="2" s="1"/>
  <c r="M127" i="2" s="1"/>
  <c r="R127" i="2" s="1"/>
  <c r="L127" i="2"/>
  <c r="H127" i="2"/>
  <c r="D127" i="2"/>
  <c r="P126" i="2" a="1"/>
  <c r="P126" i="2" s="1"/>
  <c r="M126" i="2" s="1"/>
  <c r="L126" i="2"/>
  <c r="H126" i="2"/>
  <c r="D126" i="2"/>
  <c r="P125" i="2" a="1"/>
  <c r="P125" i="2" s="1"/>
  <c r="M125" i="2" s="1"/>
  <c r="R125" i="2" s="1"/>
  <c r="L125" i="2"/>
  <c r="H125" i="2"/>
  <c r="D125" i="2"/>
  <c r="P124" i="2" a="1"/>
  <c r="P124" i="2" s="1"/>
  <c r="M124" i="2" s="1"/>
  <c r="R124" i="2" s="1"/>
  <c r="L124" i="2"/>
  <c r="H124" i="2"/>
  <c r="D124" i="2"/>
  <c r="P123" i="2" a="1"/>
  <c r="P123" i="2" s="1"/>
  <c r="M123" i="2" s="1"/>
  <c r="L123" i="2"/>
  <c r="H123" i="2"/>
  <c r="D123" i="2"/>
  <c r="P122" i="2" a="1"/>
  <c r="P122" i="2" s="1"/>
  <c r="M122" i="2" s="1"/>
  <c r="L122" i="2"/>
  <c r="H122" i="2"/>
  <c r="D122" i="2"/>
  <c r="P121" i="2" a="1"/>
  <c r="P121" i="2" s="1"/>
  <c r="M121" i="2" s="1"/>
  <c r="L121" i="2"/>
  <c r="H121" i="2"/>
  <c r="D121" i="2"/>
  <c r="P120" i="2" a="1"/>
  <c r="P120" i="2" s="1"/>
  <c r="M120" i="2" s="1"/>
  <c r="N120" i="2" s="1"/>
  <c r="S120" i="2" s="1"/>
  <c r="L120" i="2"/>
  <c r="H120" i="2"/>
  <c r="D120" i="2"/>
  <c r="P119" i="2" a="1"/>
  <c r="P119" i="2" s="1"/>
  <c r="M119" i="2" s="1"/>
  <c r="L119" i="2"/>
  <c r="H119" i="2"/>
  <c r="D119" i="2"/>
  <c r="P118" i="2" a="1"/>
  <c r="P118" i="2" s="1"/>
  <c r="M118" i="2" s="1"/>
  <c r="L118" i="2"/>
  <c r="H118" i="2"/>
  <c r="D118" i="2"/>
  <c r="P117" i="2" a="1"/>
  <c r="P117" i="2" s="1"/>
  <c r="M117" i="2" s="1"/>
  <c r="R117" i="2" s="1"/>
  <c r="L117" i="2"/>
  <c r="H117" i="2"/>
  <c r="D117" i="2"/>
  <c r="P116" i="2" a="1"/>
  <c r="P116" i="2" s="1"/>
  <c r="M116" i="2" s="1"/>
  <c r="L116" i="2"/>
  <c r="H116" i="2"/>
  <c r="D116" i="2"/>
  <c r="P115" i="2" a="1"/>
  <c r="P115" i="2" s="1"/>
  <c r="M115" i="2" s="1"/>
  <c r="L115" i="2"/>
  <c r="H115" i="2"/>
  <c r="D115" i="2"/>
  <c r="P114" i="2" a="1"/>
  <c r="P114" i="2" s="1"/>
  <c r="M114" i="2" s="1"/>
  <c r="L114" i="2"/>
  <c r="H114" i="2"/>
  <c r="D114" i="2"/>
  <c r="P113" i="2" a="1"/>
  <c r="P113" i="2" s="1"/>
  <c r="M113" i="2" s="1"/>
  <c r="L113" i="2"/>
  <c r="H113" i="2"/>
  <c r="D113" i="2"/>
  <c r="P112" i="2" a="1"/>
  <c r="P112" i="2" s="1"/>
  <c r="M112" i="2" s="1"/>
  <c r="L112" i="2"/>
  <c r="H112" i="2"/>
  <c r="D112" i="2"/>
  <c r="P111" i="2" a="1"/>
  <c r="P111" i="2" s="1"/>
  <c r="M111" i="2" s="1"/>
  <c r="L111" i="2"/>
  <c r="H111" i="2"/>
  <c r="D111" i="2"/>
  <c r="P110" i="2" a="1"/>
  <c r="P110" i="2" s="1"/>
  <c r="M110" i="2" s="1"/>
  <c r="L110" i="2"/>
  <c r="H110" i="2"/>
  <c r="D110" i="2"/>
  <c r="P109" i="2" a="1"/>
  <c r="P109" i="2" s="1"/>
  <c r="M109" i="2" s="1"/>
  <c r="N109" i="2" s="1"/>
  <c r="S109" i="2" s="1"/>
  <c r="L109" i="2"/>
  <c r="H109" i="2"/>
  <c r="D109" i="2"/>
  <c r="P108" i="2" a="1"/>
  <c r="P108" i="2" s="1"/>
  <c r="M108" i="2" s="1"/>
  <c r="L108" i="2"/>
  <c r="H108" i="2"/>
  <c r="D108" i="2"/>
  <c r="P107" i="2" a="1"/>
  <c r="P107" i="2" s="1"/>
  <c r="M107" i="2" s="1"/>
  <c r="L107" i="2"/>
  <c r="H107" i="2"/>
  <c r="D107" i="2"/>
  <c r="P106" i="2" a="1"/>
  <c r="P106" i="2" s="1"/>
  <c r="M106" i="2" s="1"/>
  <c r="L106" i="2"/>
  <c r="H106" i="2"/>
  <c r="D106" i="2"/>
  <c r="P105" i="2" a="1"/>
  <c r="P105" i="2" s="1"/>
  <c r="M105" i="2" s="1"/>
  <c r="L105" i="2"/>
  <c r="H105" i="2"/>
  <c r="D105" i="2"/>
  <c r="P104" i="2" a="1"/>
  <c r="P104" i="2" s="1"/>
  <c r="M104" i="2" s="1"/>
  <c r="R104" i="2" s="1"/>
  <c r="L104" i="2"/>
  <c r="H104" i="2"/>
  <c r="D104" i="2"/>
  <c r="P103" i="2" a="1"/>
  <c r="P103" i="2" s="1"/>
  <c r="M103" i="2" s="1"/>
  <c r="R103" i="2" s="1"/>
  <c r="L103" i="2"/>
  <c r="H103" i="2"/>
  <c r="D103" i="2"/>
  <c r="P102" i="2" a="1"/>
  <c r="P102" i="2" s="1"/>
  <c r="M102" i="2" s="1"/>
  <c r="L102" i="2"/>
  <c r="H102" i="2"/>
  <c r="D102" i="2"/>
  <c r="P101" i="2" a="1"/>
  <c r="P101" i="2" s="1"/>
  <c r="M101" i="2" s="1"/>
  <c r="R101" i="2" s="1"/>
  <c r="L101" i="2"/>
  <c r="H101" i="2"/>
  <c r="D101" i="2"/>
  <c r="P100" i="2" a="1"/>
  <c r="P100" i="2" s="1"/>
  <c r="M100" i="2" s="1"/>
  <c r="L100" i="2"/>
  <c r="H100" i="2"/>
  <c r="D100" i="2"/>
  <c r="P99" i="2" a="1"/>
  <c r="P99" i="2" s="1"/>
  <c r="M99" i="2" s="1"/>
  <c r="L99" i="2"/>
  <c r="H99" i="2"/>
  <c r="D99" i="2"/>
  <c r="P98" i="2" a="1"/>
  <c r="P98" i="2" s="1"/>
  <c r="M98" i="2" s="1"/>
  <c r="L98" i="2"/>
  <c r="H98" i="2"/>
  <c r="D98" i="2"/>
  <c r="P97" i="2" a="1"/>
  <c r="P97" i="2" s="1"/>
  <c r="M97" i="2" s="1"/>
  <c r="L97" i="2"/>
  <c r="H97" i="2"/>
  <c r="D97" i="2"/>
  <c r="P96" i="2" a="1"/>
  <c r="P96" i="2" s="1"/>
  <c r="M96" i="2" s="1"/>
  <c r="L96" i="2"/>
  <c r="H96" i="2"/>
  <c r="D96" i="2"/>
  <c r="P95" i="2" a="1"/>
  <c r="P95" i="2" s="1"/>
  <c r="M95" i="2" s="1"/>
  <c r="L95" i="2"/>
  <c r="H95" i="2"/>
  <c r="D95" i="2"/>
  <c r="P94" i="2" a="1"/>
  <c r="P94" i="2" s="1"/>
  <c r="M94" i="2" s="1"/>
  <c r="R94" i="2" s="1"/>
  <c r="L94" i="2"/>
  <c r="H94" i="2"/>
  <c r="D94" i="2"/>
  <c r="P93" i="2" a="1"/>
  <c r="P93" i="2" s="1"/>
  <c r="M93" i="2" s="1"/>
  <c r="R93" i="2" s="1"/>
  <c r="L93" i="2"/>
  <c r="H93" i="2"/>
  <c r="D93" i="2"/>
  <c r="P92" i="2" a="1"/>
  <c r="P92" i="2" s="1"/>
  <c r="M92" i="2" s="1"/>
  <c r="R92" i="2" s="1"/>
  <c r="L92" i="2"/>
  <c r="H92" i="2"/>
  <c r="D92" i="2"/>
  <c r="P91" i="2" a="1"/>
  <c r="P91" i="2" s="1"/>
  <c r="M91" i="2" s="1"/>
  <c r="R91" i="2" s="1"/>
  <c r="L91" i="2"/>
  <c r="H91" i="2"/>
  <c r="D91" i="2"/>
  <c r="P90" i="2" a="1"/>
  <c r="P90" i="2" s="1"/>
  <c r="M90" i="2" s="1"/>
  <c r="L90" i="2"/>
  <c r="H90" i="2"/>
  <c r="D90" i="2"/>
  <c r="P89" i="2" a="1"/>
  <c r="P89" i="2" s="1"/>
  <c r="M89" i="2" s="1"/>
  <c r="L89" i="2"/>
  <c r="H89" i="2"/>
  <c r="D89" i="2"/>
  <c r="P88" i="2" a="1"/>
  <c r="P88" i="2" s="1"/>
  <c r="M88" i="2" s="1"/>
  <c r="N88" i="2" s="1"/>
  <c r="S88" i="2" s="1"/>
  <c r="L88" i="2"/>
  <c r="H88" i="2"/>
  <c r="D88" i="2"/>
  <c r="P87" i="2" a="1"/>
  <c r="P87" i="2" s="1"/>
  <c r="M87" i="2" s="1"/>
  <c r="L87" i="2"/>
  <c r="H87" i="2"/>
  <c r="D87" i="2"/>
  <c r="P86" i="2" a="1"/>
  <c r="P86" i="2" s="1"/>
  <c r="M86" i="2" s="1"/>
  <c r="R86" i="2" s="1"/>
  <c r="L86" i="2"/>
  <c r="H86" i="2"/>
  <c r="D86" i="2"/>
  <c r="P85" i="2" a="1"/>
  <c r="P85" i="2" s="1"/>
  <c r="M85" i="2" s="1"/>
  <c r="L85" i="2"/>
  <c r="H85" i="2"/>
  <c r="D85" i="2"/>
  <c r="P84" i="2" a="1"/>
  <c r="P84" i="2" s="1"/>
  <c r="M84" i="2" s="1"/>
  <c r="L84" i="2"/>
  <c r="H84" i="2"/>
  <c r="D84" i="2"/>
  <c r="P83" i="2" a="1"/>
  <c r="P83" i="2" s="1"/>
  <c r="M83" i="2" s="1"/>
  <c r="L83" i="2"/>
  <c r="H83" i="2"/>
  <c r="D83" i="2"/>
  <c r="P82" i="2" a="1"/>
  <c r="P82" i="2" s="1"/>
  <c r="M82" i="2" s="1"/>
  <c r="L82" i="2"/>
  <c r="H82" i="2"/>
  <c r="D82" i="2"/>
  <c r="P81" i="2" a="1"/>
  <c r="P81" i="2" s="1"/>
  <c r="M81" i="2" s="1"/>
  <c r="L81" i="2"/>
  <c r="H81" i="2"/>
  <c r="D81" i="2"/>
  <c r="P80" i="2" a="1"/>
  <c r="P80" i="2" s="1"/>
  <c r="M80" i="2" s="1"/>
  <c r="L80" i="2"/>
  <c r="H80" i="2"/>
  <c r="D80" i="2"/>
  <c r="P79" i="2" a="1"/>
  <c r="P79" i="2" s="1"/>
  <c r="M79" i="2" s="1"/>
  <c r="R79" i="2" s="1"/>
  <c r="L79" i="2"/>
  <c r="H79" i="2"/>
  <c r="D79" i="2"/>
  <c r="P78" i="2" a="1"/>
  <c r="P78" i="2" s="1"/>
  <c r="M78" i="2" s="1"/>
  <c r="N78" i="2" s="1"/>
  <c r="S78" i="2" s="1"/>
  <c r="L78" i="2"/>
  <c r="H78" i="2"/>
  <c r="D78" i="2"/>
  <c r="P77" i="2" a="1"/>
  <c r="P77" i="2" s="1"/>
  <c r="M77" i="2" s="1"/>
  <c r="L77" i="2"/>
  <c r="H77" i="2"/>
  <c r="D77" i="2"/>
  <c r="P76" i="2" a="1"/>
  <c r="P76" i="2" s="1"/>
  <c r="M76" i="2" s="1"/>
  <c r="L76" i="2"/>
  <c r="H76" i="2"/>
  <c r="D76" i="2"/>
  <c r="P75" i="2" a="1"/>
  <c r="P75" i="2" s="1"/>
  <c r="M75" i="2" s="1"/>
  <c r="L75" i="2"/>
  <c r="H75" i="2"/>
  <c r="D75" i="2"/>
  <c r="P74" i="2" a="1"/>
  <c r="P74" i="2" s="1"/>
  <c r="M74" i="2" s="1"/>
  <c r="L74" i="2"/>
  <c r="H74" i="2"/>
  <c r="D74" i="2"/>
  <c r="P73" i="2" a="1"/>
  <c r="P73" i="2" s="1"/>
  <c r="M73" i="2" s="1"/>
  <c r="L73" i="2"/>
  <c r="H73" i="2"/>
  <c r="D73" i="2"/>
  <c r="P72" i="2" a="1"/>
  <c r="P72" i="2" s="1"/>
  <c r="M72" i="2" s="1"/>
  <c r="L72" i="2"/>
  <c r="H72" i="2"/>
  <c r="D72" i="2"/>
  <c r="P71" i="2" a="1"/>
  <c r="P71" i="2" s="1"/>
  <c r="M71" i="2" s="1"/>
  <c r="L71" i="2"/>
  <c r="H71" i="2"/>
  <c r="D71" i="2"/>
  <c r="P70" i="2" a="1"/>
  <c r="P70" i="2" s="1"/>
  <c r="M70" i="2" s="1"/>
  <c r="L70" i="2"/>
  <c r="H70" i="2"/>
  <c r="D70" i="2"/>
  <c r="P69" i="2" a="1"/>
  <c r="P69" i="2" s="1"/>
  <c r="M69" i="2" s="1"/>
  <c r="L69" i="2"/>
  <c r="H69" i="2"/>
  <c r="D69" i="2"/>
  <c r="P68" i="2" a="1"/>
  <c r="P68" i="2" s="1"/>
  <c r="M68" i="2" s="1"/>
  <c r="L68" i="2"/>
  <c r="H68" i="2"/>
  <c r="D68" i="2"/>
  <c r="P67" i="2" a="1"/>
  <c r="P67" i="2" s="1"/>
  <c r="M67" i="2" s="1"/>
  <c r="L67" i="2"/>
  <c r="H67" i="2"/>
  <c r="D67" i="2"/>
  <c r="P66" i="2" a="1"/>
  <c r="P66" i="2" s="1"/>
  <c r="M66" i="2" s="1"/>
  <c r="L66" i="2"/>
  <c r="H66" i="2"/>
  <c r="D66" i="2"/>
  <c r="P65" i="2" a="1"/>
  <c r="P65" i="2" s="1"/>
  <c r="M65" i="2" s="1"/>
  <c r="L65" i="2"/>
  <c r="H65" i="2"/>
  <c r="D65" i="2"/>
  <c r="P64" i="2" a="1"/>
  <c r="P64" i="2" s="1"/>
  <c r="M64" i="2" s="1"/>
  <c r="L64" i="2"/>
  <c r="H64" i="2"/>
  <c r="D64" i="2"/>
  <c r="P63" i="2" a="1"/>
  <c r="P63" i="2" s="1"/>
  <c r="M63" i="2" s="1"/>
  <c r="L63" i="2"/>
  <c r="H63" i="2"/>
  <c r="D63" i="2"/>
  <c r="P62" i="2" a="1"/>
  <c r="P62" i="2" s="1"/>
  <c r="M62" i="2" s="1"/>
  <c r="L62" i="2"/>
  <c r="H62" i="2"/>
  <c r="D62" i="2"/>
  <c r="P61" i="2" a="1"/>
  <c r="P61" i="2" s="1"/>
  <c r="M61" i="2" s="1"/>
  <c r="N61" i="2" s="1"/>
  <c r="S61" i="2" s="1"/>
  <c r="L61" i="2"/>
  <c r="H61" i="2"/>
  <c r="D61" i="2"/>
  <c r="P60" i="2" a="1"/>
  <c r="P60" i="2" s="1"/>
  <c r="M60" i="2" s="1"/>
  <c r="L60" i="2"/>
  <c r="H60" i="2"/>
  <c r="D60" i="2"/>
  <c r="P59" i="2" a="1"/>
  <c r="P59" i="2" s="1"/>
  <c r="M59" i="2" s="1"/>
  <c r="L59" i="2"/>
  <c r="H59" i="2"/>
  <c r="D59" i="2"/>
  <c r="P58" i="2" a="1"/>
  <c r="P58" i="2" s="1"/>
  <c r="M58" i="2" s="1"/>
  <c r="L58" i="2"/>
  <c r="H58" i="2"/>
  <c r="D58" i="2"/>
  <c r="P57" i="2" a="1"/>
  <c r="P57" i="2" s="1"/>
  <c r="M57" i="2" s="1"/>
  <c r="L57" i="2"/>
  <c r="H57" i="2"/>
  <c r="D57" i="2"/>
  <c r="P56" i="2" a="1"/>
  <c r="P56" i="2" s="1"/>
  <c r="M56" i="2" s="1"/>
  <c r="L56" i="2"/>
  <c r="H56" i="2"/>
  <c r="D56" i="2"/>
  <c r="P55" i="2" a="1"/>
  <c r="P55" i="2" s="1"/>
  <c r="M55" i="2" s="1"/>
  <c r="R55" i="2" s="1"/>
  <c r="L55" i="2"/>
  <c r="H55" i="2"/>
  <c r="D55" i="2"/>
  <c r="P54" i="2" a="1"/>
  <c r="P54" i="2" s="1"/>
  <c r="M54" i="2" s="1"/>
  <c r="N54" i="2" s="1"/>
  <c r="S54" i="2" s="1"/>
  <c r="L54" i="2"/>
  <c r="H54" i="2"/>
  <c r="D54" i="2"/>
  <c r="P53" i="2" a="1"/>
  <c r="P53" i="2" s="1"/>
  <c r="M53" i="2" s="1"/>
  <c r="L53" i="2"/>
  <c r="H53" i="2"/>
  <c r="D53" i="2"/>
  <c r="P52" i="2" a="1"/>
  <c r="P52" i="2" s="1"/>
  <c r="M52" i="2" s="1"/>
  <c r="L52" i="2"/>
  <c r="H52" i="2"/>
  <c r="D52" i="2"/>
  <c r="P51" i="2" a="1"/>
  <c r="P51" i="2" s="1"/>
  <c r="M51" i="2" s="1"/>
  <c r="L51" i="2"/>
  <c r="H51" i="2"/>
  <c r="D51" i="2"/>
  <c r="P50" i="2" a="1"/>
  <c r="P50" i="2" s="1"/>
  <c r="M50" i="2" s="1"/>
  <c r="L50" i="2"/>
  <c r="H50" i="2"/>
  <c r="D50" i="2"/>
  <c r="P49" i="2" a="1"/>
  <c r="P49" i="2" s="1"/>
  <c r="M49" i="2" s="1"/>
  <c r="L49" i="2"/>
  <c r="H49" i="2"/>
  <c r="D49" i="2"/>
  <c r="P48" i="2" a="1"/>
  <c r="P48" i="2" s="1"/>
  <c r="M48" i="2" s="1"/>
  <c r="L48" i="2"/>
  <c r="H48" i="2"/>
  <c r="D48" i="2"/>
  <c r="P47" i="2" a="1"/>
  <c r="P47" i="2" s="1"/>
  <c r="M47" i="2" s="1"/>
  <c r="N47" i="2" s="1"/>
  <c r="S47" i="2" s="1"/>
  <c r="L47" i="2"/>
  <c r="H47" i="2"/>
  <c r="D47" i="2"/>
  <c r="P46" i="2" a="1"/>
  <c r="P46" i="2" s="1"/>
  <c r="M46" i="2" s="1"/>
  <c r="L46" i="2"/>
  <c r="H46" i="2"/>
  <c r="D46" i="2"/>
  <c r="P45" i="2" a="1"/>
  <c r="P45" i="2" s="1"/>
  <c r="M45" i="2" s="1"/>
  <c r="L45" i="2"/>
  <c r="H45" i="2"/>
  <c r="D45" i="2"/>
  <c r="P44" i="2" a="1"/>
  <c r="P44" i="2" s="1"/>
  <c r="M44" i="2" s="1"/>
  <c r="L44" i="2"/>
  <c r="H44" i="2"/>
  <c r="D44" i="2"/>
  <c r="P43" i="2" a="1"/>
  <c r="P43" i="2" s="1"/>
  <c r="M43" i="2" s="1"/>
  <c r="L43" i="2"/>
  <c r="H43" i="2"/>
  <c r="D43" i="2"/>
  <c r="P42" i="2" a="1"/>
  <c r="P42" i="2" s="1"/>
  <c r="M42" i="2" s="1"/>
  <c r="L42" i="2"/>
  <c r="H42" i="2"/>
  <c r="D42" i="2"/>
  <c r="P41" i="2" a="1"/>
  <c r="P41" i="2" s="1"/>
  <c r="M41" i="2" s="1"/>
  <c r="L41" i="2"/>
  <c r="H41" i="2"/>
  <c r="D41" i="2"/>
  <c r="P40" i="2" a="1"/>
  <c r="P40" i="2" s="1"/>
  <c r="M40" i="2" s="1"/>
  <c r="N40" i="2" s="1"/>
  <c r="S40" i="2" s="1"/>
  <c r="L40" i="2"/>
  <c r="H40" i="2"/>
  <c r="D40" i="2"/>
  <c r="P39" i="2" a="1"/>
  <c r="P39" i="2" s="1"/>
  <c r="M39" i="2" s="1"/>
  <c r="R39" i="2" s="1"/>
  <c r="L39" i="2"/>
  <c r="H39" i="2"/>
  <c r="D39" i="2"/>
  <c r="P38" i="2" a="1"/>
  <c r="P38" i="2" s="1"/>
  <c r="M38" i="2" s="1"/>
  <c r="L38" i="2"/>
  <c r="H38" i="2"/>
  <c r="D38" i="2"/>
  <c r="P37" i="2" a="1"/>
  <c r="P37" i="2" s="1"/>
  <c r="M37" i="2" s="1"/>
  <c r="N37" i="2" s="1"/>
  <c r="S37" i="2" s="1"/>
  <c r="L37" i="2"/>
  <c r="H37" i="2"/>
  <c r="D37" i="2"/>
  <c r="P36" i="2" a="1"/>
  <c r="P36" i="2" s="1"/>
  <c r="M36" i="2" s="1"/>
  <c r="L36" i="2"/>
  <c r="H36" i="2"/>
  <c r="D36" i="2"/>
  <c r="P35" i="2" a="1"/>
  <c r="P35" i="2" s="1"/>
  <c r="M35" i="2" s="1"/>
  <c r="R35" i="2" s="1"/>
  <c r="L35" i="2"/>
  <c r="H35" i="2"/>
  <c r="D35" i="2"/>
  <c r="P34" i="2" a="1"/>
  <c r="P34" i="2" s="1"/>
  <c r="M34" i="2" s="1"/>
  <c r="L34" i="2"/>
  <c r="H34" i="2"/>
  <c r="D34" i="2"/>
  <c r="P33" i="2" a="1"/>
  <c r="P33" i="2" s="1"/>
  <c r="M33" i="2" s="1"/>
  <c r="L33" i="2"/>
  <c r="H33" i="2"/>
  <c r="D33" i="2"/>
  <c r="P32" i="2" a="1"/>
  <c r="P32" i="2" s="1"/>
  <c r="M32" i="2" s="1"/>
  <c r="L32" i="2"/>
  <c r="H32" i="2"/>
  <c r="D32" i="2"/>
  <c r="P31" i="2" a="1"/>
  <c r="P31" i="2" s="1"/>
  <c r="M31" i="2" s="1"/>
  <c r="L31" i="2"/>
  <c r="H31" i="2"/>
  <c r="D31" i="2"/>
  <c r="P30" i="2" a="1"/>
  <c r="P30" i="2" s="1"/>
  <c r="M30" i="2" s="1"/>
  <c r="L30" i="2"/>
  <c r="H30" i="2"/>
  <c r="D30" i="2"/>
  <c r="P29" i="2" a="1"/>
  <c r="P29" i="2" s="1"/>
  <c r="M29" i="2" s="1"/>
  <c r="N29" i="2" s="1"/>
  <c r="S29" i="2" s="1"/>
  <c r="L29" i="2"/>
  <c r="H29" i="2"/>
  <c r="D29" i="2"/>
  <c r="P28" i="2" a="1"/>
  <c r="P28" i="2" s="1"/>
  <c r="M28" i="2" s="1"/>
  <c r="R28" i="2" s="1"/>
  <c r="L28" i="2"/>
  <c r="H28" i="2"/>
  <c r="D28" i="2"/>
  <c r="P27" i="2" a="1"/>
  <c r="P27" i="2" s="1"/>
  <c r="M27" i="2" s="1"/>
  <c r="L27" i="2"/>
  <c r="H27" i="2"/>
  <c r="D27" i="2"/>
  <c r="P26" i="2" a="1"/>
  <c r="P26" i="2" s="1"/>
  <c r="M26" i="2" s="1"/>
  <c r="L26" i="2"/>
  <c r="H26" i="2"/>
  <c r="D26" i="2"/>
  <c r="P25" i="2" a="1"/>
  <c r="P25" i="2" s="1"/>
  <c r="M25" i="2" s="1"/>
  <c r="N25" i="2" s="1"/>
  <c r="S25" i="2" s="1"/>
  <c r="L25" i="2"/>
  <c r="H25" i="2"/>
  <c r="D25" i="2"/>
  <c r="P24" i="2" a="1"/>
  <c r="P24" i="2" s="1"/>
  <c r="M24" i="2" s="1"/>
  <c r="R24" i="2" s="1"/>
  <c r="L24" i="2"/>
  <c r="H24" i="2"/>
  <c r="D24" i="2"/>
  <c r="P23" i="2" a="1"/>
  <c r="P23" i="2" s="1"/>
  <c r="M23" i="2" s="1"/>
  <c r="L23" i="2"/>
  <c r="H23" i="2"/>
  <c r="D23" i="2"/>
  <c r="P22" i="2" a="1"/>
  <c r="P22" i="2" s="1"/>
  <c r="M22" i="2" s="1"/>
  <c r="L22" i="2"/>
  <c r="H22" i="2"/>
  <c r="D22" i="2"/>
  <c r="P21" i="2" a="1"/>
  <c r="P21" i="2" s="1"/>
  <c r="M21" i="2" s="1"/>
  <c r="N21" i="2" s="1"/>
  <c r="S21" i="2" s="1"/>
  <c r="L21" i="2"/>
  <c r="H21" i="2"/>
  <c r="D21" i="2"/>
  <c r="P20" i="2" a="1"/>
  <c r="P20" i="2" s="1"/>
  <c r="M20" i="2" s="1"/>
  <c r="L20" i="2"/>
  <c r="H20" i="2"/>
  <c r="D20" i="2"/>
  <c r="P19" i="2" a="1"/>
  <c r="P19" i="2" s="1"/>
  <c r="M19" i="2" s="1"/>
  <c r="L19" i="2"/>
  <c r="H19" i="2"/>
  <c r="D19" i="2"/>
  <c r="P18" i="2" a="1"/>
  <c r="P18" i="2" s="1"/>
  <c r="M18" i="2" s="1"/>
  <c r="L18" i="2"/>
  <c r="H18" i="2"/>
  <c r="D18" i="2"/>
  <c r="P17" i="2" a="1"/>
  <c r="P17" i="2" s="1"/>
  <c r="M17" i="2" s="1"/>
  <c r="L17" i="2"/>
  <c r="H17" i="2"/>
  <c r="D17" i="2"/>
  <c r="P16" i="2" a="1"/>
  <c r="P16" i="2" s="1"/>
  <c r="M16" i="2" s="1"/>
  <c r="L16" i="2"/>
  <c r="H16" i="2"/>
  <c r="D16" i="2"/>
  <c r="P15" i="2" a="1"/>
  <c r="P15" i="2" s="1"/>
  <c r="M15" i="2" s="1"/>
  <c r="L15" i="2"/>
  <c r="H15" i="2"/>
  <c r="D15" i="2"/>
  <c r="P14" i="2" a="1"/>
  <c r="P14" i="2" s="1"/>
  <c r="M14" i="2" s="1"/>
  <c r="L14" i="2"/>
  <c r="H14" i="2"/>
  <c r="D14" i="2"/>
  <c r="P13" i="2" a="1"/>
  <c r="P13" i="2" s="1"/>
  <c r="M13" i="2" s="1"/>
  <c r="L13" i="2"/>
  <c r="H13" i="2"/>
  <c r="D13" i="2"/>
  <c r="P12" i="2" a="1"/>
  <c r="P12" i="2" s="1"/>
  <c r="M12" i="2" s="1"/>
  <c r="L12" i="2"/>
  <c r="H12" i="2"/>
  <c r="D12" i="2"/>
  <c r="P11" i="2" a="1"/>
  <c r="P11" i="2" s="1"/>
  <c r="M11" i="2" s="1"/>
  <c r="L11" i="2"/>
  <c r="H11" i="2"/>
  <c r="D11" i="2"/>
  <c r="P10" i="2" a="1"/>
  <c r="P10" i="2" s="1"/>
  <c r="M10" i="2" s="1"/>
  <c r="L10" i="2"/>
  <c r="H10" i="2"/>
  <c r="D10" i="2"/>
  <c r="P9" i="2" a="1"/>
  <c r="P9" i="2" s="1"/>
  <c r="M9" i="2" s="1"/>
  <c r="L9" i="2"/>
  <c r="H9" i="2"/>
  <c r="D9" i="2"/>
  <c r="P8" i="2" a="1"/>
  <c r="P8" i="2" s="1"/>
  <c r="M8" i="2" s="1"/>
  <c r="R8" i="2" s="1"/>
  <c r="L8" i="2"/>
  <c r="H8" i="2"/>
  <c r="D8" i="2"/>
  <c r="P7" i="2" a="1"/>
  <c r="P7" i="2" s="1"/>
  <c r="M7" i="2" s="1"/>
  <c r="L7" i="2"/>
  <c r="H7" i="2"/>
  <c r="D7" i="2"/>
  <c r="P6" i="2" a="1"/>
  <c r="P6" i="2" s="1"/>
  <c r="M6" i="2" s="1"/>
  <c r="L6" i="2"/>
  <c r="H6" i="2"/>
  <c r="D6" i="2"/>
  <c r="M4" i="2"/>
  <c r="M2" i="2" s="1"/>
  <c r="H3" i="5" l="1"/>
  <c r="M5" i="5"/>
  <c r="M8" i="5"/>
  <c r="M13" i="5"/>
  <c r="M2" i="5"/>
  <c r="M4" i="5"/>
  <c r="M6" i="5"/>
  <c r="M11" i="5"/>
  <c r="M14" i="5"/>
  <c r="R192" i="2"/>
  <c r="N125" i="2"/>
  <c r="S125" i="2" s="1"/>
  <c r="R78" i="2"/>
  <c r="R54" i="2"/>
  <c r="N92" i="2"/>
  <c r="S92" i="2" s="1"/>
  <c r="N93" i="2"/>
  <c r="S93" i="2" s="1"/>
  <c r="R109" i="2"/>
  <c r="N124" i="2"/>
  <c r="S124" i="2" s="1"/>
  <c r="N249" i="2"/>
  <c r="S249" i="2" s="1"/>
  <c r="N264" i="2"/>
  <c r="S264" i="2" s="1"/>
  <c r="N267" i="2"/>
  <c r="S267" i="2" s="1"/>
  <c r="N285" i="2"/>
  <c r="S285" i="2" s="1"/>
  <c r="R16" i="2"/>
  <c r="N16" i="2"/>
  <c r="S16" i="2" s="1"/>
  <c r="R20" i="2"/>
  <c r="N20" i="2"/>
  <c r="S20" i="2" s="1"/>
  <c r="R45" i="2"/>
  <c r="N45" i="2"/>
  <c r="S45" i="2" s="1"/>
  <c r="R32" i="2"/>
  <c r="N32" i="2"/>
  <c r="S32" i="2" s="1"/>
  <c r="N48" i="2"/>
  <c r="S48" i="2" s="1"/>
  <c r="R48" i="2"/>
  <c r="R21" i="2"/>
  <c r="R25" i="2"/>
  <c r="N64" i="2"/>
  <c r="S64" i="2" s="1"/>
  <c r="R64" i="2"/>
  <c r="N85" i="2"/>
  <c r="S85" i="2" s="1"/>
  <c r="R85" i="2"/>
  <c r="N86" i="2"/>
  <c r="S86" i="2" s="1"/>
  <c r="N117" i="2"/>
  <c r="S117" i="2" s="1"/>
  <c r="R132" i="2"/>
  <c r="N132" i="2"/>
  <c r="S132" i="2" s="1"/>
  <c r="N184" i="2"/>
  <c r="S184" i="2" s="1"/>
  <c r="R184" i="2"/>
  <c r="R52" i="2"/>
  <c r="N52" i="2"/>
  <c r="S52" i="2" s="1"/>
  <c r="R68" i="2"/>
  <c r="N68" i="2"/>
  <c r="S68" i="2" s="1"/>
  <c r="R69" i="2"/>
  <c r="N69" i="2"/>
  <c r="S69" i="2" s="1"/>
  <c r="N71" i="2"/>
  <c r="S71" i="2" s="1"/>
  <c r="R71" i="2"/>
  <c r="N72" i="2"/>
  <c r="S72" i="2" s="1"/>
  <c r="R72" i="2"/>
  <c r="R76" i="2"/>
  <c r="N76" i="2"/>
  <c r="S76" i="2" s="1"/>
  <c r="N95" i="2"/>
  <c r="S95" i="2" s="1"/>
  <c r="R95" i="2"/>
  <c r="N96" i="2"/>
  <c r="S96" i="2" s="1"/>
  <c r="R96" i="2"/>
  <c r="R100" i="2"/>
  <c r="N100" i="2"/>
  <c r="S100" i="2" s="1"/>
  <c r="N102" i="2"/>
  <c r="S102" i="2" s="1"/>
  <c r="R102" i="2"/>
  <c r="R110" i="2"/>
  <c r="N110" i="2"/>
  <c r="S110" i="2" s="1"/>
  <c r="R116" i="2"/>
  <c r="N116" i="2"/>
  <c r="S116" i="2" s="1"/>
  <c r="R120" i="2"/>
  <c r="N134" i="2"/>
  <c r="S134" i="2" s="1"/>
  <c r="N176" i="2"/>
  <c r="S176" i="2" s="1"/>
  <c r="R176" i="2"/>
  <c r="N196" i="2"/>
  <c r="S196" i="2" s="1"/>
  <c r="R196" i="2"/>
  <c r="R225" i="2"/>
  <c r="N225" i="2"/>
  <c r="S225" i="2" s="1"/>
  <c r="N231" i="2"/>
  <c r="S231" i="2" s="1"/>
  <c r="R231" i="2"/>
  <c r="N170" i="2"/>
  <c r="S170" i="2" s="1"/>
  <c r="N240" i="2"/>
  <c r="S240" i="2" s="1"/>
  <c r="N243" i="2"/>
  <c r="S243" i="2" s="1"/>
  <c r="N273" i="2"/>
  <c r="S273" i="2" s="1"/>
  <c r="N276" i="2"/>
  <c r="S276" i="2" s="1"/>
  <c r="N279" i="2"/>
  <c r="S279" i="2" s="1"/>
  <c r="R160" i="2"/>
  <c r="M3" i="2"/>
  <c r="R73" i="2"/>
  <c r="N73" i="2"/>
  <c r="S73" i="2" s="1"/>
  <c r="N17" i="2"/>
  <c r="S17" i="2" s="1"/>
  <c r="R17" i="2"/>
  <c r="R67" i="2"/>
  <c r="N67" i="2"/>
  <c r="S67" i="2" s="1"/>
  <c r="R36" i="2"/>
  <c r="N36" i="2"/>
  <c r="S36" i="2" s="1"/>
  <c r="N9" i="2"/>
  <c r="S9" i="2" s="1"/>
  <c r="R9" i="2"/>
  <c r="R12" i="2"/>
  <c r="N12" i="2"/>
  <c r="S12" i="2" s="1"/>
  <c r="R49" i="2"/>
  <c r="N49" i="2"/>
  <c r="S49" i="2" s="1"/>
  <c r="N74" i="2"/>
  <c r="S74" i="2" s="1"/>
  <c r="R74" i="2"/>
  <c r="N81" i="2"/>
  <c r="S81" i="2" s="1"/>
  <c r="R81" i="2"/>
  <c r="R84" i="2"/>
  <c r="N84" i="2"/>
  <c r="S84" i="2" s="1"/>
  <c r="N13" i="2"/>
  <c r="S13" i="2" s="1"/>
  <c r="R13" i="2"/>
  <c r="N50" i="2"/>
  <c r="S50" i="2" s="1"/>
  <c r="R50" i="2"/>
  <c r="N57" i="2"/>
  <c r="S57" i="2" s="1"/>
  <c r="R57" i="2"/>
  <c r="N98" i="2"/>
  <c r="S98" i="2" s="1"/>
  <c r="R98" i="2"/>
  <c r="R60" i="2"/>
  <c r="N60" i="2"/>
  <c r="S60" i="2" s="1"/>
  <c r="R63" i="2"/>
  <c r="N63" i="2"/>
  <c r="S63" i="2" s="1"/>
  <c r="R77" i="2"/>
  <c r="N77" i="2"/>
  <c r="S77" i="2" s="1"/>
  <c r="R43" i="2"/>
  <c r="N43" i="2"/>
  <c r="S43" i="2" s="1"/>
  <c r="R70" i="2"/>
  <c r="N70" i="2"/>
  <c r="S70" i="2" s="1"/>
  <c r="R66" i="2"/>
  <c r="N66" i="2"/>
  <c r="S66" i="2" s="1"/>
  <c r="N33" i="2"/>
  <c r="S33" i="2" s="1"/>
  <c r="R33" i="2"/>
  <c r="R53" i="2"/>
  <c r="N53" i="2"/>
  <c r="S53" i="2" s="1"/>
  <c r="R87" i="2"/>
  <c r="N87" i="2"/>
  <c r="S87" i="2" s="1"/>
  <c r="R46" i="2"/>
  <c r="N46" i="2"/>
  <c r="S46" i="2" s="1"/>
  <c r="N15" i="2"/>
  <c r="S15" i="2" s="1"/>
  <c r="R15" i="2"/>
  <c r="R47" i="2"/>
  <c r="R62" i="2"/>
  <c r="N62" i="2"/>
  <c r="S62" i="2" s="1"/>
  <c r="R106" i="2"/>
  <c r="N106" i="2"/>
  <c r="S106" i="2" s="1"/>
  <c r="R130" i="2"/>
  <c r="N130" i="2"/>
  <c r="S130" i="2" s="1"/>
  <c r="R143" i="2"/>
  <c r="N143" i="2"/>
  <c r="S143" i="2" s="1"/>
  <c r="N154" i="2"/>
  <c r="S154" i="2" s="1"/>
  <c r="R154" i="2"/>
  <c r="R174" i="2"/>
  <c r="N174" i="2"/>
  <c r="S174" i="2" s="1"/>
  <c r="R198" i="2"/>
  <c r="N198" i="2"/>
  <c r="S198" i="2" s="1"/>
  <c r="N24" i="2"/>
  <c r="S24" i="2" s="1"/>
  <c r="R26" i="2"/>
  <c r="N26" i="2"/>
  <c r="S26" i="2" s="1"/>
  <c r="N39" i="2"/>
  <c r="S39" i="2" s="1"/>
  <c r="R41" i="2"/>
  <c r="N41" i="2"/>
  <c r="S41" i="2" s="1"/>
  <c r="R118" i="2"/>
  <c r="N118" i="2"/>
  <c r="S118" i="2" s="1"/>
  <c r="R157" i="2"/>
  <c r="N157" i="2"/>
  <c r="S157" i="2" s="1"/>
  <c r="N167" i="2"/>
  <c r="S167" i="2" s="1"/>
  <c r="R167" i="2"/>
  <c r="R83" i="2"/>
  <c r="N83" i="2"/>
  <c r="S83" i="2" s="1"/>
  <c r="R111" i="2"/>
  <c r="N111" i="2"/>
  <c r="S111" i="2" s="1"/>
  <c r="R114" i="2"/>
  <c r="N114" i="2"/>
  <c r="S114" i="2" s="1"/>
  <c r="R149" i="2"/>
  <c r="N149" i="2"/>
  <c r="S149" i="2" s="1"/>
  <c r="R162" i="2"/>
  <c r="N162" i="2"/>
  <c r="S162" i="2" s="1"/>
  <c r="N179" i="2"/>
  <c r="S179" i="2" s="1"/>
  <c r="R179" i="2"/>
  <c r="N28" i="2"/>
  <c r="S28" i="2" s="1"/>
  <c r="R90" i="2"/>
  <c r="N90" i="2"/>
  <c r="S90" i="2" s="1"/>
  <c r="N138" i="2"/>
  <c r="S138" i="2" s="1"/>
  <c r="R138" i="2"/>
  <c r="R6" i="2"/>
  <c r="N6" i="2"/>
  <c r="S6" i="2" s="1"/>
  <c r="R30" i="2"/>
  <c r="N30" i="2"/>
  <c r="S30" i="2" s="1"/>
  <c r="R22" i="2"/>
  <c r="N22" i="2"/>
  <c r="S22" i="2" s="1"/>
  <c r="R121" i="2"/>
  <c r="N121" i="2"/>
  <c r="S121" i="2" s="1"/>
  <c r="R135" i="2"/>
  <c r="N135" i="2"/>
  <c r="S135" i="2" s="1"/>
  <c r="R37" i="2"/>
  <c r="R44" i="2"/>
  <c r="N44" i="2"/>
  <c r="S44" i="2" s="1"/>
  <c r="R58" i="2"/>
  <c r="N58" i="2"/>
  <c r="S58" i="2" s="1"/>
  <c r="R65" i="2"/>
  <c r="N65" i="2"/>
  <c r="S65" i="2" s="1"/>
  <c r="R75" i="2"/>
  <c r="N75" i="2"/>
  <c r="S75" i="2" s="1"/>
  <c r="R107" i="2"/>
  <c r="N107" i="2"/>
  <c r="S107" i="2" s="1"/>
  <c r="R128" i="2"/>
  <c r="N128" i="2"/>
  <c r="S128" i="2" s="1"/>
  <c r="R131" i="2"/>
  <c r="N131" i="2"/>
  <c r="S131" i="2" s="1"/>
  <c r="N133" i="2"/>
  <c r="S133" i="2" s="1"/>
  <c r="R133" i="2"/>
  <c r="R141" i="2"/>
  <c r="N141" i="2"/>
  <c r="S141" i="2" s="1"/>
  <c r="R144" i="2"/>
  <c r="N144" i="2"/>
  <c r="S144" i="2" s="1"/>
  <c r="N172" i="2"/>
  <c r="S172" i="2" s="1"/>
  <c r="R172" i="2"/>
  <c r="R18" i="2"/>
  <c r="N18" i="2"/>
  <c r="S18" i="2" s="1"/>
  <c r="N42" i="2"/>
  <c r="S42" i="2" s="1"/>
  <c r="R42" i="2"/>
  <c r="R56" i="2"/>
  <c r="N56" i="2"/>
  <c r="S56" i="2" s="1"/>
  <c r="N94" i="2"/>
  <c r="S94" i="2" s="1"/>
  <c r="N119" i="2"/>
  <c r="S119" i="2" s="1"/>
  <c r="R119" i="2"/>
  <c r="N155" i="2"/>
  <c r="S155" i="2" s="1"/>
  <c r="R155" i="2"/>
  <c r="R165" i="2"/>
  <c r="N165" i="2"/>
  <c r="S165" i="2" s="1"/>
  <c r="N168" i="2"/>
  <c r="S168" i="2" s="1"/>
  <c r="R168" i="2"/>
  <c r="N112" i="2"/>
  <c r="S112" i="2" s="1"/>
  <c r="R112" i="2"/>
  <c r="R115" i="2"/>
  <c r="N115" i="2"/>
  <c r="S115" i="2" s="1"/>
  <c r="N126" i="2"/>
  <c r="S126" i="2" s="1"/>
  <c r="R126" i="2"/>
  <c r="R147" i="2"/>
  <c r="N147" i="2"/>
  <c r="S147" i="2" s="1"/>
  <c r="N150" i="2"/>
  <c r="S150" i="2" s="1"/>
  <c r="R150" i="2"/>
  <c r="N163" i="2"/>
  <c r="S163" i="2" s="1"/>
  <c r="R163" i="2"/>
  <c r="R177" i="2"/>
  <c r="N177" i="2"/>
  <c r="S177" i="2" s="1"/>
  <c r="N180" i="2"/>
  <c r="S180" i="2" s="1"/>
  <c r="R180" i="2"/>
  <c r="R207" i="2"/>
  <c r="N207" i="2"/>
  <c r="S207" i="2" s="1"/>
  <c r="N11" i="2"/>
  <c r="S11" i="2" s="1"/>
  <c r="R11" i="2"/>
  <c r="R14" i="2"/>
  <c r="N14" i="2"/>
  <c r="S14" i="2" s="1"/>
  <c r="N27" i="2"/>
  <c r="S27" i="2" s="1"/>
  <c r="R27" i="2"/>
  <c r="R88" i="2"/>
  <c r="N91" i="2"/>
  <c r="S91" i="2" s="1"/>
  <c r="R99" i="2"/>
  <c r="N99" i="2"/>
  <c r="S99" i="2" s="1"/>
  <c r="N105" i="2"/>
  <c r="S105" i="2" s="1"/>
  <c r="R105" i="2"/>
  <c r="N122" i="2"/>
  <c r="S122" i="2" s="1"/>
  <c r="R122" i="2"/>
  <c r="N136" i="2"/>
  <c r="S136" i="2" s="1"/>
  <c r="R136" i="2"/>
  <c r="R139" i="2"/>
  <c r="N139" i="2"/>
  <c r="S139" i="2" s="1"/>
  <c r="R187" i="2"/>
  <c r="N187" i="2"/>
  <c r="S187" i="2" s="1"/>
  <c r="R190" i="2"/>
  <c r="N190" i="2"/>
  <c r="S190" i="2" s="1"/>
  <c r="R211" i="2"/>
  <c r="N211" i="2"/>
  <c r="S211" i="2" s="1"/>
  <c r="R7" i="2"/>
  <c r="N7" i="2"/>
  <c r="S7" i="2" s="1"/>
  <c r="N31" i="2"/>
  <c r="S31" i="2" s="1"/>
  <c r="R31" i="2"/>
  <c r="N23" i="2"/>
  <c r="S23" i="2" s="1"/>
  <c r="R23" i="2"/>
  <c r="R29" i="2"/>
  <c r="N38" i="2"/>
  <c r="S38" i="2" s="1"/>
  <c r="R38" i="2"/>
  <c r="R40" i="2"/>
  <c r="R59" i="2"/>
  <c r="N59" i="2"/>
  <c r="S59" i="2" s="1"/>
  <c r="R61" i="2"/>
  <c r="N101" i="2"/>
  <c r="S101" i="2" s="1"/>
  <c r="N129" i="2"/>
  <c r="S129" i="2" s="1"/>
  <c r="R129" i="2"/>
  <c r="N142" i="2"/>
  <c r="S142" i="2" s="1"/>
  <c r="R142" i="2"/>
  <c r="N145" i="2"/>
  <c r="S145" i="2" s="1"/>
  <c r="R145" i="2"/>
  <c r="R153" i="2"/>
  <c r="N153" i="2"/>
  <c r="S153" i="2" s="1"/>
  <c r="R173" i="2"/>
  <c r="N173" i="2"/>
  <c r="S173" i="2" s="1"/>
  <c r="R195" i="2"/>
  <c r="N195" i="2"/>
  <c r="S195" i="2" s="1"/>
  <c r="R108" i="2"/>
  <c r="N108" i="2"/>
  <c r="S108" i="2" s="1"/>
  <c r="N156" i="2"/>
  <c r="S156" i="2" s="1"/>
  <c r="R156" i="2"/>
  <c r="N166" i="2"/>
  <c r="S166" i="2" s="1"/>
  <c r="R166" i="2"/>
  <c r="N200" i="2"/>
  <c r="S200" i="2" s="1"/>
  <c r="R200" i="2"/>
  <c r="N8" i="2"/>
  <c r="S8" i="2" s="1"/>
  <c r="R10" i="2"/>
  <c r="N10" i="2"/>
  <c r="S10" i="2" s="1"/>
  <c r="N19" i="2"/>
  <c r="S19" i="2" s="1"/>
  <c r="R19" i="2"/>
  <c r="R51" i="2"/>
  <c r="N51" i="2"/>
  <c r="S51" i="2" s="1"/>
  <c r="R82" i="2"/>
  <c r="N82" i="2"/>
  <c r="S82" i="2" s="1"/>
  <c r="R97" i="2"/>
  <c r="N97" i="2"/>
  <c r="S97" i="2" s="1"/>
  <c r="R113" i="2"/>
  <c r="N113" i="2"/>
  <c r="S113" i="2" s="1"/>
  <c r="N148" i="2"/>
  <c r="S148" i="2" s="1"/>
  <c r="R148" i="2"/>
  <c r="R151" i="2"/>
  <c r="N151" i="2"/>
  <c r="S151" i="2" s="1"/>
  <c r="R159" i="2"/>
  <c r="N159" i="2"/>
  <c r="S159" i="2" s="1"/>
  <c r="R161" i="2"/>
  <c r="N161" i="2"/>
  <c r="S161" i="2" s="1"/>
  <c r="R178" i="2"/>
  <c r="N178" i="2"/>
  <c r="S178" i="2" s="1"/>
  <c r="R34" i="2"/>
  <c r="N34" i="2"/>
  <c r="S34" i="2" s="1"/>
  <c r="R80" i="2"/>
  <c r="N80" i="2"/>
  <c r="S80" i="2" s="1"/>
  <c r="R89" i="2"/>
  <c r="N89" i="2"/>
  <c r="S89" i="2" s="1"/>
  <c r="R123" i="2"/>
  <c r="N123" i="2"/>
  <c r="S123" i="2" s="1"/>
  <c r="R137" i="2"/>
  <c r="N137" i="2"/>
  <c r="S137" i="2" s="1"/>
  <c r="R185" i="2"/>
  <c r="N185" i="2"/>
  <c r="S185" i="2" s="1"/>
  <c r="N188" i="2"/>
  <c r="S188" i="2" s="1"/>
  <c r="R188" i="2"/>
  <c r="N212" i="2"/>
  <c r="S212" i="2" s="1"/>
  <c r="R212" i="2"/>
  <c r="N203" i="2"/>
  <c r="S203" i="2" s="1"/>
  <c r="R232" i="2"/>
  <c r="N232" i="2"/>
  <c r="S232" i="2" s="1"/>
  <c r="R239" i="2"/>
  <c r="N239" i="2"/>
  <c r="S239" i="2" s="1"/>
  <c r="R262" i="2"/>
  <c r="N262" i="2"/>
  <c r="S262" i="2" s="1"/>
  <c r="R181" i="2"/>
  <c r="N181" i="2"/>
  <c r="S181" i="2" s="1"/>
  <c r="R219" i="2"/>
  <c r="N219" i="2"/>
  <c r="S219" i="2" s="1"/>
  <c r="R288" i="2"/>
  <c r="N288" i="2"/>
  <c r="S288" i="2" s="1"/>
  <c r="N171" i="2"/>
  <c r="S171" i="2" s="1"/>
  <c r="R201" i="2"/>
  <c r="N201" i="2"/>
  <c r="S201" i="2" s="1"/>
  <c r="N216" i="2"/>
  <c r="S216" i="2" s="1"/>
  <c r="R216" i="2"/>
  <c r="R230" i="2"/>
  <c r="N230" i="2"/>
  <c r="S230" i="2" s="1"/>
  <c r="N104" i="2"/>
  <c r="S104" i="2" s="1"/>
  <c r="R193" i="2"/>
  <c r="N193" i="2"/>
  <c r="S193" i="2" s="1"/>
  <c r="R199" i="2"/>
  <c r="N199" i="2"/>
  <c r="S199" i="2" s="1"/>
  <c r="N35" i="2"/>
  <c r="S35" i="2" s="1"/>
  <c r="R164" i="2"/>
  <c r="R183" i="2"/>
  <c r="N191" i="2"/>
  <c r="S191" i="2" s="1"/>
  <c r="R206" i="2"/>
  <c r="N206" i="2"/>
  <c r="S206" i="2" s="1"/>
  <c r="R214" i="2"/>
  <c r="N214" i="2"/>
  <c r="S214" i="2" s="1"/>
  <c r="R227" i="2"/>
  <c r="N227" i="2"/>
  <c r="S227" i="2" s="1"/>
  <c r="N158" i="2"/>
  <c r="S158" i="2" s="1"/>
  <c r="R224" i="2"/>
  <c r="N224" i="2"/>
  <c r="S224" i="2" s="1"/>
  <c r="N55" i="2"/>
  <c r="S55" i="2" s="1"/>
  <c r="N79" i="2"/>
  <c r="S79" i="2" s="1"/>
  <c r="N103" i="2"/>
  <c r="S103" i="2" s="1"/>
  <c r="N127" i="2"/>
  <c r="S127" i="2" s="1"/>
  <c r="R189" i="2"/>
  <c r="N189" i="2"/>
  <c r="S189" i="2" s="1"/>
  <c r="R202" i="2"/>
  <c r="N202" i="2"/>
  <c r="S202" i="2" s="1"/>
  <c r="N204" i="2"/>
  <c r="S204" i="2" s="1"/>
  <c r="R204" i="2"/>
  <c r="R217" i="2"/>
  <c r="N217" i="2"/>
  <c r="S217" i="2" s="1"/>
  <c r="R237" i="2"/>
  <c r="N237" i="2"/>
  <c r="S237" i="2" s="1"/>
  <c r="R252" i="2"/>
  <c r="N252" i="2"/>
  <c r="S252" i="2" s="1"/>
  <c r="N140" i="2"/>
  <c r="S140" i="2" s="1"/>
  <c r="N182" i="2"/>
  <c r="S182" i="2" s="1"/>
  <c r="R210" i="2"/>
  <c r="N210" i="2"/>
  <c r="S210" i="2" s="1"/>
  <c r="R221" i="2"/>
  <c r="N221" i="2"/>
  <c r="S221" i="2" s="1"/>
  <c r="R275" i="2"/>
  <c r="N275" i="2"/>
  <c r="S275" i="2" s="1"/>
  <c r="R215" i="2"/>
  <c r="N215" i="2"/>
  <c r="S215" i="2" s="1"/>
  <c r="R228" i="2"/>
  <c r="N228" i="2"/>
  <c r="S228" i="2" s="1"/>
  <c r="R146" i="2"/>
  <c r="R152" i="2"/>
  <c r="R175" i="2"/>
  <c r="R194" i="2"/>
  <c r="N194" i="2"/>
  <c r="S194" i="2" s="1"/>
  <c r="N186" i="2"/>
  <c r="S186" i="2" s="1"/>
  <c r="R205" i="2"/>
  <c r="N205" i="2"/>
  <c r="S205" i="2" s="1"/>
  <c r="N222" i="2"/>
  <c r="S222" i="2" s="1"/>
  <c r="R242" i="2"/>
  <c r="N242" i="2"/>
  <c r="S242" i="2" s="1"/>
  <c r="R213" i="2"/>
  <c r="N213" i="2"/>
  <c r="S213" i="2" s="1"/>
  <c r="R235" i="2"/>
  <c r="N235" i="2"/>
  <c r="S235" i="2" s="1"/>
  <c r="R256" i="2"/>
  <c r="N256" i="2"/>
  <c r="S256" i="2" s="1"/>
  <c r="R269" i="2"/>
  <c r="N269" i="2"/>
  <c r="S269" i="2" s="1"/>
  <c r="R292" i="2"/>
  <c r="N292" i="2"/>
  <c r="S292" i="2" s="1"/>
  <c r="R253" i="2"/>
  <c r="N253" i="2"/>
  <c r="S253" i="2" s="1"/>
  <c r="R266" i="2"/>
  <c r="N266" i="2"/>
  <c r="S266" i="2" s="1"/>
  <c r="R289" i="2"/>
  <c r="N289" i="2"/>
  <c r="S289" i="2" s="1"/>
  <c r="R296" i="2"/>
  <c r="N296" i="2"/>
  <c r="S296" i="2" s="1"/>
  <c r="R197" i="2"/>
  <c r="N197" i="2"/>
  <c r="S197" i="2" s="1"/>
  <c r="R220" i="2"/>
  <c r="N220" i="2"/>
  <c r="S220" i="2" s="1"/>
  <c r="R233" i="2"/>
  <c r="N233" i="2"/>
  <c r="S233" i="2" s="1"/>
  <c r="R238" i="2"/>
  <c r="N238" i="2"/>
  <c r="S238" i="2" s="1"/>
  <c r="R250" i="2"/>
  <c r="N250" i="2"/>
  <c r="S250" i="2" s="1"/>
  <c r="R263" i="2"/>
  <c r="N263" i="2"/>
  <c r="S263" i="2" s="1"/>
  <c r="R286" i="2"/>
  <c r="N286" i="2"/>
  <c r="S286" i="2" s="1"/>
  <c r="R247" i="2"/>
  <c r="N247" i="2"/>
  <c r="S247" i="2" s="1"/>
  <c r="R260" i="2"/>
  <c r="N260" i="2"/>
  <c r="S260" i="2" s="1"/>
  <c r="N270" i="2"/>
  <c r="S270" i="2" s="1"/>
  <c r="R283" i="2"/>
  <c r="N283" i="2"/>
  <c r="S283" i="2" s="1"/>
  <c r="R218" i="2"/>
  <c r="N218" i="2"/>
  <c r="S218" i="2" s="1"/>
  <c r="R223" i="2"/>
  <c r="N223" i="2"/>
  <c r="S223" i="2" s="1"/>
  <c r="R236" i="2"/>
  <c r="N236" i="2"/>
  <c r="S236" i="2" s="1"/>
  <c r="R241" i="2"/>
  <c r="N241" i="2"/>
  <c r="S241" i="2" s="1"/>
  <c r="R244" i="2"/>
  <c r="N244" i="2"/>
  <c r="S244" i="2" s="1"/>
  <c r="R257" i="2"/>
  <c r="N257" i="2"/>
  <c r="S257" i="2" s="1"/>
  <c r="R280" i="2"/>
  <c r="N280" i="2"/>
  <c r="S280" i="2" s="1"/>
  <c r="R293" i="2"/>
  <c r="N293" i="2"/>
  <c r="S293" i="2" s="1"/>
  <c r="R254" i="2"/>
  <c r="N254" i="2"/>
  <c r="S254" i="2" s="1"/>
  <c r="R277" i="2"/>
  <c r="N277" i="2"/>
  <c r="S277" i="2" s="1"/>
  <c r="R290" i="2"/>
  <c r="N290" i="2"/>
  <c r="S290" i="2" s="1"/>
  <c r="R226" i="2"/>
  <c r="N226" i="2"/>
  <c r="S226" i="2" s="1"/>
  <c r="N234" i="2"/>
  <c r="S234" i="2" s="1"/>
  <c r="R251" i="2"/>
  <c r="N251" i="2"/>
  <c r="S251" i="2" s="1"/>
  <c r="N261" i="2"/>
  <c r="S261" i="2" s="1"/>
  <c r="R274" i="2"/>
  <c r="N274" i="2"/>
  <c r="S274" i="2" s="1"/>
  <c r="R287" i="2"/>
  <c r="N287" i="2"/>
  <c r="S287" i="2" s="1"/>
  <c r="R248" i="2"/>
  <c r="N248" i="2"/>
  <c r="S248" i="2" s="1"/>
  <c r="N258" i="2"/>
  <c r="S258" i="2" s="1"/>
  <c r="R271" i="2"/>
  <c r="N271" i="2"/>
  <c r="S271" i="2" s="1"/>
  <c r="R284" i="2"/>
  <c r="N284" i="2"/>
  <c r="S284" i="2" s="1"/>
  <c r="N294" i="2"/>
  <c r="S294" i="2" s="1"/>
  <c r="R294" i="2"/>
  <c r="R229" i="2"/>
  <c r="N229" i="2"/>
  <c r="S229" i="2" s="1"/>
  <c r="R245" i="2"/>
  <c r="N245" i="2"/>
  <c r="S245" i="2" s="1"/>
  <c r="N255" i="2"/>
  <c r="S255" i="2" s="1"/>
  <c r="R268" i="2"/>
  <c r="N268" i="2"/>
  <c r="S268" i="2" s="1"/>
  <c r="R281" i="2"/>
  <c r="N281" i="2"/>
  <c r="S281" i="2" s="1"/>
  <c r="N291" i="2"/>
  <c r="S291" i="2" s="1"/>
  <c r="R265" i="2"/>
  <c r="N265" i="2"/>
  <c r="S265" i="2" s="1"/>
  <c r="R278" i="2"/>
  <c r="N278" i="2"/>
  <c r="S278" i="2" s="1"/>
  <c r="R295" i="2"/>
  <c r="N295" i="2"/>
  <c r="S295" i="2" s="1"/>
  <c r="N246" i="2"/>
  <c r="S246" i="2" s="1"/>
  <c r="R259" i="2"/>
  <c r="N259" i="2"/>
  <c r="S259" i="2" s="1"/>
  <c r="R272" i="2"/>
  <c r="N272" i="2"/>
  <c r="S272" i="2" s="1"/>
  <c r="N282" i="2"/>
  <c r="S282" i="2" s="1"/>
  <c r="M7" i="5"/>
  <c r="M9" i="5"/>
  <c r="M10" i="5"/>
  <c r="M12" i="5"/>
  <c r="M3" i="5"/>
</calcChain>
</file>

<file path=xl/sharedStrings.xml><?xml version="1.0" encoding="utf-8"?>
<sst xmlns="http://schemas.openxmlformats.org/spreadsheetml/2006/main" count="56491" uniqueCount="6611">
  <si>
    <t>\</t>
  </si>
  <si>
    <t>NHẬP ĐƠN HÀNG</t>
  </si>
  <si>
    <t>THÊM NHÂN CÔNG</t>
  </si>
  <si>
    <t>THÊM MÁY VÀ VẬT TƯ</t>
  </si>
  <si>
    <t>CT TNHH THẮNG LỢI</t>
  </si>
  <si>
    <t>Thành phẩm gia công</t>
  </si>
  <si>
    <t>STT</t>
  </si>
  <si>
    <t>Tên Sản phẩm</t>
  </si>
  <si>
    <t>Khách hàng</t>
  </si>
  <si>
    <t>Số PO</t>
  </si>
  <si>
    <t>Đơn vị</t>
  </si>
  <si>
    <t>Số lượng</t>
  </si>
  <si>
    <t>Đơn
 trọng</t>
  </si>
  <si>
    <t>Khối 
lượng</t>
  </si>
  <si>
    <t>Tổng
 S.lg</t>
  </si>
  <si>
    <t>Tổng 
Năng Lượng</t>
  </si>
  <si>
    <t>Ngày giao</t>
  </si>
  <si>
    <t>Remail</t>
  </si>
  <si>
    <t>Gia Công</t>
  </si>
  <si>
    <t>Còn 
thiếu</t>
  </si>
  <si>
    <t>Tồn đầu</t>
  </si>
  <si>
    <t>Sản xuất</t>
  </si>
  <si>
    <t>Đã xuất</t>
  </si>
  <si>
    <t>Tồn 
cuối</t>
  </si>
  <si>
    <t>Tình trạng</t>
  </si>
  <si>
    <t>492537-1</t>
  </si>
  <si>
    <t>UCC</t>
  </si>
  <si>
    <t>C</t>
  </si>
  <si>
    <t>493623-1</t>
  </si>
  <si>
    <t>496025-1</t>
  </si>
  <si>
    <t>16335 Body-8'', JP</t>
  </si>
  <si>
    <t>210600-1</t>
  </si>
  <si>
    <t>493749-1 (Cap- end 30mm Chain)</t>
  </si>
  <si>
    <t>4-210658-1</t>
  </si>
  <si>
    <t>4-210658-2</t>
  </si>
  <si>
    <t>Quả búa cấy HK (gắn 40 que các bít 16x50/ 1 quả)</t>
  </si>
  <si>
    <t>Z27</t>
  </si>
  <si>
    <t>TL đe M máy búa 131 (505x477x103)</t>
  </si>
  <si>
    <t xml:space="preserve">Xm Hải Phòng </t>
  </si>
  <si>
    <t>TL đe N máy búa 131 (505x477x103)</t>
  </si>
  <si>
    <t>TL đe F máy búa 131 (535x477x103)</t>
  </si>
  <si>
    <t>Ống bạc chặn D174x428</t>
  </si>
  <si>
    <t>Hải- Vinh Quảng Ninh</t>
  </si>
  <si>
    <t>bộ</t>
  </si>
  <si>
    <t>Fukku (N1000KN) 013-20590A (Bù bảo hành)</t>
  </si>
  <si>
    <t>Kachimizu</t>
  </si>
  <si>
    <t>Fukku (N600KN) 013-20801A</t>
  </si>
  <si>
    <t>Slip lever boss (N600KN) 013-20808-1</t>
  </si>
  <si>
    <t>Block L (N600KN) 013-20819L</t>
  </si>
  <si>
    <t>Block L (N600KN) 013-20819R</t>
  </si>
  <si>
    <t>Block L (N600KN) 013-20768L</t>
  </si>
  <si>
    <t>Block L (N600KN) 013-20768R</t>
  </si>
  <si>
    <t>Đĩa búa 750 búa 2.2x2 mét (Đĩa 2 bên moay ơ 265/195 dày 126)</t>
  </si>
  <si>
    <t>XM Đại Phú</t>
  </si>
  <si>
    <t>Đĩa búa 750 búa 2.2x2 mét (Đĩa 1 bên moay ơ 265/195 dày 98)</t>
  </si>
  <si>
    <t>Đĩa búa 2000x2000 D750- DP (Đĩa 2 bên moay ơ 260/185 dày 124)</t>
  </si>
  <si>
    <t>Đĩa búa 2000x2000 D750- DP (Đĩa 1 bên moay ơ 260/185 dày 93)</t>
  </si>
  <si>
    <t>Đĩa búa 2000x2200 (Đĩa 2 bên Φ750 moay ơ 265/195 dày 124)</t>
  </si>
  <si>
    <t>Đĩa búa 2000x2200 (Đĩa 1 bên Φ750 moay ơ 265/195 dày 88)</t>
  </si>
  <si>
    <t>Búa đập- HC-G-2017</t>
  </si>
  <si>
    <t>Taniguchi</t>
  </si>
  <si>
    <t>Búa đập- HC-G-2015</t>
  </si>
  <si>
    <t>Tấm đỡ gạch cửa ra số 1 (Gia công rãnh)</t>
  </si>
  <si>
    <t>Tấm đỡ gạch cửa ra số 2</t>
  </si>
  <si>
    <t>Tấm đỡ gạch cửa ra số 2 (Gia công ốc M42)</t>
  </si>
  <si>
    <t>Tấm đỡ gạch cửa ra số 3</t>
  </si>
  <si>
    <t>Búa đập loại máy nghiền đứng VHC-15 theo bv: VHC-102387</t>
  </si>
  <si>
    <t>Búa đập loại máy nghiền đứng VHC-111 theo bv: VHC-20102</t>
  </si>
  <si>
    <t>Taytona Drawing No 2CG00382</t>
  </si>
  <si>
    <t>TFG</t>
  </si>
  <si>
    <t>Pattern Drawing No 2CG00382</t>
  </si>
  <si>
    <t>Taytona Drawing No 2CG00820</t>
  </si>
  <si>
    <t>Pattern Drawing No 2CG00820</t>
  </si>
  <si>
    <t>Bánh mài theo bản vẽ UPHT-SJ040195-01</t>
  </si>
  <si>
    <t>UP Hà Tĩnh</t>
  </si>
  <si>
    <t>Đĩa mài vành trong theo bv UPHT-SJ040193-01</t>
  </si>
  <si>
    <t>Xích cho 463.CV030</t>
  </si>
  <si>
    <t>Hùng HD- XM Hoàng Thạch</t>
  </si>
  <si>
    <t>Bi 15</t>
  </si>
  <si>
    <t>Molycop</t>
  </si>
  <si>
    <t>Bi 17</t>
  </si>
  <si>
    <t>Bi 20</t>
  </si>
  <si>
    <t>Bi 25</t>
  </si>
  <si>
    <t>Bi 30</t>
  </si>
  <si>
    <t>Bi 40</t>
  </si>
  <si>
    <t>Bi 50</t>
  </si>
  <si>
    <t>Bi 60</t>
  </si>
  <si>
    <t>Bi 70</t>
  </si>
  <si>
    <t>Bi 80</t>
  </si>
  <si>
    <t>Bi 90</t>
  </si>
  <si>
    <t>Bi 100</t>
  </si>
  <si>
    <t>Bi 110</t>
  </si>
  <si>
    <t>Bi 120</t>
  </si>
  <si>
    <t>Paddel, Auslauf. Code: 122594</t>
  </si>
  <si>
    <t>VauTid</t>
  </si>
  <si>
    <t>Paddel OE30. Code: 122596</t>
  </si>
  <si>
    <t>Paddel, Auslauf. Code: 122597</t>
  </si>
  <si>
    <t>Roller</t>
  </si>
  <si>
    <t xml:space="preserve">Kính Nổi </t>
  </si>
  <si>
    <t>Tấm kẹp AMC Disa 10137297 (994/988x196x90)</t>
  </si>
  <si>
    <t>Vico- QLTB</t>
  </si>
  <si>
    <t>ALKTOP 1031 M</t>
  </si>
  <si>
    <t>Win win</t>
  </si>
  <si>
    <t xml:space="preserve">ALKTOP 1130 H </t>
  </si>
  <si>
    <t>ALKTOP 1135 M</t>
  </si>
  <si>
    <t>ALKTOP 1335 M</t>
  </si>
  <si>
    <t>ALKTOP 1342 M</t>
  </si>
  <si>
    <t>ALKTOP 1342 H</t>
  </si>
  <si>
    <t>ALKTOP 1640 H</t>
  </si>
  <si>
    <t>ALKTOP 1645 H</t>
  </si>
  <si>
    <t>ALKTOP 1950 H</t>
  </si>
  <si>
    <t>ALKTOP 2155 H</t>
  </si>
  <si>
    <t>ALKTOP 2165H</t>
  </si>
  <si>
    <t>ALKTOP 2660 H</t>
  </si>
  <si>
    <t>ALKTOP 2665 H</t>
  </si>
  <si>
    <t>ALKTOP 2670 H</t>
  </si>
  <si>
    <t>ALKTOP 2681 H</t>
  </si>
  <si>
    <t>ALKTOP 3585H</t>
  </si>
  <si>
    <t xml:space="preserve">ALKTOP 3595H </t>
  </si>
  <si>
    <t xml:space="preserve">ALKTOP 35107H </t>
  </si>
  <si>
    <t>ISHIZUE 101Dw250</t>
  </si>
  <si>
    <t>ISHIZUE 114Dw300</t>
  </si>
  <si>
    <t>ISHIZUE 139Dw350</t>
  </si>
  <si>
    <t>ISHIZUE 165Dw500</t>
  </si>
  <si>
    <t>ISHIZUE 190Dw550</t>
  </si>
  <si>
    <t>ISHIZUE 216Dw650</t>
  </si>
  <si>
    <t>ISHIZUE 216Dw550</t>
  </si>
  <si>
    <t>ISHIZUE 267Dw700</t>
  </si>
  <si>
    <t>ISHIZUE 267Dw800</t>
  </si>
  <si>
    <t>ISHIZUE 318Dw800</t>
  </si>
  <si>
    <t>ISHIZUE 318Dw650</t>
  </si>
  <si>
    <t>ISHIZUE 355Dw750</t>
  </si>
  <si>
    <t>ISHIZUE 355Dw900</t>
  </si>
  <si>
    <t>ISHIZUE 406Dw850</t>
  </si>
  <si>
    <t>ISHIZUE 406Dw1000</t>
  </si>
  <si>
    <t>ISHIZUE 457Dw950</t>
  </si>
  <si>
    <t>ISHIZUE 457Dw1150</t>
  </si>
  <si>
    <t>Bích rulo mài tư pđatech</t>
  </si>
  <si>
    <t>Mẫu Thử CR &amp; hàng #</t>
  </si>
  <si>
    <t xml:space="preserve">Cưa Cánh xoắn </t>
  </si>
  <si>
    <t>Sưa Khuôn TRS60</t>
  </si>
  <si>
    <t>Phay chữ VNM</t>
  </si>
  <si>
    <t>Sửa khuôn ES6697-5HDPX</t>
  </si>
  <si>
    <t>Fixed jaw plate Drawing No 1191 SUI 9102</t>
  </si>
  <si>
    <t>Bích động cơ</t>
  </si>
  <si>
    <t>Bulong tăng chỉnh CT1-DCNC</t>
  </si>
  <si>
    <t>Sửa khuôn CRMINING</t>
  </si>
  <si>
    <t xml:space="preserve">Tấm mẫu PP, SP Nam Dường </t>
  </si>
  <si>
    <t xml:space="preserve">Đức Tài </t>
  </si>
  <si>
    <t xml:space="preserve">Cốc Rót tấm PP, SP Nam Dường </t>
  </si>
  <si>
    <t>Miệng súng bắn bùn TMT</t>
  </si>
  <si>
    <t>Hòa Phát DQ</t>
  </si>
  <si>
    <t>Sưa Khuôn Nose 500</t>
  </si>
  <si>
    <t>Sưa Khuôn Nose 750</t>
  </si>
  <si>
    <t>Chốt xích cho 463.CV030</t>
  </si>
  <si>
    <t>Khuôn chữ SCH 22 , L.04</t>
  </si>
  <si>
    <t>JDS001- T252553 lô gô JD (Nhông xích Φ698.2 dày 64)</t>
  </si>
  <si>
    <t>ITR</t>
  </si>
  <si>
    <t xml:space="preserve">HI016- UX103H1E </t>
  </si>
  <si>
    <t>Chốt xích B300 (φ18x110)</t>
  </si>
  <si>
    <t>Sửa Khuôn thao Nose 750</t>
  </si>
  <si>
    <t xml:space="preserve">Mẫu kéo nén </t>
  </si>
  <si>
    <t>Chốt khuôn CR</t>
  </si>
  <si>
    <t>0.5</t>
  </si>
  <si>
    <t>Khuôn chữ TFG</t>
  </si>
  <si>
    <t>Căn Xe goong hồi bi NLLT</t>
  </si>
  <si>
    <t>0.05</t>
  </si>
  <si>
    <t>Dưỡng góc côn cánh xoắn 89/114-A330</t>
  </si>
  <si>
    <t>Dưỡng góc côn cánh xoắn 70,5/114,3-A330</t>
  </si>
  <si>
    <t>Dưỡng góc côn cánh xoắn 74,3/114,3-A330</t>
  </si>
  <si>
    <t>Dưỡng khống chế max</t>
  </si>
  <si>
    <t>Dưỡng khống chế min</t>
  </si>
  <si>
    <t>Thanh lắc</t>
  </si>
  <si>
    <t>Gối đỡ trục lệch tâm</t>
  </si>
  <si>
    <t>Gối truyền động 1</t>
  </si>
  <si>
    <t>Gối truyền động 2</t>
  </si>
  <si>
    <t>Puly bị động đai B-D300</t>
  </si>
  <si>
    <t>Puly chủ động đai B- D165</t>
  </si>
  <si>
    <t>Bánh đà D300</t>
  </si>
  <si>
    <t>Conveying element GM (1220x300)</t>
  </si>
  <si>
    <t>Thyssen</t>
  </si>
  <si>
    <t>Conveying element GS; initial zone of the grate (1535x300 mã 056)</t>
  </si>
  <si>
    <t>Conveying element GS; end zone of the grate (1561x300, mã bv693)</t>
  </si>
  <si>
    <t>Cánh xoắn côn 89/114-A330</t>
  </si>
  <si>
    <t>Cánh xoắn côn 70.5/114.3-A330- Bịt đầu</t>
  </si>
  <si>
    <t>Cánh xoắn côn 74.3/114.3-A330</t>
  </si>
  <si>
    <t>Tiêu φ 25x48mm</t>
  </si>
  <si>
    <t>Luợng- KS Tường Long</t>
  </si>
  <si>
    <t>Tiêu phi 25x22mm</t>
  </si>
  <si>
    <t>Tiêu phi 24x25mm</t>
  </si>
  <si>
    <t>Tiêu phi 24x55mm</t>
  </si>
  <si>
    <t>Ốp dao nhào trên (Bộ bên trái)</t>
  </si>
  <si>
    <t>Quả đào 250-220-225</t>
  </si>
  <si>
    <t>Tấm gông giữ tấm trượt đấy AMC</t>
  </si>
  <si>
    <t>Đĩa búa 1800x1800( Đĩa 2 bên moay ơ 250/175 dày 150)</t>
  </si>
  <si>
    <t>Đĩa búa 1800x1800( Đĩa 1 bên moay ơ 250/175 dày 110)</t>
  </si>
  <si>
    <t>Đĩa búa D750 2000x2000-CT (Đĩa 2 bên moay ơ 260/185 dày 126)</t>
  </si>
  <si>
    <t>Đĩa búa D750 2000x2000-CT (Đĩa 1 bên moay ơ 260/185 dày 98)</t>
  </si>
  <si>
    <t>Con lăn lò NLLT</t>
  </si>
  <si>
    <t>Dưỡng bulong</t>
  </si>
  <si>
    <t>Tiêu thép phi 20x18mm</t>
  </si>
  <si>
    <t>Răng Gầu</t>
  </si>
  <si>
    <t>Phôi tiêu</t>
  </si>
  <si>
    <t>ALKTOP 1135 M (Po 319)</t>
  </si>
  <si>
    <t>ALKTOP 1645 H Po139(Po 319)</t>
  </si>
  <si>
    <t>ALKTOP 2670 H Po139 (Po 319)</t>
  </si>
  <si>
    <t>ALKTOP 2681 H Po139 (Po 319)</t>
  </si>
  <si>
    <t>ISUZUE 267 DW 700 (Po 317)</t>
  </si>
  <si>
    <t>ISUZUE 190 DW 550 (Po 318)</t>
  </si>
  <si>
    <t>ISUZUE 216 DW 650 (Po 318)</t>
  </si>
  <si>
    <t>ISUZUE 318 DW 650 (Po 318)</t>
  </si>
  <si>
    <t>ISUZUE 355 DW 900 (Po 318)</t>
  </si>
  <si>
    <t>ISUZUE 406 DW 1000 (Po 318)</t>
  </si>
  <si>
    <t>ISUZUE 267 DW 700</t>
  </si>
  <si>
    <t>ISHIZUE 457 Dw 950</t>
  </si>
  <si>
    <t>ISHIZUE 457 Dw 1150</t>
  </si>
  <si>
    <t>ISUZUE 355 DW 900</t>
  </si>
  <si>
    <t>ISUZUE 406 DW 1000</t>
  </si>
  <si>
    <t>Tấm đỡ dẫn hướng mặt đầu ghi</t>
  </si>
  <si>
    <t>Đĩa phanh máy xóc dc 45Kw( loại 1)</t>
  </si>
  <si>
    <t>Đĩa phanh máy xóc dc 45Kw( loại 2)</t>
  </si>
  <si>
    <t xml:space="preserve">Bạc bánh zăng </t>
  </si>
  <si>
    <t>Dưỡng biên dạng 301-3-2</t>
  </si>
  <si>
    <t xml:space="preserve">Dưỡng các loại </t>
  </si>
  <si>
    <t xml:space="preserve">Tấm mặt trước máy nở sốp </t>
  </si>
  <si>
    <t xml:space="preserve">Tấm mặt sau máy nở sốp </t>
  </si>
  <si>
    <t>493620-1</t>
  </si>
  <si>
    <t>Đai móng robot</t>
  </si>
  <si>
    <t>Lá phanh máy tiện T630</t>
  </si>
  <si>
    <t xml:space="preserve">Trục thanh lắc băng tải dung </t>
  </si>
  <si>
    <t>Con lăn lò NLLT ký hiệu số 1</t>
  </si>
  <si>
    <t>Gối bi dưới Φ160x133</t>
  </si>
  <si>
    <t>Bánh răng bị động MSB 2021 (Φ1008x150)</t>
  </si>
  <si>
    <t>4-21670</t>
  </si>
  <si>
    <t>4-21671-1</t>
  </si>
  <si>
    <t>Thanh gá sàng rung băng tải rung 3</t>
  </si>
  <si>
    <t>Pully quạt hút</t>
  </si>
  <si>
    <t>Khóa côn quạt hút</t>
  </si>
  <si>
    <t>Inside sealing ring (Vòng đệm kín bên trong)</t>
  </si>
  <si>
    <t>Tiêu thép phi 30x30mm</t>
  </si>
  <si>
    <t>Gối xoay SP đầu máy DISA</t>
  </si>
  <si>
    <t>Bulong M12x 200 máy bắn bi</t>
  </si>
  <si>
    <t>Tấm búa đập thứ cấp (Hammer 211-HC-2)</t>
  </si>
  <si>
    <t>Xm Tây Ninh</t>
  </si>
  <si>
    <t>Dao PVP1030</t>
  </si>
  <si>
    <t>Đúc Tháng 5</t>
  </si>
  <si>
    <t>Đúc Tháng 5-03072025-53342</t>
  </si>
  <si>
    <t>UCC-03072025-57951</t>
  </si>
  <si>
    <t>Khớp nối máy bơm</t>
  </si>
  <si>
    <t>Vico- QLTB-04072025-70554</t>
  </si>
  <si>
    <t>Đĩa vớt dầu (Φ1202/932 dày 60mm)</t>
  </si>
  <si>
    <t>XD Ba Đình</t>
  </si>
  <si>
    <t>XD Ba Đình-04072025-70554</t>
  </si>
  <si>
    <t>Đĩa búa 2 bên Φ735 moay ơ 220/140 dày118</t>
  </si>
  <si>
    <t>Lượng - Trâm Anh</t>
  </si>
  <si>
    <t>Lượng - Trâm Anh-04072025-53342</t>
  </si>
  <si>
    <t>Đĩa búa 1 bên Φ735 moay ơ 220/140 dày 84</t>
  </si>
  <si>
    <t>Lượng - Trâm Anh-04072025-57951</t>
  </si>
  <si>
    <t>Đĩa búa 1 bên Φ735 moay ơ 220/140 dày 84 lỗ suốt bịt đầu</t>
  </si>
  <si>
    <t>Lượng - Trâm Anh-04072025-28956</t>
  </si>
  <si>
    <t>Mẫu kéo nén Win Win</t>
  </si>
  <si>
    <t>Win win-05072025-70554</t>
  </si>
  <si>
    <t>Puly chủ động D300-TQ17n</t>
  </si>
  <si>
    <t>Vico- QLTB-05072025-53342</t>
  </si>
  <si>
    <t>Bạc côn đầu máy Puly  MJ</t>
  </si>
  <si>
    <t>Vico- QLTB-05072025-57951</t>
  </si>
  <si>
    <t>Puly động máy MJ</t>
  </si>
  <si>
    <t>Vico- QLTB-05072025-28956</t>
  </si>
  <si>
    <t>Z27-05072025-30194</t>
  </si>
  <si>
    <t>Zich Pattern Drawing No 2CG00382</t>
  </si>
  <si>
    <t>TFG-05072025-70554</t>
  </si>
  <si>
    <t>Zich Taytona Drawing No 2CG00382</t>
  </si>
  <si>
    <t>TFG-05072025-53342</t>
  </si>
  <si>
    <t>Khuôn đúc cánh xoắn 12 inch 1021059-03</t>
  </si>
  <si>
    <t>Vico- QLTB-05072025-30194</t>
  </si>
  <si>
    <t>Khuôn đúc cánh xoắn 12 inch 1021060-03</t>
  </si>
  <si>
    <t>Vico- QLTB-05072025-77474</t>
  </si>
  <si>
    <t>Khuôn đúc cánh xoắn 406A1000</t>
  </si>
  <si>
    <t>Vico- QLTB-05072025-01401</t>
  </si>
  <si>
    <t>Bích đỡ bát rot Z61</t>
  </si>
  <si>
    <t>Vico- QLTB-07072025-70554</t>
  </si>
  <si>
    <t>Bích hở - cụm gối con lăn đỡ tang quay 17m</t>
  </si>
  <si>
    <t>Vico- QLTB-07072025-53342</t>
  </si>
  <si>
    <t>Sản phẩm TRS 7030-750</t>
  </si>
  <si>
    <t>Vico- QLTB-09072025-70554</t>
  </si>
  <si>
    <t>Trục silanh máy đóng thao</t>
  </si>
  <si>
    <t>Vico- QLTB-09072025-53342</t>
  </si>
  <si>
    <t>Đĩa búa 1600x1800 (Đĩa 2 bên Φ620 moay ơ 240/175 dày 154)</t>
  </si>
  <si>
    <t>XM Đại Phú-09072025-70554</t>
  </si>
  <si>
    <t>Đĩa búa 1600x1800 (Đĩa 1 bên Φ620 moay ơ 240/175 dày 105)</t>
  </si>
  <si>
    <t>XM Đại Phú-09072025-53342</t>
  </si>
  <si>
    <t>Gối truyền động 1,2</t>
  </si>
  <si>
    <t>Vico- QLTB-09072025-57951</t>
  </si>
  <si>
    <t>Pully cuốn cáp của NLLT</t>
  </si>
  <si>
    <t>Vico- QLTB-11072025-70554</t>
  </si>
  <si>
    <t>Đầu đùn</t>
  </si>
  <si>
    <t>Hải- Vinh Quảng Ninh-12072025-70554</t>
  </si>
  <si>
    <t>Puly kéo cửa</t>
  </si>
  <si>
    <t>Vico- QLTB-18072025-70554</t>
  </si>
  <si>
    <t>Puly pitong - xích 12</t>
  </si>
  <si>
    <t>Vico- QLTB-18072025-53342</t>
  </si>
  <si>
    <t>Puly bị đông D228</t>
  </si>
  <si>
    <t>Vico- QLTB-18072025-57951</t>
  </si>
  <si>
    <t>Vico- QLTB-18072025-28956</t>
  </si>
  <si>
    <t>Puly chuyển hướng xích</t>
  </si>
  <si>
    <t>Vico- QLTB-18072025-77474</t>
  </si>
  <si>
    <t>Bản lề khuôn</t>
  </si>
  <si>
    <t>Vico- QLTB-18072025-30194</t>
  </si>
  <si>
    <t>Tiêu thép 30x50mm</t>
  </si>
  <si>
    <t>Vico- QLTB-24072025-70554</t>
  </si>
  <si>
    <t>Khuôn ghi Nan Dường</t>
  </si>
  <si>
    <t>Vico- QLTB-24072025-53342</t>
  </si>
  <si>
    <t>Khuôn gxích POWER</t>
  </si>
  <si>
    <t>Vico- QLTB-24072025-57951</t>
  </si>
  <si>
    <t>Bánh Zăng máy sóc bi</t>
  </si>
  <si>
    <t>Vico- QLTB-24072025-28956</t>
  </si>
  <si>
    <t>Chốt đẩy khuôn</t>
  </si>
  <si>
    <t>Vico- QLTB-27072025-70554</t>
  </si>
  <si>
    <t>Bulong M12</t>
  </si>
  <si>
    <t>Vico- QLTB-27072025-53342</t>
  </si>
  <si>
    <t>Bulong khớp nối máy sóc bi DISA</t>
  </si>
  <si>
    <t>Vico- QLTB-27072025-57951</t>
  </si>
  <si>
    <t>Trục con lăn ngoài</t>
  </si>
  <si>
    <t>Vico- QLTB-27072025-28956</t>
  </si>
  <si>
    <t>Bộ con lăn xoay cửa</t>
  </si>
  <si>
    <t>Vico- QLTB-27072025-30194</t>
  </si>
  <si>
    <t>0,7</t>
  </si>
  <si>
    <t>Trục con lăn xoay cửa</t>
  </si>
  <si>
    <t>Vico- QLTB-27072025-77474</t>
  </si>
  <si>
    <t>0,5</t>
  </si>
  <si>
    <t>Con lăn xoay cửa</t>
  </si>
  <si>
    <t>Vico- QLTB-27072025-01401</t>
  </si>
  <si>
    <t>Trục đỡ Píttongđẩy giỏ</t>
  </si>
  <si>
    <t>Vico- QLTB-27072025-76072</t>
  </si>
  <si>
    <t>Thân Van</t>
  </si>
  <si>
    <t>Trường KTCN- Thủy Tiến Thắng</t>
  </si>
  <si>
    <t>Trường KTCN- Thủy Tiến Thắng-29072025-70554</t>
  </si>
  <si>
    <t>Nắp van 1</t>
  </si>
  <si>
    <t>Trường KTCN- Thủy Tiến Thắng-29072025-53342</t>
  </si>
  <si>
    <t>Nắp van 2</t>
  </si>
  <si>
    <t>Trường KTCN- Thủy Tiến Thắng-29072025-57951</t>
  </si>
  <si>
    <t>31,5</t>
  </si>
  <si>
    <t>Cánh Van</t>
  </si>
  <si>
    <t>Trường KTCN- Thủy Tiến Thắng-29072025-28956</t>
  </si>
  <si>
    <t>Tôn 2000x80x12</t>
  </si>
  <si>
    <t>Vico- QLTB-29072025-30194</t>
  </si>
  <si>
    <t>Gối đỡ trên cụm con lăn tang quay 17m (520x111)</t>
  </si>
  <si>
    <t>Vico- QLTB-04082025-70554</t>
  </si>
  <si>
    <t>Vico- QLTB-04082025-53342</t>
  </si>
  <si>
    <t>Con lăn lò NLLT, Phít đỡ thanh ren tai lò nấu đúc 1</t>
  </si>
  <si>
    <t>Vico- QLTB-04082025-57951</t>
  </si>
  <si>
    <t>Taball Liner</t>
  </si>
  <si>
    <t>Kính Nổi</t>
  </si>
  <si>
    <t>Kính Nổi-25082025-70554</t>
  </si>
  <si>
    <t>Nắp động cơ máy sóc bi 45kw</t>
  </si>
  <si>
    <t>Vico- QLTB-25082025-53342</t>
  </si>
  <si>
    <t>Gối bi máy bắn bi MJ1516</t>
  </si>
  <si>
    <t>Vico- QLTB-25082025-57951</t>
  </si>
  <si>
    <t>Nhông cây tải 1 dây chuyền nguội cát- lỗ D60</t>
  </si>
  <si>
    <t>Vico- QLTB-25082025-28956</t>
  </si>
  <si>
    <t>Nhông cây tải 1 dây chuyền nguội cát- lỗ D68</t>
  </si>
  <si>
    <t>Vico- QLTB-25082025-30194</t>
  </si>
  <si>
    <t>Gối bi máy ép liệu</t>
  </si>
  <si>
    <t>Vico- QLTB-25082025-77474</t>
  </si>
  <si>
    <t>TL mâm nghiền Duyên Hải</t>
  </si>
  <si>
    <t>Vico- QLTB-25082025-01401</t>
  </si>
  <si>
    <t>Taniguchi-25082025-76072</t>
  </si>
  <si>
    <t>Taniguchi-25082025-81449</t>
  </si>
  <si>
    <t>Taniguchi-25082025-70903</t>
  </si>
  <si>
    <t>Taniguchi-25082025-04535</t>
  </si>
  <si>
    <t>CI-AU-Pan Dead Plate</t>
  </si>
  <si>
    <t>CI-CU-BOZINDUSTRIAL</t>
  </si>
  <si>
    <t>CI-CU-BOZINDUSTRIAL-25082025-41403</t>
  </si>
  <si>
    <t>CI-AU-Tuyere liner</t>
  </si>
  <si>
    <t>CI-CU-BOZINDUSTRIAL-25082025-86261</t>
  </si>
  <si>
    <t>Pin for conveying elements (1 Bộ= 1 chốt +1 vòng đệm)</t>
  </si>
  <si>
    <t>Thyssen-28082025-70554</t>
  </si>
  <si>
    <t>Wear floor segment code: 122058 Ref A</t>
  </si>
  <si>
    <t>VauTid-29082025-70554</t>
  </si>
  <si>
    <t>Wear floor segment outlet code: 122059 Ref A</t>
  </si>
  <si>
    <t>VauTid-29082025-53342</t>
  </si>
  <si>
    <t>Bộ gối trục 55</t>
  </si>
  <si>
    <t>Vico- QLTB-29082025-57951</t>
  </si>
  <si>
    <t>Bộ gối trục 60</t>
  </si>
  <si>
    <t>Vico- QLTB-29082025-28956</t>
  </si>
  <si>
    <t>Má KH 600x1300 chống mài mòn (Má động nửa dưới 638x673x135)</t>
  </si>
  <si>
    <t>XM Đại Phú-08092025-53342</t>
  </si>
  <si>
    <t>Má KH 600x1300 chống mài mòn (Má tĩnh nửa dưới 603x685x145/109) 1 Trái + 1 Phải</t>
  </si>
  <si>
    <t>XM Đại Phú-08092025-57951</t>
  </si>
  <si>
    <t>Bánh Zăng Z18 M14</t>
  </si>
  <si>
    <t>Vico- QLTB-08092025-30194</t>
  </si>
  <si>
    <t>Luợng- KS Tường Long-08092025-77474</t>
  </si>
  <si>
    <t>TL mâm nghiền</t>
  </si>
  <si>
    <t>Xm Duyên Hải</t>
  </si>
  <si>
    <t>Xm Duyên Hải-10092025-70554</t>
  </si>
  <si>
    <t>Thanh đập đá vôi HM111CR01</t>
  </si>
  <si>
    <t>Hùng HD- XM Hoàng Thạch-10092025-53342</t>
  </si>
  <si>
    <t>Thân vỏ van xoay (Cover of rotary valve)</t>
  </si>
  <si>
    <t>Kính Nổi-10092025-57951</t>
  </si>
  <si>
    <t>Tấm hướng gió</t>
  </si>
  <si>
    <t>Xm Duyên Hải-20092025-70554</t>
  </si>
  <si>
    <t>Luợng- KS Tường Long-27092025-70554</t>
  </si>
  <si>
    <t>Người làm</t>
  </si>
  <si>
    <t>Tên sản phẩm</t>
  </si>
  <si>
    <t>Ngày</t>
  </si>
  <si>
    <t>Công đoạn</t>
  </si>
  <si>
    <t>Lương khoán</t>
  </si>
  <si>
    <t>Máy</t>
  </si>
  <si>
    <t>Vật tư</t>
  </si>
  <si>
    <t>Cạnh</t>
  </si>
  <si>
    <t>Hoàng Ngọc Hà</t>
  </si>
  <si>
    <t xml:space="preserve">G/c làm NC1 </t>
  </si>
  <si>
    <t/>
  </si>
  <si>
    <t>Nguyễn Trung Đông</t>
  </si>
  <si>
    <t>Gia công tiện hoàn thiện</t>
  </si>
  <si>
    <t>G/c hoàn thiện</t>
  </si>
  <si>
    <t>G/c tiện 1 đảo đầu NC6</t>
  </si>
  <si>
    <t>G/c tiện 1 đầu NC5</t>
  </si>
  <si>
    <t>Gia công NC1 mp + lỗ</t>
  </si>
  <si>
    <t>chốt khuôn</t>
  </si>
  <si>
    <t>G/c tiện thô</t>
  </si>
  <si>
    <t>G/c bóc thô theo bản vẽ</t>
  </si>
  <si>
    <t>G/c sửa theo yêu cầu</t>
  </si>
  <si>
    <t xml:space="preserve">Gia công tiện hoàn thiện </t>
  </si>
  <si>
    <t xml:space="preserve">G/c bóc thô theo bản vẽ </t>
  </si>
  <si>
    <t>G/c tiện hoàn thiện</t>
  </si>
  <si>
    <t>G/c ht theo bản vẽ</t>
  </si>
  <si>
    <t>UCC- US269123</t>
  </si>
  <si>
    <t>G/c tiện tinh</t>
  </si>
  <si>
    <t>Gia công tiện tinh</t>
  </si>
  <si>
    <t>Nguyễn Văn Thanh</t>
  </si>
  <si>
    <t>G/c làm NC2 mặt bậc</t>
  </si>
  <si>
    <t>G/c làm NC1 mặt côn</t>
  </si>
  <si>
    <t>G/c cắt dây mài từ</t>
  </si>
  <si>
    <t>G/c hoan thiện</t>
  </si>
  <si>
    <t>G/c cắt hoàn thiện</t>
  </si>
  <si>
    <t>G/c tiện cắt hoàn thiện</t>
  </si>
  <si>
    <t>G/c tinh sau tôi</t>
  </si>
  <si>
    <t>G/c tiện hoàn thiện NC1</t>
  </si>
  <si>
    <t>G/c phay tiện hoàn thiện</t>
  </si>
  <si>
    <t>G/c làm NC1 khoan lỗ</t>
  </si>
  <si>
    <t>G/c tiện NC1</t>
  </si>
  <si>
    <t>G/c khoan taro M12 hoàn thiện</t>
  </si>
  <si>
    <t>G/c cắt dây</t>
  </si>
  <si>
    <t>Phùng Công Thắng</t>
  </si>
  <si>
    <t>G/c công khoan hoàn thiện</t>
  </si>
  <si>
    <t xml:space="preserve">Mẫu Thử </t>
  </si>
  <si>
    <t>cắt dây</t>
  </si>
  <si>
    <t>sửa khuôn</t>
  </si>
  <si>
    <t>G/c phay Mp hoàn thiện</t>
  </si>
  <si>
    <t>G/c mài từ</t>
  </si>
  <si>
    <t>G/c sửa theo Yc</t>
  </si>
  <si>
    <t>G/ck hoan lỗ NC1</t>
  </si>
  <si>
    <t xml:space="preserve">G/c hoàn thiện </t>
  </si>
  <si>
    <t>G/c làm NC1</t>
  </si>
  <si>
    <t>G/c tiện tinh sau tôi</t>
  </si>
  <si>
    <t>G/c hoàn thiện NC2</t>
  </si>
  <si>
    <t xml:space="preserve">G/c tiện Nc1 </t>
  </si>
  <si>
    <t xml:space="preserve">G/c khoan taro + mở lỗ </t>
  </si>
  <si>
    <t>Phùng Gia Phúc</t>
  </si>
  <si>
    <t>G/c khoan khoàn thiện</t>
  </si>
  <si>
    <t>G/c phay mp + lợi ghép</t>
  </si>
  <si>
    <t>G/c cắt theo bản vẽ Ht</t>
  </si>
  <si>
    <t>Phùng Đình Hùng</t>
  </si>
  <si>
    <t>Win ưin</t>
  </si>
  <si>
    <t>G/c phay Mp 1</t>
  </si>
  <si>
    <t>G/c Tiện hoàn thiện</t>
  </si>
  <si>
    <t>Phạm văn sam</t>
  </si>
  <si>
    <t>Phạm Văn Sam</t>
  </si>
  <si>
    <t>G/c cắt theo bản vẽ HT</t>
  </si>
  <si>
    <t>G/c cắt cavec</t>
  </si>
  <si>
    <t>Phạm Văn Tráng</t>
  </si>
  <si>
    <t>G/c Mp làm NC1</t>
  </si>
  <si>
    <t>G/c phay ht</t>
  </si>
  <si>
    <t>Trần Văn Dũng</t>
  </si>
  <si>
    <t>G/c sửa theo yêu câu</t>
  </si>
  <si>
    <t>G/c theo bản vẽ</t>
  </si>
  <si>
    <t>G/c sửa hoàn thiện</t>
  </si>
  <si>
    <t>G/c khoan lỗ NC1</t>
  </si>
  <si>
    <t>G/c hoanf thiện</t>
  </si>
  <si>
    <t>G/c phay rãnh</t>
  </si>
  <si>
    <t>G/c theo Yc</t>
  </si>
  <si>
    <t>Trần Văn Quỳnh</t>
  </si>
  <si>
    <t>CRMINING</t>
  </si>
  <si>
    <t>tai thao trs60 dv</t>
  </si>
  <si>
    <t>khoan định vị</t>
  </si>
  <si>
    <t xml:space="preserve">tai thao trs60 </t>
  </si>
  <si>
    <t>khuôn VHC55</t>
  </si>
  <si>
    <t xml:space="preserve">G/c sửa hoàn thiện </t>
  </si>
  <si>
    <t>4 dở</t>
  </si>
  <si>
    <t>Trần Đăng Ninh</t>
  </si>
  <si>
    <t>G/c tiện ht</t>
  </si>
  <si>
    <t>G/c tiện NC2 + lỗ</t>
  </si>
  <si>
    <t>2+2</t>
  </si>
  <si>
    <t xml:space="preserve">G/c tiện Nc2 + lỗ </t>
  </si>
  <si>
    <t>1+1</t>
  </si>
  <si>
    <t>G/c cắt dây cavec</t>
  </si>
  <si>
    <t>Vũ Tiến Thuận</t>
  </si>
  <si>
    <t>Gia công tiện thô</t>
  </si>
  <si>
    <t>Đinh Văn Nhận</t>
  </si>
  <si>
    <t xml:space="preserve">G/c phay tiện hoàn thiện </t>
  </si>
  <si>
    <t>Đặng Ngọc Long</t>
  </si>
  <si>
    <t>Mẫu kéo nén</t>
  </si>
  <si>
    <t>Vico- QLTB-20250627-83264</t>
  </si>
  <si>
    <t>Máy Phay YM</t>
  </si>
  <si>
    <t>Chíp  TNMG160408 WINSTAR RP- CX2555 ( 3 cạnh thẳng)</t>
  </si>
  <si>
    <t>Vico- QLTB-20250627-94721</t>
  </si>
  <si>
    <t>Máy tiện OKUMA</t>
  </si>
  <si>
    <t>Taniguchi-20250627-60337</t>
  </si>
  <si>
    <t>Máy tiện FUJI</t>
  </si>
  <si>
    <t>Chíp  TNMG160408L -ST TNMG332L-ST 
( 3 cạnh bẻ phoi )</t>
  </si>
  <si>
    <t>Xm Tây Ninh-20250627-36762</t>
  </si>
  <si>
    <t>G/c Phay MP Nc3</t>
  </si>
  <si>
    <t>Máy Phay OIGO</t>
  </si>
  <si>
    <t>Chíp  Pramet (6 cạnh)</t>
  </si>
  <si>
    <t>Vico- QLTB-20250627-52128</t>
  </si>
  <si>
    <t>Máy Cắt Dây DK7745</t>
  </si>
  <si>
    <t>Dây cắt CNC</t>
  </si>
  <si>
    <t>Hòa Phát DQ-20250627-21884</t>
  </si>
  <si>
    <t>Máy tiện CNC2</t>
  </si>
  <si>
    <t>Vico- QLTB-20250627-27389</t>
  </si>
  <si>
    <t>Hòa Phát DQ-20250628-22042</t>
  </si>
  <si>
    <t>Molycop-20250628-84315</t>
  </si>
  <si>
    <t>Vico- QLTB-20250628-22862</t>
  </si>
  <si>
    <t>Vico- QLTB-20250628-28270</t>
  </si>
  <si>
    <t>Win win-20250628-34046</t>
  </si>
  <si>
    <t>Máy tiện Tiện T1516</t>
  </si>
  <si>
    <t>XM Đại Phú-20250628-92783</t>
  </si>
  <si>
    <t>Vico- QLTB-20250628-95041</t>
  </si>
  <si>
    <t>G/c phay cnc</t>
  </si>
  <si>
    <t>Máy Phay CNC1</t>
  </si>
  <si>
    <t>Chíp APMT 1604 PDER - Grade 8230S-PRAMET</t>
  </si>
  <si>
    <t>G/c khoan lỗ</t>
  </si>
  <si>
    <t>XM Đại Phú-20250628-60978</t>
  </si>
  <si>
    <t>Chíp  TNMG160408R - 2R  TNMG332R-2R 
( 3 cạnh bẻ phoi )</t>
  </si>
  <si>
    <t>Phạm Ngọc Sam</t>
  </si>
  <si>
    <t>Xm Tây Ninh-20250628-65515</t>
  </si>
  <si>
    <t>Dao phay D50 ( hợp kim )</t>
  </si>
  <si>
    <t>Win win-20250628-95317</t>
  </si>
  <si>
    <t>Hòa Phát DQ-20250628-95070</t>
  </si>
  <si>
    <t>28/06/2025</t>
  </si>
  <si>
    <t>Vico- QLTB-20250628-98101</t>
  </si>
  <si>
    <t>Vico- QLTB-20250628-24757</t>
  </si>
  <si>
    <t>Máy Cắt Dây Podatech</t>
  </si>
  <si>
    <t>UCC-20250628-89447</t>
  </si>
  <si>
    <t>Máy Phay OKK1</t>
  </si>
  <si>
    <t>UCC-20250628-27834</t>
  </si>
  <si>
    <t>UCC-20250628-12053</t>
  </si>
  <si>
    <t>Xm Tây Ninh-20250628-56583</t>
  </si>
  <si>
    <t>Hòa Phát DQ-20250628-27344</t>
  </si>
  <si>
    <t>Vico- QLTB-20250628-55099</t>
  </si>
  <si>
    <t>Vico- QLTB-20250628-91772</t>
  </si>
  <si>
    <t>Vico- QLTB-20250629-89803</t>
  </si>
  <si>
    <t>Vico- QLTB-20250629-29144</t>
  </si>
  <si>
    <t>Máy Cắt Dây DK7780</t>
  </si>
  <si>
    <t>Hòa Phát DQ-20250629-65426</t>
  </si>
  <si>
    <t>Vico- QLTB-20250629-32439</t>
  </si>
  <si>
    <t>Hòa Phát DQ-20250629-25729</t>
  </si>
  <si>
    <t>Máy Phay OKK3</t>
  </si>
  <si>
    <t>XM Đại Phú-20250630-84768</t>
  </si>
  <si>
    <t>XM Đại Phú-20250630-26112</t>
  </si>
  <si>
    <t>Vico- QLTB-20250630-26149</t>
  </si>
  <si>
    <t>Hòa Phát DQ-20250630-42254</t>
  </si>
  <si>
    <t>Vico- QLTB-20250630-21759</t>
  </si>
  <si>
    <t>Hòa Phát DQ-20250630-45403</t>
  </si>
  <si>
    <t>Vico- QLTB-20250630-64515</t>
  </si>
  <si>
    <t>Xm Tây Ninh-20250630-82459</t>
  </si>
  <si>
    <t>XM Đại Phú-20250630-46357</t>
  </si>
  <si>
    <t>Vico- QLTB-20250630-99319</t>
  </si>
  <si>
    <t>Vico- QLTB-20250630-85065</t>
  </si>
  <si>
    <t>Win win-20250630-38577</t>
  </si>
  <si>
    <t>Vico- QLTB-20250630-33370</t>
  </si>
  <si>
    <t>Hòa Phát DQ-20250630-48457</t>
  </si>
  <si>
    <t>Vico- QLTB-20250630-99124</t>
  </si>
  <si>
    <t>Vico- QLTB-20250630-93255</t>
  </si>
  <si>
    <t>UCC-20250630-43712</t>
  </si>
  <si>
    <t>Máy Phay CNC2</t>
  </si>
  <si>
    <t>Vico- QLTB-20250701-24125</t>
  </si>
  <si>
    <t>Xm Tây Ninh-20250701-97414</t>
  </si>
  <si>
    <t>G/c Phay MP Nc1</t>
  </si>
  <si>
    <t>Chíp  Kenna (6 cạnh)</t>
  </si>
  <si>
    <t>Win win-20250701-94986</t>
  </si>
  <si>
    <t>Hòa Phát DQ-20250701-56355</t>
  </si>
  <si>
    <t>Vico- QLTB-20250701-86058</t>
  </si>
  <si>
    <t>Vico- QLTB-20250701-38424</t>
  </si>
  <si>
    <t>Xm Tây Ninh-20250701-82369</t>
  </si>
  <si>
    <t>G/c Phay MP Nc2</t>
  </si>
  <si>
    <t>Dưỡng các loại</t>
  </si>
  <si>
    <t>Vico- QLTB-20250701-22744</t>
  </si>
  <si>
    <t>Hòa Phát DQ-20250701-33618</t>
  </si>
  <si>
    <t>Taniguchi-20250701-89949</t>
  </si>
  <si>
    <t>UCC-20250701-93043</t>
  </si>
  <si>
    <t>G/c rãnh định vị</t>
  </si>
  <si>
    <t>Chíp APMT 1604 PDTR - LT30-PVD - LAMINA</t>
  </si>
  <si>
    <t>Vico- QLTB-20250701-75938</t>
  </si>
  <si>
    <t>ALKTOP 1130 H</t>
  </si>
  <si>
    <t>Win win-20250702-98228</t>
  </si>
  <si>
    <t>Vico- QLTB-20250702-46387</t>
  </si>
  <si>
    <t>TFG-20250702-78219</t>
  </si>
  <si>
    <t>G/c Tiện NC3 tiện côn</t>
  </si>
  <si>
    <t>G/c Tiện NC2 tiện lỗ</t>
  </si>
  <si>
    <t>Taniguchi-20250702-21150</t>
  </si>
  <si>
    <t>Vico- QLTB-20250702-94781</t>
  </si>
  <si>
    <t>Vico- QLTB-20250702-43565</t>
  </si>
  <si>
    <t>Vico- QLTB-20250702-43071</t>
  </si>
  <si>
    <t>Xm Tây Ninh-20250702-45646</t>
  </si>
  <si>
    <t>Win win-20250702-76328</t>
  </si>
  <si>
    <t>Win win-20250702-11002</t>
  </si>
  <si>
    <t>Win win-20250702-55058</t>
  </si>
  <si>
    <t>Win win-20250702-60466</t>
  </si>
  <si>
    <t>Win win-20250702-71434</t>
  </si>
  <si>
    <t>Win win-20250702-52645</t>
  </si>
  <si>
    <t>Win win-20250702-88370</t>
  </si>
  <si>
    <t>Vico- QLTB-20250702-52545</t>
  </si>
  <si>
    <t>Xm Tây Ninh-20250702-27929</t>
  </si>
  <si>
    <t>Vico- QLTB-20250702-98973</t>
  </si>
  <si>
    <t>Taniguchi-20250702-71745</t>
  </si>
  <si>
    <t>TFG-20250702-24887</t>
  </si>
  <si>
    <t>Máy cưa Băng</t>
  </si>
  <si>
    <t>Vico- QLTB-20250702-62086</t>
  </si>
  <si>
    <t>Xm Tây Ninh-20250702-73456</t>
  </si>
  <si>
    <t>Vico- QLTB-20250702-92943</t>
  </si>
  <si>
    <t>Win win-20250702-12298</t>
  </si>
  <si>
    <t>Taniguchi-20250702-72603</t>
  </si>
  <si>
    <t>Taniguchi-20250703-16538</t>
  </si>
  <si>
    <t>Cưa Cánh xoắn</t>
  </si>
  <si>
    <t>Vico- QLTB-20250703-25479</t>
  </si>
  <si>
    <t>G/c cưa mạnh 1</t>
  </si>
  <si>
    <t>Xm Tây Ninh-20250703-54888</t>
  </si>
  <si>
    <t>Vico- QLTB-20250703-77696</t>
  </si>
  <si>
    <t>Vico- QLTB-20250703-30168</t>
  </si>
  <si>
    <t>Vico- QLTB-20250703-96217</t>
  </si>
  <si>
    <t>G/c hoàn thiện NC1 tiện</t>
  </si>
  <si>
    <t>Win win-20250703-32160</t>
  </si>
  <si>
    <t>Vico- QLTB-20250703-69277</t>
  </si>
  <si>
    <t>Vico- QLTB-20250703-93891</t>
  </si>
  <si>
    <t>Xm Tây Ninh-20250703-53985</t>
  </si>
  <si>
    <t>Taniguchi-20250703-84840</t>
  </si>
  <si>
    <t>Vico- QLTB-20250703-40459</t>
  </si>
  <si>
    <t>G/c tiện rãnh</t>
  </si>
  <si>
    <t>Chíp 3 ly MGMN300-T</t>
  </si>
  <si>
    <t>Vico- QLTB-20250703-79476</t>
  </si>
  <si>
    <t>Win win-20250703-83262</t>
  </si>
  <si>
    <t>Vico- QLTB-20250703-57019</t>
  </si>
  <si>
    <t>Vico- QLTB-20250703-61849</t>
  </si>
  <si>
    <t>Vico- QLTB-20250703-69413</t>
  </si>
  <si>
    <t>Win win-20250703-28319</t>
  </si>
  <si>
    <t>Xm Tây Ninh-20250703-19315</t>
  </si>
  <si>
    <t>Vico- QLTB-20250703-76257</t>
  </si>
  <si>
    <t>Taniguchi-20250703-46587</t>
  </si>
  <si>
    <t>Gia công NC1  lỗ</t>
  </si>
  <si>
    <t>Xm Tây Ninh-20250703-13281</t>
  </si>
  <si>
    <t>Vico- QLTB-20250704-24899</t>
  </si>
  <si>
    <t>Molycop-20250704-79754</t>
  </si>
  <si>
    <t>Vico- QLTB-20250704-26320</t>
  </si>
  <si>
    <t>Win win-20250704-22392</t>
  </si>
  <si>
    <t>Win win-20250704-11975</t>
  </si>
  <si>
    <t>Vico- QLTB-20250704-60489</t>
  </si>
  <si>
    <t>Vico- QLTB-20250704-90065</t>
  </si>
  <si>
    <t>Vico- QLTB-20250704-96939</t>
  </si>
  <si>
    <t>Vico- QLTB-20250704-53135</t>
  </si>
  <si>
    <t>UCC-20250704-76011</t>
  </si>
  <si>
    <t>G/c phay Mp1</t>
  </si>
  <si>
    <t>UCC-20250704-57588</t>
  </si>
  <si>
    <t>G/c cạnh Mp2</t>
  </si>
  <si>
    <t>Chíp APMT1135 NHÔM</t>
  </si>
  <si>
    <t>Xm Tây Ninh-20250704-47245</t>
  </si>
  <si>
    <t>Win win-20250704-35830</t>
  </si>
  <si>
    <t>Vico- QLTB-20250707-31622</t>
  </si>
  <si>
    <t>Lưỡi cưa vòng</t>
  </si>
  <si>
    <t>Vico- QLTB-20250704-42420</t>
  </si>
  <si>
    <t>Hòa Phát DQ-20250704-93977</t>
  </si>
  <si>
    <t>Vico- QLTB-20250704-73004</t>
  </si>
  <si>
    <t>G/c tiện NC1 + lỗ</t>
  </si>
  <si>
    <t>G/c tiện NC2 + Rãnh</t>
  </si>
  <si>
    <t>Win win-20250704-30476</t>
  </si>
  <si>
    <t>Vico- QLTB-20250704-46564</t>
  </si>
  <si>
    <t>Vico- QLTB-20250704-76081</t>
  </si>
  <si>
    <t>Vico- QLTB-20250704-77119</t>
  </si>
  <si>
    <t>G/c tiện Nc1 + lỗ</t>
  </si>
  <si>
    <t>Máy tiện CNC1</t>
  </si>
  <si>
    <t>G/c tiện Nc2 Mp  + Đk</t>
  </si>
  <si>
    <t>G/c Khoan lỗ Nc3</t>
  </si>
  <si>
    <t>Chíp APMT1135 THÉP</t>
  </si>
  <si>
    <t>Xm Tây Ninh-20250704-53544</t>
  </si>
  <si>
    <t>Xm Tây Ninh-20250705-73260</t>
  </si>
  <si>
    <t>Vico- QLTB-20250705-51829</t>
  </si>
  <si>
    <t>Vico- QLTB-20250705-57906</t>
  </si>
  <si>
    <t>Vico- QLTB-20250705-58833</t>
  </si>
  <si>
    <t>Vico- QLTB-20250705-52483</t>
  </si>
  <si>
    <t>Win win-20250705-90199</t>
  </si>
  <si>
    <t>Win win-20250705-49861</t>
  </si>
  <si>
    <t>Vico- QLTB-20250705-90432</t>
  </si>
  <si>
    <t>Win win-20250707-68221</t>
  </si>
  <si>
    <t>Vico- QLTB-20250705-89802</t>
  </si>
  <si>
    <t>Vico- QLTB-20250705-49726</t>
  </si>
  <si>
    <t>Máy tiện T630</t>
  </si>
  <si>
    <t>G/c tiện hoàn thiện Nc1</t>
  </si>
  <si>
    <t>Chíp WNMG 080408-PM 4325 ( Quả đào)</t>
  </si>
  <si>
    <t>Vico- QLTB-20250705-92743</t>
  </si>
  <si>
    <t>Taniguchi-20250707-48417</t>
  </si>
  <si>
    <t>Taniguchi-20250707-79456</t>
  </si>
  <si>
    <t>Win win-20250707-28267</t>
  </si>
  <si>
    <t>Hòa Phát DQ-20250707-18296</t>
  </si>
  <si>
    <t>Taniguchi-20250709-78171</t>
  </si>
  <si>
    <t>G/c tiện mp + hệ lỗ</t>
  </si>
  <si>
    <t>Vico- QLTB-20250707-82295</t>
  </si>
  <si>
    <t>G/c cắt day hoàn thiện</t>
  </si>
  <si>
    <t>Hòa Phát DQ-20250709-11291</t>
  </si>
  <si>
    <t>G/c làm NC2 khoan lỗ</t>
  </si>
  <si>
    <t>Win win-20250709-98942</t>
  </si>
  <si>
    <t>Vico- QLTB-20250709-90861</t>
  </si>
  <si>
    <t>G/c Khoan 6 lỗ M14</t>
  </si>
  <si>
    <t>Máy Khoan cần Yoshida</t>
  </si>
  <si>
    <t>Vico- QLTB-20250709-50061</t>
  </si>
  <si>
    <t>G/c hoàn thiện sản phẩm</t>
  </si>
  <si>
    <t>Vico- QLTB-20250709-84445</t>
  </si>
  <si>
    <t>G/c tiện đảo đầu Nc3</t>
  </si>
  <si>
    <t>G/c tiện mp + côn + rãnh</t>
  </si>
  <si>
    <t>Hòa Phát DQ-20250710-66750</t>
  </si>
  <si>
    <t xml:space="preserve">Chíp khoan WC05-C32-3D50 Quả đào </t>
  </si>
  <si>
    <t>Vico- QLTB-20250710-91718</t>
  </si>
  <si>
    <t>Vico- QLTB-20250710-45652</t>
  </si>
  <si>
    <t>Win win-20250710-13436</t>
  </si>
  <si>
    <t>Vico- QLTB-20250710-11632</t>
  </si>
  <si>
    <t>Hòa Phát DQ-20250710-37074</t>
  </si>
  <si>
    <t>G/c làm NC3 mặt bậc</t>
  </si>
  <si>
    <t>Hòa Phát DQ-20250710-43703</t>
  </si>
  <si>
    <t>Taniguchi-20250710-14767</t>
  </si>
  <si>
    <t>Win win-20250710-96406</t>
  </si>
  <si>
    <t>G/c Tiện Hoàn thiện</t>
  </si>
  <si>
    <t>Vico- QLTB-20250710-49971</t>
  </si>
  <si>
    <t>Hòa Phát DQ-20250710-11168</t>
  </si>
  <si>
    <t>Chíp khoan WC05-C32-3D20 Vuông</t>
  </si>
  <si>
    <t>Vico- QLTB-20250710-71648</t>
  </si>
  <si>
    <t>Vico- QLTB-20250710-57962</t>
  </si>
  <si>
    <t>Chíp  R8 THREADEX- P3200 ( chíp cầu ) cán D16</t>
  </si>
  <si>
    <t>Win win-20250710-61604</t>
  </si>
  <si>
    <t>Vico- QLTB-20250710-16312</t>
  </si>
  <si>
    <t>UCC-20250710-95718</t>
  </si>
  <si>
    <t>Win win-20250710-83147</t>
  </si>
  <si>
    <t>Taniguchi-20250710-93230</t>
  </si>
  <si>
    <t>Vico- QLTB-20250711-24394</t>
  </si>
  <si>
    <t>Win win-20250711-34262</t>
  </si>
  <si>
    <t>Vico- QLTB-20250711-58398</t>
  </si>
  <si>
    <t>Win win-20250711-52292</t>
  </si>
  <si>
    <t>G/c tiện rãnh, mp  + lỗ lấy chuẩn Nc1</t>
  </si>
  <si>
    <t>G/c căt dây hoàn thiện</t>
  </si>
  <si>
    <t>Vico- QLTB-20250711-54217</t>
  </si>
  <si>
    <t>Vico- QLTB-20250711-99563</t>
  </si>
  <si>
    <t>Hòa Phát DQ-20250711-32236</t>
  </si>
  <si>
    <t>Win win-20250711-58805</t>
  </si>
  <si>
    <t>Win win-20250711-16238</t>
  </si>
  <si>
    <t>Vico- QLTB-20250711-45236</t>
  </si>
  <si>
    <t>Hải- Vinh Quảng Ninh-20250712-66128</t>
  </si>
  <si>
    <t>G/c phay MP NC1</t>
  </si>
  <si>
    <t>Vico- QLTB-20250712-20518</t>
  </si>
  <si>
    <t>Win win-20250712-86299</t>
  </si>
  <si>
    <t>G/c Cưa hoàn thiện</t>
  </si>
  <si>
    <t>Taniguchi-20250712-61187</t>
  </si>
  <si>
    <t>Vico- QLTB-20250712-80482</t>
  </si>
  <si>
    <t>Win win-20250712-90468</t>
  </si>
  <si>
    <t>Molycop-20250712-75179</t>
  </si>
  <si>
    <t>Vico- QLTB-20250712-16569</t>
  </si>
  <si>
    <t>Hòa Phát DQ-20250712-31398</t>
  </si>
  <si>
    <t>G/c tiện lấy chuẩn + khoan taro M16</t>
  </si>
  <si>
    <t>Vico- QLTB-20250712-16099</t>
  </si>
  <si>
    <t>G/c phay mp hoàn thiện</t>
  </si>
  <si>
    <t>G/c Tiện hoàn thiện Nc1</t>
  </si>
  <si>
    <t>G/c Tiện hoàn thiện đảo Nc2</t>
  </si>
  <si>
    <t>Win win-20250712-30214</t>
  </si>
  <si>
    <t>Vico- QLTB-20250712-38804</t>
  </si>
  <si>
    <t>Vico- QLTB-20250715-17019</t>
  </si>
  <si>
    <t>Vico- QLTB-20250715-19318</t>
  </si>
  <si>
    <t>Win win-20250715-22361</t>
  </si>
  <si>
    <t>Vico- QLTB-20250715-56544</t>
  </si>
  <si>
    <t>Vico- QLTB-20250715-63803</t>
  </si>
  <si>
    <t>Vico- QLTB-20250715-47080</t>
  </si>
  <si>
    <t>Vico- QLTB-20250715-26573</t>
  </si>
  <si>
    <t>Vico- QLTB-20250715-83189</t>
  </si>
  <si>
    <t>Win win-20250715-39121</t>
  </si>
  <si>
    <t>Win win-20250715-86085</t>
  </si>
  <si>
    <t>Vico- QLTB-20250715-17194</t>
  </si>
  <si>
    <t>Win win-20250715-95753</t>
  </si>
  <si>
    <t>Vico- QLTB-20250715-12079</t>
  </si>
  <si>
    <t>Vico- QLTB-20250715-27059</t>
  </si>
  <si>
    <t>Vico- QLTB-20250716-27824</t>
  </si>
  <si>
    <t>G/c tiện mặt đầu + móc lỗ Nc2</t>
  </si>
  <si>
    <t>Vico- QLTB-20250716-81764</t>
  </si>
  <si>
    <t>Win win-20250716-34003</t>
  </si>
  <si>
    <t>Win win-20250716-94904</t>
  </si>
  <si>
    <t>Win win-20250716-70971</t>
  </si>
  <si>
    <t>Vico- QLTB-20250716-59203</t>
  </si>
  <si>
    <t>XM Đại Phú-20250716-86930</t>
  </si>
  <si>
    <t>XM Đại Phú-20250716-32072</t>
  </si>
  <si>
    <t>Vico- QLTB-20250716-89423</t>
  </si>
  <si>
    <t>Win win-20250716-13572</t>
  </si>
  <si>
    <t>Win win-20250716-17815</t>
  </si>
  <si>
    <t>Vico- QLTB-20250716-60628</t>
  </si>
  <si>
    <t>Vico- QLTB-20250716-26672</t>
  </si>
  <si>
    <t>TFG-20250716-88215</t>
  </si>
  <si>
    <t>Vico- QLTB-20250716-75769</t>
  </si>
  <si>
    <t>Win win-20250716-29696</t>
  </si>
  <si>
    <t>Vico- QLTB-20250716-31809</t>
  </si>
  <si>
    <t>Vico- QLTB-20250716-63427</t>
  </si>
  <si>
    <t>Vico- QLTB-20250716-78596</t>
  </si>
  <si>
    <t>Win win-20250716-94185</t>
  </si>
  <si>
    <t>Win win-20250716-83624</t>
  </si>
  <si>
    <t>Win win-20250716-62363</t>
  </si>
  <si>
    <t>Win win-20250716-56544</t>
  </si>
  <si>
    <t>Vico- QLTB-20250716-71304</t>
  </si>
  <si>
    <t>Vico- QLTB-20250716-72532</t>
  </si>
  <si>
    <t>Win win-20250716-95201</t>
  </si>
  <si>
    <t>Vico- QLTB-20250716-32285</t>
  </si>
  <si>
    <t>Vico- QLTB-20250717-80456</t>
  </si>
  <si>
    <t>Win win-20250717-13398</t>
  </si>
  <si>
    <t>Vico- QLTB-20250717-36133</t>
  </si>
  <si>
    <t>Vico- QLTB-20250717-62973</t>
  </si>
  <si>
    <t>Chíp APMT 1604 PDTR - LT30-PVD - LAMINA - cũ</t>
  </si>
  <si>
    <t>Win win-20250717-75858</t>
  </si>
  <si>
    <t>G/c cắt dây phần thừa</t>
  </si>
  <si>
    <t>Win win-20250717-76566</t>
  </si>
  <si>
    <t>Vico- QLTB-20250717-28699</t>
  </si>
  <si>
    <t>Vico- QLTB-20250718-89455</t>
  </si>
  <si>
    <t>Win win-20250718-79455</t>
  </si>
  <si>
    <t>Vico- QLTB-20250718-23265</t>
  </si>
  <si>
    <t>Vico- QLTB-20250718-83124</t>
  </si>
  <si>
    <t>G/c làm NC2 + Bậc</t>
  </si>
  <si>
    <t>G/c làm NC1 + Bậc</t>
  </si>
  <si>
    <t>G/c cắt cavet Nc1</t>
  </si>
  <si>
    <t>G/c tiện Ht rãnh + lỗ Nc1</t>
  </si>
  <si>
    <t>G/c tiện Ht Nc2</t>
  </si>
  <si>
    <t>Vico- QLTB-20250718-44587</t>
  </si>
  <si>
    <t>Vico- QLTB-20250718-87720</t>
  </si>
  <si>
    <t>Win win-20250718-26593</t>
  </si>
  <si>
    <t>Vico- QLTB-20250718-30808</t>
  </si>
  <si>
    <t>Vico- QLTB-20250718-37108</t>
  </si>
  <si>
    <t>G/c khoan taro M10</t>
  </si>
  <si>
    <t>G/c Khoan hoàn thiện</t>
  </si>
  <si>
    <t>Win win-20250718-73132</t>
  </si>
  <si>
    <t>Vico- QLTB-20250718-34626</t>
  </si>
  <si>
    <t>Win win-20250719-18250</t>
  </si>
  <si>
    <t>Win win-20250719-72880</t>
  </si>
  <si>
    <t>Vico- QLTB-20250719-35492</t>
  </si>
  <si>
    <t>Kính Nổi -20250719-96262</t>
  </si>
  <si>
    <t>Vico- QLTB-20250719-30046</t>
  </si>
  <si>
    <t>Vico- QLTB-20250719-36366</t>
  </si>
  <si>
    <t>Win win-20250719-33436</t>
  </si>
  <si>
    <t>Win win-20250719-60063</t>
  </si>
  <si>
    <t>G/c tiện hoàn thiện NC2</t>
  </si>
  <si>
    <t>Vico- QLTB-20250719-72365</t>
  </si>
  <si>
    <t>Win win-20250719-12868</t>
  </si>
  <si>
    <t>Win win-20250719-61728</t>
  </si>
  <si>
    <t>Vico- QLTB-20250719-13692</t>
  </si>
  <si>
    <t>Win win-20250719-88520</t>
  </si>
  <si>
    <t>Vico- QLTB-20250719-77486</t>
  </si>
  <si>
    <t>Vico- QLTB-20250719-71296</t>
  </si>
  <si>
    <t>Kính Nổi -20250719-22762</t>
  </si>
  <si>
    <t>Win win-20250719-22228</t>
  </si>
  <si>
    <t>Vico- QLTB-20250719-79894</t>
  </si>
  <si>
    <t>Vico- QLTB-20250719-67281</t>
  </si>
  <si>
    <t>Win win-20250719-44533</t>
  </si>
  <si>
    <t>Vico- QLTB-20250719-19303</t>
  </si>
  <si>
    <t>Kính Nổi -20250719-85335</t>
  </si>
  <si>
    <t>Vico- QLTB-20250719-24216</t>
  </si>
  <si>
    <t>Win win-20250720-68180</t>
  </si>
  <si>
    <t>Vico- QLTB-20250720-71788</t>
  </si>
  <si>
    <t>Vico- QLTB-20250723-39549</t>
  </si>
  <si>
    <t>Vico- QLTB-20250720-34858</t>
  </si>
  <si>
    <t>Vico- QLTB-20250720-73988</t>
  </si>
  <si>
    <t>Vico- QLTB-20250720-74104</t>
  </si>
  <si>
    <t>Win win-20250720-47015</t>
  </si>
  <si>
    <t>Vico- QLTB-20250720-51829</t>
  </si>
  <si>
    <t>Vico- QLTB-20250720-64843</t>
  </si>
  <si>
    <t>Kính Nổi -20250720-84402</t>
  </si>
  <si>
    <t>Vico- QLTB-20250720-59835</t>
  </si>
  <si>
    <t>Win win-20250720-47849</t>
  </si>
  <si>
    <t>Vico- QLTB-20250720-99025</t>
  </si>
  <si>
    <t>Win win-20250720-49644</t>
  </si>
  <si>
    <t>Vico- QLTB-20250720-83332</t>
  </si>
  <si>
    <t>Molycop-20250720-17498</t>
  </si>
  <si>
    <t>Molycop-20250720-66748</t>
  </si>
  <si>
    <t>Win win-20250721-35447</t>
  </si>
  <si>
    <t>Win win-20250721-65643</t>
  </si>
  <si>
    <t>Vico- QLTB-20250721-27352</t>
  </si>
  <si>
    <t>Vico- QLTB-20250721-37031</t>
  </si>
  <si>
    <t>Kính Nổi -20250721-21399</t>
  </si>
  <si>
    <t>Vico- QLTB-20250721-70753</t>
  </si>
  <si>
    <t>Win win-20250721-27198</t>
  </si>
  <si>
    <t>Win win-20250721-76660</t>
  </si>
  <si>
    <t>Molycop-20250721-53517</t>
  </si>
  <si>
    <t>Vico- QLTB-20250721-12703</t>
  </si>
  <si>
    <t>Win win-20250721-77021</t>
  </si>
  <si>
    <t>Win win-20250721-90705</t>
  </si>
  <si>
    <t>Vico- QLTB-20250721-45943</t>
  </si>
  <si>
    <t>Win win-20250721-60118</t>
  </si>
  <si>
    <t>Vico- QLTB-20250721-45121</t>
  </si>
  <si>
    <t>Vico- QLTB-20250721-79061</t>
  </si>
  <si>
    <t>Vico- QLTB-20250721-30908</t>
  </si>
  <si>
    <t>Win win-20250721-24638</t>
  </si>
  <si>
    <t>Win win-20250721-39086</t>
  </si>
  <si>
    <t>Win win-20250721-99877</t>
  </si>
  <si>
    <t>Vico- QLTB-20250721-51852</t>
  </si>
  <si>
    <t>Win win-20250721-31131</t>
  </si>
  <si>
    <t>Vico- QLTB-20250721-10614</t>
  </si>
  <si>
    <t>Win win-20250721-17001</t>
  </si>
  <si>
    <t>G/c cắt theo yêu cầu</t>
  </si>
  <si>
    <t>Vico- QLTB-20250723-92883</t>
  </si>
  <si>
    <t>Vico- QLTB-20250723-41805</t>
  </si>
  <si>
    <t>Chíp TPMT 110304HQ - TPMT 221HQ</t>
  </si>
  <si>
    <t>Win win-20250723-69060</t>
  </si>
  <si>
    <t>Vico- QLTB-20250723-45420</t>
  </si>
  <si>
    <t>Win win-20250723-60735</t>
  </si>
  <si>
    <t>Vico- QLTB-20250723-61189</t>
  </si>
  <si>
    <t>Vico- QLTB-20250723-28291</t>
  </si>
  <si>
    <t>Win win-20250723-57692</t>
  </si>
  <si>
    <t>Win win-20250723-59828</t>
  </si>
  <si>
    <t>Mũi khoan</t>
  </si>
  <si>
    <t>Vico- QLTB-20250724-27836</t>
  </si>
  <si>
    <t>UCC-20250724-33375</t>
  </si>
  <si>
    <t>G/c theo bản vẽ hoàn thiện</t>
  </si>
  <si>
    <t>G/c hoàn thiện theo bản vẽ</t>
  </si>
  <si>
    <t>Kính Nổi -20250724-88312</t>
  </si>
  <si>
    <t>Vico- QLTB-20250724-76622</t>
  </si>
  <si>
    <t>Win win-20250724-47927</t>
  </si>
  <si>
    <t>Win win-20250724-42663</t>
  </si>
  <si>
    <t>Win win-20250724-92964</t>
  </si>
  <si>
    <t>Vico- QLTB-20250724-90868</t>
  </si>
  <si>
    <t>Vico- QLTB-20250724-87220</t>
  </si>
  <si>
    <t>Hòa Phát DQ-20250724-11275</t>
  </si>
  <si>
    <t>UCC-20250724-71313</t>
  </si>
  <si>
    <t>Win win-20250724-42680</t>
  </si>
  <si>
    <t>Vico- QLTB-20250724-32392</t>
  </si>
  <si>
    <t>Vico- QLTB-20250724-42023</t>
  </si>
  <si>
    <t>UCC-20250724-42131</t>
  </si>
  <si>
    <t>Vico- QLTB-20250724-30629</t>
  </si>
  <si>
    <t>Vico- QLTB-20250724-50172</t>
  </si>
  <si>
    <t>Hòa Phát DQ-20250724-40273</t>
  </si>
  <si>
    <t>Win win-20250724-89961</t>
  </si>
  <si>
    <t>Vico- QLTB-20250724-10048</t>
  </si>
  <si>
    <t>Win win-20250724-13305</t>
  </si>
  <si>
    <t>G/c cưa hoàn thiện</t>
  </si>
  <si>
    <t>Win win-20250724-12091</t>
  </si>
  <si>
    <t>Vico- QLTB-20250724-62945</t>
  </si>
  <si>
    <t>G/c cưa mạnh 5</t>
  </si>
  <si>
    <t>Tấm mẫu PP, SP Nam Dường</t>
  </si>
  <si>
    <t>Đức Tài</t>
  </si>
  <si>
    <t>Đức Tài -20250724-45064</t>
  </si>
  <si>
    <t>Vico- QLTB-20250724-26172</t>
  </si>
  <si>
    <t>Nguyễn Mạnh Hà</t>
  </si>
  <si>
    <t>Hòa Phát DQ-20250724-11775</t>
  </si>
  <si>
    <t>Hòa Phát DQ-20250724-26704</t>
  </si>
  <si>
    <t>Vico- QLTB-20250724-24769</t>
  </si>
  <si>
    <t>Chíp TPMT 16T304-PSF AH725 ( 3 cạnh thẳng)</t>
  </si>
  <si>
    <t>Hòa Phát DQ-20250724-40917</t>
  </si>
  <si>
    <t>Vico- QLTB-20250724-69188</t>
  </si>
  <si>
    <t>Kính Nổi -20250724-41280</t>
  </si>
  <si>
    <t>Win win-20250724-11723</t>
  </si>
  <si>
    <t>Win win-20250724-97692</t>
  </si>
  <si>
    <t>Vico- QLTB-20250724-67699</t>
  </si>
  <si>
    <t>Vico- QLTB-20250724-85645</t>
  </si>
  <si>
    <t>Win win-20250724-99860</t>
  </si>
  <si>
    <t>Win win-20250724-53122</t>
  </si>
  <si>
    <t>Win win-20250724-17585</t>
  </si>
  <si>
    <t>Win win-20250725-89823</t>
  </si>
  <si>
    <t>Win win-20250725-11558</t>
  </si>
  <si>
    <t>Vico- QLTB-20250725-79585</t>
  </si>
  <si>
    <t>Vico- QLTB-20250725-47036</t>
  </si>
  <si>
    <t>Hòa Phát DQ-20250725-97139</t>
  </si>
  <si>
    <t>Vico- QLTB-20250725-39476</t>
  </si>
  <si>
    <t>Bạc bánh zăng</t>
  </si>
  <si>
    <t>Vico- QLTB-20250725-29707</t>
  </si>
  <si>
    <t>Hòa Phát DQ-20250725-37760</t>
  </si>
  <si>
    <t>Vico- QLTB-20250725-70173</t>
  </si>
  <si>
    <t>UCC-20250725-86775</t>
  </si>
  <si>
    <t>Vico- QLTB-20250725-28944</t>
  </si>
  <si>
    <t>Đức Tài -20250725-59781</t>
  </si>
  <si>
    <t>Hòa Phát DQ-20250725-74809</t>
  </si>
  <si>
    <t>Vico- QLTB-20250725-54608</t>
  </si>
  <si>
    <t>Vico- QLTB-20250725-20191</t>
  </si>
  <si>
    <t>Vico- QLTB-20250725-73905</t>
  </si>
  <si>
    <t>Win win-20250725-17534</t>
  </si>
  <si>
    <t>Hòa Phát DQ-20250725-84522</t>
  </si>
  <si>
    <t>Vico- QLTB-20250725-13924</t>
  </si>
  <si>
    <t>Win win-20250725-91077</t>
  </si>
  <si>
    <t>Vico- QLTB-20250725-75822</t>
  </si>
  <si>
    <t>Vico- QLTB-20250725-49014</t>
  </si>
  <si>
    <t>Hòa Phát DQ-20250726-76229</t>
  </si>
  <si>
    <t>Vico- QLTB-20250726-89691</t>
  </si>
  <si>
    <t>Vico- QLTB-20250726-62056</t>
  </si>
  <si>
    <t>G/c phay cắt dây</t>
  </si>
  <si>
    <t>Win win-20250726-38444</t>
  </si>
  <si>
    <t>Vico- QLTB-20250726-72127</t>
  </si>
  <si>
    <t>Vico- QLTB-20250726-57621</t>
  </si>
  <si>
    <t>Win win-20250726-78359</t>
  </si>
  <si>
    <t>Vico- QLTB-20250726-53644</t>
  </si>
  <si>
    <t>Vico- QLTB-20250726-80923</t>
  </si>
  <si>
    <t>UCC-20250726-60244</t>
  </si>
  <si>
    <t>Đức Tài -20250726-49426</t>
  </si>
  <si>
    <t>Vico- QLTB-20250726-33492</t>
  </si>
  <si>
    <t>G/c khoan taro M16 Nc2</t>
  </si>
  <si>
    <t>UCC-20250726-86052</t>
  </si>
  <si>
    <t>UCC-20250726-97306</t>
  </si>
  <si>
    <t>Vico- QLTB-20250726-89325</t>
  </si>
  <si>
    <t>Win win-20250726-14959</t>
  </si>
  <si>
    <t>Win win-20250726-11241</t>
  </si>
  <si>
    <t>Vico- QLTB-20250726-71104</t>
  </si>
  <si>
    <t>G/c tiện hoàn thiện + móc lỗ  Nc3</t>
  </si>
  <si>
    <t>Vico- QLTB-20250726-16060</t>
  </si>
  <si>
    <t>26/07/2025</t>
  </si>
  <si>
    <t>Hòa Phát DQ-20250726-22806</t>
  </si>
  <si>
    <t>Vico- QLTB-20250726-51343</t>
  </si>
  <si>
    <t>Vico- QLTB-20250726-73231</t>
  </si>
  <si>
    <t>Win win-20250726-66972</t>
  </si>
  <si>
    <t>Win win-20250726-92841</t>
  </si>
  <si>
    <t>XM Đại Phú-20250726-68162</t>
  </si>
  <si>
    <t>Vico- QLTB-20250726-71771</t>
  </si>
  <si>
    <t>Win win-20250727-18930</t>
  </si>
  <si>
    <t>Vico- QLTB-20250727-52681</t>
  </si>
  <si>
    <t>Vico- QLTB-20250727-51106</t>
  </si>
  <si>
    <t>Vico- QLTB-20250727-57648</t>
  </si>
  <si>
    <t>Vico- QLTB-20250727-25032</t>
  </si>
  <si>
    <t>Vico- QLTB-20250727-71430</t>
  </si>
  <si>
    <t>Win win-20250727-12844</t>
  </si>
  <si>
    <t>Win win-20250727-90850</t>
  </si>
  <si>
    <t>Win win-20250727-96058</t>
  </si>
  <si>
    <t>Vico- QLTB-20250727-74691</t>
  </si>
  <si>
    <t>Vico- QLTB-20250727-83217</t>
  </si>
  <si>
    <t>Vico- QLTB-20250727-88892</t>
  </si>
  <si>
    <t>Vico- QLTB-20250727-19885</t>
  </si>
  <si>
    <t>UCC-20250727-13034</t>
  </si>
  <si>
    <t>Win win-20250728-57070</t>
  </si>
  <si>
    <t>Vico- QLTB-20250728-84485</t>
  </si>
  <si>
    <t>Vico- QLTB-20250728-38370</t>
  </si>
  <si>
    <t>Đức Tài -20250728-48706</t>
  </si>
  <si>
    <t>Win win-20250728-74752</t>
  </si>
  <si>
    <t>Win win-20250728-18369</t>
  </si>
  <si>
    <t>Vico- QLTB-20250728-87033</t>
  </si>
  <si>
    <t>G/c cưa mạnh 2</t>
  </si>
  <si>
    <t>Hòa Phát DQ-20250728-88447</t>
  </si>
  <si>
    <t>Win win-20250728-52835</t>
  </si>
  <si>
    <t>Vico- QLTB-20250728-97132</t>
  </si>
  <si>
    <t>Vico- QLTB-20250728-57255</t>
  </si>
  <si>
    <t>Vico- QLTB-20250728-29795</t>
  </si>
  <si>
    <t>Win win-20250729-28538</t>
  </si>
  <si>
    <t>Win win-20250729-93307</t>
  </si>
  <si>
    <t>Vico- QLTB-20250729-86725</t>
  </si>
  <si>
    <t>Vico- QLTB-20250729-84092</t>
  </si>
  <si>
    <t>Vico- QLTB-20250729-16429</t>
  </si>
  <si>
    <t>Vico- QLTB-20250729-96439</t>
  </si>
  <si>
    <t>UCC-20250729-15315</t>
  </si>
  <si>
    <t>Win win-20250729-23213</t>
  </si>
  <si>
    <t>Win win-20250729-14278</t>
  </si>
  <si>
    <t>Molycop-20250729-69029</t>
  </si>
  <si>
    <t>Molycop-20250729-64086</t>
  </si>
  <si>
    <t>Molycop-20250729-50780</t>
  </si>
  <si>
    <t>Vico- QLTB-20250729-77859</t>
  </si>
  <si>
    <t>Win win-20250729-12847</t>
  </si>
  <si>
    <t>Vico- QLTB-20250729-33642</t>
  </si>
  <si>
    <t>G/c tiện lỗ + mp lắp Nc1</t>
  </si>
  <si>
    <t>G/c tiện Mp lắp NC2</t>
  </si>
  <si>
    <t>Vico- QLTB-20250729-41938</t>
  </si>
  <si>
    <t>G/c phay mp Nc1</t>
  </si>
  <si>
    <t>Vico- QLTB-20250729-64871</t>
  </si>
  <si>
    <t>Vico- QLTB-20250729-66346</t>
  </si>
  <si>
    <t>G/c tiện lỗ+ mp lắp Nc1</t>
  </si>
  <si>
    <t>Vico- QLTB-20250729-31984</t>
  </si>
  <si>
    <t>ALKTOP 35107H</t>
  </si>
  <si>
    <t>Win win-20250729-79040</t>
  </si>
  <si>
    <t>Win win-20250729-23407</t>
  </si>
  <si>
    <t>Vico- QLTB-20250729-67290</t>
  </si>
  <si>
    <t>Win win-20250729-74967</t>
  </si>
  <si>
    <t>Vico- QLTB-20250729-98157</t>
  </si>
  <si>
    <t>G/c phay mp2 Nc4</t>
  </si>
  <si>
    <t>Vico- QLTB-20250729-20953</t>
  </si>
  <si>
    <t>G/c Khoan lỗ mặt cắt A Nc5</t>
  </si>
  <si>
    <t>G/c Khoan lỗ mặt cắt B Nc6</t>
  </si>
  <si>
    <t>Vico- QLTB-20250730-43937</t>
  </si>
  <si>
    <t>Win win-20250730-84914</t>
  </si>
  <si>
    <t>Vico- QLTB-20250730-10688</t>
  </si>
  <si>
    <t>Đức Tài -20250730-67850</t>
  </si>
  <si>
    <t>G/c phay mp Nc2</t>
  </si>
  <si>
    <t>Win win-20250730-83839</t>
  </si>
  <si>
    <t>Vico- QLTB-20250730-72585</t>
  </si>
  <si>
    <t>UCC-20250730-99117</t>
  </si>
  <si>
    <t>Win win-20250730-89895</t>
  </si>
  <si>
    <t>Win win-20250730-26569</t>
  </si>
  <si>
    <t>Win win-20250730-57644</t>
  </si>
  <si>
    <t>Vico- QLTB-20250730-83907</t>
  </si>
  <si>
    <t>G/c khoan lỗ lắp</t>
  </si>
  <si>
    <t>G/c khoan lỗ Nc3</t>
  </si>
  <si>
    <t>Vico- QLTB-20250730-11064</t>
  </si>
  <si>
    <t>G/c tiện hoàn thiện đảo đầu  NC2</t>
  </si>
  <si>
    <t>Win win-20250730-41008</t>
  </si>
  <si>
    <t>ALKTOP 3595H</t>
  </si>
  <si>
    <t>Win win-20250730-56651</t>
  </si>
  <si>
    <t>Vico- QLTB-20250730-76484</t>
  </si>
  <si>
    <t>Vico- QLTB-20250731-51297</t>
  </si>
  <si>
    <t>Win win-20250731-49070</t>
  </si>
  <si>
    <t>Win win-20250731-35788</t>
  </si>
  <si>
    <t>Vico- QLTB-20250731-91554</t>
  </si>
  <si>
    <t>Vico- QLTB-20250731-45116</t>
  </si>
  <si>
    <t>Vico- QLTB-20250731-20184</t>
  </si>
  <si>
    <t>Win win-20250801-84460</t>
  </si>
  <si>
    <t>Win win-20250801-81306</t>
  </si>
  <si>
    <t>Win win-20250801-40204</t>
  </si>
  <si>
    <t>Vico- QLTB-20250801-72817</t>
  </si>
  <si>
    <t>G/c Khoan lỗ mặt C Nc7</t>
  </si>
  <si>
    <t>Vico- QLTB-20250801-48417</t>
  </si>
  <si>
    <t>Vico- QLTB-20250801-98194</t>
  </si>
  <si>
    <t>Vico- QLTB-20250801-43966</t>
  </si>
  <si>
    <t>Vico- QLTB-20250801-67611</t>
  </si>
  <si>
    <t>Win win-20250801-31256</t>
  </si>
  <si>
    <t>Win win-20250801-40093</t>
  </si>
  <si>
    <t>Win win-20250801-61465</t>
  </si>
  <si>
    <t>Vico- QLTB-20250801-17355</t>
  </si>
  <si>
    <t>Win win-20250801-78433</t>
  </si>
  <si>
    <t>Vico- QLTB-20250801-59770</t>
  </si>
  <si>
    <t>Vico- QLTB-20250801-41612</t>
  </si>
  <si>
    <t>Molycop-20250801-29216</t>
  </si>
  <si>
    <t>Molycop-20250801-72995</t>
  </si>
  <si>
    <t>Win win-20250801-36310</t>
  </si>
  <si>
    <t>Win win-20250801-70306</t>
  </si>
  <si>
    <t>Vico- QLTB-20250801-20432</t>
  </si>
  <si>
    <t>Win win-20250801-27576</t>
  </si>
  <si>
    <t>Vico- QLTB-20250801-53984</t>
  </si>
  <si>
    <t>Win win-20250801-62760</t>
  </si>
  <si>
    <t>Vico- QLTB-20250801-42135</t>
  </si>
  <si>
    <t>Vico- QLTB-20250802-46856</t>
  </si>
  <si>
    <t>Win win-20250802-74771</t>
  </si>
  <si>
    <t>Win win-20250802-68111</t>
  </si>
  <si>
    <t>Win win-20250802-34385</t>
  </si>
  <si>
    <t>Win win-20250802-95425</t>
  </si>
  <si>
    <t>Vico- QLTB-20250802-21439</t>
  </si>
  <si>
    <t>Vico- QLTB-20250802-78622</t>
  </si>
  <si>
    <t>G/c khoan lỗ ghép Nc4</t>
  </si>
  <si>
    <t>Vico- QLTB-20250802-22416</t>
  </si>
  <si>
    <t>Vico- QLTB-20250802-97027</t>
  </si>
  <si>
    <t>Win win-20250802-82529</t>
  </si>
  <si>
    <t>Vico- QLTB-20250802-75976</t>
  </si>
  <si>
    <t>Win win-20250802-34008</t>
  </si>
  <si>
    <t>Win win-20250803-66887</t>
  </si>
  <si>
    <t>Vico- QLTB-20250802-47412</t>
  </si>
  <si>
    <t>Win win-20250802-84276</t>
  </si>
  <si>
    <t>Vico- QLTB-20250802-70646</t>
  </si>
  <si>
    <t>Vico- QLTB-20250802-52901</t>
  </si>
  <si>
    <t>Vico- QLTB-20250803-59641</t>
  </si>
  <si>
    <t>Vico- QLTB-20250803-34221</t>
  </si>
  <si>
    <t>Vico- QLTB-20250803-95433</t>
  </si>
  <si>
    <t>Hòa Phát DQ-20250803-10532</t>
  </si>
  <si>
    <t>Win win-20250803-15590</t>
  </si>
  <si>
    <t>Vico- QLTB-20250803-25218</t>
  </si>
  <si>
    <t>Win win-20250803-66364</t>
  </si>
  <si>
    <t>Vico- QLTB-20250803-98770</t>
  </si>
  <si>
    <t>Vico- QLTB-20250803-87767</t>
  </si>
  <si>
    <t>Vico- QLTB-20250803-53833</t>
  </si>
  <si>
    <t>Win win-20250803-87018</t>
  </si>
  <si>
    <t>G/c tiện hoàn thiện theo bản vẽ</t>
  </si>
  <si>
    <t>Win win-20250803-36775</t>
  </si>
  <si>
    <t>Win win-20250803-26392</t>
  </si>
  <si>
    <t>Vico- QLTB-20250803-75653</t>
  </si>
  <si>
    <t>Vico- QLTB-20250803-60918</t>
  </si>
  <si>
    <t>Vico- QLTB-20250803-79341</t>
  </si>
  <si>
    <t>Vico- QLTB-20250803-52114</t>
  </si>
  <si>
    <t>Vico- QLTB-20250804-88376</t>
  </si>
  <si>
    <t>Hòa Phát DQ-20250804-47213</t>
  </si>
  <si>
    <t>Chíp WCMX 080412B-ZK-WCMX 433B-ZK-OP1215 ( Quả đào)</t>
  </si>
  <si>
    <t>Vico- QLTB-20250804-73805</t>
  </si>
  <si>
    <t>Vico- QLTB-20250804-38808</t>
  </si>
  <si>
    <t>Win win-20250804-77927</t>
  </si>
  <si>
    <t>Win win-20250804-27001</t>
  </si>
  <si>
    <t>Win win-20250804-53840</t>
  </si>
  <si>
    <t>Win win-20250804-68819</t>
  </si>
  <si>
    <t>Vico- QLTB-20250804-69911</t>
  </si>
  <si>
    <t>G/c tiện hoàn thiện Nc2</t>
  </si>
  <si>
    <t>Win win-20250804-29071</t>
  </si>
  <si>
    <t>Vico- QLTB-20250804-77119</t>
  </si>
  <si>
    <t>Vico- QLTB-20250805-26620</t>
  </si>
  <si>
    <t>Hòa Phát DQ-20250805-20857</t>
  </si>
  <si>
    <t>Vico- QLTB-20250805-35940</t>
  </si>
  <si>
    <t>Win win-20250805-44547</t>
  </si>
  <si>
    <t>G/c phay ghép hoàn thiện Nc2</t>
  </si>
  <si>
    <t>Vico- QLTB-20250805-70414</t>
  </si>
  <si>
    <t>Vico- QLTB-20250805-10347</t>
  </si>
  <si>
    <t>Win win-20250805-42695</t>
  </si>
  <si>
    <t>Win win-20250805-79333</t>
  </si>
  <si>
    <t>Win win-20250805-83835</t>
  </si>
  <si>
    <t>Win win-20250805-17050</t>
  </si>
  <si>
    <t>Win win-20250805-39015</t>
  </si>
  <si>
    <t>Win win-20250805-26822</t>
  </si>
  <si>
    <t>Vico- QLTB-20250805-16060</t>
  </si>
  <si>
    <t>Win win-20250806-76334</t>
  </si>
  <si>
    <t>Win win-20250806-80104</t>
  </si>
  <si>
    <t>Vico- QLTB-20250806-76984</t>
  </si>
  <si>
    <t>Win win-20250806-53807</t>
  </si>
  <si>
    <t>Vico- QLTB-20250806-96349</t>
  </si>
  <si>
    <t>Vico- QLTB-20250806-58502</t>
  </si>
  <si>
    <t>G/c hoàn thiện Nc1</t>
  </si>
  <si>
    <t>G/c hoàn thiện Nc2</t>
  </si>
  <si>
    <t>Win win-20250806-83692</t>
  </si>
  <si>
    <t>Win win-20250806-74994</t>
  </si>
  <si>
    <t>Vico- QLTB-20250806-85594</t>
  </si>
  <si>
    <t>Vico- QLTB-20250806-15797</t>
  </si>
  <si>
    <t>Vico- QLTB-20250806-99635</t>
  </si>
  <si>
    <t>Vico- QLTB-20250806-41850</t>
  </si>
  <si>
    <t>Win win-20250806-19871</t>
  </si>
  <si>
    <t>Win win-20250806-99781</t>
  </si>
  <si>
    <t>Win win-20250806-51765</t>
  </si>
  <si>
    <t>Win win-20250806-48539</t>
  </si>
  <si>
    <t>Win win-20250806-83890</t>
  </si>
  <si>
    <t>Vico- QLTB-20250806-88606</t>
  </si>
  <si>
    <t>Vico- QLTB-20250806-19037</t>
  </si>
  <si>
    <t>Vico- QLTB-20250807-42454</t>
  </si>
  <si>
    <t>Vico- QLTB-20250807-77330</t>
  </si>
  <si>
    <t>Win win-20250807-57396</t>
  </si>
  <si>
    <t>FUJI</t>
  </si>
  <si>
    <t>Win win-20250807-47560</t>
  </si>
  <si>
    <t>Win win-20250807-41677</t>
  </si>
  <si>
    <t>Win win-20250807-29138</t>
  </si>
  <si>
    <t>Win win-20250807-71807</t>
  </si>
  <si>
    <t>Vico- QLTB-20250807-30189</t>
  </si>
  <si>
    <t>Vico- QLTB-20250807-28676</t>
  </si>
  <si>
    <t>Vico- QLTB-20250807-86171</t>
  </si>
  <si>
    <t>Win win-20250807-95472</t>
  </si>
  <si>
    <t>Vico- QLTB-20250807-80142</t>
  </si>
  <si>
    <t>G/c khoan lỗ phi 11</t>
  </si>
  <si>
    <t>Vico- QLTB-20250808-63153</t>
  </si>
  <si>
    <t>Win win-20250808-77914</t>
  </si>
  <si>
    <t>Win win-20250808-27411</t>
  </si>
  <si>
    <t>Vico- QLTB-20250808-44451</t>
  </si>
  <si>
    <t>Vico- QLTB-20250808-24197</t>
  </si>
  <si>
    <t>Vico- QLTB-20250808-32170</t>
  </si>
  <si>
    <t>Vico- QLTB-20250808-13447</t>
  </si>
  <si>
    <t>Vico- QLTB-20250808-70456</t>
  </si>
  <si>
    <t>Molycop-20250808-45032</t>
  </si>
  <si>
    <t>Win win-20250808-99074</t>
  </si>
  <si>
    <t>Vico- QLTB-20250808-24834</t>
  </si>
  <si>
    <t>Vico- QLTB-20250809-62122</t>
  </si>
  <si>
    <t>Vico- QLTB-20250809-13728</t>
  </si>
  <si>
    <t>Vico- QLTB-20250809-33542</t>
  </si>
  <si>
    <t>Vico- QLTB-20250809-98655</t>
  </si>
  <si>
    <t>Vico- QLTB-20250809-82860</t>
  </si>
  <si>
    <t>Win win-20250809-10337</t>
  </si>
  <si>
    <t>Vico- QLTB-20250809-75465</t>
  </si>
  <si>
    <t>Win win-20250809-38833</t>
  </si>
  <si>
    <t>Win win-20250809-14201</t>
  </si>
  <si>
    <t>Vico- QLTB-20250809-45343</t>
  </si>
  <si>
    <t>Molycop-20250809-48419</t>
  </si>
  <si>
    <t>Vico- QLTB-20250809-53209</t>
  </si>
  <si>
    <t>Vico- QLTB-20250809-95346</t>
  </si>
  <si>
    <t>Vico- QLTB-20250809-48132</t>
  </si>
  <si>
    <t>G/c Khoan hoàn thiện Nc4</t>
  </si>
  <si>
    <t>Win win-20250809-28670</t>
  </si>
  <si>
    <t>Win win-20250809-54742</t>
  </si>
  <si>
    <t>Vico- QLTB-20250809-75579</t>
  </si>
  <si>
    <t>Win win-20250809-99866</t>
  </si>
  <si>
    <t>Win win-20250809-68485</t>
  </si>
  <si>
    <t>Vico- QLTB-20250809-95805</t>
  </si>
  <si>
    <t>Vico- QLTB-20250809-60443</t>
  </si>
  <si>
    <t>Vico- QLTB-20250809-45084</t>
  </si>
  <si>
    <t>Vico- QLTB-20250810-78587</t>
  </si>
  <si>
    <t>Vico- QLTB-20250810-32916</t>
  </si>
  <si>
    <t>Win win-20250810-18167</t>
  </si>
  <si>
    <t>Vico- QLTB-20250810-65763</t>
  </si>
  <si>
    <t>G/c Khoan chân+ san tích hoàn thiện Nc5</t>
  </si>
  <si>
    <t>Win win-20250810-65945</t>
  </si>
  <si>
    <t>Win win-20250810-10695</t>
  </si>
  <si>
    <t>Vico- QLTB-20250810-98230</t>
  </si>
  <si>
    <t>Vico- QLTB-20250810-52677</t>
  </si>
  <si>
    <t>Vico- QLTB-20250810-54552</t>
  </si>
  <si>
    <t>Vico- QLTB-20250810-17239</t>
  </si>
  <si>
    <t>Win win-20250810-56519</t>
  </si>
  <si>
    <t>Win win-20250810-34335</t>
  </si>
  <si>
    <t>Vico- QLTB-20250810-97419</t>
  </si>
  <si>
    <t>UCC-20250810-82553</t>
  </si>
  <si>
    <t>Win win-20250810-95525</t>
  </si>
  <si>
    <t>Win win-20250810-99714</t>
  </si>
  <si>
    <t>Vico- QLTB-20250810-67704</t>
  </si>
  <si>
    <t>Win win-20250810-32550</t>
  </si>
  <si>
    <t>Win win-20250810-66696</t>
  </si>
  <si>
    <t>Vico- QLTB-20250811-12738</t>
  </si>
  <si>
    <t>Vico- QLTB-20250811-27693</t>
  </si>
  <si>
    <t>Vico- QLTB-20250811-86239</t>
  </si>
  <si>
    <t>Win win-20250811-17383</t>
  </si>
  <si>
    <t>Kính Nổi -20250811-36227</t>
  </si>
  <si>
    <t>Vico- QLTB-20250811-95288</t>
  </si>
  <si>
    <t>Molycop-20250811-96071</t>
  </si>
  <si>
    <t>Vico- QLTB-20250811-50786</t>
  </si>
  <si>
    <t>Vico- QLTB-20250811-80209</t>
  </si>
  <si>
    <t>Vico- QLTB-20250811-82023</t>
  </si>
  <si>
    <t>Vico- QLTB-20250811-36068</t>
  </si>
  <si>
    <t>Kính Nổi -20250811-35598</t>
  </si>
  <si>
    <t>Vico- QLTB-20250811-37820</t>
  </si>
  <si>
    <t>Vico- QLTB-20250811-29637</t>
  </si>
  <si>
    <t>Vico- QLTB-20250812-96208</t>
  </si>
  <si>
    <t>Chíp tiện zen 3 cạnh</t>
  </si>
  <si>
    <t>Vico- QLTB-20250812-36304</t>
  </si>
  <si>
    <t>Vico- QLTB-20250812-69715</t>
  </si>
  <si>
    <t>Kính Nổi -20250812-53437</t>
  </si>
  <si>
    <t>Vico- QLTB-20250812-60744</t>
  </si>
  <si>
    <t>Win win-20250812-49668</t>
  </si>
  <si>
    <t>Win win-20250812-43402</t>
  </si>
  <si>
    <t>Win win-20250812-35713</t>
  </si>
  <si>
    <t>Win win-20250812-69709</t>
  </si>
  <si>
    <t>Vico- QLTB-20250812-51938</t>
  </si>
  <si>
    <t>Vico- QLTB-20250812-40705</t>
  </si>
  <si>
    <t>Win win-20250812-98316</t>
  </si>
  <si>
    <t>Win win-20250812-38696</t>
  </si>
  <si>
    <t>Win win-20250813-77226</t>
  </si>
  <si>
    <t>Vico- QLTB-20250813-55657</t>
  </si>
  <si>
    <t>Vico- QLTB-20250813-88722</t>
  </si>
  <si>
    <t>Win win-20250813-63613</t>
  </si>
  <si>
    <t>Vico- QLTB-20250813-58519</t>
  </si>
  <si>
    <t>Máy Phay OKK2</t>
  </si>
  <si>
    <t>Vico- QLTB-20250813-60724</t>
  </si>
  <si>
    <t>Vico- QLTB-20250813-83735</t>
  </si>
  <si>
    <t>Vico- QLTB-20250813-89150</t>
  </si>
  <si>
    <t>Molycop-20250813-75495</t>
  </si>
  <si>
    <t>Vico- QLTB-20250813-20995</t>
  </si>
  <si>
    <t>Win win-20250813-20620</t>
  </si>
  <si>
    <t>Molycop-20250813-11107</t>
  </si>
  <si>
    <t>Molycop-20250813-87598</t>
  </si>
  <si>
    <t>Molycop-20250813-18338</t>
  </si>
  <si>
    <t>Molycop-20250813-80876</t>
  </si>
  <si>
    <t>Kính Nổi -20250813-78219</t>
  </si>
  <si>
    <t>Vico- QLTB-20250813-38542</t>
  </si>
  <si>
    <t>Vico- QLTB-20250813-42487</t>
  </si>
  <si>
    <t>Win win-20250813-19592</t>
  </si>
  <si>
    <t>Vico- QLTB-20250813-36503</t>
  </si>
  <si>
    <t>Vico- QLTB-20250814-83611</t>
  </si>
  <si>
    <t>Vico- QLTB-20250814-79822</t>
  </si>
  <si>
    <t>Vico- QLTB-20250814-38014</t>
  </si>
  <si>
    <t xml:space="preserve"> </t>
  </si>
  <si>
    <t>Kính Nổi -20250814-34821</t>
  </si>
  <si>
    <t>Chíp  R10 RPMW 1003 MO ( chíp cầu ) LT30</t>
  </si>
  <si>
    <t>Win win-20250814-29857</t>
  </si>
  <si>
    <t>Win win-20250814-22560</t>
  </si>
  <si>
    <t>Kính Nổi -20250814-71054</t>
  </si>
  <si>
    <t>Win win-20250814-52984</t>
  </si>
  <si>
    <t>Win win-20250814-40571</t>
  </si>
  <si>
    <t>Win win-20250814-40772</t>
  </si>
  <si>
    <t>Vico- QLTB-20250814-65645</t>
  </si>
  <si>
    <t>Win win-20250814-17882</t>
  </si>
  <si>
    <t>Win win-20250814-22651</t>
  </si>
  <si>
    <t>Vico- QLTB-20250814-27955</t>
  </si>
  <si>
    <t>Win win-20250814-95212</t>
  </si>
  <si>
    <t>Vico- QLTB-20250815-28065</t>
  </si>
  <si>
    <t>Win win-20250815-25196</t>
  </si>
  <si>
    <t>Win win-20250815-52822</t>
  </si>
  <si>
    <t>Vico- QLTB-20250815-69792</t>
  </si>
  <si>
    <t>Vico- QLTB-20250815-83703</t>
  </si>
  <si>
    <t>Vico- QLTB-20250815-71333</t>
  </si>
  <si>
    <t>Win win-20250815-37735</t>
  </si>
  <si>
    <t>VauTid-20250815-21392</t>
  </si>
  <si>
    <t>XM Đại Phú-20250815-89424</t>
  </si>
  <si>
    <t>Vico- QLTB-20250815-10327</t>
  </si>
  <si>
    <t>G/c cưa mạnh 4</t>
  </si>
  <si>
    <t>Vico- QLTB-20250815-34416</t>
  </si>
  <si>
    <t>Vico- QLTB-20250815-62161</t>
  </si>
  <si>
    <t>Win win-20250815-89787</t>
  </si>
  <si>
    <t>Vico- QLTB-20250815-78838</t>
  </si>
  <si>
    <t>Vico- QLTB-20250815-37994</t>
  </si>
  <si>
    <t>Vico- QLTB-20250815-27775</t>
  </si>
  <si>
    <t>Vico- QLTB-20250815-43678</t>
  </si>
  <si>
    <t>Win win-20250815-55500</t>
  </si>
  <si>
    <t>Vico- QLTB-20250815-27381</t>
  </si>
  <si>
    <t>XM Đại Phú-20250815-71663</t>
  </si>
  <si>
    <t>Vico- QLTB-20250815-45796</t>
  </si>
  <si>
    <t>Vico- QLTB-20250816-35238</t>
  </si>
  <si>
    <t>Vico- QLTB-20250816-69382</t>
  </si>
  <si>
    <t>VauTid-20250816-42886</t>
  </si>
  <si>
    <t>Vico- QLTB-20250816-19432</t>
  </si>
  <si>
    <t>Win win-20250816-94199</t>
  </si>
  <si>
    <t>Win win-20250816-96353</t>
  </si>
  <si>
    <t>XM Đại Phú-20250816-47772</t>
  </si>
  <si>
    <t>Vico- QLTB-20250816-52532</t>
  </si>
  <si>
    <t>Vico- QLTB-20250816-66433</t>
  </si>
  <si>
    <t>Vico- QLTB-20250816-64443</t>
  </si>
  <si>
    <t>VauTid-20250816-11814</t>
  </si>
  <si>
    <t>Vico- QLTB-20250816-33913</t>
  </si>
  <si>
    <t>VauTid-20250816-46819</t>
  </si>
  <si>
    <t>Vico- QLTB-20250816-99500</t>
  </si>
  <si>
    <t>Win win-20250817-48766</t>
  </si>
  <si>
    <t>XM Đại Phú-20250817-66151</t>
  </si>
  <si>
    <t>Vico- QLTB-20250817-75787</t>
  </si>
  <si>
    <t>VauTid-20250817-10484</t>
  </si>
  <si>
    <t>Vico- QLTB-20250817-69095</t>
  </si>
  <si>
    <t>Vico- QLTB-20250817-37882</t>
  </si>
  <si>
    <t>Vico- QLTB-20250817-47135</t>
  </si>
  <si>
    <t>Vico- QLTB-20250817-85564</t>
  </si>
  <si>
    <t>Vico- QLTB-20250817-68295</t>
  </si>
  <si>
    <t>Win win-20250817-23498</t>
  </si>
  <si>
    <t>Vico- QLTB-20250817-65717</t>
  </si>
  <si>
    <t>XM Đại Phú-20250817-61948</t>
  </si>
  <si>
    <t>Vico- QLTB-20250817-59772</t>
  </si>
  <si>
    <t>XM Đại Phú-20250817-34320</t>
  </si>
  <si>
    <t>Vico- QLTB-20250817-26042</t>
  </si>
  <si>
    <t>Vico- QLTB-20250818-23081</t>
  </si>
  <si>
    <t>Vico- QLTB-20250818-31184</t>
  </si>
  <si>
    <t>Vico- QLTB-20250818-61437</t>
  </si>
  <si>
    <t>Vico- QLTB-20250818-90941</t>
  </si>
  <si>
    <t>XM Đại Phú-20250818-32204</t>
  </si>
  <si>
    <t>Vico- QLTB-20250818-38802</t>
  </si>
  <si>
    <t>Win win-20250818-91518</t>
  </si>
  <si>
    <t>Win win-20250818-72698</t>
  </si>
  <si>
    <t>Vico- QLTB-20250818-99291</t>
  </si>
  <si>
    <t>Vico- QLTB-20250818-62794</t>
  </si>
  <si>
    <t>XM Đại Phú-20250818-31766</t>
  </si>
  <si>
    <t>Vico- QLTB-20250818-85646</t>
  </si>
  <si>
    <t>Vico- QLTB-20250818-61301</t>
  </si>
  <si>
    <t>Vico- QLTB-20250818-49076</t>
  </si>
  <si>
    <t>G/c cạnh hông Mp1</t>
  </si>
  <si>
    <t>Vico- QLTB-20250818-56861</t>
  </si>
  <si>
    <t>UCC-20250818-31331</t>
  </si>
  <si>
    <t>Chíp CNMG 120408-MA-NT15TF ( 4 cạnh thoi)</t>
  </si>
  <si>
    <t>Vico- QLTB-20250818-53799</t>
  </si>
  <si>
    <t>Vico- QLTB-20250818-83100</t>
  </si>
  <si>
    <t>Vico- QLTB-20250818-61688</t>
  </si>
  <si>
    <t>UCC-20250818-33617</t>
  </si>
  <si>
    <t>Vico- QLTB-20250819-85571</t>
  </si>
  <si>
    <t>Vico- QLTB-20250819-66107</t>
  </si>
  <si>
    <t>UCC-20250819-87140</t>
  </si>
  <si>
    <t>UCC-20250819-18338</t>
  </si>
  <si>
    <t>G/c cạnh hông cạnh Mp1</t>
  </si>
  <si>
    <t>UCC-20250819-35706</t>
  </si>
  <si>
    <t>Vico- QLTB-20250819-90550</t>
  </si>
  <si>
    <t>XM Đại Phú-20250819-94125</t>
  </si>
  <si>
    <t>Vico- QLTB-20250819-17229</t>
  </si>
  <si>
    <t>Vico- QLTB-20250819-40820</t>
  </si>
  <si>
    <t>Molycop-20250819-71820</t>
  </si>
  <si>
    <t>Molycop-20250819-85175</t>
  </si>
  <si>
    <t>UCC-20250819-34215</t>
  </si>
  <si>
    <t>Vico- QLTB-20250819-32898</t>
  </si>
  <si>
    <t>Vico- QLTB-20250819-27512</t>
  </si>
  <si>
    <t>Vico- QLTB-20250819-39636</t>
  </si>
  <si>
    <t>G/c cạnh hông Mp2</t>
  </si>
  <si>
    <t>Win win-20250819-23972</t>
  </si>
  <si>
    <t>Win win-20250819-41827</t>
  </si>
  <si>
    <t>Vico- QLTB-20250819-73496</t>
  </si>
  <si>
    <t>UCC-20250819-30330</t>
  </si>
  <si>
    <t>G/c thô trước nhiệt luyện</t>
  </si>
  <si>
    <t>UCC-20250819-36909</t>
  </si>
  <si>
    <t>Vico- QLTB-20250820-50606</t>
  </si>
  <si>
    <t>Vico- QLTB-20250820-39702</t>
  </si>
  <si>
    <t>UCC-20250820-27272</t>
  </si>
  <si>
    <t>UCC-20250820-40119</t>
  </si>
  <si>
    <t>G/c cạnh hông cạnh Mp2</t>
  </si>
  <si>
    <t>XM Đại Phú-20250820-69730</t>
  </si>
  <si>
    <t>Vico- QLTB-20250820-33595</t>
  </si>
  <si>
    <t>Vico- QLTB-20250820-51985</t>
  </si>
  <si>
    <t>Vico- QLTB-20250820-10836</t>
  </si>
  <si>
    <t>Vico- QLTB-20250820-38328</t>
  </si>
  <si>
    <t>Vico- QLTB-20250820-13583</t>
  </si>
  <si>
    <t>UCC-20250820-35226</t>
  </si>
  <si>
    <t>Vico- QLTB-20250820-80106</t>
  </si>
  <si>
    <t>UCC-20250820-19143</t>
  </si>
  <si>
    <t>UCC-20250820-83644</t>
  </si>
  <si>
    <t>Vico- QLTB-20250820-25670</t>
  </si>
  <si>
    <t>UCC-20250820-55818</t>
  </si>
  <si>
    <t>Vico- QLTB-20250820-62607</t>
  </si>
  <si>
    <t>UCC-20250820-34985</t>
  </si>
  <si>
    <t>Vico- QLTB-20250820-37563</t>
  </si>
  <si>
    <t>Vico- QLTB-20250820-25406</t>
  </si>
  <si>
    <t>Vico- QLTB-20250820-31645</t>
  </si>
  <si>
    <t>Win win-20250820-44176</t>
  </si>
  <si>
    <t>Vico- QLTB-20250820-28883</t>
  </si>
  <si>
    <t>UCC-20250821-16689</t>
  </si>
  <si>
    <t>Vico- QLTB-20250821-76659</t>
  </si>
  <si>
    <t>Vico- QLTB-20250821-11639</t>
  </si>
  <si>
    <t>Vico- QLTB-20250821-78399</t>
  </si>
  <si>
    <t>Vico- QLTB-20250821-44533</t>
  </si>
  <si>
    <t>Vico- QLTB-20250821-65733</t>
  </si>
  <si>
    <t>Vico- QLTB-20250821-86268</t>
  </si>
  <si>
    <t>Win win-20250821-94439</t>
  </si>
  <si>
    <t>Chíp  R4 THREADEX- P3200 ( chíp cầu ) cán D12</t>
  </si>
  <si>
    <t>Win win-20250821-21770</t>
  </si>
  <si>
    <t>Vico- QLTB-20250821-99622</t>
  </si>
  <si>
    <t>Vico- QLTB-20250821-28752</t>
  </si>
  <si>
    <t>Vico- QLTB-20250821-45233</t>
  </si>
  <si>
    <t>Win win-20250821-73590</t>
  </si>
  <si>
    <t>UCC-20250821-56117</t>
  </si>
  <si>
    <t>Vico- QLTB-20250821-68056</t>
  </si>
  <si>
    <t>UCC-20250821-99150</t>
  </si>
  <si>
    <t>Molycop-20250821-47787</t>
  </si>
  <si>
    <t>Vico- QLTB-20250821-58040</t>
  </si>
  <si>
    <t>UCC-20250821-32089</t>
  </si>
  <si>
    <t>Vico- QLTB-20250821-54574</t>
  </si>
  <si>
    <t>Vico- QLTB-20250821-78128</t>
  </si>
  <si>
    <t>Win win-20250821-27405</t>
  </si>
  <si>
    <t>Win win-20250821-81866</t>
  </si>
  <si>
    <t>Vico- QLTB-20250823-57204</t>
  </si>
  <si>
    <t>Vico- QLTB-20250823-70443</t>
  </si>
  <si>
    <t>Vico- QLTB-20250823-81454</t>
  </si>
  <si>
    <t>Vico- QLTB-20250823-14541</t>
  </si>
  <si>
    <t>Vico- QLTB-20250823-91883</t>
  </si>
  <si>
    <t>Molycop-20250823-17737</t>
  </si>
  <si>
    <t>Win win-20250823-65836</t>
  </si>
  <si>
    <t>UCC-20250823-92112</t>
  </si>
  <si>
    <t>Vico- QLTB-20250823-98980</t>
  </si>
  <si>
    <t>Win win-20250823-22898</t>
  </si>
  <si>
    <t>Win win-20250823-40283</t>
  </si>
  <si>
    <t>Vico- QLTB-20250823-53060</t>
  </si>
  <si>
    <t>Molycop-20250823-85671</t>
  </si>
  <si>
    <t>Vico- QLTB-20250823-63946</t>
  </si>
  <si>
    <t>Vico- QLTB-20250823-61471</t>
  </si>
  <si>
    <t>Vico- QLTB-20250823-33451</t>
  </si>
  <si>
    <t>Vico- QLTB-20250823-17945</t>
  </si>
  <si>
    <t>Win win-20250824-21637</t>
  </si>
  <si>
    <t>Molycop-20250824-93123</t>
  </si>
  <si>
    <t>Vico- QLTB-20250824-50948</t>
  </si>
  <si>
    <t>Vico- QLTB-20250824-83494</t>
  </si>
  <si>
    <t>Vico- QLTB-20250824-94431</t>
  </si>
  <si>
    <t>Vico- QLTB-20250824-55952</t>
  </si>
  <si>
    <t>Vico- QLTB-20250824-15990</t>
  </si>
  <si>
    <t>Molycop-20250824-15283</t>
  </si>
  <si>
    <t>Vico- QLTB-20250824-85386</t>
  </si>
  <si>
    <t>Vico- QLTB-20250825-55318</t>
  </si>
  <si>
    <t>Vico- QLTB-20250825-73600</t>
  </si>
  <si>
    <t>Vico- QLTB-20250825-72739</t>
  </si>
  <si>
    <t>Kính Nổi -20250825-20671</t>
  </si>
  <si>
    <t>Vico- QLTB-20250825-27313</t>
  </si>
  <si>
    <t>Kính Nổi -20250825-86010</t>
  </si>
  <si>
    <t>G/c khoan taro M14</t>
  </si>
  <si>
    <t>Vico- QLTB-20250825-29180</t>
  </si>
  <si>
    <t>Kính Nổi -20250825-96928</t>
  </si>
  <si>
    <t>Vico- QLTB-20250825-10441</t>
  </si>
  <si>
    <t>Vico- QLTB-20250825-94962</t>
  </si>
  <si>
    <t>Vico- QLTB-20250825-77830</t>
  </si>
  <si>
    <t>G/c phay cạnh hông ht NC3</t>
  </si>
  <si>
    <t>G/c phay Mp kt 95mm ht NC2</t>
  </si>
  <si>
    <t>G/c phay Mp ht NC1</t>
  </si>
  <si>
    <t>Vico- QLTB-20250825-20312</t>
  </si>
  <si>
    <t>Vico- QLTB-20250825-55362</t>
  </si>
  <si>
    <t>Win win-20250825-16363</t>
  </si>
  <si>
    <t>Win win-20250825-80171</t>
  </si>
  <si>
    <t>Vico- QLTB-20250825-29724</t>
  </si>
  <si>
    <t>G/c khoan lỗ phi 16 ht NC5</t>
  </si>
  <si>
    <t>Vico- QLTB-20250825-20989</t>
  </si>
  <si>
    <t>Vico- QLTB-20250825-41548</t>
  </si>
  <si>
    <t>G/c phay cạnh hông ht NC4</t>
  </si>
  <si>
    <t>Vico- QLTB-20250826-61635</t>
  </si>
  <si>
    <t>Vico- QLTB-20250826-86470</t>
  </si>
  <si>
    <t>Vico- QLTB-20250826-26569</t>
  </si>
  <si>
    <t>G/c hoàn thiện tiện NC1</t>
  </si>
  <si>
    <t>G/c hoàn thiện tiện NC2</t>
  </si>
  <si>
    <t>Vico- QLTB-20250826-57268</t>
  </si>
  <si>
    <t>G/c hoàn thiện tiện Nc1</t>
  </si>
  <si>
    <t>Vico- QLTB-20250826-19500</t>
  </si>
  <si>
    <t>Win win-20250826-43956</t>
  </si>
  <si>
    <t>Win win-20250826-79207</t>
  </si>
  <si>
    <t>Vico- QLTB-20250826-45697</t>
  </si>
  <si>
    <t>Vico- QLTB-20250826-47400</t>
  </si>
  <si>
    <t>Win win-20250826-63852</t>
  </si>
  <si>
    <t>Win win-20250826-64390</t>
  </si>
  <si>
    <t>Vico- QLTB-20250826-95799</t>
  </si>
  <si>
    <t>Vico- QLTB-20250826-22882</t>
  </si>
  <si>
    <t>Molycop-20250827-88985</t>
  </si>
  <si>
    <t>Molycop-20250827-67700</t>
  </si>
  <si>
    <t>Vico- QLTB-20250827-40522</t>
  </si>
  <si>
    <t>G/c tiện ht Nc1</t>
  </si>
  <si>
    <t>Win win-20250827-74099</t>
  </si>
  <si>
    <t>Vico- QLTB-20250827-30597</t>
  </si>
  <si>
    <t>Vico- QLTB-20250827-70154</t>
  </si>
  <si>
    <t>Vico- QLTB-20250827-62578</t>
  </si>
  <si>
    <t>UCC-20250827-73735</t>
  </si>
  <si>
    <t>Vico- QLTB-20250827-25246</t>
  </si>
  <si>
    <t>Vico- QLTB-20250827-63286</t>
  </si>
  <si>
    <t>Win win-20250827-59200</t>
  </si>
  <si>
    <t>Win win-20250827-91089</t>
  </si>
  <si>
    <t>Vico- QLTB-20250827-89586</t>
  </si>
  <si>
    <t>Vico- QLTB-20250827-29032</t>
  </si>
  <si>
    <t>Vico- QLTB-20250827-48633</t>
  </si>
  <si>
    <t>Vico- QLTB-20250827-61570</t>
  </si>
  <si>
    <t>Win win-20250827-82928</t>
  </si>
  <si>
    <t>Win win-20250827-31565</t>
  </si>
  <si>
    <t>Win win-20250827-65422</t>
  </si>
  <si>
    <t>Vico- QLTB-20250827-93100</t>
  </si>
  <si>
    <t>G/c hoàn thiện tiện Nc2</t>
  </si>
  <si>
    <t>UCC-20250828-40315</t>
  </si>
  <si>
    <t>Vico- QLTB-20250828-28001</t>
  </si>
  <si>
    <t>Molycop-20250828-26851</t>
  </si>
  <si>
    <t>UCC-20250828-66191</t>
  </si>
  <si>
    <t>Win win-20250828-81099</t>
  </si>
  <si>
    <t>Vico- QLTB-20250828-37531</t>
  </si>
  <si>
    <t>G/c hoàn thiện khoan NC3</t>
  </si>
  <si>
    <t>Vico- QLTB-20250828-73355</t>
  </si>
  <si>
    <t>G/c hoàn thiện khoan Nc3</t>
  </si>
  <si>
    <t>UCC-20250828-43845</t>
  </si>
  <si>
    <t>UCC-20250829-56672</t>
  </si>
  <si>
    <t>UCC-20250829-19380</t>
  </si>
  <si>
    <t>Vico- QLTB-20250829-51940</t>
  </si>
  <si>
    <t>UCC-20250829-66272</t>
  </si>
  <si>
    <t>Vico- QLTB-20250829-45706</t>
  </si>
  <si>
    <t>Vico- QLTB-20250829-61370</t>
  </si>
  <si>
    <t>Vico- QLTB-20250829-54891</t>
  </si>
  <si>
    <t>UCC-20250829-39873</t>
  </si>
  <si>
    <t>G/c vát C</t>
  </si>
  <si>
    <t>Vico- QLTB-20250829-21098</t>
  </si>
  <si>
    <t>UCC-20250829-41736</t>
  </si>
  <si>
    <t>UCC-20250829-67076</t>
  </si>
  <si>
    <t>G/c cạnh vát C</t>
  </si>
  <si>
    <t>Vico- QLTB-20250829-75039</t>
  </si>
  <si>
    <t>UCC-20250829-16634</t>
  </si>
  <si>
    <t>Vico- QLTB-20250829-97117</t>
  </si>
  <si>
    <t>Vico- QLTB-20250829-17957</t>
  </si>
  <si>
    <t>Vico- QLTB-20250829-54729</t>
  </si>
  <si>
    <t>Vico- QLTB-20250829-17030</t>
  </si>
  <si>
    <t>Vico- QLTB-20250829-11656</t>
  </si>
  <si>
    <t>Vico- QLTB-20250830-87783</t>
  </si>
  <si>
    <t>UCC-20250830-13182</t>
  </si>
  <si>
    <t>Win win-20250830-96767</t>
  </si>
  <si>
    <t>UCC-20250830-74499</t>
  </si>
  <si>
    <t>Vico- QLTB-20250830-46418</t>
  </si>
  <si>
    <t>Molycop-20250830-88468</t>
  </si>
  <si>
    <t>Vico- QLTB-20250830-12359</t>
  </si>
  <si>
    <t>Vico- QLTB-20250830-56494</t>
  </si>
  <si>
    <t>Vico- QLTB-20250830-35088</t>
  </si>
  <si>
    <t>Win win-20250830-33680</t>
  </si>
  <si>
    <t>UCC-20250830-49028</t>
  </si>
  <si>
    <t>Vico- QLTB-20250830-62568</t>
  </si>
  <si>
    <t>Vico- QLTB-20250830-94879</t>
  </si>
  <si>
    <t>UCC-20250831-69889</t>
  </si>
  <si>
    <t>Vico- QLTB-20250831-20585</t>
  </si>
  <si>
    <t>Vico- QLTB-20250831-61593</t>
  </si>
  <si>
    <t>UCC-20250901-54420</t>
  </si>
  <si>
    <t>Win win-20250903-36256</t>
  </si>
  <si>
    <t>Vico- QLTB-20250903-15910</t>
  </si>
  <si>
    <t>Vico- QLTB-20250904-82732</t>
  </si>
  <si>
    <t>Vico- QLTB-20250904-70245</t>
  </si>
  <si>
    <t>UCC-20250904-15888</t>
  </si>
  <si>
    <t>Vico- QLTB-20250904-16616</t>
  </si>
  <si>
    <t>Thyssen-20250904-73136</t>
  </si>
  <si>
    <t>G/c rãnh kt 70mm htNC1</t>
  </si>
  <si>
    <t>G/c vấu kt 30mm ht Nc2</t>
  </si>
  <si>
    <t>G/c vấu kt 90mm trong ht Nc3</t>
  </si>
  <si>
    <t>G/c vấu kt 89mm ngoài ht Nc4</t>
  </si>
  <si>
    <t>Vico- QLTB-20250904-60429</t>
  </si>
  <si>
    <t>Vico- QLTB-20250904-40760</t>
  </si>
  <si>
    <t>UCC-20250904-63843</t>
  </si>
  <si>
    <t>Vico- QLTB-20250904-34462</t>
  </si>
  <si>
    <t>Vico- QLTB-20250904-33521</t>
  </si>
  <si>
    <t>UCC-20250904-85178</t>
  </si>
  <si>
    <t>Vico- QLTB-20250904-71221</t>
  </si>
  <si>
    <t>Vico- QLTB-20250904-72057</t>
  </si>
  <si>
    <t>Vico- QLTB-20250904-11717</t>
  </si>
  <si>
    <t>Molycop-20250904-71700</t>
  </si>
  <si>
    <t>UCC-20250905-50718</t>
  </si>
  <si>
    <t>Vico- QLTB-20250905-90481</t>
  </si>
  <si>
    <t>Vico- QLTB-20250905-86991</t>
  </si>
  <si>
    <t>Vico- QLTB-20250905-57470</t>
  </si>
  <si>
    <t>Vico- QLTB-20250905-75279</t>
  </si>
  <si>
    <t>Thyssen-20250905-56939</t>
  </si>
  <si>
    <t>Vico- QLTB-20250905-99222</t>
  </si>
  <si>
    <t>Vico- QLTB-20250905-59335</t>
  </si>
  <si>
    <t>Vico- QLTB-20250905-82105</t>
  </si>
  <si>
    <t>Vico- QLTB-20250905-56941</t>
  </si>
  <si>
    <t>Taniguchi-20250905-25686</t>
  </si>
  <si>
    <t>G/c doa hoàn thiện</t>
  </si>
  <si>
    <t>Vico- QLTB-20250905-83143</t>
  </si>
  <si>
    <t>Vico- QLTB-20250905-28310</t>
  </si>
  <si>
    <t>TFG-20250905-59675</t>
  </si>
  <si>
    <t>Vico- QLTB-20250905-87284</t>
  </si>
  <si>
    <t>Vico- QLTB-20250905-35440</t>
  </si>
  <si>
    <t>Vico- QLTB-20250905-26750</t>
  </si>
  <si>
    <t>Molycop-20250905-14168</t>
  </si>
  <si>
    <t>TFG-20250905-31404</t>
  </si>
  <si>
    <t>XM Đại Phú-20250905-82109</t>
  </si>
  <si>
    <t>Vico- QLTB-20250905-89669</t>
  </si>
  <si>
    <t>Vico- QLTB-20250906-66627</t>
  </si>
  <si>
    <t>Vico- QLTB-20250906-60074</t>
  </si>
  <si>
    <t>XM Đại Phú-20250906-59097</t>
  </si>
  <si>
    <t>UCC-20250906-58274</t>
  </si>
  <si>
    <t>Vico- QLTB-20250906-57892</t>
  </si>
  <si>
    <t>TFG-20250906-22246</t>
  </si>
  <si>
    <t>UCC-20250906-99163</t>
  </si>
  <si>
    <t>Vico- QLTB-20250906-24379</t>
  </si>
  <si>
    <t>XM Đại Phú-20250906-82437</t>
  </si>
  <si>
    <t>Chíp  R5 THREADEX- P3200</t>
  </si>
  <si>
    <t>XM Đại Phú-20250906-17490</t>
  </si>
  <si>
    <t>Vico- QLTB-20250906-51538</t>
  </si>
  <si>
    <t>Vico- QLTB-20250906-93483</t>
  </si>
  <si>
    <t>Vico- QLTB-20250906-89573</t>
  </si>
  <si>
    <t>TFG-20250906-56163</t>
  </si>
  <si>
    <t>Vico- QLTB-20250906-58383</t>
  </si>
  <si>
    <t>Vico- QLTB-20250906-85947</t>
  </si>
  <si>
    <t>TFG-20250906-23925</t>
  </si>
  <si>
    <t>Vico- QLTB-20250906-57258</t>
  </si>
  <si>
    <t>UCC-20250907-21077</t>
  </si>
  <si>
    <t>Vico- QLTB-20250907-55714</t>
  </si>
  <si>
    <t>Thyssen-20250907-36382</t>
  </si>
  <si>
    <t>UCC-20250908-24597</t>
  </si>
  <si>
    <t>UCC-20250908-81363</t>
  </si>
  <si>
    <t>Vico- QLTB-20250908-22039</t>
  </si>
  <si>
    <t>Vico- QLTB-20250908-44934</t>
  </si>
  <si>
    <t>Thyssen-20250908-11531</t>
  </si>
  <si>
    <t>Vico- QLTB-20250908-59834</t>
  </si>
  <si>
    <t>Vico- QLTB-20250908-76960</t>
  </si>
  <si>
    <t>Vico- QLTB-20250908-13120</t>
  </si>
  <si>
    <t>Vico- QLTB-20250908-57434</t>
  </si>
  <si>
    <t>Vico- QLTB-20250908-61438</t>
  </si>
  <si>
    <t>Vico- QLTB-20250908-76204</t>
  </si>
  <si>
    <t>Vico- QLTB-20250908-20620</t>
  </si>
  <si>
    <t>UCC-20250908-15175</t>
  </si>
  <si>
    <t>Vico- QLTB-20250908-68816</t>
  </si>
  <si>
    <t>UCC-20250909-25822</t>
  </si>
  <si>
    <t>Vico- QLTB-20250909-35628</t>
  </si>
  <si>
    <t>Vico- QLTB-20250909-79650</t>
  </si>
  <si>
    <t>Molycop-20250909-28764</t>
  </si>
  <si>
    <t>Molycop-20250909-53801</t>
  </si>
  <si>
    <t>Molycop-20250909-89791</t>
  </si>
  <si>
    <t>Vico- QLTB-20250909-91429</t>
  </si>
  <si>
    <t>Vico- QLTB-20250909-23946</t>
  </si>
  <si>
    <t>Thyssen-20250909-57341</t>
  </si>
  <si>
    <t>Vico- QLTB-20250909-62609</t>
  </si>
  <si>
    <t>Luợng- KS Tường Long-20250909-11347</t>
  </si>
  <si>
    <t>G/c tiện Nc1 +lỗ hoàn thiện thô</t>
  </si>
  <si>
    <t>Molycop-20250909-80237</t>
  </si>
  <si>
    <t>Vico- QLTB-20250909-95912</t>
  </si>
  <si>
    <t>Luợng- KS Tường Long-20250909-18714</t>
  </si>
  <si>
    <t xml:space="preserve">G/c phay mp hoàn thiện </t>
  </si>
  <si>
    <t>XM Đại Phú-20250909-89712</t>
  </si>
  <si>
    <t>UCC-20250910-63361</t>
  </si>
  <si>
    <t>Vico- QLTB-20250910-86951</t>
  </si>
  <si>
    <t>Vico- QLTB-20250910-59655</t>
  </si>
  <si>
    <t>Luợng- KS Tường Long-20250910-18232</t>
  </si>
  <si>
    <t>tổng 54 cạnh =4,5chip tổng  1035k</t>
  </si>
  <si>
    <t>Taniguchi-20250910-60696</t>
  </si>
  <si>
    <t>Thyssen-20250910-81186</t>
  </si>
  <si>
    <t>G/c bậc + doa lỗ 35/46 ht Nc5</t>
  </si>
  <si>
    <t>tổng 20 cạnh= 10chip tổng 1200k</t>
  </si>
  <si>
    <t>G/c tiện c2 đảo đầu</t>
  </si>
  <si>
    <t>XM Đại Phú-20250910-65551</t>
  </si>
  <si>
    <t>G/c tiện Nc1+lỗ phi 110 hoàn thiện</t>
  </si>
  <si>
    <t>Vico- QLTB-20250911-34540</t>
  </si>
  <si>
    <t>UCC-20250911-95742</t>
  </si>
  <si>
    <t>XM Đại Phú-20250911-49340</t>
  </si>
  <si>
    <t>Vico- QLTB-20250911-13322</t>
  </si>
  <si>
    <t>Win win-20250911-55895</t>
  </si>
  <si>
    <t>Win win-20250911-69107</t>
  </si>
  <si>
    <t>G/c phay Mp cạnh 2 đảu đầu Nc6</t>
  </si>
  <si>
    <t>UCC-20250911-65208</t>
  </si>
  <si>
    <t>UCC-20250911-63625</t>
  </si>
  <si>
    <t>Molycop-20250911-17078</t>
  </si>
  <si>
    <t>Vico- QLTB-20250911-19462</t>
  </si>
  <si>
    <t>XM Đại Phú-20250911-56344</t>
  </si>
  <si>
    <t>G/c phay Mp cạnh 1  Nc1</t>
  </si>
  <si>
    <t>Vico- QLTB-20250911-83793</t>
  </si>
  <si>
    <t>Win win-20250911-58804</t>
  </si>
  <si>
    <t>Vico- QLTB-20250911-62383</t>
  </si>
  <si>
    <t>XM Đại Phú-20250912-54301</t>
  </si>
  <si>
    <t>UCC-20250912-88897</t>
  </si>
  <si>
    <t>UCC-20250912-10267</t>
  </si>
  <si>
    <t>Vico- QLTB-20250912-60639</t>
  </si>
  <si>
    <t>Vico- QLTB-20250912-71527</t>
  </si>
  <si>
    <t>Molycop-20250912-46186</t>
  </si>
  <si>
    <t>Molycop-20250912-23556</t>
  </si>
  <si>
    <t>Vico- QLTB-20250912-37717</t>
  </si>
  <si>
    <t>Thyssen-20250912-11050</t>
  </si>
  <si>
    <t>G/c bậc  lỗ 46 ht Nc6</t>
  </si>
  <si>
    <t>UCC-20250912-36665</t>
  </si>
  <si>
    <t>UCC-20250912-74422</t>
  </si>
  <si>
    <t>Luợng- KS Tường Long-20250912-99729</t>
  </si>
  <si>
    <t>Vico- QLTB-20250912-13999</t>
  </si>
  <si>
    <t>Vico- QLTB-20250912-22989</t>
  </si>
  <si>
    <t>Molycop-20250912-66898</t>
  </si>
  <si>
    <t>Vico- QLTB-20250912-79221</t>
  </si>
  <si>
    <t>UCC-20250912-11032</t>
  </si>
  <si>
    <t>Vico- QLTB-20250912-56816</t>
  </si>
  <si>
    <t>UCC-20250913-34853</t>
  </si>
  <si>
    <t>Vico- QLTB-20250913-65484</t>
  </si>
  <si>
    <t>Vico- QLTB-20250913-59971</t>
  </si>
  <si>
    <t>UCC-20250913-73092</t>
  </si>
  <si>
    <t>Vico- QLTB-20250913-79891</t>
  </si>
  <si>
    <t>G/c tiện Ht NC1</t>
  </si>
  <si>
    <t>Vico- QLTB-20250913-11560</t>
  </si>
  <si>
    <t>UCC-20250913-64678</t>
  </si>
  <si>
    <t>Vico- QLTB-20250913-33529</t>
  </si>
  <si>
    <t>Molycop-20250913-22578</t>
  </si>
  <si>
    <t>Molycop-20250913-56076</t>
  </si>
  <si>
    <t>Molycop-20250913-29542</t>
  </si>
  <si>
    <t>Vico- QLTB-20250913-94460</t>
  </si>
  <si>
    <t>UCC-20250913-58778</t>
  </si>
  <si>
    <t>Vico- QLTB-20250913-50624</t>
  </si>
  <si>
    <t>G/c Khoan lỗ NC3</t>
  </si>
  <si>
    <t>Vico- QLTB-20250913-33523</t>
  </si>
  <si>
    <t>UCC-20250913-40215</t>
  </si>
  <si>
    <t>Molycop-20250913-15058</t>
  </si>
  <si>
    <t>XM Đại Phú-20250913-73708</t>
  </si>
  <si>
    <t>Vico- QLTB-20250913-86700</t>
  </si>
  <si>
    <t>Vico- QLTB-20250913-33120</t>
  </si>
  <si>
    <t>Vico- QLTB-20250914-89200</t>
  </si>
  <si>
    <t>Vico- QLTB-20250914-15847</t>
  </si>
  <si>
    <t>G/c khoan taro hoàn thiện</t>
  </si>
  <si>
    <t>Vico- QLTB-20250914-89701</t>
  </si>
  <si>
    <t>Thyssen-20250914-54471</t>
  </si>
  <si>
    <t>Vico- QLTB-20250914-43580</t>
  </si>
  <si>
    <t>Vico- QLTB-20250914-18850</t>
  </si>
  <si>
    <t>XM Đại Phú-20250914-23222</t>
  </si>
  <si>
    <t>Vico- QLTB-20250914-43736</t>
  </si>
  <si>
    <t>Vico- QLTB-20250914-82223</t>
  </si>
  <si>
    <t>Vico- QLTB-20250914-91370</t>
  </si>
  <si>
    <t>Vico- QLTB-20250914-62322</t>
  </si>
  <si>
    <t>Vico- QLTB-20250915-16037</t>
  </si>
  <si>
    <t>Vico- QLTB-20250915-36841</t>
  </si>
  <si>
    <t>UCC-20250915-51312</t>
  </si>
  <si>
    <t>Vico- QLTB-20250915-45367</t>
  </si>
  <si>
    <t>Molycop-20250915-51664</t>
  </si>
  <si>
    <t>Thyssen-20250915-30483</t>
  </si>
  <si>
    <t>Vico- QLTB-20250915-19135</t>
  </si>
  <si>
    <t>VauTid-20250915-46477</t>
  </si>
  <si>
    <t>Molycop-20250915-79063</t>
  </si>
  <si>
    <t>Vico- QLTB-20250915-47375</t>
  </si>
  <si>
    <t>Vico- QLTB-20250915-38456</t>
  </si>
  <si>
    <t>XM Đại Phú-20250915-17393</t>
  </si>
  <si>
    <t>XM Đại Phú-20250915-42956</t>
  </si>
  <si>
    <t>Vico- QLTB-20250915-74382</t>
  </si>
  <si>
    <t>G/c cưa mạnh 3</t>
  </si>
  <si>
    <t>Vico- QLTB-20250916-26983</t>
  </si>
  <si>
    <t>G/c khoan taro M16</t>
  </si>
  <si>
    <t>Vico- QLTB-20250916-37635</t>
  </si>
  <si>
    <t>Molycop-20250916-41698</t>
  </si>
  <si>
    <t>Vico- QLTB-20250916-88986</t>
  </si>
  <si>
    <t>VauTid-20250916-94171</t>
  </si>
  <si>
    <t>Molycop-20250916-41200</t>
  </si>
  <si>
    <t>UCC-20250916-60129</t>
  </si>
  <si>
    <t>Thyssen-20250916-91490</t>
  </si>
  <si>
    <t>Vico- QLTB-20250916-61142</t>
  </si>
  <si>
    <t>VauTid-20250916-58547</t>
  </si>
  <si>
    <t>Molycop-20250916-88295</t>
  </si>
  <si>
    <t>Vico- QLTB-20250917-93879</t>
  </si>
  <si>
    <t>Vico- QLTB-20250917-38920</t>
  </si>
  <si>
    <t>Win win-20250917-93988</t>
  </si>
  <si>
    <t>Win win-20250917-12775</t>
  </si>
  <si>
    <t>Vico- QLTB-20250917-37845</t>
  </si>
  <si>
    <t>Vico- QLTB-20250917-23182</t>
  </si>
  <si>
    <t>Win win-20250917-11898</t>
  </si>
  <si>
    <t>VauTid-20250917-53164</t>
  </si>
  <si>
    <t>Vico- QLTB-20250917-74471</t>
  </si>
  <si>
    <t>Molycop-20250917-92065</t>
  </si>
  <si>
    <t>Thyssen-20250917-48363</t>
  </si>
  <si>
    <t>Win win-20250918-18180</t>
  </si>
  <si>
    <t>Thyssen-20250918-62089</t>
  </si>
  <si>
    <t>Thyssen-20250918-45962</t>
  </si>
  <si>
    <t>Vico- QLTB-20250918-90489</t>
  </si>
  <si>
    <t>Molycop-20250918-64291</t>
  </si>
  <si>
    <t>Vico- QLTB-20250918-73669</t>
  </si>
  <si>
    <t>Vico- QLTB-20250918-62098</t>
  </si>
  <si>
    <t>Vico- QLTB-20250918-75286</t>
  </si>
  <si>
    <t>Vico- QLTB-20250918-71410</t>
  </si>
  <si>
    <t>Thyssen-20250918-79176</t>
  </si>
  <si>
    <t>Vico- QLTB-20250918-65401</t>
  </si>
  <si>
    <t>Vico- QLTB-20250918-33102</t>
  </si>
  <si>
    <t>Vico- QLTB-20250918-49413</t>
  </si>
  <si>
    <t>Vico- QLTB-20250918-39492</t>
  </si>
  <si>
    <t>Win win-20250918-60765</t>
  </si>
  <si>
    <t>Vico- QLTB-20250918-10201</t>
  </si>
  <si>
    <t>Vico- QLTB-20250918-82374</t>
  </si>
  <si>
    <t>Vico- QLTB-20250919-98185</t>
  </si>
  <si>
    <t>Win win-20250919-82271</t>
  </si>
  <si>
    <t>Luợng- KS Tường Long-20250919-19678</t>
  </si>
  <si>
    <t>G/c tiện Nc2 mp hoàn thiện thô</t>
  </si>
  <si>
    <t>Vico- QLTB-20250919-74511</t>
  </si>
  <si>
    <t>Thyssen-20250919-46595</t>
  </si>
  <si>
    <t>UCC-20250919-71497</t>
  </si>
  <si>
    <t>Win win-20250919-78124</t>
  </si>
  <si>
    <t>Thyssen-20250919-68116</t>
  </si>
  <si>
    <t>Vico- QLTB-20250919-88445</t>
  </si>
  <si>
    <t>Win win-20250920-42030</t>
  </si>
  <si>
    <t>Vico- QLTB-20250920-60741</t>
  </si>
  <si>
    <t>Molycop-20250920-86053</t>
  </si>
  <si>
    <t>UCC-20250920-26034</t>
  </si>
  <si>
    <t>Win win-20250920-11987</t>
  </si>
  <si>
    <t>Vico- QLTB-20250920-90402</t>
  </si>
  <si>
    <t>Thyssen-20250920-91303</t>
  </si>
  <si>
    <t>Vico- QLTB-20250920-61087</t>
  </si>
  <si>
    <t>Vico- QLTB-20250920-57484</t>
  </si>
  <si>
    <t>Vico- QLTB-20250920-15290</t>
  </si>
  <si>
    <t>Vico- QLTB-20250920-84524</t>
  </si>
  <si>
    <t>Win win-20250920-40706</t>
  </si>
  <si>
    <t>Win win-20250920-94865</t>
  </si>
  <si>
    <t>Vico- QLTB-20250920-99998</t>
  </si>
  <si>
    <t>UCC-20250920-14222</t>
  </si>
  <si>
    <t>UCC-20250920-61159</t>
  </si>
  <si>
    <t>Molycop-20250920-16304</t>
  </si>
  <si>
    <t>Vico- QLTB-20250920-62067</t>
  </si>
  <si>
    <t>Win win-20250920-37197</t>
  </si>
  <si>
    <t>UCC-20250920-49602</t>
  </si>
  <si>
    <t>Vico- QLTB-20250920-75319</t>
  </si>
  <si>
    <t>Molycop-20250921-62541</t>
  </si>
  <si>
    <t>Win win-20250921-61205</t>
  </si>
  <si>
    <t>Vico- QLTB-20250921-90357</t>
  </si>
  <si>
    <t>XM Đại Phú-20250921-34647</t>
  </si>
  <si>
    <t>Thyssen-20250921-49015</t>
  </si>
  <si>
    <t>G/c phay hoàn thiện</t>
  </si>
  <si>
    <t>UCC-20250921-11209</t>
  </si>
  <si>
    <t>Vico- QLTB-20250921-42560</t>
  </si>
  <si>
    <t>Vico- QLTB-20250921-56528</t>
  </si>
  <si>
    <t>Thyssen-20250921-57220</t>
  </si>
  <si>
    <t>Vico- QLTB-20250921-17629</t>
  </si>
  <si>
    <t>XM Đại Phú-20250921-36445</t>
  </si>
  <si>
    <t>Vico- QLTB-20250921-71454</t>
  </si>
  <si>
    <t>Win win-20250921-62438</t>
  </si>
  <si>
    <t>Vico- QLTB-20250921-88768</t>
  </si>
  <si>
    <t>Vico- QLTB-20250922-48341</t>
  </si>
  <si>
    <t>Luợng- KS Tường Long-20250922-33593</t>
  </si>
  <si>
    <t>G/c tiện Nc2 mp hoàn thiện tinh</t>
  </si>
  <si>
    <t>Win win-20250922-36737</t>
  </si>
  <si>
    <t>Vico- QLTB-20250922-27984</t>
  </si>
  <si>
    <t>Molycop-20250922-80976</t>
  </si>
  <si>
    <t>XM Đại Phú-20250922-74576</t>
  </si>
  <si>
    <t>Win win-20250922-80101</t>
  </si>
  <si>
    <t>Molycop-20250922-28297</t>
  </si>
  <si>
    <t>Thyssen-20250922-91572</t>
  </si>
  <si>
    <t>Vico- QLTB-20250922-41006</t>
  </si>
  <si>
    <t>Win win-20250922-34874</t>
  </si>
  <si>
    <t>Molycop-20250922-70228</t>
  </si>
  <si>
    <t>Vico- QLTB-20250923-60577</t>
  </si>
  <si>
    <t>Win win-20250923-90518</t>
  </si>
  <si>
    <t>Vico- QLTB-20250923-20386</t>
  </si>
  <si>
    <t>Win win-20250923-19252</t>
  </si>
  <si>
    <t>Vico- QLTB-20250924-55171</t>
  </si>
  <si>
    <t>Win win-20250924-96179</t>
  </si>
  <si>
    <t>Vico- QLTB-20250924-17595</t>
  </si>
  <si>
    <t>Vico- QLTB-20250924-69704</t>
  </si>
  <si>
    <t>Win win-20250924-75162</t>
  </si>
  <si>
    <t>Win win-20250924-29392</t>
  </si>
  <si>
    <t>Vico- QLTB-20250924-52654</t>
  </si>
  <si>
    <t>Vico- QLTB-20250924-19457</t>
  </si>
  <si>
    <t>Win win-20250924-95610</t>
  </si>
  <si>
    <t>Molycop-20250924-51090</t>
  </si>
  <si>
    <t>Vico- QLTB-20250924-58394</t>
  </si>
  <si>
    <t>Win win-20250924-81283</t>
  </si>
  <si>
    <t>Vico- QLTB-20250924-45571</t>
  </si>
  <si>
    <t>G/c Tiện hoàn thiện NC1</t>
  </si>
  <si>
    <t>Vico- QLTB-20250924-21548</t>
  </si>
  <si>
    <t>Vico- QLTB-20250924-39002</t>
  </si>
  <si>
    <t>Win win-20250924-52254</t>
  </si>
  <si>
    <t>Win win-20250924-63455</t>
  </si>
  <si>
    <t>Win win-20250924-53773</t>
  </si>
  <si>
    <t>Thyssen-20250924-67555</t>
  </si>
  <si>
    <t>Vico- QLTB-20250924-43411</t>
  </si>
  <si>
    <t>Vico- QLTB-20250924-87372</t>
  </si>
  <si>
    <t>Vico- QLTB-20250924-74663</t>
  </si>
  <si>
    <t>Win win-20250924-26751</t>
  </si>
  <si>
    <t>Vico- QLTB-20250924-38969</t>
  </si>
  <si>
    <t>Vico- QLTB-20250924-82013</t>
  </si>
  <si>
    <t>Thyssen-20250924-40026</t>
  </si>
  <si>
    <t>Win win-20250925-74293</t>
  </si>
  <si>
    <t>Vico- QLTB-20250925-67158</t>
  </si>
  <si>
    <t>Vico- QLTB-20250925-72060</t>
  </si>
  <si>
    <t>Vico- QLTB-20250925-54144</t>
  </si>
  <si>
    <t>Vico- QLTB-20250925-70057</t>
  </si>
  <si>
    <t>Vico- QLTB-20250925-44208</t>
  </si>
  <si>
    <t>Vico- QLTB-20250925-61295</t>
  </si>
  <si>
    <t>Win win-20250925-74755</t>
  </si>
  <si>
    <t>Win win-20250925-42754</t>
  </si>
  <si>
    <t>Molycop-20250925-16171</t>
  </si>
  <si>
    <t>Vico- QLTB-20250925-31656</t>
  </si>
  <si>
    <t>Vico- QLTB-20250925-22627</t>
  </si>
  <si>
    <t>Vico- QLTB-20250925-31458</t>
  </si>
  <si>
    <t>Win win-20250925-29663</t>
  </si>
  <si>
    <t>Molycop-20250925-27583</t>
  </si>
  <si>
    <t>Vico- QLTB-20250925-63540</t>
  </si>
  <si>
    <t>Vico- QLTB-20250925-79490</t>
  </si>
  <si>
    <t>Win win-20250925-52729</t>
  </si>
  <si>
    <t>Win win-20250925-76634</t>
  </si>
  <si>
    <t>Molycop-20250925-18204</t>
  </si>
  <si>
    <t>Vico- QLTB-20250926-62861</t>
  </si>
  <si>
    <t>Win win-20250926-23884</t>
  </si>
  <si>
    <t>Vico- QLTB-20250926-15655</t>
  </si>
  <si>
    <t>Win win-20250926-97403</t>
  </si>
  <si>
    <t>Molycop-20250926-94852</t>
  </si>
  <si>
    <t>Vico- QLTB-20250926-95648</t>
  </si>
  <si>
    <t>Molycop-20250926-32414</t>
  </si>
  <si>
    <t>Win win-20250926-11636</t>
  </si>
  <si>
    <t>Molycop-20250926-90164</t>
  </si>
  <si>
    <t>G/c Khoan hoàn thiện Nc2</t>
  </si>
  <si>
    <t>Vico- QLTB-20250926-39413</t>
  </si>
  <si>
    <t>Thyssen-20250926-45982</t>
  </si>
  <si>
    <t>Thyssen-20250926-69308</t>
  </si>
  <si>
    <t>Vico- QLTB-20250926-91101</t>
  </si>
  <si>
    <t>Molycop-20250926-70360</t>
  </si>
  <si>
    <t>Win win-20250927-58370</t>
  </si>
  <si>
    <t>Vico- QLTB-20250927-63518</t>
  </si>
  <si>
    <t>Molycop-20250927-80054</t>
  </si>
  <si>
    <t>Molycop-20250927-65613</t>
  </si>
  <si>
    <t>Win win-20250927-99158</t>
  </si>
  <si>
    <t>Thyssen-20250927-66560</t>
  </si>
  <si>
    <t>Molycop-20250927-69044</t>
  </si>
  <si>
    <t>Win win-20250927-14769</t>
  </si>
  <si>
    <t>Win win-20250927-73079</t>
  </si>
  <si>
    <t>Vico- QLTB-20250927-46519</t>
  </si>
  <si>
    <t>Molycop-20250927-76824</t>
  </si>
  <si>
    <t>Vico- QLTB-20250927-49924</t>
  </si>
  <si>
    <t>Vico- QLTB-20250927-62754</t>
  </si>
  <si>
    <t>Vico- QLTB-20250927-26161</t>
  </si>
  <si>
    <t>Win win-20250927-25865</t>
  </si>
  <si>
    <t>Vico- QLTB-20250927-36602</t>
  </si>
  <si>
    <t>Vico- QLTB-20250927-82845</t>
  </si>
  <si>
    <t>Win win-20250928-18231</t>
  </si>
  <si>
    <t>Vico- QLTB-20250928-39726</t>
  </si>
  <si>
    <t>Vico- QLTB-20250928-83057</t>
  </si>
  <si>
    <t>Win win-20250928-56820</t>
  </si>
  <si>
    <t>Molycop-20250928-60723</t>
  </si>
  <si>
    <t>Vico- QLTB-20250928-26342</t>
  </si>
  <si>
    <t>Win win-20250928-10648</t>
  </si>
  <si>
    <t>Vico- QLTB-20250928-86545</t>
  </si>
  <si>
    <t>Win win-20250928-14699</t>
  </si>
  <si>
    <t>Vico- QLTB-20250929-11567</t>
  </si>
  <si>
    <t>G/c phay Mp ghép Nc1</t>
  </si>
  <si>
    <t>Vico- QLTB-20250929-53144</t>
  </si>
  <si>
    <t>Win win-20250929-51253</t>
  </si>
  <si>
    <t>Vico- QLTB-20250929-31526</t>
  </si>
  <si>
    <t>Vico- QLTB-20250929-21945</t>
  </si>
  <si>
    <t>Win win-20250929-47090</t>
  </si>
  <si>
    <t>Win win-20250929-44804</t>
  </si>
  <si>
    <t>Win win-20250929-43190</t>
  </si>
  <si>
    <t>Luợng- KS Tường Long-20250929-94878</t>
  </si>
  <si>
    <t>Vico- QLTB-20250929-21990</t>
  </si>
  <si>
    <t>Vico- QLTB-20250929-42357</t>
  </si>
  <si>
    <t>Win win-20250929-48810</t>
  </si>
  <si>
    <t>Molycop-20250929-98913</t>
  </si>
  <si>
    <t>XM Đại Phú-20250929-18146</t>
  </si>
  <si>
    <t>Molycop-20250930-95784</t>
  </si>
  <si>
    <t>Molycop-20250930-64711</t>
  </si>
  <si>
    <t>G/c khoan 6 lỗ M14 Nc5</t>
  </si>
  <si>
    <t>Thyssen-20250930-46683</t>
  </si>
  <si>
    <t>XM Đại Phú-20250930-20053</t>
  </si>
  <si>
    <t>Win win-20250930-63348</t>
  </si>
  <si>
    <t>Molycop-20250930-50659</t>
  </si>
  <si>
    <t>Vico- QLTB-20251001-38915</t>
  </si>
  <si>
    <t>Vico- QLTB-20251001-35799</t>
  </si>
  <si>
    <t>Molycop-20251001-22144</t>
  </si>
  <si>
    <t>G/c khoan taro ghép bộ M14 Nc2</t>
  </si>
  <si>
    <t>Vico- QLTB-20251001-20077</t>
  </si>
  <si>
    <t>Vico- QLTB-20251001-65208</t>
  </si>
  <si>
    <t>Vico- QLTB-20251001-71614</t>
  </si>
  <si>
    <t>30/9/2025</t>
  </si>
  <si>
    <t>XM Đại Phú-20251001-20143</t>
  </si>
  <si>
    <t>XM Đại Phú-20251001-60282</t>
  </si>
  <si>
    <t>XM Đại Phú-20251001-73989</t>
  </si>
  <si>
    <t>Thyssen-20251001-87199</t>
  </si>
  <si>
    <t>XM Đại Phú-20251001-26824</t>
  </si>
  <si>
    <t>Molycop-20251001-45419</t>
  </si>
  <si>
    <t>Molycop-20251001-41597</t>
  </si>
  <si>
    <t>Molycop-20251001-54452</t>
  </si>
  <si>
    <t>Vico- QLTB-20251001-61361</t>
  </si>
  <si>
    <t>Win win-20251001-77258</t>
  </si>
  <si>
    <t>Win win-20251001-47286</t>
  </si>
  <si>
    <t>Win win-20251001-87426</t>
  </si>
  <si>
    <t>Vico- QLTB-20251001-47427</t>
  </si>
  <si>
    <t>Win win-20251001-40910</t>
  </si>
  <si>
    <t>Win win-20251001-24060</t>
  </si>
  <si>
    <t>Vico- QLTB-20251001-49687</t>
  </si>
  <si>
    <t>XM Đại Phú-20251001-52310</t>
  </si>
  <si>
    <t>XM Đại Phú-20251001-31833</t>
  </si>
  <si>
    <t>Win win-20251001-17532</t>
  </si>
  <si>
    <t>Molycop-20251001-64355</t>
  </si>
  <si>
    <t>Win win-20251001-31194</t>
  </si>
  <si>
    <t>Vico- QLTB-20251001-66776</t>
  </si>
  <si>
    <t>Vico- QLTB-20251001-14847</t>
  </si>
  <si>
    <t>Win win-20251001-85105</t>
  </si>
  <si>
    <t>Vico- QLTB-20251001-45183</t>
  </si>
  <si>
    <t>G/c bàn zen M12</t>
  </si>
  <si>
    <t>XM Đại Phú-20251001-63817</t>
  </si>
  <si>
    <t>XM Đại Phú-20251001-80372</t>
  </si>
  <si>
    <t>XM Đại Phú-20251001-28988</t>
  </si>
  <si>
    <t>Vico- QLTB-20251002-54684</t>
  </si>
  <si>
    <t>Vico- QLTB-20251002-85273</t>
  </si>
  <si>
    <t>Molycop-20251002-13222</t>
  </si>
  <si>
    <t>Vico- QLTB-20251002-70828</t>
  </si>
  <si>
    <t>Vico- QLTB-20251002-84676</t>
  </si>
  <si>
    <t>UCC-20251002-28210</t>
  </si>
  <si>
    <t>Vico- QLTB-20251002-99289</t>
  </si>
  <si>
    <t>Vico- QLTB-20251002-37234</t>
  </si>
  <si>
    <t>Vico- QLTB-20251002-85253</t>
  </si>
  <si>
    <t>XM Đại Phú-20251002-57716</t>
  </si>
  <si>
    <t>Win win-20251002-17108</t>
  </si>
  <si>
    <t>Win win-20251002-88395</t>
  </si>
  <si>
    <t>Vico- QLTB-20251002-63737</t>
  </si>
  <si>
    <t>Vico- QLTB-20251002-74886</t>
  </si>
  <si>
    <t>Win win-20251002-41646</t>
  </si>
  <si>
    <t>Vico- QLTB-20251002-86424</t>
  </si>
  <si>
    <t>Vico- QLTB-20251003-58087</t>
  </si>
  <si>
    <t>Vico- QLTB-20251003-17500</t>
  </si>
  <si>
    <t>Vico- QLTB-20251003-55894</t>
  </si>
  <si>
    <t>Vico- QLTB-20251003-95923</t>
  </si>
  <si>
    <t>Win win-20251003-48943</t>
  </si>
  <si>
    <t>Vico- QLTB-20251003-90721</t>
  </si>
  <si>
    <t>UCC-20251003-52273</t>
  </si>
  <si>
    <t>Win win-20251003-52488</t>
  </si>
  <si>
    <t>Vico- QLTB-20251003-47751</t>
  </si>
  <si>
    <t>Win win-20251003-37176</t>
  </si>
  <si>
    <t>Win win-20251003-40799</t>
  </si>
  <si>
    <t>Vico- QLTB-20251003-31563</t>
  </si>
  <si>
    <t>Vico- QLTB-20251004-18619</t>
  </si>
  <si>
    <t>Vico- QLTB-20251004-59003</t>
  </si>
  <si>
    <t>Vico- QLTB-20251004-86217</t>
  </si>
  <si>
    <t>Molycop-20251004-53649</t>
  </si>
  <si>
    <t>Vico- QLTB-20251004-64563</t>
  </si>
  <si>
    <t>Vico- QLTB-20251004-43129</t>
  </si>
  <si>
    <t>Vico- QLTB-20251004-78266</t>
  </si>
  <si>
    <t>Vico- QLTB-20251004-61366</t>
  </si>
  <si>
    <t>Win win-20251004-31728</t>
  </si>
  <si>
    <t>Vico- QLTB-20251004-23550</t>
  </si>
  <si>
    <t>Win win-20251004-99500</t>
  </si>
  <si>
    <t>Win win-20251004-50430</t>
  </si>
  <si>
    <t>Win win-20251004-72022</t>
  </si>
  <si>
    <t>Vico- QLTB-20251004-89749</t>
  </si>
  <si>
    <t>Win win-20251004-34242</t>
  </si>
  <si>
    <t>Win win-20251004-77352</t>
  </si>
  <si>
    <t>Vico- QLTB-20251004-63468</t>
  </si>
  <si>
    <t>Vico- QLTB-20251005-55538</t>
  </si>
  <si>
    <t>Win win-20251005-31126</t>
  </si>
  <si>
    <t>Luợng- KS Tường Long-20251005-59602</t>
  </si>
  <si>
    <t>G/c khan taro M14</t>
  </si>
  <si>
    <t>Vico- QLTB-20251005-37513</t>
  </si>
  <si>
    <t>Vico- QLTB-20251005-77533</t>
  </si>
  <si>
    <t>Win win-20251005-78677</t>
  </si>
  <si>
    <t>Win win-20251005-93452</t>
  </si>
  <si>
    <t>Vico- QLTB-20251005-51424</t>
  </si>
  <si>
    <t>Vico- QLTB-20251005-57068</t>
  </si>
  <si>
    <t>Vico- QLTB-20251005-34926</t>
  </si>
  <si>
    <t>Vico- QLTB-20251005-24437</t>
  </si>
  <si>
    <t>Thyssen-20251005-41452</t>
  </si>
  <si>
    <t>Vico- QLTB-20251005-19975</t>
  </si>
  <si>
    <t>Win win-20251006-47728</t>
  </si>
  <si>
    <t>Win win-20251006-43566</t>
  </si>
  <si>
    <t>Vico- QLTB-20251006-46915</t>
  </si>
  <si>
    <t>Vico- QLTB-20251006-62593</t>
  </si>
  <si>
    <t>Win win-20251006-90862</t>
  </si>
  <si>
    <t>Win win-20251006-68920</t>
  </si>
  <si>
    <t>Vico- QLTB-20251006-74912</t>
  </si>
  <si>
    <t>Vico- QLTB-20251006-78198</t>
  </si>
  <si>
    <t>Win win-20251006-38515</t>
  </si>
  <si>
    <t>Win win-20251006-15041</t>
  </si>
  <si>
    <t>Win win-20251006-39640</t>
  </si>
  <si>
    <t>Vico- QLTB-20251006-10018</t>
  </si>
  <si>
    <t>Vico- QLTB-20251006-62092</t>
  </si>
  <si>
    <t>Vico- QLTB-20251006-83918</t>
  </si>
  <si>
    <t>Win win-20251007-28757</t>
  </si>
  <si>
    <t>Win win-20251007-88065</t>
  </si>
  <si>
    <t>Vico- QLTB-20251007-10807</t>
  </si>
  <si>
    <t>Vico- QLTB-20251007-78006</t>
  </si>
  <si>
    <t>Win win-20251007-38537</t>
  </si>
  <si>
    <t>Win win-20251007-97553</t>
  </si>
  <si>
    <t>Vico- QLTB-20251007-86666</t>
  </si>
  <si>
    <t>Vico- QLTB-20251007-30384</t>
  </si>
  <si>
    <t>Molycop-20251007-83402</t>
  </si>
  <si>
    <t>Win win-20251007-19441</t>
  </si>
  <si>
    <t>Vico- QLTB-20251007-59855</t>
  </si>
  <si>
    <t>Win win-20251007-67286</t>
  </si>
  <si>
    <t>Molycop-20251007-58312</t>
  </si>
  <si>
    <t>Win win-20251008-15402</t>
  </si>
  <si>
    <t>Win win-20251008-62202</t>
  </si>
  <si>
    <t>Win win-20251008-97673</t>
  </si>
  <si>
    <t>Win win-20251008-14931</t>
  </si>
  <si>
    <t>Molycop-20251008-83326</t>
  </si>
  <si>
    <t>Win win-20251008-86242</t>
  </si>
  <si>
    <t>Win win-20251008-61262</t>
  </si>
  <si>
    <t>Win win-20251008-64574</t>
  </si>
  <si>
    <t>Molycop-20251008-54652</t>
  </si>
  <si>
    <t>Vico- QLTB-20251008-37997</t>
  </si>
  <si>
    <t>Win win-20251008-87325</t>
  </si>
  <si>
    <t>Win win-20251008-24639</t>
  </si>
  <si>
    <t>Win win-20251008-76959</t>
  </si>
  <si>
    <t>Molycop-20251008-22031</t>
  </si>
  <si>
    <t>Vico- QLTB-20251008-40425</t>
  </si>
  <si>
    <t>Vico- QLTB-20251008-63221</t>
  </si>
  <si>
    <t>Molycop-20251008-27157</t>
  </si>
  <si>
    <t>Vico- QLTB-20251008-59634</t>
  </si>
  <si>
    <t>Molycop-20251008-23554</t>
  </si>
  <si>
    <t>Vico- QLTB-20251008-39789</t>
  </si>
  <si>
    <t>Vico- QLTB-20251008-25436</t>
  </si>
  <si>
    <t>Molycop-20251008-84392</t>
  </si>
  <si>
    <t>Vico- QLTB-20251008-72444</t>
  </si>
  <si>
    <t>Win win-20251008-56312</t>
  </si>
  <si>
    <t>Win win-20251008-12345</t>
  </si>
  <si>
    <t>Vico- QLTB-20251008-13277</t>
  </si>
  <si>
    <t>Vico- QLTB-20251009-33457</t>
  </si>
  <si>
    <t>Molycop-20251009-18263</t>
  </si>
  <si>
    <t>Vico- QLTB-20251009-80782</t>
  </si>
  <si>
    <t>Win win-20251009-23692</t>
  </si>
  <si>
    <t>Vico- QLTB-20251009-82885</t>
  </si>
  <si>
    <t>Win win-20251009-48541</t>
  </si>
  <si>
    <t>Win win-20251009-68768</t>
  </si>
  <si>
    <t>Vico- QLTB-20251009-27717</t>
  </si>
  <si>
    <t>Vico- QLTB-20251009-25989</t>
  </si>
  <si>
    <t>Win win-20251009-61289</t>
  </si>
  <si>
    <t>Vico- QLTB-20251009-88977</t>
  </si>
  <si>
    <t>Win win-20251009-40149</t>
  </si>
  <si>
    <t>Vico- QLTB-20251009-96643</t>
  </si>
  <si>
    <t>Molycop-20251009-35948</t>
  </si>
  <si>
    <t>Vico- QLTB-20251009-84424</t>
  </si>
  <si>
    <t>Vico- QLTB-20251009-11258</t>
  </si>
  <si>
    <t>Vico- QLTB-20251009-70311</t>
  </si>
  <si>
    <t>Win win-20251009-78290</t>
  </si>
  <si>
    <t>Win win-20251009-24428</t>
  </si>
  <si>
    <t>Win win-20251009-12323</t>
  </si>
  <si>
    <t>Vico- QLTB-20251009-83596</t>
  </si>
  <si>
    <t>Vico- QLTB-20251009-56119</t>
  </si>
  <si>
    <t>XM Đại Phú-20251009-34711</t>
  </si>
  <si>
    <t>Vico- QLTB-20251009-84146</t>
  </si>
  <si>
    <t>Win win-20251009-37807</t>
  </si>
  <si>
    <t>Win win-20251009-64434</t>
  </si>
  <si>
    <t>Molycop-20251009-14174</t>
  </si>
  <si>
    <t>Molycop-20251009-77428</t>
  </si>
  <si>
    <t>Vico- QLTB-20251009-35837</t>
  </si>
  <si>
    <t>Vico- QLTB-20251010-32605</t>
  </si>
  <si>
    <t>Vico- QLTB-20251010-85387</t>
  </si>
  <si>
    <t>Vico- QLTB-20251010-30010</t>
  </si>
  <si>
    <t>Win win-20251010-84701</t>
  </si>
  <si>
    <t>Win win-20251010-70960</t>
  </si>
  <si>
    <t>XM Đại Phú-20251010-16206</t>
  </si>
  <si>
    <t>Win win-20251010-77987</t>
  </si>
  <si>
    <t>Vico- QLTB-20251010-85075</t>
  </si>
  <si>
    <t>Win win-20251010-70446</t>
  </si>
  <si>
    <t>Win win-20251010-59868</t>
  </si>
  <si>
    <t>Win win-20251010-32846</t>
  </si>
  <si>
    <t>Win win-20251010-83351</t>
  </si>
  <si>
    <t>Vico- QLTB-20251010-53078</t>
  </si>
  <si>
    <t>Vico- QLTB-20251010-50533</t>
  </si>
  <si>
    <t>Vico- QLTB-20251010-21234</t>
  </si>
  <si>
    <t>Vico- QLTB-20251010-62392</t>
  </si>
  <si>
    <t>Win win-20251010-93179</t>
  </si>
  <si>
    <t>Win win-20251010-83602</t>
  </si>
  <si>
    <t>Vico- QLTB-20251010-55654</t>
  </si>
  <si>
    <t>Vico- QLTB-20251011-92645</t>
  </si>
  <si>
    <t>Win win-20251011-87856</t>
  </si>
  <si>
    <t>Win win-20251011-54250</t>
  </si>
  <si>
    <t>Win win-20251011-53803</t>
  </si>
  <si>
    <t>XM Đại Phú-20251011-88183</t>
  </si>
  <si>
    <t>XM Đại Phú-20251011-97567</t>
  </si>
  <si>
    <t>XM Đại Phú-20251011-89223</t>
  </si>
  <si>
    <t>Win win-20251011-69289</t>
  </si>
  <si>
    <t>Chíp SNMG 120408MQ-SNMG 432MQ ( 4 cạnh vuông)</t>
  </si>
  <si>
    <t>Vico- QLTB-20251011-38443</t>
  </si>
  <si>
    <t>Vico- QLTB-20251011-43883</t>
  </si>
  <si>
    <t>Vico- QLTB-20251011-95928</t>
  </si>
  <si>
    <t>Vico- QLTB-20251011-41117</t>
  </si>
  <si>
    <t>Win win-20251011-96741</t>
  </si>
  <si>
    <t>Win win-20251011-28974</t>
  </si>
  <si>
    <t>Vico- QLTB-20251011-14354</t>
  </si>
  <si>
    <t>Win win-20251011-19204</t>
  </si>
  <si>
    <t>Win win-20251011-30088</t>
  </si>
  <si>
    <t>Vico- QLTB-20251011-34082</t>
  </si>
  <si>
    <t>Vico- QLTB-20251012-82778</t>
  </si>
  <si>
    <t>Vico- QLTB-20251012-14931</t>
  </si>
  <si>
    <t>Vico- QLTB-20251012-63537</t>
  </si>
  <si>
    <t>Vico- QLTB-20251012-90337</t>
  </si>
  <si>
    <t>Vico- QLTB-20251012-24677</t>
  </si>
  <si>
    <t>Vico- QLTB-20251012-18182</t>
  </si>
  <si>
    <t>Win win-20251012-20013</t>
  </si>
  <si>
    <t>Win win-20251012-83782</t>
  </si>
  <si>
    <t>Win win-20251012-60978</t>
  </si>
  <si>
    <t>Win win-20251012-53399</t>
  </si>
  <si>
    <t>Vico- QLTB-20251012-40110</t>
  </si>
  <si>
    <t>UCC-20251012-84175</t>
  </si>
  <si>
    <t>UCC-20251012-32528</t>
  </si>
  <si>
    <t>Vico- QLTB-20251012-46315</t>
  </si>
  <si>
    <t>Win win-20251013-71240</t>
  </si>
  <si>
    <t>Vico- QLTB-20251013-17899</t>
  </si>
  <si>
    <t>Vico- QLTB-20251013-21919</t>
  </si>
  <si>
    <t>Molycop-20251013-33497</t>
  </si>
  <si>
    <t>Vico- QLTB-20251013-82361</t>
  </si>
  <si>
    <t>Win win-20251013-85745</t>
  </si>
  <si>
    <t>Vico- QLTB-20251013-44147</t>
  </si>
  <si>
    <t>Win win-20251013-84315</t>
  </si>
  <si>
    <t>Vico- QLTB-20251013-99446</t>
  </si>
  <si>
    <t>Vico- QLTB-20251013-61399</t>
  </si>
  <si>
    <t>Vico- QLTB-20251014-93980</t>
  </si>
  <si>
    <t>Vico- QLTB-20251014-26173</t>
  </si>
  <si>
    <t>Molycop-20251014-39643</t>
  </si>
  <si>
    <t>Vico- QLTB-20251014-88359</t>
  </si>
  <si>
    <t>UCC-20251014-81453</t>
  </si>
  <si>
    <t>Vico- QLTB-20251014-53978</t>
  </si>
  <si>
    <t>Molycop-20251014-85800</t>
  </si>
  <si>
    <t>Vico- QLTB-20251014-21325</t>
  </si>
  <si>
    <t>Vico- QLTB-20251014-41295</t>
  </si>
  <si>
    <t>Win win-20251014-28283</t>
  </si>
  <si>
    <t>Vico- QLTB-20251014-54360</t>
  </si>
  <si>
    <t>UCC-20251014-88692</t>
  </si>
  <si>
    <t>Vico- QLTB-20251014-87366</t>
  </si>
  <si>
    <t>Vico- QLTB-20251014-66350</t>
  </si>
  <si>
    <t>Vico- QLTB-20251014-56768</t>
  </si>
  <si>
    <t>UCC-20251014-21954</t>
  </si>
  <si>
    <t>UCC-20251014-79396</t>
  </si>
  <si>
    <t>Win win-20251014-53855</t>
  </si>
  <si>
    <t>Win win-20251014-56657</t>
  </si>
  <si>
    <t>Win win-20251014-65831</t>
  </si>
  <si>
    <t>Molycop-20251014-28709</t>
  </si>
  <si>
    <t>Molycop-20251014-84383</t>
  </si>
  <si>
    <t>Vico- QLTB-20251014-41555</t>
  </si>
  <si>
    <t>Vico- QLTB-20251014-58583</t>
  </si>
  <si>
    <t>Win win-20251015-15918</t>
  </si>
  <si>
    <t>Vico- QLTB-20251015-31378</t>
  </si>
  <si>
    <t>Vico- QLTB-20251015-92937</t>
  </si>
  <si>
    <t>Vico- QLTB-20251015-91976</t>
  </si>
  <si>
    <t>UCC-20251015-43693</t>
  </si>
  <si>
    <t>Vico- QLTB-20251015-60310</t>
  </si>
  <si>
    <t>Win win-20251015-11455</t>
  </si>
  <si>
    <t>UCC-20251015-47718</t>
  </si>
  <si>
    <t>Vico- QLTB-20251015-42939</t>
  </si>
  <si>
    <t>Win win-20251015-22905</t>
  </si>
  <si>
    <t>Vico- QLTB-20251015-61090</t>
  </si>
  <si>
    <t>Vico- QLTB-20251015-72590</t>
  </si>
  <si>
    <t>Vico- QLTB-20251015-88173</t>
  </si>
  <si>
    <t>Molycop-20251015-67791</t>
  </si>
  <si>
    <t>Win win-20251015-39739</t>
  </si>
  <si>
    <t>Vico- QLTB-20251015-58628</t>
  </si>
  <si>
    <t>Vico- QLTB-20251015-84890</t>
  </si>
  <si>
    <t>UCC-20251015-68052</t>
  </si>
  <si>
    <t>Vico- QLTB-20251015-58221</t>
  </si>
  <si>
    <t>Win win-20251015-59036</t>
  </si>
  <si>
    <t>Win win-20251015-78621</t>
  </si>
  <si>
    <t>Molycop-20251015-28868</t>
  </si>
  <si>
    <t>Vico- QLTB-20251015-31132</t>
  </si>
  <si>
    <t>Win win-20251015-50081</t>
  </si>
  <si>
    <t>Win win-20251015-26962</t>
  </si>
  <si>
    <t>UCC-20251015-37336</t>
  </si>
  <si>
    <t>UCC-20251015-36123</t>
  </si>
  <si>
    <t>Win win-20251016-20897</t>
  </si>
  <si>
    <t>Win win-20251016-26297</t>
  </si>
  <si>
    <t>Vico- QLTB-20251016-63497</t>
  </si>
  <si>
    <t>UCC-20251016-59813</t>
  </si>
  <si>
    <t>Vico- QLTB-20251016-85288</t>
  </si>
  <si>
    <t>Win win-20251016-17288</t>
  </si>
  <si>
    <t>Vico- QLTB-20251016-45725</t>
  </si>
  <si>
    <t>UCC-20251016-75563</t>
  </si>
  <si>
    <t>UCC-20251016-73316</t>
  </si>
  <si>
    <t>Vico- QLTB-20251016-26791</t>
  </si>
  <si>
    <t>Win win-20251016-79932</t>
  </si>
  <si>
    <t>Win win-20251016-84934</t>
  </si>
  <si>
    <t>Win win-20251016-88464</t>
  </si>
  <si>
    <t>Vico- QLTB-20251016-30734</t>
  </si>
  <si>
    <t>UCC-20251016-86921</t>
  </si>
  <si>
    <t>Win win-20251016-69037</t>
  </si>
  <si>
    <t>Win win-20251016-72899</t>
  </si>
  <si>
    <t>Vico- QLTB-20251016-54959</t>
  </si>
  <si>
    <t>Vico- QLTB-20251016-49712</t>
  </si>
  <si>
    <t>Vico- QLTB-20251017-12803</t>
  </si>
  <si>
    <t>Win win-20251017-71076</t>
  </si>
  <si>
    <t>Vico- QLTB-20251017-55662</t>
  </si>
  <si>
    <t>UCC-20251017-38809</t>
  </si>
  <si>
    <t>Win win-20251017-91423</t>
  </si>
  <si>
    <t>Win win-20251017-73537</t>
  </si>
  <si>
    <t>Vico- QLTB-20251017-32123</t>
  </si>
  <si>
    <t>Vico- QLTB-20251017-91126</t>
  </si>
  <si>
    <t>Vico- QLTB-20251017-43273</t>
  </si>
  <si>
    <t>Vico- QLTB-20251017-70182</t>
  </si>
  <si>
    <t>UCC-20251017-58152</t>
  </si>
  <si>
    <t>UCC-20251017-11175</t>
  </si>
  <si>
    <t>Win win-20251017-97085</t>
  </si>
  <si>
    <t>Win win-20251017-15855</t>
  </si>
  <si>
    <t>Vico- QLTB-20251017-98768</t>
  </si>
  <si>
    <t>UCC-20251017-45328</t>
  </si>
  <si>
    <t>UCC-20251017-83519</t>
  </si>
  <si>
    <t>Win win-20251017-77448</t>
  </si>
  <si>
    <t>Vico- QLTB-20251017-79885</t>
  </si>
  <si>
    <t>Vico- QLTB-20251017-63233</t>
  </si>
  <si>
    <t>Molycop-20251017-94675</t>
  </si>
  <si>
    <t>Molycop-20251017-77009</t>
  </si>
  <si>
    <t>UCC-20251017-79098</t>
  </si>
  <si>
    <t>Win win-20251017-50660</t>
  </si>
  <si>
    <t>Win win-20251017-34780</t>
  </si>
  <si>
    <t>Win win-20251017-33307</t>
  </si>
  <si>
    <t>Vico- QLTB-20251017-16396</t>
  </si>
  <si>
    <t>Vico- QLTB-20251017-74815</t>
  </si>
  <si>
    <t>Vico- QLTB-20251018-15206</t>
  </si>
  <si>
    <t>UCC-20251018-32698</t>
  </si>
  <si>
    <t>Win win-20251018-58007</t>
  </si>
  <si>
    <t>Vico- QLTB-20251018-40049</t>
  </si>
  <si>
    <t>Molycop-20251018-58657</t>
  </si>
  <si>
    <t>Win win-20251018-24046</t>
  </si>
  <si>
    <t>Win win-20251018-89389</t>
  </si>
  <si>
    <t>Vico- QLTB-20251018-95298</t>
  </si>
  <si>
    <t>Vico- QLTB-20251018-31615</t>
  </si>
  <si>
    <t>Molycop-20251018-96062</t>
  </si>
  <si>
    <t>Molycop-20251018-35578</t>
  </si>
  <si>
    <t>Vico- QLTB-20251018-55291</t>
  </si>
  <si>
    <t>UCC-20251018-48640</t>
  </si>
  <si>
    <t>Vico- QLTB-20251018-63604</t>
  </si>
  <si>
    <t>Win win-20251018-79260</t>
  </si>
  <si>
    <t>Win win-20251018-24607</t>
  </si>
  <si>
    <t>G/c khoan taro M16 hoàn thiện</t>
  </si>
  <si>
    <t>Win win-20251018-49870</t>
  </si>
  <si>
    <t>Win win-20251018-27126</t>
  </si>
  <si>
    <t>Win win-20251018-19252</t>
  </si>
  <si>
    <t>Vico- QLTB-20251018-26069</t>
  </si>
  <si>
    <t>UCC-20251018-53786</t>
  </si>
  <si>
    <t>Vico- QLTB-20251018-79421</t>
  </si>
  <si>
    <t>Win win-20251018-30419</t>
  </si>
  <si>
    <t>Vico- QLTB-20251019-87035</t>
  </si>
  <si>
    <t>Vico- QLTB-20251019-34136</t>
  </si>
  <si>
    <t>Vico- QLTB-20251019-81044</t>
  </si>
  <si>
    <t>UCC-20251019-59456</t>
  </si>
  <si>
    <t>Vico- QLTB-20251020-41400</t>
  </si>
  <si>
    <t>Vico- QLTB-20251020-67426</t>
  </si>
  <si>
    <t>Vico- QLTB-20251020-43628</t>
  </si>
  <si>
    <t>UCC-20251020-26213</t>
  </si>
  <si>
    <t>Vico- QLTB-20251020-11405</t>
  </si>
  <si>
    <t>Molycop-20251020-87583</t>
  </si>
  <si>
    <t>Molycop-20251020-75871</t>
  </si>
  <si>
    <t>Win win-20251020-28103</t>
  </si>
  <si>
    <t>Chíp WCMT 05- 0308FN-HTA 62916( Quả đào)</t>
  </si>
  <si>
    <t>Win win-20251020-51582</t>
  </si>
  <si>
    <t>Molycop-20251020-68315</t>
  </si>
  <si>
    <t>Vico- QLTB-20251020-97041</t>
  </si>
  <si>
    <t>Win win-20251020-64321</t>
  </si>
  <si>
    <t>Vico- QLTB-20251020-73558</t>
  </si>
  <si>
    <t>UCC-20251020-79596</t>
  </si>
  <si>
    <t>Win win-20251020-96983</t>
  </si>
  <si>
    <t>Vico- QLTB-20251020-17808</t>
  </si>
  <si>
    <t>Vico- QLTB-20251020-99014</t>
  </si>
  <si>
    <t>Vico- QLTB-20251020-65046</t>
  </si>
  <si>
    <t>UCC-20251020-74668</t>
  </si>
  <si>
    <t>G/c tiện thô móc lỗ NC1</t>
  </si>
  <si>
    <t>UCC-20251020-76601</t>
  </si>
  <si>
    <t>Win win-20251020-22483</t>
  </si>
  <si>
    <t>Win win-20251020-79397</t>
  </si>
  <si>
    <t>Molycop-20251020-52737</t>
  </si>
  <si>
    <t>Vico- QLTB-20251020-37412</t>
  </si>
  <si>
    <t>Vico- QLTB-20251020-50673</t>
  </si>
  <si>
    <t>Vico- QLTB-20251020-65412</t>
  </si>
  <si>
    <t>Win win-20251020-28044</t>
  </si>
  <si>
    <t>Win win-20251021-91053</t>
  </si>
  <si>
    <t>Vico- QLTB-20251021-91052</t>
  </si>
  <si>
    <t>Vico- QLTB-20251021-74577</t>
  </si>
  <si>
    <t>Win win-20251021-77485</t>
  </si>
  <si>
    <t>Win win-20251021-91941</t>
  </si>
  <si>
    <t>Vico- QLTB-20251021-99170</t>
  </si>
  <si>
    <t>UCC-20251021-79669</t>
  </si>
  <si>
    <t>G/c tiện thô Nc1</t>
  </si>
  <si>
    <t>G/c tiện thô Nc2</t>
  </si>
  <si>
    <t>Vico- QLTB-20251021-32131</t>
  </si>
  <si>
    <t>Vico- QLTB-20251021-51137</t>
  </si>
  <si>
    <t>UCC-20251021-12573</t>
  </si>
  <si>
    <t>Vico- QLTB-20251021-82116</t>
  </si>
  <si>
    <t>UCC-20251021-44229</t>
  </si>
  <si>
    <t>G/c tiện thô móc lỗ Nc2</t>
  </si>
  <si>
    <t>Vico- QLTB-20251021-98937</t>
  </si>
  <si>
    <t>Win win-20251021-16806</t>
  </si>
  <si>
    <t>Win win-20251021-56794</t>
  </si>
  <si>
    <t>Vico- QLTB-20251021-47459</t>
  </si>
  <si>
    <t>Win win-20251021-48519</t>
  </si>
  <si>
    <t>Win win-20251021-89117</t>
  </si>
  <si>
    <t>UCC-20251022-14551</t>
  </si>
  <si>
    <t>Molycop-20251022-41074</t>
  </si>
  <si>
    <t>Vico- QLTB-20251022-83719</t>
  </si>
  <si>
    <t>UCC-20251022-31721</t>
  </si>
  <si>
    <t>Molycop-20251022-92870</t>
  </si>
  <si>
    <t>UCC-20251022-50391</t>
  </si>
  <si>
    <t>Win win-20251022-44708</t>
  </si>
  <si>
    <t>UCC-20251022-74009</t>
  </si>
  <si>
    <t>Vico- QLTB-20251022-34828</t>
  </si>
  <si>
    <t>Vico- QLTB-20251022-97100</t>
  </si>
  <si>
    <t>UCC-20251022-88565</t>
  </si>
  <si>
    <t>UCC-20251023-13491</t>
  </si>
  <si>
    <t>UCC-20251023-66191</t>
  </si>
  <si>
    <t>UCC-20251023-15062</t>
  </si>
  <si>
    <t>UCC-20251023-24324</t>
  </si>
  <si>
    <t>Win win-20251023-28212</t>
  </si>
  <si>
    <t>Win win-20251023-94560</t>
  </si>
  <si>
    <t>Molycop-20251023-99738</t>
  </si>
  <si>
    <t>Molycop-20251023-73366</t>
  </si>
  <si>
    <t>Win win-20251023-63423</t>
  </si>
  <si>
    <t>Win win-20251023-44059</t>
  </si>
  <si>
    <t>Vico- QLTB-20251023-33968</t>
  </si>
  <si>
    <t>UCC-20251023-67310</t>
  </si>
  <si>
    <t>Win win-20251023-92720</t>
  </si>
  <si>
    <t>UCC-20251023-28361</t>
  </si>
  <si>
    <t>UCC-20251023-24313</t>
  </si>
  <si>
    <t>Win win-20251023-25275</t>
  </si>
  <si>
    <t>Molycop-20251023-74566</t>
  </si>
  <si>
    <t>Vico- QLTB-20251023-92493</t>
  </si>
  <si>
    <t>UCC-20251023-56404</t>
  </si>
  <si>
    <t>Win win-20251024-60501</t>
  </si>
  <si>
    <t>Win win-20251024-73654</t>
  </si>
  <si>
    <t>Vico- QLTB-20251024-84662</t>
  </si>
  <si>
    <t>UCC-20251024-20313</t>
  </si>
  <si>
    <t>UCC-20251024-20677</t>
  </si>
  <si>
    <t>Vico- QLTB-20251024-70313</t>
  </si>
  <si>
    <t>Win win-20251024-89930</t>
  </si>
  <si>
    <t>UCC-20251024-16157</t>
  </si>
  <si>
    <t>UCC-20251024-91716</t>
  </si>
  <si>
    <t>Vico- QLTB-20251024-71429</t>
  </si>
  <si>
    <t>UCC-20251024-67551</t>
  </si>
  <si>
    <t>Vico- QLTB-20251024-75292</t>
  </si>
  <si>
    <t>Vico- QLTB-20251024-11865</t>
  </si>
  <si>
    <t>Win win-20251024-38860</t>
  </si>
  <si>
    <t>UCC-20251024-48639</t>
  </si>
  <si>
    <t>G/c khoan trước nhiệt luyện</t>
  </si>
  <si>
    <t>Vico- QLTB-20251024-43831</t>
  </si>
  <si>
    <t>UCC-20251024-22732</t>
  </si>
  <si>
    <t>G/c tiện tinh móc lỗ Nc2</t>
  </si>
  <si>
    <t>Win win-20251024-62363</t>
  </si>
  <si>
    <t>Vico- QLTB-20251024-78681</t>
  </si>
  <si>
    <t>UCC-20251024-22200</t>
  </si>
  <si>
    <t>Win win-20251024-45059</t>
  </si>
  <si>
    <t>Vico- QLTB-20251024-68673</t>
  </si>
  <si>
    <t>Vico- QLTB-20251024-63339</t>
  </si>
  <si>
    <t>Win win-20251024-59922</t>
  </si>
  <si>
    <t>Win win-20251024-57396</t>
  </si>
  <si>
    <t>Win win-20251025-24052</t>
  </si>
  <si>
    <t>UCC-20251025-50873</t>
  </si>
  <si>
    <t>10.24.2025</t>
  </si>
  <si>
    <t>Vico- QLTB-20251025-89032</t>
  </si>
  <si>
    <t>Win win-20251025-72614</t>
  </si>
  <si>
    <t>Win win-20251025-25727</t>
  </si>
  <si>
    <t>UCC-20251025-48496</t>
  </si>
  <si>
    <t>Vico- QLTB-20251025-83502</t>
  </si>
  <si>
    <t>Molycop-20251025-49587</t>
  </si>
  <si>
    <t>UCC-20251025-55867</t>
  </si>
  <si>
    <t>Vico- QLTB-20251025-94493</t>
  </si>
  <si>
    <t>UCC-20251025-85837</t>
  </si>
  <si>
    <t>Molycop-20251025-92836</t>
  </si>
  <si>
    <t>Win win-20251027-85473</t>
  </si>
  <si>
    <t>Win win-20251027-85256</t>
  </si>
  <si>
    <t>Vico- QLTB-20251027-84546</t>
  </si>
  <si>
    <t>Win win-20251027-75248</t>
  </si>
  <si>
    <t>Win win-20251027-60308</t>
  </si>
  <si>
    <t>UCC-20251027-61242</t>
  </si>
  <si>
    <t>Vico- QLTB-20251027-82110</t>
  </si>
  <si>
    <t>UCC-20251027-87582</t>
  </si>
  <si>
    <t>Vico- QLTB-20251027-59735</t>
  </si>
  <si>
    <t>Vico- QLTB-20251027-23695</t>
  </si>
  <si>
    <t>UCC-20251027-24743</t>
  </si>
  <si>
    <t>Vico- QLTB-20251027-63452</t>
  </si>
  <si>
    <t>Vico- QLTB-20251027-31594</t>
  </si>
  <si>
    <t>UCC-20251028-48160</t>
  </si>
  <si>
    <t>Vico- QLTB-20251028-71653</t>
  </si>
  <si>
    <t>UCC-20251028-90392</t>
  </si>
  <si>
    <t>Vico- QLTB-20251028-41901</t>
  </si>
  <si>
    <t>UCC-20251028-17443</t>
  </si>
  <si>
    <t>Win win-20251028-26874</t>
  </si>
  <si>
    <t>Vico- QLTB-20251028-50605</t>
  </si>
  <si>
    <t>Vico- QLTB-20251028-74618</t>
  </si>
  <si>
    <t>UCC-20251028-98903</t>
  </si>
  <si>
    <t>Win win-20251028-95712</t>
  </si>
  <si>
    <t>Vico- QLTB-20251028-30061</t>
  </si>
  <si>
    <t>Vico- QLTB-20251028-80341</t>
  </si>
  <si>
    <t>Vico- QLTB-20251028-29615</t>
  </si>
  <si>
    <t>Win win-20251028-75948</t>
  </si>
  <si>
    <t>Vico- QLTB-20251029-27204</t>
  </si>
  <si>
    <t>Vico- QLTB-20251029-74739</t>
  </si>
  <si>
    <t>Vico- QLTB-20251029-65496</t>
  </si>
  <si>
    <t>Vico- QLTB-20251029-97323</t>
  </si>
  <si>
    <t>Vico- QLTB-20251029-76915</t>
  </si>
  <si>
    <t>Win win-20251029-83748</t>
  </si>
  <si>
    <t>Win win-20251029-32757</t>
  </si>
  <si>
    <t>UCC-20251029-77495</t>
  </si>
  <si>
    <t>Vico- QLTB-20251029-80204</t>
  </si>
  <si>
    <t>Vico- QLTB-20251029-17129</t>
  </si>
  <si>
    <t>Vico- QLTB-20251029-89462</t>
  </si>
  <si>
    <t>Vico- QLTB-20251029-89890</t>
  </si>
  <si>
    <t>Win win-20251029-74023</t>
  </si>
  <si>
    <t>Vico- QLTB-20251029-71244</t>
  </si>
  <si>
    <t>Vico- QLTB-20251029-47217</t>
  </si>
  <si>
    <t>UCC-20251029-33193</t>
  </si>
  <si>
    <t>Vico- QLTB-20251029-84589</t>
  </si>
  <si>
    <t>UCC-20251030-60413</t>
  </si>
  <si>
    <t>G/c tiện tinh Nc1</t>
  </si>
  <si>
    <t>G/c tiện tinh móc lỗ NC1</t>
  </si>
  <si>
    <t>G/c tiện tinh Nc2</t>
  </si>
  <si>
    <t>Vico- QLTB-20251030-40806</t>
  </si>
  <si>
    <t>Win win-20251030-80959</t>
  </si>
  <si>
    <t>Win win-20251030-68729</t>
  </si>
  <si>
    <t>Vico- QLTB-20251030-26715</t>
  </si>
  <si>
    <t>Vico- QLTB-20251030-38414</t>
  </si>
  <si>
    <t>Win win-20251030-53145</t>
  </si>
  <si>
    <t>UCC-20251030-63977</t>
  </si>
  <si>
    <t>Vico- QLTB-20251030-18307</t>
  </si>
  <si>
    <t>Luợng- KS Tường Long-20251030-60083</t>
  </si>
  <si>
    <t>UCC-20251030-51807</t>
  </si>
  <si>
    <t>Vico- QLTB-20251030-26378</t>
  </si>
  <si>
    <t>Vico- QLTB-20251030-73832</t>
  </si>
  <si>
    <t>Win win-20251030-70071</t>
  </si>
  <si>
    <t>Win win-20251030-66807</t>
  </si>
  <si>
    <t>Vico- QLTB-20251030-42160</t>
  </si>
  <si>
    <t>UCC-20251030-33891</t>
  </si>
  <si>
    <t>Vico- QLTB-20251031-40606</t>
  </si>
  <si>
    <t>Win win-20251031-13830</t>
  </si>
  <si>
    <t>Win win-20251031-66263</t>
  </si>
  <si>
    <t>Vico- QLTB-20251031-13355</t>
  </si>
  <si>
    <t>Vico- QLTB-20251031-67590</t>
  </si>
  <si>
    <t>Vico- QLTB-20251031-31609</t>
  </si>
  <si>
    <t>UCC-20251031-51410</t>
  </si>
  <si>
    <t>NHẬP SẢN LƯỢNG GIA CÔNG</t>
  </si>
  <si>
    <t>PHẦN CỦA QUẢN ĐỐC</t>
  </si>
  <si>
    <t>Sản phẩm</t>
  </si>
  <si>
    <t>Thời gian (s)</t>
  </si>
  <si>
    <t>Giai đoạn</t>
  </si>
  <si>
    <t>Thời gian</t>
  </si>
  <si>
    <t>TT</t>
  </si>
  <si>
    <t>HỌ TÊN</t>
  </si>
  <si>
    <t xml:space="preserve">Lương cơ bản </t>
  </si>
  <si>
    <t>Chi phí/s</t>
  </si>
  <si>
    <t>Mã vật tư</t>
  </si>
  <si>
    <t>Tên vật tư</t>
  </si>
  <si>
    <t>ĐVT</t>
  </si>
  <si>
    <t>Nhân công</t>
  </si>
  <si>
    <t>End</t>
  </si>
  <si>
    <t>Chíp  TNMG160408L -ST TNMG332L-ST 
( 3 cạnh bẻ phoi )</t>
  </si>
  <si>
    <t>Chíp  TNMG160408R - 2R  TNMG332R-2R 
( 3 cạnh bẻ phoi )</t>
  </si>
  <si>
    <t>Chíp TNGG 160408FP-TK TNGG332FP-TK</t>
  </si>
  <si>
    <t>Gia công cắt đây</t>
  </si>
  <si>
    <t>Gia công mài từ</t>
  </si>
  <si>
    <t>Gia công cắt dây</t>
  </si>
  <si>
    <t>Gia công mài</t>
  </si>
  <si>
    <t>G/c phay tinh mp1 chính</t>
  </si>
  <si>
    <t>G/c phay tinh mp2 đáy</t>
  </si>
  <si>
    <t>G/c phay thô để lại lương dư</t>
  </si>
  <si>
    <t>G/c phay tinh cạnh vat</t>
  </si>
  <si>
    <t>G/c phay  phần 3mm</t>
  </si>
  <si>
    <t>Chíp APKT1604  Aluminum ( Nhôm )</t>
  </si>
  <si>
    <t xml:space="preserve">Máy cưa Băng </t>
  </si>
  <si>
    <t>Chíp SCMT 120408PM - TM501-SCMT 432 PM ( 4 cạnh vuông)</t>
  </si>
  <si>
    <t>G/c phay Mp2</t>
  </si>
  <si>
    <t>Chíp SEKT 1204 -AFTN - LT 30 - LAMINA ( 4 cạnh vuông)</t>
  </si>
  <si>
    <t>G/c phay Mp3</t>
  </si>
  <si>
    <t>Chíp SDKN 1203 AESN-SU-SDKN 42 SESN - SU-PC5400 ( 4 cạnh vuông)</t>
  </si>
  <si>
    <t>Chíp CNMG 120408-PM-CNMG 432PM-4225 ( 4 cạnh thoi)</t>
  </si>
  <si>
    <t>Chíp CCMT09T308 -TM T9125 ( 4 cạnh thoi)</t>
  </si>
  <si>
    <t>Chíp CCTM 09T308 - PM-4325 ( 4 cạnh thoi)</t>
  </si>
  <si>
    <t>Chíp DCMT 11T304-TM-DCMT3251-TMT-T9125 ( 4 cạnh thoi)</t>
  </si>
  <si>
    <t>Chíp DNGG 150404 - FJVP15TF-DNGG431FJ ( 4 cạnh thoi)</t>
  </si>
  <si>
    <t>Chíp SPMG 110408DC-CH 203 ( 4 cạnh vuông)</t>
  </si>
  <si>
    <t>Chíp 4 cạnh CNMG 120408</t>
  </si>
  <si>
    <t>Chíp 2 ly MGMN200-G</t>
  </si>
  <si>
    <t>Chíp 5 ly MGMN500-T-NT15TF</t>
  </si>
  <si>
    <t xml:space="preserve">Bi 80 </t>
  </si>
  <si>
    <t xml:space="preserve">Chíp khoan WC05-C32-3D30 Quả đào </t>
  </si>
  <si>
    <t>Chíp khoan WC05-C32-3D40 Vuông</t>
  </si>
  <si>
    <t>Chíp APMT 1604 PDER - Grade 8230S-PRAMET - cũ</t>
  </si>
  <si>
    <t>cái</t>
  </si>
  <si>
    <t>mét</t>
  </si>
  <si>
    <t>c</t>
  </si>
  <si>
    <t>G/c phay cạnh hông 1</t>
  </si>
  <si>
    <t>G/c phay cạnh hông 2</t>
  </si>
  <si>
    <t>G/c phay MP NC2</t>
  </si>
  <si>
    <t>G/c Khoan ghép NC3</t>
  </si>
  <si>
    <t>G/c mở lỗ NC4</t>
  </si>
  <si>
    <t>G/c tiện Nc2</t>
  </si>
  <si>
    <t>G/c tiện NC3</t>
  </si>
  <si>
    <t>G/c phay khoan NC4</t>
  </si>
  <si>
    <t>G/c sau nhiệu luyện</t>
  </si>
  <si>
    <t>G/c tinh sau nhiệt luyện</t>
  </si>
  <si>
    <t>G/c khoan trước NL</t>
  </si>
  <si>
    <t>G/c sau nhiệt luyện</t>
  </si>
  <si>
    <t>G/c theo yêu cầu</t>
  </si>
  <si>
    <t>G/c vá khuôn hoàn thiện</t>
  </si>
  <si>
    <t>G/c kích thước NC2  575mm</t>
  </si>
  <si>
    <t>G/c kích thước NC3 620mm</t>
  </si>
  <si>
    <t>G/c kt lỗ Nc4 89/203mm</t>
  </si>
  <si>
    <t>G/c kt lỗ Nc5 135/45mm</t>
  </si>
  <si>
    <t>G/c phần côn Nc6 620/575mm</t>
  </si>
  <si>
    <t>G/c tiện đảo đầu Nc7 mp</t>
  </si>
  <si>
    <t>G/c phần côn Nc8 620/575mm</t>
  </si>
  <si>
    <t>G/c khoan lỗ phi 6mm</t>
  </si>
  <si>
    <t>G/c làm NC7 phay cavet</t>
  </si>
  <si>
    <t>G/c làm định vị</t>
  </si>
  <si>
    <t>G/c cắt theo bản vẽ ht</t>
  </si>
  <si>
    <t>G/c cắt theo bàn vẽ ht</t>
  </si>
  <si>
    <t>G/c tiện Nc1 +lỗ hoàn thiện tinh</t>
  </si>
  <si>
    <t>G/c phay Nc2 chân</t>
  </si>
  <si>
    <t>G/c khoan taro M22</t>
  </si>
  <si>
    <t>G/c phay Mp ghép</t>
  </si>
  <si>
    <t>G/c Phay mp hoàn thiện</t>
  </si>
  <si>
    <t>G/c Cắt dây cavec</t>
  </si>
  <si>
    <t>G/c tiện mặt đầu + rãnh NC1</t>
  </si>
  <si>
    <t xml:space="preserve">G/c khoan taro M16 NC2 </t>
  </si>
  <si>
    <t>G/c tiện mặt đầu + lỗ NC3</t>
  </si>
  <si>
    <t>G/c khoan lỗ mồi</t>
  </si>
  <si>
    <t>Tấm mặt trước máy nở sốp</t>
  </si>
  <si>
    <t>G/c phay rãnh doăng D10</t>
  </si>
  <si>
    <t>Tấm mặt sau máy nở sốp</t>
  </si>
  <si>
    <t>G/c phay Nc1 doăng D10</t>
  </si>
  <si>
    <t>G/c khoan taro M12</t>
  </si>
  <si>
    <t>G/c cắt dây hoàn thiện</t>
  </si>
  <si>
    <t>G/c Cắt dây hoàn thiện</t>
  </si>
  <si>
    <t>G/c đánh bóng</t>
  </si>
  <si>
    <t>G/c khoan taro hòan thiện</t>
  </si>
  <si>
    <t xml:space="preserve">G/c mài từ </t>
  </si>
  <si>
    <t>Trục thanh lắc băng tải dung</t>
  </si>
  <si>
    <t>G/c khoan</t>
  </si>
  <si>
    <t xml:space="preserve">G/c tiện ht </t>
  </si>
  <si>
    <t>G/c Khoan TaroM16</t>
  </si>
  <si>
    <t xml:space="preserve">G/c cạnh hông cạnh Mp2 </t>
  </si>
  <si>
    <t>G/c Cưa Hoàn thiện</t>
  </si>
  <si>
    <t>G/c Cắt dây</t>
  </si>
  <si>
    <t>G/c tiện mặt đầu Nc1 + rãnh + lỗ</t>
  </si>
  <si>
    <t>G/c tiện mặt đầu Nc2</t>
  </si>
  <si>
    <t xml:space="preserve">G/c cắt dây phần thừa </t>
  </si>
  <si>
    <t>G/c cắt cavec + rãnh</t>
  </si>
  <si>
    <t>G/c Khoan hoàn thiện NC2</t>
  </si>
  <si>
    <t xml:space="preserve">G/c hoàn thiện sản phẩm </t>
  </si>
  <si>
    <t>G/c cánh hoàn thiện</t>
  </si>
  <si>
    <t>G/c thân canh xoắn hoàn thiện</t>
  </si>
  <si>
    <t xml:space="preserve">G/c tai hoàn thiện </t>
  </si>
  <si>
    <t>G/c Khoan lỗ phi 40 Nc1</t>
  </si>
  <si>
    <t>G/c khoan lỗ 3x34mm hoàn thiện Nc4</t>
  </si>
  <si>
    <t xml:space="preserve">G/c tiện mp + hệ lỗ </t>
  </si>
  <si>
    <t xml:space="preserve">G/c tiện mp + côn + rãnh </t>
  </si>
  <si>
    <t xml:space="preserve">G/c tiện khoét rãnh </t>
  </si>
  <si>
    <t xml:space="preserve">G/c khoan lỗ </t>
  </si>
  <si>
    <t>G/c Khoan taro M20</t>
  </si>
  <si>
    <t xml:space="preserve">G/c Khoan hoàn thiện </t>
  </si>
  <si>
    <t>G/c cắt cavet</t>
  </si>
  <si>
    <t xml:space="preserve">G/c tiện hoàn thiện NC1 </t>
  </si>
  <si>
    <t>G/c khoan hoàn thiện NC3</t>
  </si>
  <si>
    <t>G/c Cắt cavet NC4</t>
  </si>
  <si>
    <t xml:space="preserve">G/c tiện Ht rãnh + lỗ Nc1 </t>
  </si>
  <si>
    <t>G/c cắt cavet Nc3</t>
  </si>
  <si>
    <t xml:space="preserve">G/c cắt cavet Nc1 </t>
  </si>
  <si>
    <t>G/c Khoan taro M10 Nc2</t>
  </si>
  <si>
    <t xml:space="preserve">G/c theo bản vẽ hoàn thiện </t>
  </si>
  <si>
    <t xml:space="preserve">G/c cắt theo yêu cầu </t>
  </si>
  <si>
    <t xml:space="preserve">G/c tiện hoàn thiện </t>
  </si>
  <si>
    <t xml:space="preserve">G/c phay mp Nc1 </t>
  </si>
  <si>
    <t>3,5 ca</t>
  </si>
  <si>
    <t>G/c tiện lỗ + mp1  Nc3</t>
  </si>
  <si>
    <t xml:space="preserve">7 tiếng </t>
  </si>
  <si>
    <t xml:space="preserve">G/c khoan lỗ lắp </t>
  </si>
  <si>
    <t xml:space="preserve">G/c tiện lỗ+ mp lắp Nc1 </t>
  </si>
  <si>
    <t xml:space="preserve">G/c tiện mp lắp Nc2 </t>
  </si>
  <si>
    <t>1 ca</t>
  </si>
  <si>
    <t xml:space="preserve">1 tiếng </t>
  </si>
  <si>
    <t>G/c khoan hoàn thiện M12</t>
  </si>
  <si>
    <t xml:space="preserve">G/c phay chân hoàn thiện Nc1 </t>
  </si>
  <si>
    <t>G/c Khoan ghép hoàn thiện Nc3</t>
  </si>
  <si>
    <t xml:space="preserve">G/c hoàn thiện Nc1 </t>
  </si>
  <si>
    <t xml:space="preserve">G/c Khoan + tiện hoàn thiện Nc1 </t>
  </si>
  <si>
    <t xml:space="preserve">G/c tiện hoàn thiện Nc2 </t>
  </si>
  <si>
    <t xml:space="preserve">G/c khoan hoàn thiện Nc2 </t>
  </si>
  <si>
    <t xml:space="preserve">G/c phay Mp ht NC1 </t>
  </si>
  <si>
    <t xml:space="preserve">G/c hoàn thiện tiện NC1 </t>
  </si>
  <si>
    <t xml:space="preserve">G/c hoàn thiện tiện Nc1 </t>
  </si>
  <si>
    <t>G/c tiện ht Nc2</t>
  </si>
  <si>
    <t>G/c cắt cavec NC3</t>
  </si>
  <si>
    <t>G/c phay răng</t>
  </si>
  <si>
    <t>G/c cắt cavec Nc3</t>
  </si>
  <si>
    <t>G/c chạy răng Nc4</t>
  </si>
  <si>
    <t xml:space="preserve">G/c hoàn thiện phay chân Nc1 </t>
  </si>
  <si>
    <t xml:space="preserve">G/c phay hoàn thiện </t>
  </si>
  <si>
    <t>G/c khoa phay rãnh hoàn thiện</t>
  </si>
  <si>
    <t xml:space="preserve">G/c doa hoàn thiện </t>
  </si>
  <si>
    <t xml:space="preserve">G/c Khoan taro hoàn thiện </t>
  </si>
  <si>
    <t xml:space="preserve">G/c khoan taro M16 hoàn thiện </t>
  </si>
  <si>
    <t xml:space="preserve">G/c khoan taro hoàn thiện </t>
  </si>
  <si>
    <t xml:space="preserve">G/c phay Mp chân  ht NC1 </t>
  </si>
  <si>
    <t>G/c tiện lỗ ht NC2</t>
  </si>
  <si>
    <t>G/c khoan lỗ ht Nc3</t>
  </si>
  <si>
    <t>G/c phay Mp chân Ht Nc1</t>
  </si>
  <si>
    <t>G/c tiện lỗ Ht Nc2</t>
  </si>
  <si>
    <t>G/c khoan lỗ Ht Nc3</t>
  </si>
  <si>
    <t xml:space="preserve">G/c phay Mp cạnh 1  Nc1 </t>
  </si>
  <si>
    <t>G/c phay Mp cạnh 2 Nc2</t>
  </si>
  <si>
    <t>G/c phay Mp gân 1 Nc3</t>
  </si>
  <si>
    <t>G/c phay lấy dấu Nc4</t>
  </si>
  <si>
    <t>G/c phay Mp cạnh 1  đảo đầu Nc5</t>
  </si>
  <si>
    <t>G/c phay Mp gân 1 đảu đầu Nc7</t>
  </si>
  <si>
    <t>G/c phay lấy dấu Nc8</t>
  </si>
  <si>
    <t xml:space="preserve">G/c phay hạ cân </t>
  </si>
  <si>
    <t xml:space="preserve">G/c phay hoàn thiệnMp1 Nc1 </t>
  </si>
  <si>
    <t>G/c phay hoàn thiệnMp2 Nc2</t>
  </si>
  <si>
    <t>G/c tiện Mp1+lỗ ht Nc3</t>
  </si>
  <si>
    <t>G/c tiện Mp2 ht Nc4</t>
  </si>
  <si>
    <t>G/c khoan lỗ 2mp 350x350mm Nc5</t>
  </si>
  <si>
    <t>G/c phay mp lắp moto Nc6</t>
  </si>
  <si>
    <t>G/c khoan taro M12 Nc7</t>
  </si>
  <si>
    <t>G/c khoan taro M12x8 Nc8</t>
  </si>
  <si>
    <t>G/c tiên mắt đầu + lỗ Nc3</t>
  </si>
  <si>
    <t>G/c đảo đầu Nc4</t>
  </si>
  <si>
    <t>Vico- QLTB-20251103-99295</t>
  </si>
  <si>
    <t>Vico- QLTB-20251103-34704</t>
  </si>
  <si>
    <t>Vico- QLTB-20251103-63396</t>
  </si>
  <si>
    <t>Win win-20251103-88455</t>
  </si>
  <si>
    <t>Luợng- KS Tường Long-20251103-66095</t>
  </si>
  <si>
    <t>Luợng- KS Tường Long-20251103-89097</t>
  </si>
  <si>
    <t>Vico- QLTB-20251103-19506</t>
  </si>
  <si>
    <t>Vico- QLTB-20251103-46706</t>
  </si>
  <si>
    <t>Vico- QLTB-20251103-88112</t>
  </si>
  <si>
    <t>Chíp  TNMG160408L -ST TNMG332L-ST _x000D_
( 3 cạnh bẻ phoi )</t>
  </si>
  <si>
    <t>Vico- QLTB-20251103-92271</t>
  </si>
  <si>
    <t>UCC-20251103-51323</t>
  </si>
  <si>
    <t>Vico- QLTB-20251103-51917</t>
  </si>
  <si>
    <t>Vico- QLTB-20251103-57063</t>
  </si>
  <si>
    <t>Molycop-20251103-65780</t>
  </si>
  <si>
    <t>Win win-20251103-83088</t>
  </si>
  <si>
    <t>Vico- QLTB-20251103-46870</t>
  </si>
  <si>
    <t>Vico- QLTB-20251103-96705</t>
  </si>
  <si>
    <t>UCC-20251103-44866</t>
  </si>
  <si>
    <t>Vico- QLTB-20251103-86338</t>
  </si>
  <si>
    <t>Vico- QLTB-20251103-88898</t>
  </si>
  <si>
    <t>UCC-20251104-62215</t>
  </si>
  <si>
    <t>Vico- QLTB-20251104-86501</t>
  </si>
  <si>
    <t>UCC-20251104-84720</t>
  </si>
  <si>
    <t>UCC-20251104-63383</t>
  </si>
  <si>
    <t>Win win-20251104-56442</t>
  </si>
  <si>
    <t>UCC-20251104-89808</t>
  </si>
  <si>
    <t>Vico- QLTB-20251104-30412</t>
  </si>
  <si>
    <t>UCC-20251104-80839</t>
  </si>
  <si>
    <t>Win win-20251104-97895</t>
  </si>
  <si>
    <t>Vico- QLTB-20251104-74073</t>
  </si>
  <si>
    <t>UCC-20251104-77201</t>
  </si>
  <si>
    <t>Vico- QLTB-20251104-16113</t>
  </si>
  <si>
    <t>Win win-20251104-91813</t>
  </si>
  <si>
    <t>Win win-20251104-76652</t>
  </si>
  <si>
    <t>Vico- QLTB-20251104-38429</t>
  </si>
  <si>
    <t>Vico- QLTB-20251104-43335</t>
  </si>
  <si>
    <t>Vico- QLTB-20251104-39585</t>
  </si>
  <si>
    <t>Win win-20251104-90771</t>
  </si>
  <si>
    <t>Luợng- KS Tường Long-20251104-32106</t>
  </si>
  <si>
    <t>Vico- QLTB-20251104-40056</t>
  </si>
  <si>
    <t>Vico- QLTB-20251104-12414</t>
  </si>
  <si>
    <t>Vico- QLTB-20251104-47756</t>
  </si>
  <si>
    <t>Win win-20251104-58234</t>
  </si>
  <si>
    <t>Vico- QLTB-20251104-95584</t>
  </si>
  <si>
    <t>UCC-20251104-88318</t>
  </si>
  <si>
    <t>T</t>
  </si>
  <si>
    <t>I</t>
  </si>
  <si>
    <t>Win win-20251105-67534</t>
  </si>
  <si>
    <t>Vico- QLTB-20251105-93491</t>
  </si>
  <si>
    <t>Vico- QLTB-20251105-12549</t>
  </si>
  <si>
    <t>Vico- QLTB-20251105-51151</t>
  </si>
  <si>
    <t>Win win-20251105-51456</t>
  </si>
  <si>
    <t>Vico- QLTB-20251105-21395</t>
  </si>
  <si>
    <t>UCC-20251105-94551</t>
  </si>
  <si>
    <t>Vico- QLTB-20251105-19727</t>
  </si>
  <si>
    <t>Vico- QLTB-20251105-61717</t>
  </si>
  <si>
    <t>Luợng- KS Tường Long-20251105-40771</t>
  </si>
  <si>
    <t>UCC-20251105-58502</t>
  </si>
  <si>
    <t>Luợng- KS Tường Long-20251106-15257</t>
  </si>
  <si>
    <t>Vico- QLTB-20251106-38171</t>
  </si>
  <si>
    <t>Luợng- KS Tường Long-20251106-89154</t>
  </si>
  <si>
    <t>Vico- QLTB-20251106-96643</t>
  </si>
  <si>
    <t>Vico- QLTB-20251106-86695</t>
  </si>
  <si>
    <t>Vico- QLTB-20251106-55805</t>
  </si>
  <si>
    <t>Luợng- KS Tường Long-20251106-50845</t>
  </si>
  <si>
    <t>Vico- QLTB-20251106-92051</t>
  </si>
  <si>
    <t>Vico- QLTB-20251106-74797</t>
  </si>
  <si>
    <t>Vico- QLTB-20251106-86015</t>
  </si>
  <si>
    <t>Molycop-20251106-78909</t>
  </si>
  <si>
    <t>Molycop-20251106-15198</t>
  </si>
  <si>
    <t>Luợng- KS Tường Long-20251106-82085</t>
  </si>
  <si>
    <t>Vico- QLTB-20251106-89002</t>
  </si>
  <si>
    <t>Win win-20251106-96032</t>
  </si>
  <si>
    <t>Vico- QLTB-20251106-90859</t>
  </si>
  <si>
    <t>Vico- QLTB-20251106-80075</t>
  </si>
  <si>
    <t>Vico- QLTB-20251106-41527</t>
  </si>
  <si>
    <t>Vico- QLTB-20251106-96310</t>
  </si>
  <si>
    <t>Vico- QLTB-20251106-87002</t>
  </si>
  <si>
    <t>Win win-20251106-62579</t>
  </si>
  <si>
    <t>Win win-20251107-57367</t>
  </si>
  <si>
    <t>Vico- QLTB-20251107-84170</t>
  </si>
  <si>
    <t>Vico- QLTB-20251107-89289</t>
  </si>
  <si>
    <t>Vico- QLTB-20251107-79983</t>
  </si>
  <si>
    <t>Vico- QLTB-20251107-89051</t>
  </si>
  <si>
    <t>Vico- QLTB-20251107-14587</t>
  </si>
  <si>
    <t>Vico- QLTB-20251107-67636</t>
  </si>
  <si>
    <t>Mix scoop inner left, Code: 120948, Ref C</t>
  </si>
  <si>
    <t>Vico- QLTB-20251107-66939</t>
  </si>
  <si>
    <t>Vico- QLTB-20251107-52599</t>
  </si>
  <si>
    <t>Vico- QLTB-20251107-33189</t>
  </si>
  <si>
    <t>Win win-20251107-53587</t>
  </si>
  <si>
    <t>Win win-20251107-41071</t>
  </si>
  <si>
    <t>UCC-20251107-38451</t>
  </si>
  <si>
    <t>Win win-20251107-24886</t>
  </si>
  <si>
    <t>Luợng- KS Tường Long-20251108-26364</t>
  </si>
  <si>
    <t>Vico- QLTB-20251108-71153</t>
  </si>
  <si>
    <t>Con lăn nghiền (Bản vẽ: UPHT-SJ050277-01)</t>
  </si>
  <si>
    <t xml:space="preserve">G/c tiện thô trước nhiệt luyện </t>
  </si>
  <si>
    <t xml:space="preserve">G/c tiện tinh sau nhiệt luyện </t>
  </si>
  <si>
    <t>UP Hà Tĩnh-08112025-70554</t>
  </si>
  <si>
    <t>G/c khoan hoàn thiện lỗ phi 14</t>
  </si>
  <si>
    <t>VauTid-08112025-70554</t>
  </si>
  <si>
    <t>G/c tiện tinh sau nhiệt luyện</t>
  </si>
  <si>
    <t>Vico- QLTB-20251108-46130</t>
  </si>
  <si>
    <t>Vico- QLTB-20251108-33971</t>
  </si>
  <si>
    <t>Vico- QLTB-20251108-22873</t>
  </si>
  <si>
    <t>G/c tiện thô trước nhiệt luyện</t>
  </si>
  <si>
    <t>UCC-20251108-15557</t>
  </si>
  <si>
    <t>Vico- QLTB-20251108-91432</t>
  </si>
  <si>
    <t>UCC-20251108-41655</t>
  </si>
  <si>
    <t>Vico- QLTB-20251109-85720</t>
  </si>
  <si>
    <t>Molycop-20251109-61751</t>
  </si>
  <si>
    <t>Molycop-20251109-73330</t>
  </si>
  <si>
    <t>Vico- QLTB-20251109-27827</t>
  </si>
  <si>
    <t>UCC-20251109-17585</t>
  </si>
  <si>
    <t>Win win-20251109-82035</t>
  </si>
  <si>
    <t>Win win-20251109-33114</t>
  </si>
  <si>
    <t>Win win-20251109-45235</t>
  </si>
  <si>
    <t>Molycop-20251109-71387</t>
  </si>
  <si>
    <t>Molycop-20251109-96816</t>
  </si>
  <si>
    <t>Vico- QLTB-20251109-98672</t>
  </si>
  <si>
    <t>UCC-20251110-22139</t>
  </si>
  <si>
    <t>Vico- QLTB-20251110-95224</t>
  </si>
  <si>
    <t>Vico- QLTB-20251110-12579</t>
  </si>
  <si>
    <t>Win win-20251110-95302</t>
  </si>
  <si>
    <t>UCC-20251110-95825</t>
  </si>
  <si>
    <t>Vico- QLTB-20251110-88121</t>
  </si>
  <si>
    <t>Win win-20251110-36335</t>
  </si>
  <si>
    <t>Vico- QLTB-20251110-76207</t>
  </si>
  <si>
    <t>Vico- QLTB-20251110-58100</t>
  </si>
  <si>
    <t>Vico- QLTB-20251110-78546</t>
  </si>
  <si>
    <t>Vico- QLTB-20251110-92200</t>
  </si>
  <si>
    <t>Win win-20251110-96940</t>
  </si>
  <si>
    <t>Win win-20251110-51160</t>
  </si>
  <si>
    <t>Win win-20251110-65304</t>
  </si>
  <si>
    <t>Win win-20251110-19039</t>
  </si>
  <si>
    <t>Vico- QLTB-20251110-22738</t>
  </si>
  <si>
    <t>Vico- QLTB-20251110-87201</t>
  </si>
  <si>
    <t>Vico- QLTB-20251110-18919</t>
  </si>
  <si>
    <t>Vico- QLTB-20251111-94867</t>
  </si>
  <si>
    <t>Vico- QLTB-20251111-36258</t>
  </si>
  <si>
    <t>Vico- QLTB-20251111-26559</t>
  </si>
  <si>
    <t>Win win-20251111-86375</t>
  </si>
  <si>
    <t>Win win-20251111-24956</t>
  </si>
  <si>
    <t>Vico- QLTB-20251111-24010</t>
  </si>
  <si>
    <t>Vico- QLTB-20251111-70158</t>
  </si>
  <si>
    <t>Vico- QLTB-20251111-46096</t>
  </si>
  <si>
    <t>Win win-20251111-98872</t>
  </si>
  <si>
    <t>Vico- QLTB-20251111-94451</t>
  </si>
  <si>
    <t>Win win-20251111-99463</t>
  </si>
  <si>
    <t>Vico- QLTB-20251111-21420</t>
  </si>
  <si>
    <t>Win win-20251111-42715</t>
  </si>
  <si>
    <t>Vico- QLTB-20251111-12665</t>
  </si>
  <si>
    <t>Vico- QLTB-20251111-22884</t>
  </si>
  <si>
    <t>Vico- QLTB-20251111-52896</t>
  </si>
  <si>
    <t>Win win-20251111-98326</t>
  </si>
  <si>
    <t>Vico- QLTB-20251111-79372</t>
  </si>
  <si>
    <t>Vico- QLTB-20251112-51353</t>
  </si>
  <si>
    <t>Win win-20251112-68118</t>
  </si>
  <si>
    <t>Vico- QLTB-20251112-68300</t>
  </si>
  <si>
    <t>Win win-20251112-12630</t>
  </si>
  <si>
    <t>Win win-20251112-82772</t>
  </si>
  <si>
    <t>Vico- QLTB-20251112-67321</t>
  </si>
  <si>
    <t>Win win-20251112-89101</t>
  </si>
  <si>
    <t>Vico- QLTB-20251112-10539</t>
  </si>
  <si>
    <t>UCC-20251112-32844</t>
  </si>
  <si>
    <t>Chíp  TNMG160408R - 2R  TNMG332R-2R _x000D_
( 3 cạnh bẻ phoi )</t>
  </si>
  <si>
    <t>Vico- QLTB-20251112-86496</t>
  </si>
  <si>
    <t>Vico- QLTB-20251112-17812</t>
  </si>
  <si>
    <t>Win win-20251112-36885</t>
  </si>
  <si>
    <t>Win win-20251112-98508</t>
  </si>
  <si>
    <t>Mold of Ishizue omega 267,4-700</t>
  </si>
  <si>
    <t>G/c tiện hoàn thiện góc 45 độ</t>
  </si>
  <si>
    <t>Win win-12112025-70554</t>
  </si>
  <si>
    <t>Mold of Ishizue omega 267,4-950</t>
  </si>
  <si>
    <t xml:space="preserve">G/c tiện hoàn thiện góc 45 độ </t>
  </si>
  <si>
    <t>Win win-12112025-53342</t>
  </si>
  <si>
    <t>Mold of Ishizue omega 216,3-550</t>
  </si>
  <si>
    <t>Win win-12112025-57951</t>
  </si>
  <si>
    <t>Mold of Ishizue omega 216,3-740</t>
  </si>
  <si>
    <t>Win win-12112025-28956</t>
  </si>
  <si>
    <t>Mold of Ishizue omega 318,5-650</t>
  </si>
  <si>
    <t>Win win-12112025-30194</t>
  </si>
  <si>
    <t>Mold of Ishizue omega 318,5-1010</t>
  </si>
  <si>
    <t>Win win-12112025-77474</t>
  </si>
  <si>
    <t>Mold of Ishizue omega 165,2-500</t>
  </si>
  <si>
    <t xml:space="preserve">G/c tiện hoàn thiện 45 độ </t>
  </si>
  <si>
    <t>Win win-12112025-01401</t>
  </si>
  <si>
    <t>Mold of Ishizue omega 190,7-550</t>
  </si>
  <si>
    <t>Win win-12112025-76072</t>
  </si>
  <si>
    <t>Mold of Ishizue omega 190,7-651</t>
  </si>
  <si>
    <t>Win win-12112025-81449</t>
  </si>
  <si>
    <t>Mold of Ishizue omega 355,6-750</t>
  </si>
  <si>
    <t>Win win-12112025-70903</t>
  </si>
  <si>
    <t>Mold of Ishizue omega 355,6-1060</t>
  </si>
  <si>
    <t>Win win-12112025-04535</t>
  </si>
  <si>
    <t>Win win-20251112-14056</t>
  </si>
  <si>
    <t>Vico- QLTB-20251112-31123</t>
  </si>
  <si>
    <t>Vico- QLTB-20251112-36666</t>
  </si>
  <si>
    <t>Win win-20251112-18004</t>
  </si>
  <si>
    <t>Vico- QLTB-20251112-48899</t>
  </si>
  <si>
    <t>Molycop-20251112-45130</t>
  </si>
  <si>
    <t>Vico- QLTB-20251112-84046</t>
  </si>
  <si>
    <t>Vico- QLTB-20251112-71538</t>
  </si>
  <si>
    <t>Vico- QLTB-20251113-78938</t>
  </si>
  <si>
    <t>Vico- QLTB-20251113-33484</t>
  </si>
  <si>
    <t>Win win-20251113-87045</t>
  </si>
  <si>
    <t>Vico- QLTB-20251113-32357</t>
  </si>
  <si>
    <t>Vico- QLTB-20251113-50767</t>
  </si>
  <si>
    <t>Vico- QLTB-20251113-74809</t>
  </si>
  <si>
    <t>Vico- QLTB-20251113-45265</t>
  </si>
  <si>
    <t>Vico- QLTB-20251113-62384</t>
  </si>
  <si>
    <t>Molycop-20251113-65719</t>
  </si>
  <si>
    <t>Vico- QLTB-20251113-98607</t>
  </si>
  <si>
    <t>Vico- QLTB-20251113-73303</t>
  </si>
  <si>
    <t>Vico- QLTB-20251113-50427</t>
  </si>
  <si>
    <t>Win win-20251113-34352</t>
  </si>
  <si>
    <t>Vico- QLTB-20251113-48827</t>
  </si>
  <si>
    <t>Vico- QLTB-20251113-96231</t>
  </si>
  <si>
    <t>Vico- QLTB-20251113-77490</t>
  </si>
  <si>
    <t>Vico- QLTB-20251113-75493</t>
  </si>
  <si>
    <t>Vico- QLTB-20251113-84899</t>
  </si>
  <si>
    <t>Vico- QLTB-20251113-71017</t>
  </si>
  <si>
    <t>Vico- QLTB-20251113-75075</t>
  </si>
  <si>
    <t>Vico- QLTB-20251114-58341</t>
  </si>
  <si>
    <t>Win win-20251114-77104</t>
  </si>
  <si>
    <t>Vico- QLTB-20251114-92635</t>
  </si>
  <si>
    <t>Vico- QLTB-20251114-77972</t>
  </si>
  <si>
    <t>HI016- UX103H1E</t>
  </si>
  <si>
    <t>ITR-20251114-35239</t>
  </si>
  <si>
    <t>Thanh đập đá vôi (2240x510x145)</t>
  </si>
  <si>
    <t xml:space="preserve">G/c phay hoàn thiện Mp Kt 445/145 mm Nc1 </t>
  </si>
  <si>
    <t xml:space="preserve">G/c phay hoàn thiện Rãnh 62/52mm Nc2 </t>
  </si>
  <si>
    <t>G/c phay hoàn thiện Mp mái kt 198/113.8 mm  Nc3</t>
  </si>
  <si>
    <t>G/c phay hoàn thiện Mp mái kt 198/113.8 mm  Nc4</t>
  </si>
  <si>
    <t>Hà Song Hải - XM Hạ Long</t>
  </si>
  <si>
    <t>Hà Song Hải - XM Hạ Long-14112025-70554</t>
  </si>
  <si>
    <t>G/c phay hoàn thiện Rãnh 62/52mm Nc2</t>
  </si>
  <si>
    <t>G/c phay hoàn thiện Mp Kt 445/145 mm Nc1</t>
  </si>
  <si>
    <t>Vico- QLTB-20251114-95356</t>
  </si>
  <si>
    <t>Vico- QLTB-20251114-89791</t>
  </si>
  <si>
    <t>Vico- QLTB-20251114-30574</t>
  </si>
  <si>
    <t>Vico- QLTB-20251114-18918</t>
  </si>
  <si>
    <t>Vico- QLTB-20251114-37640</t>
  </si>
  <si>
    <t>Win win-20251114-11859</t>
  </si>
  <si>
    <t>Vico- QLTB-20251114-22773</t>
  </si>
  <si>
    <t>Vico- QLTB-20251114-48317</t>
  </si>
  <si>
    <t>Vico- QLTB-20251114-98054</t>
  </si>
  <si>
    <t>Vico- QLTB-20251114-48680</t>
  </si>
  <si>
    <t>Vico- QLTB-20251114-71646</t>
  </si>
  <si>
    <t>Win win-20251114-63849</t>
  </si>
  <si>
    <t>Vico- QLTB-20251114-71488</t>
  </si>
  <si>
    <t>Vico- QLTB-20251114-21937</t>
  </si>
  <si>
    <t>Vico- QLTB-20251114-41882</t>
  </si>
  <si>
    <t>UCC-20251114-60196</t>
  </si>
  <si>
    <t>Vico- QLTB-20251114-58944</t>
  </si>
  <si>
    <t xml:space="preserve">   nnbbb</t>
  </si>
  <si>
    <t>UCC-20251115-54731</t>
  </si>
  <si>
    <t>UCC-20251115-30344</t>
  </si>
  <si>
    <t>Vico- QLTB-20251115-64223</t>
  </si>
  <si>
    <t>Vico- QLTB-20251115-51235</t>
  </si>
  <si>
    <t>Vico- QLTB-20251115-41568</t>
  </si>
  <si>
    <t>Vico- QLTB-20251115-81551</t>
  </si>
  <si>
    <t>Win win-20251115-36401</t>
  </si>
  <si>
    <t>Vico- QLTB-20251115-55512</t>
  </si>
  <si>
    <t>Vico- QLTB-20251115-47179</t>
  </si>
  <si>
    <t>Molycop-20251115-29419</t>
  </si>
  <si>
    <t>Vico- QLTB-20251115-60678</t>
  </si>
  <si>
    <t>Vico- QLTB-20251115-66845</t>
  </si>
  <si>
    <t>Vico- QLTB-20251116-92194</t>
  </si>
  <si>
    <t>Vico- QLTB-20251116-65775</t>
  </si>
  <si>
    <t>XM Đại Phú-20251116-85744</t>
  </si>
  <si>
    <t>Vico- QLTB-20251116-27681</t>
  </si>
  <si>
    <t>Vico- QLTB-20251116-64124</t>
  </si>
  <si>
    <t>Vico- QLTB-20251116-82175</t>
  </si>
  <si>
    <t>Vico- QLTB-20251116-95958</t>
  </si>
  <si>
    <t>Vico- QLTB-20251116-32996</t>
  </si>
  <si>
    <t>XM Đại Phú-20251116-28989</t>
  </si>
  <si>
    <t>XM Đại Phú-20251116-76541</t>
  </si>
  <si>
    <t>XM Đại Phú-20251116-64797</t>
  </si>
  <si>
    <t>Vico- QLTB-20251116-65700</t>
  </si>
  <si>
    <t>Win win-20251116-85567</t>
  </si>
  <si>
    <t>Vico- QLTB-20251116-94479</t>
  </si>
  <si>
    <t>Vico- QLTB-20251117-10496</t>
  </si>
  <si>
    <t>Vico- QLTB-20251117-38488</t>
  </si>
  <si>
    <t>Win win-20251117-14613</t>
  </si>
  <si>
    <t>Win win-20251117-21182</t>
  </si>
  <si>
    <t>Vico- QLTB-20251117-54281</t>
  </si>
  <si>
    <t>Vico- QLTB-20251117-73237</t>
  </si>
  <si>
    <t>Vico- QLTB-20251117-24886</t>
  </si>
  <si>
    <t>Vico- QLTB-20251118-32639</t>
  </si>
  <si>
    <t>Vico- QLTB-20251118-61496</t>
  </si>
  <si>
    <t>Vico- QLTB-20251118-29223</t>
  </si>
  <si>
    <t>Win win-20251118-37810</t>
  </si>
  <si>
    <t>Vico- QLTB-20251118-46464</t>
  </si>
  <si>
    <t>Win win-20251118-54538</t>
  </si>
  <si>
    <t>Vico- QLTB-20251118-70020</t>
  </si>
  <si>
    <t>Vico- QLTB-20251118-32628</t>
  </si>
  <si>
    <t>Win win-20251118-78350</t>
  </si>
  <si>
    <t>Vico- QLTB-20251118-39949</t>
  </si>
  <si>
    <t>Vico- QLTB-20251118-35385</t>
  </si>
  <si>
    <t>Vico- QLTB-20251118-62647</t>
  </si>
  <si>
    <t>Tấm ghi ngăn bi 1/24 XP-325 (Alphaset)</t>
  </si>
  <si>
    <t xml:space="preserve">G/c phay hoàn thiện  theo bản vẽ </t>
  </si>
  <si>
    <t>Xm Hải Phòng</t>
  </si>
  <si>
    <t>Xm Hải Phòng-18112025-70554</t>
  </si>
  <si>
    <t>Tấm ghi ngăn bi 1/24 XP-326 (Alphaset)</t>
  </si>
  <si>
    <t xml:space="preserve">G/c hoàn thiện theo bản vẽ </t>
  </si>
  <si>
    <t>Xm Hải Phòng-18112025-53342</t>
  </si>
  <si>
    <t>Win win-20251118-32037</t>
  </si>
  <si>
    <t>Vico- QLTB-20251118-63338</t>
  </si>
  <si>
    <t>Vico- QLTB-20251118-40429</t>
  </si>
  <si>
    <t>Vico- QLTB-20251118-58958</t>
  </si>
  <si>
    <t>Win win-20251118-46065</t>
  </si>
  <si>
    <t>Win win-20251118-40043</t>
  </si>
  <si>
    <t>Vico- QLTB-20251119-89729</t>
  </si>
  <si>
    <t>Win win-20251119-80261</t>
  </si>
  <si>
    <t>Vico- QLTB-20251119-17814</t>
  </si>
  <si>
    <t>Win win-20251119-18037</t>
  </si>
  <si>
    <t>Vico- QLTB-20251119-60261</t>
  </si>
  <si>
    <t>Win win-20251119-46079</t>
  </si>
  <si>
    <t>Vico- QLTB-20251119-92680</t>
  </si>
  <si>
    <t>Vico- QLTB-20251119-61258</t>
  </si>
  <si>
    <t>Win win-20251119-18993</t>
  </si>
  <si>
    <t>Win win-20251119-35208</t>
  </si>
  <si>
    <t>Vico- QLTB-20251119-97231</t>
  </si>
  <si>
    <t>Vico- QLTB-20251119-10271</t>
  </si>
  <si>
    <t>Win win-20251119-20562</t>
  </si>
  <si>
    <t>Win win-20251119-55561</t>
  </si>
  <si>
    <t>Vico- QLTB-20251119-78936</t>
  </si>
  <si>
    <t>Vico- QLTB-20251120-80184</t>
  </si>
  <si>
    <t>Vico- QLTB-20251120-71758</t>
  </si>
  <si>
    <t>Vico- QLTB-20251120-45537</t>
  </si>
  <si>
    <t>Win win-20251120-95421</t>
  </si>
  <si>
    <t>Win win-20251120-72072</t>
  </si>
  <si>
    <t>Vico- QLTB-20251120-66423</t>
  </si>
  <si>
    <t>Vico- QLTB-20251120-59515</t>
  </si>
  <si>
    <t>Win win-20251120-71255</t>
  </si>
  <si>
    <t>Win win-20251120-39041</t>
  </si>
  <si>
    <t>Vico- QLTB-20251120-66324</t>
  </si>
  <si>
    <t>Vico- QLTB-20251120-73736</t>
  </si>
  <si>
    <t>Vico- QLTB-20251120-31564</t>
  </si>
  <si>
    <t>Vico- QLTB-20251121-56408</t>
  </si>
  <si>
    <t>Vico- QLTB-20251121-70836</t>
  </si>
  <si>
    <t>Win win-20251121-65078</t>
  </si>
  <si>
    <t>Win win-20251121-18518</t>
  </si>
  <si>
    <t>Win win-20251121-30131</t>
  </si>
  <si>
    <t>Vico- QLTB-20251121-23176</t>
  </si>
  <si>
    <t>Vico- QLTB-20251121-44717</t>
  </si>
  <si>
    <t>Vico- QLTB-20251121-29362</t>
  </si>
  <si>
    <t>Vico- QLTB-20251121-50733</t>
  </si>
  <si>
    <t>Vico- QLTB-20251121-29821</t>
  </si>
  <si>
    <t>Vico- QLTB-20251121-39808</t>
  </si>
  <si>
    <t>UP Hà Tĩnh-20251121-28108</t>
  </si>
  <si>
    <t>Vico- QLTB-20251121-47673</t>
  </si>
  <si>
    <t>Vico- QLTB-20251121-30576</t>
  </si>
  <si>
    <t>Win win-20251121-23196</t>
  </si>
  <si>
    <t>Win win-20251121-40804</t>
  </si>
  <si>
    <t>Vico- QLTB-20251121-58308</t>
  </si>
  <si>
    <t>UP Hà Tĩnh-20251122-45814</t>
  </si>
  <si>
    <t>Vấu phân ly 4200</t>
  </si>
  <si>
    <t>G/c khoan taro M24</t>
  </si>
  <si>
    <t>Xm Vĩnh Sơn</t>
  </si>
  <si>
    <t>Xm Vĩnh Sơn-22112025-70554</t>
  </si>
  <si>
    <t>Vấu phân ly 6200</t>
  </si>
  <si>
    <t xml:space="preserve">G/c khoan taro M24 </t>
  </si>
  <si>
    <t>Xm Vĩnh Sơn-22112025-53342</t>
  </si>
  <si>
    <t>Vico- QLTB-20251122-42379</t>
  </si>
  <si>
    <t>Vico- QLTB-20251122-49882</t>
  </si>
  <si>
    <t>Win win-20251122-83454</t>
  </si>
  <si>
    <t>Vico- QLTB-20251122-83432</t>
  </si>
  <si>
    <t>Luợng- KS Tường Long-20251122-34600</t>
  </si>
  <si>
    <t>Vico- QLTB-20251122-20106</t>
  </si>
  <si>
    <t>Win win-20251122-52847</t>
  </si>
  <si>
    <t>Win win-20251122-23865</t>
  </si>
  <si>
    <t>Vico- QLTB-20251123-21205</t>
  </si>
  <si>
    <t>Vico- QLTB-20251123-19182</t>
  </si>
  <si>
    <t>Luợng- KS Tường Long-20251123-89857</t>
  </si>
  <si>
    <t>Vico- QLTB-20251123-67915</t>
  </si>
  <si>
    <t>Vico- QLTB-20251123-48020</t>
  </si>
  <si>
    <t>Vico- QLTB-20251123-33193</t>
  </si>
  <si>
    <t>Win win-20251123-29060</t>
  </si>
  <si>
    <t>Luợng- KS Tường Long-20251123-31642</t>
  </si>
  <si>
    <t>Vico- QLTB-20251123-91721</t>
  </si>
  <si>
    <t>Vico- QLTB-20251123-12910</t>
  </si>
  <si>
    <t>Vico- QLTB-20251123-50310</t>
  </si>
  <si>
    <t>Win win-20251123-81624</t>
  </si>
  <si>
    <t>Win win-20251123-41792</t>
  </si>
  <si>
    <t>Luợng- KS Tường Long-20251123-50158</t>
  </si>
  <si>
    <t>Vico- QLTB-20251123-89687</t>
  </si>
  <si>
    <t>Luợng- KS Tường Long-20251123-41120</t>
  </si>
  <si>
    <t>Win win-20251123-23946</t>
  </si>
  <si>
    <t>Win win-20251123-19084</t>
  </si>
  <si>
    <t>Vico- QLTB-20251123-90383</t>
  </si>
  <si>
    <t>Vico- QLTB-20251124-43916</t>
  </si>
  <si>
    <t>Win win-20251124-54399</t>
  </si>
  <si>
    <t>Vico- QLTB-20251124-60405</t>
  </si>
  <si>
    <t>Luợng- KS Tường Long-20251124-30933</t>
  </si>
  <si>
    <t>Vico- QLTB-20251124-80579</t>
  </si>
  <si>
    <t>Vico- QLTB-20251124-65640</t>
  </si>
  <si>
    <t>Vico- QLTB-20251124-22963</t>
  </si>
  <si>
    <t>Vico- QLTB-20251124-21703</t>
  </si>
  <si>
    <t>Vico- QLTB-20251124-70684</t>
  </si>
  <si>
    <t>Luợng- KS Tường Long-20251124-48534</t>
  </si>
  <si>
    <t>Vico- QLTB-20251124-25688</t>
  </si>
  <si>
    <t>Vico- QLTB-20251124-42831</t>
  </si>
  <si>
    <t>Vico- QLTB-20251125-56727</t>
  </si>
  <si>
    <t>Luợng- KS Tường Long-20251125-77817</t>
  </si>
  <si>
    <t>Vico- QLTB-20251125-77599</t>
  </si>
  <si>
    <t>Luợng- KS Tường Long-20251125-62451</t>
  </si>
  <si>
    <t>Win win-20251125-54633</t>
  </si>
  <si>
    <t>Vico- QLTB-20251125-65108</t>
  </si>
  <si>
    <t>Vico- QLTB-20251125-73615</t>
  </si>
  <si>
    <t>Vico- QLTB-20251125-54764</t>
  </si>
  <si>
    <t>Win win-20251125-81995</t>
  </si>
  <si>
    <t>Win win-20251125-91366</t>
  </si>
  <si>
    <t>Vico- QLTB-20251125-50284</t>
  </si>
  <si>
    <t>Vico- QLTB-20251125-65446</t>
  </si>
  <si>
    <t>Vico- QLTB-20251125-81174</t>
  </si>
  <si>
    <t>Vico- QLTB-20251125-94838</t>
  </si>
  <si>
    <t>Vico- QLTB-20251125-45048</t>
  </si>
  <si>
    <t>Vico- QLTB-20251125-42337</t>
  </si>
  <si>
    <t>Vico- QLTB-20251125-95618</t>
  </si>
  <si>
    <t>Vico- QLTB-20251126-90910</t>
  </si>
  <si>
    <t>Win win-20251126-81266</t>
  </si>
  <si>
    <t>Vico- QLTB-20251126-48440</t>
  </si>
  <si>
    <t>Win win-20251126-55039</t>
  </si>
  <si>
    <t>Vico- QLTB-20251126-73288</t>
  </si>
  <si>
    <t>Win win-20251126-49564</t>
  </si>
  <si>
    <t>Vico- QLTB-20251126-77392</t>
  </si>
  <si>
    <t>Vico- QLTB-20251126-63863</t>
  </si>
  <si>
    <t>Vico- QLTB-20251126-65107</t>
  </si>
  <si>
    <t>Vico- QLTB-20251126-38992</t>
  </si>
  <si>
    <t>G/c tiện Nc1</t>
  </si>
  <si>
    <t>Vico- QLTB-20251126-69305</t>
  </si>
  <si>
    <t>Vico- QLTB-20251126-45745</t>
  </si>
  <si>
    <t>G/c tiện Nc2 + lỗ</t>
  </si>
  <si>
    <t>Vico- QLTB-20251126-68121</t>
  </si>
  <si>
    <t>Vico- QLTB-20251126-87601</t>
  </si>
  <si>
    <t>Vico- QLTB-20251126-91523</t>
  </si>
  <si>
    <t>Vico- QLTB-20251126-40569</t>
  </si>
  <si>
    <t>Vico- QLTB-20251126-18675</t>
  </si>
  <si>
    <t>Vico- QLTB-20251126-91211</t>
  </si>
  <si>
    <t>Vico- QLTB-20251126-53306</t>
  </si>
  <si>
    <t>Win win-20251127-28446</t>
  </si>
  <si>
    <t>Vico- QLTB-20251127-37102</t>
  </si>
  <si>
    <t>Vico- QLTB-20251127-55905</t>
  </si>
  <si>
    <t>Vico- QLTB-20251127-35311</t>
  </si>
  <si>
    <t>Win win-20251127-40659</t>
  </si>
  <si>
    <t>Win win-20251127-67332</t>
  </si>
  <si>
    <t>Win win-20251127-41650</t>
  </si>
  <si>
    <t>Vico- QLTB-20251127-31295</t>
  </si>
  <si>
    <t>Vico- QLTB-20251127-85413</t>
  </si>
  <si>
    <t>Vico- QLTB-20251127-13737</t>
  </si>
  <si>
    <t>Vico- QLTB-20251127-34715</t>
  </si>
  <si>
    <t>Vico- QLTB-20251128-74805</t>
  </si>
  <si>
    <t>Luợng- KS Tường Long-20251128-89318</t>
  </si>
  <si>
    <t>Vico- QLTB-20251128-62189</t>
  </si>
  <si>
    <t>Vico- QLTB-20251128-79963</t>
  </si>
  <si>
    <t>Vico- QLTB-20251128-53244</t>
  </si>
  <si>
    <t>Vico- QLTB-20251128-30612</t>
  </si>
  <si>
    <t>Vico- QLTB-20251128-67359</t>
  </si>
  <si>
    <t>Vico- QLTB-20251128-19580</t>
  </si>
  <si>
    <t>Luợng- KS Tường Long-20251128-17745</t>
  </si>
  <si>
    <t>Vico- QLTB-20251128-47050</t>
  </si>
  <si>
    <t>Vico- QLTB-20251128-57724</t>
  </si>
  <si>
    <t>Vico- QLTB-20251128-99765</t>
  </si>
  <si>
    <t>Vico- QLTB-20251128-69684</t>
  </si>
  <si>
    <t>Vico- QLTB-20251128-34226</t>
  </si>
  <si>
    <t>Vico- QLTB-20251128-91079</t>
  </si>
  <si>
    <t>Vico- QLTB-20251128-94625</t>
  </si>
  <si>
    <t>Vico- QLTB-20251128-93620</t>
  </si>
  <si>
    <t>Vico- QLTB-20251128-89513</t>
  </si>
  <si>
    <t>Vico- QLTB-20251128-43132</t>
  </si>
  <si>
    <t>Win win-20251128-77168</t>
  </si>
  <si>
    <t>Vico- QLTB-20251128-44365</t>
  </si>
  <si>
    <t>Vico- QLTB-20251129-26371</t>
  </si>
  <si>
    <t>Vico- QLTB-20251129-50792</t>
  </si>
  <si>
    <t>Vico- QLTB-20251129-98571</t>
  </si>
  <si>
    <t>Vico- QLTB-20251129-20948</t>
  </si>
  <si>
    <t>Vico- QLTB-20251129-89148</t>
  </si>
  <si>
    <t>Vico- QLTB-20251129-84511</t>
  </si>
  <si>
    <t>Win win-20251129-29347</t>
  </si>
  <si>
    <t>Win win-20251129-71882</t>
  </si>
  <si>
    <t>Win win-20251129-12812</t>
  </si>
  <si>
    <t>Win win-20251129-88695</t>
  </si>
  <si>
    <t>Vico- QLTB-20251129-64075</t>
  </si>
  <si>
    <t>Win win-20251129-10930</t>
  </si>
  <si>
    <t>Vico- QLTB-20251129-36287</t>
  </si>
  <si>
    <t>Vico- QLTB-20251129-84984</t>
  </si>
  <si>
    <t>Vico- QLTB-20251129-95204</t>
  </si>
  <si>
    <t>Win win-20251201-83467</t>
  </si>
  <si>
    <t>Win win-20251201-58779</t>
  </si>
  <si>
    <t>Vico- QLTB-20251201-46886</t>
  </si>
  <si>
    <t>Vico- QLTB-20251202-15738</t>
  </si>
  <si>
    <t>Vico- QLTB-20251202-65003</t>
  </si>
  <si>
    <t>Win win-20251202-47529</t>
  </si>
  <si>
    <t>Win win-20251202-80537</t>
  </si>
  <si>
    <t>Win win-20251202-21386</t>
  </si>
  <si>
    <t>Win win-20251202-75132</t>
  </si>
  <si>
    <t>Vico- QLTB-20251202-98089</t>
  </si>
  <si>
    <t>Vico- QLTB-20251202-25173</t>
  </si>
  <si>
    <t>Win win-20251202-62172</t>
  </si>
  <si>
    <t>Win win-20251202-49035</t>
  </si>
  <si>
    <t>Vico- QLTB-20251202-12347</t>
  </si>
  <si>
    <t>Vico- QLTB-20251202-52564</t>
  </si>
  <si>
    <t>Vico- QLTB-20251202-91338</t>
  </si>
  <si>
    <t>Molycop-20251202-74102</t>
  </si>
  <si>
    <t>Vico- QLTB-20251202-61166</t>
  </si>
  <si>
    <t>Molycop-20251202-48780</t>
  </si>
  <si>
    <t>Molycop-20251202-32437</t>
  </si>
  <si>
    <t>Molycop-20251202-30367</t>
  </si>
  <si>
    <t>Vico- QLTB-20251202-90261</t>
  </si>
  <si>
    <t>Vico- QLTB-20251202-22410</t>
  </si>
  <si>
    <t>Win win-20251202-44649</t>
  </si>
  <si>
    <t>Win win-20251202-47346</t>
  </si>
  <si>
    <t>Vico- QLTB-20251202-18837</t>
  </si>
  <si>
    <t>Win win-20251202-52670</t>
  </si>
  <si>
    <t>Win win-20251202-49704</t>
  </si>
  <si>
    <t>Vico- QLTB-20251202-20008</t>
  </si>
  <si>
    <t>Win win-20251202-79713</t>
  </si>
  <si>
    <t>Win win-20251202-67425</t>
  </si>
  <si>
    <t>Win win-20251202-92593</t>
  </si>
  <si>
    <t>Vico- QLTB-20251202-52526</t>
  </si>
  <si>
    <t>UCC-20251202-61609</t>
  </si>
  <si>
    <t>G/c Khoan taro M12</t>
  </si>
  <si>
    <t>Vico- QLTB-02122025-70554</t>
  </si>
  <si>
    <t>Gối đỡ trục</t>
  </si>
  <si>
    <t xml:space="preserve">G/c doa lỗ hoàn thiện </t>
  </si>
  <si>
    <t>Nguyên- Nosco Shipyard</t>
  </si>
  <si>
    <t>Nguyên- Nosco Shipyard-02122025-70554</t>
  </si>
  <si>
    <t>Vico- QLTB-20251202-81676</t>
  </si>
  <si>
    <t>Win win-20251202-31108</t>
  </si>
  <si>
    <t>Win win-20251202-56555</t>
  </si>
  <si>
    <t>Win win-20251202-14225</t>
  </si>
  <si>
    <t>Vico- QLTB-20251202-99268</t>
  </si>
  <si>
    <t>Win win-20251202-34591</t>
  </si>
  <si>
    <t>Win win-20251202-47579</t>
  </si>
  <si>
    <t>Vico- QLTB-20251202-20743</t>
  </si>
  <si>
    <t>Vico- QLTB-20251203-17494</t>
  </si>
  <si>
    <t>Vico- QLTB-20251203-25720</t>
  </si>
  <si>
    <t>Vico- QLTB-20251203-94857</t>
  </si>
  <si>
    <t>Win win-20251203-96300</t>
  </si>
  <si>
    <t>UCC-20251203-77363</t>
  </si>
  <si>
    <t>UCC-20251203-30062</t>
  </si>
  <si>
    <t>Vico- QLTB-20251203-72676</t>
  </si>
  <si>
    <t>G/c doa lỗ hoàn thiện</t>
  </si>
  <si>
    <t>Molycop-20251203-73163</t>
  </si>
  <si>
    <t>Vico- QLTB-20251203-33940</t>
  </si>
  <si>
    <t>Win win-20251203-37307</t>
  </si>
  <si>
    <t>Vico- QLTB-20251203-96412</t>
  </si>
  <si>
    <t>Molycop-20251203-57780</t>
  </si>
  <si>
    <t>Molycop-20251203-38007</t>
  </si>
  <si>
    <t>Vico- QLTB-20251203-47320</t>
  </si>
  <si>
    <t>Win win-20251203-82345</t>
  </si>
  <si>
    <t>UCC-20251203-51229</t>
  </si>
  <si>
    <t>Vico- QLTB-20251203-89477</t>
  </si>
  <si>
    <t>Vico- QLTB-20251203-63525</t>
  </si>
  <si>
    <t>UCC-20251203-79325</t>
  </si>
  <si>
    <t>Vico- QLTB-20251203-81672</t>
  </si>
  <si>
    <t>Win win-20251203-23475</t>
  </si>
  <si>
    <t>Win win-20251203-52063</t>
  </si>
  <si>
    <t>Win win-20251203-64474</t>
  </si>
  <si>
    <t>Vico- QLTB-20251204-27331</t>
  </si>
  <si>
    <t>Vico- QLTB-20251204-73036</t>
  </si>
  <si>
    <t>Vico- QLTB-20251204-36114</t>
  </si>
  <si>
    <t>Win win-20251204-46326</t>
  </si>
  <si>
    <t>Vico- QLTB-20251204-23029</t>
  </si>
  <si>
    <t>UCC-20251204-64177</t>
  </si>
  <si>
    <t>Vico- QLTB-20251204-52748</t>
  </si>
  <si>
    <t>Win win-20251204-32175</t>
  </si>
  <si>
    <t>Win win-20251204-39981</t>
  </si>
  <si>
    <t>Win win-20251204-20405</t>
  </si>
  <si>
    <t>Vico- QLTB-20251204-83052</t>
  </si>
  <si>
    <t>Vico- QLTB-20251205-21751</t>
  </si>
  <si>
    <t>UCC-20251205-91861</t>
  </si>
  <si>
    <t>Vico- QLTB-20251205-13024</t>
  </si>
  <si>
    <t>Vico- QLTB-20251205-12424</t>
  </si>
  <si>
    <t>Win win-20251205-34602</t>
  </si>
  <si>
    <t>Vico- QLTB-20251205-54900</t>
  </si>
  <si>
    <t>Vico- QLTB-20251206-73997</t>
  </si>
  <si>
    <t>Molycop-20251206-76758</t>
  </si>
  <si>
    <t>Win win-20251206-80901</t>
  </si>
  <si>
    <t>Win win-20251206-95695</t>
  </si>
  <si>
    <t>Win win-20251206-49761</t>
  </si>
  <si>
    <t>Vico- QLTB-20251206-31604</t>
  </si>
  <si>
    <t>Vico- QLTB-20251206-47012</t>
  </si>
  <si>
    <t>UCC-20251206-76629</t>
  </si>
  <si>
    <t>Vico- QLTB-20251206-33069</t>
  </si>
  <si>
    <t>TFG-20251206-77981</t>
  </si>
  <si>
    <t>Vico- QLTB-20251206-97382</t>
  </si>
  <si>
    <t>Win win-20251206-92077</t>
  </si>
  <si>
    <t>Win win-20251206-32824</t>
  </si>
  <si>
    <t>Vico- QLTB-20251206-35904</t>
  </si>
  <si>
    <t>TFG-20251206-70103</t>
  </si>
  <si>
    <t>Vico- QLTB-20251206-55748</t>
  </si>
  <si>
    <t>Vico- QLTB-20251206-22593</t>
  </si>
  <si>
    <t>UCC-20251206-21762</t>
  </si>
  <si>
    <t>Win win-20251206-21917</t>
  </si>
  <si>
    <t>Win win-20251206-16052</t>
  </si>
  <si>
    <t>Vico- QLTB-20251206-27231</t>
  </si>
  <si>
    <t>Vico- QLTB-20251206-64580</t>
  </si>
  <si>
    <t>Win win-20251206-20984</t>
  </si>
  <si>
    <t>Vico- QLTB-20251206-76730</t>
  </si>
  <si>
    <t>Win win-20251207-60291</t>
  </si>
  <si>
    <t>Vico- QLTB-20251207-63290</t>
  </si>
  <si>
    <t>Vico- QLTB-20251207-52927</t>
  </si>
  <si>
    <t>Molycop-20251207-64792</t>
  </si>
  <si>
    <t>UCC-20251207-86574</t>
  </si>
  <si>
    <t>UCC-20251207-18970</t>
  </si>
  <si>
    <t>Vico- QLTB-20251207-60638</t>
  </si>
  <si>
    <t>Vico- QLTB-20251207-73946</t>
  </si>
  <si>
    <t>Vico- QLTB-20251207-71703</t>
  </si>
  <si>
    <t>Vico- QLTB-20251208-43030</t>
  </si>
  <si>
    <t>UCC-20251208-77544</t>
  </si>
  <si>
    <t>Vico- QLTB-20251208-26473</t>
  </si>
  <si>
    <t>Nut cover số hiệu F4P08525-7 theo bản vẽ 2CG00786</t>
  </si>
  <si>
    <t>TFG-08122025-70554</t>
  </si>
  <si>
    <t>Vico- QLTB-20251208-84389</t>
  </si>
  <si>
    <t>Win win-20251208-65126</t>
  </si>
  <si>
    <t>Win win-20251208-42521</t>
  </si>
  <si>
    <t>Vico- QLTB-20251208-12996</t>
  </si>
  <si>
    <t>Vico- QLTB-20251208-45801</t>
  </si>
  <si>
    <t>Vico- QLTB-20251208-59779</t>
  </si>
  <si>
    <t>UCC-20251208-15108</t>
  </si>
  <si>
    <t>Vico- QLTB-20251208-80323</t>
  </si>
  <si>
    <t>UCC-20251208-81842</t>
  </si>
  <si>
    <t>Vico- QLTB-20251209-32185</t>
  </si>
  <si>
    <t>Vico- QLTB-20251209-95128</t>
  </si>
  <si>
    <t>Vico- QLTB-20251209-44398</t>
  </si>
  <si>
    <t>Win win-20251209-85495</t>
  </si>
  <si>
    <t>UCC-20251209-47210</t>
  </si>
  <si>
    <t>Vico- QLTB-20251209-67985</t>
  </si>
  <si>
    <t>UCC-20251209-83763</t>
  </si>
  <si>
    <t>Vico- QLTB-20251209-69810</t>
  </si>
  <si>
    <t>Vico- QLTB-20251209-66032</t>
  </si>
  <si>
    <t>Win win-20251209-72786</t>
  </si>
  <si>
    <t>Vico- QLTB-20251209-52493</t>
  </si>
  <si>
    <t>Molycop-20251209-96101</t>
  </si>
  <si>
    <t>UCC-20251209-39754</t>
  </si>
  <si>
    <t>Vico- QLTB-20251209-67713</t>
  </si>
  <si>
    <t>UCC-20251209-17146</t>
  </si>
  <si>
    <t>Vico- QLTB-20251209-95587</t>
  </si>
  <si>
    <t>Vico- QLTB-20251209-16488</t>
  </si>
  <si>
    <t>Win win-20251209-61375</t>
  </si>
  <si>
    <t>Vico- QLTB-20251209-50895</t>
  </si>
  <si>
    <t>UCC-20251209-31644</t>
  </si>
  <si>
    <t>Vico- QLTB-20251209-38283</t>
  </si>
  <si>
    <t>Vico- QLTB-20251209-85004</t>
  </si>
  <si>
    <t>Vico- QLTB-20251210-79632</t>
  </si>
  <si>
    <t>Win win-20251210-35508</t>
  </si>
  <si>
    <t>Win win-20251210-73988</t>
  </si>
  <si>
    <t>Win win-20251210-24785</t>
  </si>
  <si>
    <t>Win win-20251210-96882</t>
  </si>
  <si>
    <t>Vico- QLTB-20251210-60653</t>
  </si>
  <si>
    <t>Vico- QLTB-20251210-63394</t>
  </si>
  <si>
    <t>Molycop-20251210-32524</t>
  </si>
  <si>
    <t>Vico- QLTB-20251210-10515</t>
  </si>
  <si>
    <t>UCC-20251210-17601</t>
  </si>
  <si>
    <t>Vico- QLTB-20251210-15062</t>
  </si>
  <si>
    <t>Molycop-20251210-32035</t>
  </si>
  <si>
    <t>UCC-20251210-17511</t>
  </si>
  <si>
    <t>Vico- QLTB-20251210-69022</t>
  </si>
  <si>
    <t>Win win-20251210-52531</t>
  </si>
  <si>
    <t>Win win-20251210-38962</t>
  </si>
  <si>
    <t>Vico- QLTB-20251210-82804</t>
  </si>
  <si>
    <t>Molycop-20251210-13878</t>
  </si>
  <si>
    <t>UCC-20251211-22174</t>
  </si>
  <si>
    <t>Vico- QLTB-20251211-33816</t>
  </si>
  <si>
    <t>Vico- QLTB-20251211-98807</t>
  </si>
  <si>
    <t>Win win-20251211-57144</t>
  </si>
  <si>
    <t>Win win-20251211-73287</t>
  </si>
  <si>
    <t>UCC-20251211-37969</t>
  </si>
  <si>
    <t>Vico- QLTB-20251211-53910</t>
  </si>
  <si>
    <t>UCC-20251211-93049</t>
  </si>
  <si>
    <t>Vico- QLTB-20251211-91068</t>
  </si>
  <si>
    <t>Vico- QLTB-20251211-99418</t>
  </si>
  <si>
    <t>Vico- QLTB-20251211-37215</t>
  </si>
  <si>
    <t>Vico- QLTB-20251211-32083</t>
  </si>
  <si>
    <t>Win win-20251211-47522</t>
  </si>
  <si>
    <t>Win win-20251211-26719</t>
  </si>
  <si>
    <t>Win win-20251211-54063</t>
  </si>
  <si>
    <t>Vico- QLTB-20251212-31016</t>
  </si>
  <si>
    <t>Vico- QLTB-20251212-22995</t>
  </si>
  <si>
    <t>Vico- QLTB-20251212-93492</t>
  </si>
  <si>
    <t>Vico- QLTB-20251212-66629</t>
  </si>
  <si>
    <t>UCC-20251212-29451</t>
  </si>
  <si>
    <t>Nut cover số hiệu F4P08525-1 theo bản vẽ 2CG00786</t>
  </si>
  <si>
    <t>Win win-20251212-23059</t>
  </si>
  <si>
    <t>UCC-20251212-97371</t>
  </si>
  <si>
    <t>Vico- QLTB-20251212-89460</t>
  </si>
  <si>
    <t>UCC-20251212-56844</t>
  </si>
  <si>
    <t>UCC-20251212-27546</t>
  </si>
  <si>
    <t>Vico- QLTB-20251212-34356</t>
  </si>
  <si>
    <t>UCC-20251212-14115</t>
  </si>
  <si>
    <t>Vico- QLTB-20251212-94133</t>
  </si>
  <si>
    <t>Vico- QLTB-20251212-70821</t>
  </si>
  <si>
    <t>Win win-20251212-78397</t>
  </si>
  <si>
    <t>Vico- QLTB-20251212-36800</t>
  </si>
  <si>
    <t>Vico- QLTB-20251212-67974</t>
  </si>
  <si>
    <t>Molycop-20251212-80988</t>
  </si>
  <si>
    <t>Vico- QLTB-20251212-62598</t>
  </si>
  <si>
    <t>Vico- QLTB-20251212-73073</t>
  </si>
  <si>
    <t>Vico- QLTB-20251212-72195</t>
  </si>
  <si>
    <t>UCC-20251213-56332</t>
  </si>
  <si>
    <t>Vico- QLTB-20251213-82676</t>
  </si>
  <si>
    <t>Vico- QLTB-20251213-54599</t>
  </si>
  <si>
    <t>UCC-20251213-13408</t>
  </si>
  <si>
    <t>2CG01074</t>
  </si>
  <si>
    <t>UCC-20251213-30897</t>
  </si>
  <si>
    <t>Vico- QLTB-20251213-48220</t>
  </si>
  <si>
    <t>Vico- QLTB-20251213-67539</t>
  </si>
  <si>
    <t>Vico- QLTB-20251213-59873</t>
  </si>
  <si>
    <t>Vico- QLTB-20251213-46570</t>
  </si>
  <si>
    <t>Vico- QLTB-20251213-55935</t>
  </si>
  <si>
    <t>Win win-20251213-21908</t>
  </si>
  <si>
    <t>Vico- QLTB-20251213-18268</t>
  </si>
  <si>
    <t>Vico- QLTB-20251213-44860</t>
  </si>
  <si>
    <t>UCC-20251214-12831</t>
  </si>
  <si>
    <t>Vico- QLTB-20251214-37473</t>
  </si>
  <si>
    <t>Win win-20251214-79593</t>
  </si>
  <si>
    <t>Win win-20251214-79715</t>
  </si>
  <si>
    <t>Vico- QLTB-20251214-70853</t>
  </si>
  <si>
    <t>Molycop-20251215-99019</t>
  </si>
  <si>
    <t>Vico- QLTB-20251215-16988</t>
  </si>
  <si>
    <t>Win win-20251215-11348</t>
  </si>
  <si>
    <t>Vico- QLTB-20251215-39867</t>
  </si>
  <si>
    <t>UCC-20251215-67307</t>
  </si>
  <si>
    <t>Molycop-20251215-44643</t>
  </si>
  <si>
    <t>Vico- QLTB-20251215-79940</t>
  </si>
  <si>
    <t>Vico- QLTB-20251215-34677</t>
  </si>
  <si>
    <t>Molycop-20251215-96356</t>
  </si>
  <si>
    <t>Vico- QLTB-20251215-51422</t>
  </si>
  <si>
    <t>Vico- QLTB-20251215-20093</t>
  </si>
  <si>
    <t>3-210290</t>
  </si>
  <si>
    <t>UCC-16122025-70554</t>
  </si>
  <si>
    <t>Tấm ghi 1-36 XP-330 (Alphaset)</t>
  </si>
  <si>
    <t>Xm Hải Phòng-16122025-53342</t>
  </si>
  <si>
    <t>Tấm ghi 1/32 XP-329 (Alphaset)</t>
  </si>
  <si>
    <t xml:space="preserve">G/c phay Mp hoàn thiện </t>
  </si>
  <si>
    <t>Xm Hải Phòng-16122025-57951</t>
  </si>
  <si>
    <t>Vico- QLTB-20251216-21038</t>
  </si>
  <si>
    <t>Vico- QLTB-20251216-70064</t>
  </si>
  <si>
    <t>Vico- QLTB-20251216-24175</t>
  </si>
  <si>
    <t>UCC-20251216-72912</t>
  </si>
  <si>
    <t>Vico- QLTB-20251216-53895</t>
  </si>
  <si>
    <t>Vico- QLTB-20251217-85699</t>
  </si>
  <si>
    <t>Vico- QLTB-20251217-11554</t>
  </si>
  <si>
    <t>Vico- QLTB-20251217-95712</t>
  </si>
  <si>
    <t>UCC-20251217-25261</t>
  </si>
  <si>
    <t>Vico- QLTB-20251217-10407</t>
  </si>
  <si>
    <t>Vico- QLTB-20251217-72461</t>
  </si>
  <si>
    <t>Vico- QLTB-20251217-49165</t>
  </si>
  <si>
    <t>UCC-20251217-20648</t>
  </si>
  <si>
    <t>Win win-20251217-58519</t>
  </si>
  <si>
    <t>Vico- QLTB-20251217-74156</t>
  </si>
  <si>
    <t>Vico- QLTB-20251217-70384</t>
  </si>
  <si>
    <t>Vico- QLTB-20251218-85563</t>
  </si>
  <si>
    <t>UCC-20251218-55980</t>
  </si>
  <si>
    <t>Vico- QLTB-20251218-72386</t>
  </si>
  <si>
    <t>Win win-20251218-83891</t>
  </si>
  <si>
    <t>Win win-20251218-66161</t>
  </si>
  <si>
    <t>Vico- QLTB-20251218-55185</t>
  </si>
  <si>
    <t>Win win-20251218-91616</t>
  </si>
  <si>
    <t>Win win-20251218-13182</t>
  </si>
  <si>
    <t>Win win-20251218-62614</t>
  </si>
  <si>
    <t>Vico- QLTB-20251218-40657</t>
  </si>
  <si>
    <t>Vico- QLTB-20251218-68770</t>
  </si>
  <si>
    <t>Vico- QLTB-20251218-15890</t>
  </si>
  <si>
    <t>Vico- QLTB-20251218-48678</t>
  </si>
  <si>
    <t>Win win-20251218-54395</t>
  </si>
  <si>
    <t>Vico- QLTB-20251218-17718</t>
  </si>
  <si>
    <t>Vico- QLTB-20251219-30992</t>
  </si>
  <si>
    <t>Vico- QLTB-20251219-27052</t>
  </si>
  <si>
    <t>Vico- QLTB-20251219-43470</t>
  </si>
  <si>
    <t>Vico- QLTB-20251219-56795</t>
  </si>
  <si>
    <t>Win win-20251219-40284</t>
  </si>
  <si>
    <t>Vico- QLTB-20251219-85227</t>
  </si>
  <si>
    <t>Win win-20251219-12577</t>
  </si>
  <si>
    <t>UCC-20251219-22325</t>
  </si>
  <si>
    <t>Vico- QLTB-20251219-54214</t>
  </si>
  <si>
    <t>G/c phay hoàn thiện  theo bản vẽ</t>
  </si>
  <si>
    <t>Vico- QLTB-20251219-13248</t>
  </si>
  <si>
    <t>Vico- QLTB-20251219-67573</t>
  </si>
  <si>
    <t>Win win-20251219-23439</t>
  </si>
  <si>
    <t>Win win-20251219-85957</t>
  </si>
  <si>
    <t>Vico- QLTB-20251219-36098</t>
  </si>
  <si>
    <t>Vico- QLTB-20251219-48832</t>
  </si>
  <si>
    <t>Win win-20251219-12304</t>
  </si>
  <si>
    <t>Win win-20251219-41183</t>
  </si>
  <si>
    <t>Vico- QLTB-20251220-32603</t>
  </si>
  <si>
    <t>Win win-20251220-50958</t>
  </si>
  <si>
    <t>Vico- QLTB-20251220-74652</t>
  </si>
  <si>
    <t>UCC-20251220-71951</t>
  </si>
  <si>
    <t>Vico- QLTB-20251220-31856</t>
  </si>
  <si>
    <t>Vico- QLTB-20251220-66574</t>
  </si>
  <si>
    <t>Vico- QLTB-20251220-60107</t>
  </si>
  <si>
    <t>Win win-20251220-67067</t>
  </si>
  <si>
    <t>Win win-20251220-69547</t>
  </si>
  <si>
    <t>Win win-20251220-25378</t>
  </si>
  <si>
    <t>Win win-20251220-20013</t>
  </si>
  <si>
    <t>Win win-20251220-16549</t>
  </si>
  <si>
    <t>UCC-20251220-50015</t>
  </si>
  <si>
    <t>UCC-20251220-43813</t>
  </si>
  <si>
    <t>Vico- QLTB-20251220-49318</t>
  </si>
  <si>
    <t>UCC-20251220-43273</t>
  </si>
  <si>
    <t>Vico- QLTB-20251220-49509</t>
  </si>
  <si>
    <t>UCC-20251220-39922</t>
  </si>
  <si>
    <t>Vico- QLTB-20251220-93191</t>
  </si>
  <si>
    <t>Vico- QLTB-20251221-23936</t>
  </si>
  <si>
    <t>Vico- QLTB-20251221-86015</t>
  </si>
  <si>
    <t>UCC-20251221-51293</t>
  </si>
  <si>
    <t>Vico- QLTB-20251221-55988</t>
  </si>
  <si>
    <t>Vico- QLTB-20251221-24496</t>
  </si>
  <si>
    <t>Vico- QLTB-20251222-34235</t>
  </si>
  <si>
    <t>UCC-20251222-59760</t>
  </si>
  <si>
    <t>Vico- QLTB-20251222-52161</t>
  </si>
  <si>
    <t>Vico- QLTB-20251222-93292</t>
  </si>
  <si>
    <t>Vico- QLTB-20251222-95883</t>
  </si>
  <si>
    <t>Vico- QLTB-20251222-72410</t>
  </si>
  <si>
    <t>Vico- QLTB-20251222-78277</t>
  </si>
  <si>
    <t>Vico- QLTB-20251222-78068</t>
  </si>
  <si>
    <t>Vico- QLTB-20251222-70896</t>
  </si>
  <si>
    <t>Vico- QLTB-20251222-97710</t>
  </si>
  <si>
    <t>UCC-20251222-28371</t>
  </si>
  <si>
    <t>Vico- QLTB-20251222-48960</t>
  </si>
  <si>
    <t>Win win-20251222-36450</t>
  </si>
  <si>
    <t>Win win-20251222-75096</t>
  </si>
  <si>
    <t>Vico- QLTB-20251222-45385</t>
  </si>
  <si>
    <t>Molycop-20251222-71998</t>
  </si>
  <si>
    <t>Vico- QLTB-20251222-40016</t>
  </si>
  <si>
    <t>Vico- QLTB-20251222-23830</t>
  </si>
  <si>
    <t>Vico- QLTB-20251223-62423</t>
  </si>
  <si>
    <t>Vico- QLTB-20251223-11472</t>
  </si>
  <si>
    <t>Win win-20251223-50895</t>
  </si>
  <si>
    <t>Win win-20251223-34689</t>
  </si>
  <si>
    <t>Vico- QLTB-20251223-46775</t>
  </si>
  <si>
    <t>Win win-20251223-13152</t>
  </si>
  <si>
    <t>Win win-20251223-12631</t>
  </si>
  <si>
    <t>Vico- QLTB-20251223-35336</t>
  </si>
  <si>
    <t>Vico- QLTB-20251223-23445</t>
  </si>
  <si>
    <t>Vico- QLTB-20251223-62637</t>
  </si>
  <si>
    <t>UCC-20251223-90369</t>
  </si>
  <si>
    <t>Vico- QLTB-20251223-79866</t>
  </si>
  <si>
    <t>Vico- QLTB-20251223-40795</t>
  </si>
  <si>
    <t>UCC-20251223-31327</t>
  </si>
  <si>
    <t>Vico- QLTB-20251223-54475</t>
  </si>
  <si>
    <t>Win win-20251223-73501</t>
  </si>
  <si>
    <t xml:space="preserve">        </t>
  </si>
  <si>
    <t>Vico- QLTB-20251224-22597</t>
  </si>
  <si>
    <t>Vico- QLTB-20251224-87902</t>
  </si>
  <si>
    <t>Vico- QLTB-20251224-97303</t>
  </si>
  <si>
    <t>Vico- QLTB-20251224-65455</t>
  </si>
  <si>
    <t>Win win-20251224-90522</t>
  </si>
  <si>
    <t>Win win-20251224-80668</t>
  </si>
  <si>
    <t>Vico- QLTB-20251224-92332</t>
  </si>
  <si>
    <t>Concave M số hiệu E3P05115-2 theo bản vẽ HAKA12666</t>
  </si>
  <si>
    <t xml:space="preserve">G/c tiện hoàn thiện mp Nc1 </t>
  </si>
  <si>
    <t>G/c tiện hoàn thiện côn Nc2</t>
  </si>
  <si>
    <t>TFG-24122025-70554</t>
  </si>
  <si>
    <t>Taytona số hiệu F3P00072 theo bản vẽ 2CG01304-01</t>
  </si>
  <si>
    <t>TFG-24122025-53342</t>
  </si>
  <si>
    <t>Taytona số hiệu F3P00073 theo bản vẽ 2CG00576-01</t>
  </si>
  <si>
    <t>TFG-24122025-57951</t>
  </si>
  <si>
    <t>Taytona số hiệu F3P00078 theo bản vẽ HAKA13630-01</t>
  </si>
  <si>
    <t>TFG-24122025-28956</t>
  </si>
  <si>
    <t>Taytona số hiệu F3P00063 theo bản vẽ 2CG00911</t>
  </si>
  <si>
    <t>TFG-24122025-30194</t>
  </si>
  <si>
    <t>Nut cover số hiệu F3P00064-2 theo bản vẽ 2CG01074</t>
  </si>
  <si>
    <t>G/c hoàn thiện NC1</t>
  </si>
  <si>
    <t>TFG-24122025-77474</t>
  </si>
  <si>
    <t>Nut cover số hiệu E4P08471-1 theo bản vẽ 2CG00786</t>
  </si>
  <si>
    <t>TFG-24122025-01401</t>
  </si>
  <si>
    <t>Nut cover số hiệu E4P08495-1 theo bản vẽ 2CG00910</t>
  </si>
  <si>
    <t>TFG-24122025-76072</t>
  </si>
  <si>
    <t>Nut cover số hiệu E4P08507 theo bản vẽ 2CG00577</t>
  </si>
  <si>
    <t xml:space="preserve">F/c tiện hoàn thiện </t>
  </si>
  <si>
    <t>TFG-24122025-81449</t>
  </si>
  <si>
    <t>Nut cover số hiệu E4P08508 theo bản vẽ 2CG00744</t>
  </si>
  <si>
    <t>TFG-24122025-70903</t>
  </si>
  <si>
    <t>Van lật C4_730x475 (Cánh van 475x730x140)</t>
  </si>
  <si>
    <t xml:space="preserve">G/c khoan hoàn thiện </t>
  </si>
  <si>
    <t>Xm Fico Tây Ninh</t>
  </si>
  <si>
    <t>Xm Fico Tây Ninh-24122025-04535</t>
  </si>
  <si>
    <t>Thanh ghi tĩnh cho ghi làm nguội HM 441.200( Stationary cross bar) No:3.2908893 KJ0034</t>
  </si>
  <si>
    <t xml:space="preserve">G/c phay hoàn thiện Nc1 </t>
  </si>
  <si>
    <t>G/c phay hoàn thiện Nc2</t>
  </si>
  <si>
    <t>Xm Hải Phòng-24122025-41403</t>
  </si>
  <si>
    <t>Thanh ghi động cho ghi làm nguội HM 441.200( Movable cross bar) No:3.211179 KJ0031</t>
  </si>
  <si>
    <t xml:space="preserve">G/c hoàn thiện NC1 </t>
  </si>
  <si>
    <t xml:space="preserve">G/c hoàn thiện Nc2 </t>
  </si>
  <si>
    <t>Xm Hải Phòng-24122025-86261</t>
  </si>
  <si>
    <t>Giá kẹp thanh động ( Retainer bracket - plough KJ0027)</t>
  </si>
  <si>
    <t>Xm Hải Phòng-24122025-79048</t>
  </si>
  <si>
    <t>Tấm ốp bảo vệ (U-profile cover (BV 3.233336)</t>
  </si>
  <si>
    <t>Xm Hải Phòng-24122025-37353</t>
  </si>
  <si>
    <t>Vico- QLTB-20251224-24890</t>
  </si>
  <si>
    <t>Vico- QLTB-20251224-68092</t>
  </si>
  <si>
    <t>Molycop-20251224-12422</t>
  </si>
  <si>
    <t>Win win-20251224-94718</t>
  </si>
  <si>
    <t>Win win-20251224-19126</t>
  </si>
  <si>
    <t>Win win-20251225-78660</t>
  </si>
  <si>
    <t xml:space="preserve">G/c phay Mp hoàn thiện NC1 </t>
  </si>
  <si>
    <t>G/c phay cạnh hoàn thiện Nc2</t>
  </si>
  <si>
    <t>G/c phay cạnh vát hoàn thiện Nc3</t>
  </si>
  <si>
    <t>UCC-25122025-70554</t>
  </si>
  <si>
    <t>Vico- QLTB-20251225-38367</t>
  </si>
  <si>
    <t>UCC-20251225-36164</t>
  </si>
  <si>
    <t>Vico- QLTB-20251225-30398</t>
  </si>
  <si>
    <t>Vico- QLTB-20251225-33180</t>
  </si>
  <si>
    <t>Win win-20251225-35284</t>
  </si>
  <si>
    <t>Vico- QLTB-20251225-86363</t>
  </si>
  <si>
    <t>Win win-20251225-40609</t>
  </si>
  <si>
    <t>Win win-20251225-75284</t>
  </si>
  <si>
    <t>Vico- QLTB-20251225-94584</t>
  </si>
  <si>
    <t>Vico- QLTB-20251225-68578</t>
  </si>
  <si>
    <t>Win win-20251225-64052</t>
  </si>
  <si>
    <t>Win win-20251226-45907</t>
  </si>
  <si>
    <t>Vico- QLTB-20251226-43166</t>
  </si>
  <si>
    <t>Win win-20251226-90038</t>
  </si>
  <si>
    <t>Vico- QLTB-20251226-98303</t>
  </si>
  <si>
    <t>Win win-20251226-86987</t>
  </si>
  <si>
    <t>Win win-20251226-20762</t>
  </si>
  <si>
    <t>Vico- QLTB-20251226-56697</t>
  </si>
  <si>
    <t>Win win-20251226-51460</t>
  </si>
  <si>
    <t>Vico- QLTB-20251226-28245</t>
  </si>
  <si>
    <t>Win win-20251226-10892</t>
  </si>
  <si>
    <t>Win win-20251226-71908</t>
  </si>
  <si>
    <t>Win win-20251226-38480</t>
  </si>
  <si>
    <t>Vico- QLTB-20251226-44267</t>
  </si>
  <si>
    <t>Vico- QLTB-20251226-57016</t>
  </si>
  <si>
    <t>Vico- QLTB-20251226-13727</t>
  </si>
  <si>
    <t>Vico- QLTB-20251227-11838</t>
  </si>
  <si>
    <t>Vico- QLTB-20251227-26501</t>
  </si>
  <si>
    <t>Vico- QLTB-20251227-52330</t>
  </si>
  <si>
    <t>Vico- QLTB-20251227-49370</t>
  </si>
  <si>
    <t>Win win-20251227-77655</t>
  </si>
  <si>
    <t>Win win-20251227-97439</t>
  </si>
  <si>
    <t>Vico- QLTB-20251227-61757</t>
  </si>
  <si>
    <t>Vico- QLTB-20251227-88979</t>
  </si>
  <si>
    <t>Vico- QLTB-20251227-47489</t>
  </si>
  <si>
    <t>Vico- QLTB-20251227-18862</t>
  </si>
  <si>
    <t>Vico- QLTB-20251227-27787</t>
  </si>
  <si>
    <t>Win win-20251227-61641</t>
  </si>
  <si>
    <t>Vico- QLTB-20251228-68173</t>
  </si>
  <si>
    <t>Molycop-20251229-74301</t>
  </si>
  <si>
    <t>Vico- QLTB-20251229-92806</t>
  </si>
  <si>
    <t>Vico- QLTB-20251229-44524</t>
  </si>
  <si>
    <t>Vico- QLTB-20251229-56080</t>
  </si>
  <si>
    <t>UCC-20251229-60058</t>
  </si>
  <si>
    <t>Vico- QLTB-20251229-59097</t>
  </si>
  <si>
    <t>Win win-20251229-67665</t>
  </si>
  <si>
    <t>keo</t>
  </si>
  <si>
    <t>Vico- QLTB-20251229-57330</t>
  </si>
  <si>
    <t>Vico- QLTB-20251230-33472</t>
  </si>
  <si>
    <t>Vico- QLTB-20251230-23705</t>
  </si>
  <si>
    <t>Vico- QLTB-20251230-52568</t>
  </si>
  <si>
    <t>Win win-20251230-93719</t>
  </si>
  <si>
    <t>Win win-20251230-57764</t>
  </si>
  <si>
    <t>Win win-20251230-65433</t>
  </si>
  <si>
    <t>Vico- QLTB-20251230-51606</t>
  </si>
  <si>
    <t>Vico- QLTB-20251230-38438</t>
  </si>
  <si>
    <t>Kính Nổi -20251230-56307</t>
  </si>
  <si>
    <t>Vico- QLTB-20251230-63734</t>
  </si>
  <si>
    <t>Vico- QLTB-20251230-67878</t>
  </si>
  <si>
    <t>Vico- QLTB-20251230-52957</t>
  </si>
  <si>
    <t>Kính Nổi -20251230-33117</t>
  </si>
  <si>
    <t>Win win-20251230-70976</t>
  </si>
  <si>
    <t>Win win-20251230-89320</t>
  </si>
  <si>
    <t>Vico- QLTB-20251230-55724</t>
  </si>
  <si>
    <t>Vico- QLTB-20251230-16936</t>
  </si>
  <si>
    <t>Vico- QLTB-20251230-42281</t>
  </si>
  <si>
    <t>Vico- QLTB-20251230-22230</t>
  </si>
  <si>
    <t>Vico- QLTB-20251230-48130</t>
  </si>
  <si>
    <t>Molycop-20251230-20605</t>
  </si>
  <si>
    <t>Vico- QLTB-20251231-80022</t>
  </si>
  <si>
    <t>Win win-20251231-67353</t>
  </si>
  <si>
    <t>Win win-20251231-58205</t>
  </si>
  <si>
    <t>Vico- QLTB-20251231-48715</t>
  </si>
  <si>
    <t>Vico- QLTB-20251231-36884</t>
  </si>
  <si>
    <t>Kính Nổi -20251231-91873</t>
  </si>
  <si>
    <t>Vico- QLTB-20251231-91088</t>
  </si>
  <si>
    <t>Vico- QLTB-20251231-75346</t>
  </si>
  <si>
    <t>Vico- QLTB-20251231-10634</t>
  </si>
  <si>
    <t>Kính Nổi -20251231-39452</t>
  </si>
  <si>
    <t>Win win-20251231-43177</t>
  </si>
  <si>
    <t>Vico- QLTB-20251231-99283</t>
  </si>
  <si>
    <t>Vico- QLTB-20251231-43427</t>
  </si>
  <si>
    <t>Vico- QLTB-20251231-76021</t>
  </si>
  <si>
    <t>Vico- QLTB-20251231-81579</t>
  </si>
  <si>
    <t>Vico- QLTB-20251231-85335</t>
  </si>
  <si>
    <t>G/c phay Mp hoàn thiện NC1</t>
  </si>
  <si>
    <t>Win win-20251231-40009</t>
  </si>
  <si>
    <t>Win win-20251231-12383</t>
  </si>
  <si>
    <t>Kính Nổi -20251231-40550</t>
  </si>
  <si>
    <t>Vico- QLTB-20260101-94993</t>
  </si>
  <si>
    <t>Win win-20260101-13969</t>
  </si>
  <si>
    <t>Vico- QLTB-20260101-77087</t>
  </si>
  <si>
    <t>Kính Nổi -20260102-31418</t>
  </si>
  <si>
    <t>Vico- QLTB-20260102-45617</t>
  </si>
  <si>
    <t>Win win-20260102-88503</t>
  </si>
  <si>
    <t>Vico- QLTB-20260102-21613</t>
  </si>
  <si>
    <t>UCC-20260102-42216</t>
  </si>
  <si>
    <t>Vico- QLTB-20260102-68438</t>
  </si>
  <si>
    <t>Vico- QLTB-20260102-59099</t>
  </si>
  <si>
    <t>s</t>
  </si>
  <si>
    <t>Vico- QLTB-20260102-62499</t>
  </si>
  <si>
    <t>Vico- QLTB-20260102-54137</t>
  </si>
  <si>
    <t>Win win-20260103-79589</t>
  </si>
  <si>
    <t>Vico- QLTB-20260103-26218</t>
  </si>
  <si>
    <t>Vico- QLTB-20260103-84675</t>
  </si>
  <si>
    <t>Kính Nổi -20260103-29773</t>
  </si>
  <si>
    <t>Win win-20260103-41902</t>
  </si>
  <si>
    <t>Vico- QLTB-20260103-50941</t>
  </si>
  <si>
    <t>Vico- QLTB-20260103-97416</t>
  </si>
  <si>
    <t>UCC-20260103-82259</t>
  </si>
  <si>
    <t>Vico- QLTB-20260103-73940</t>
  </si>
  <si>
    <t>UCC-20260103-85443</t>
  </si>
  <si>
    <t>Vico- QLTB-20260103-21403</t>
  </si>
  <si>
    <t>Win win-20260103-57145</t>
  </si>
  <si>
    <t>Win win-20260103-95313</t>
  </si>
  <si>
    <t>Vico- QLTB-20260103-71676</t>
  </si>
  <si>
    <t>Win win-20260103-36242</t>
  </si>
  <si>
    <t>Vico- QLTB-20260103-36379</t>
  </si>
  <si>
    <t>Vico- QLTB-20260103-69540</t>
  </si>
  <si>
    <t>Vico- QLTB-20260104-52356</t>
  </si>
  <si>
    <t>Win win-20260104-35120</t>
  </si>
  <si>
    <t>Win win-20260104-96255</t>
  </si>
  <si>
    <t>Win win-20260104-89657</t>
  </si>
  <si>
    <t>Vico- QLTB-20260104-44250</t>
  </si>
  <si>
    <t>Vico- QLTB-20260104-38540</t>
  </si>
  <si>
    <t>Vico- QLTB-20260104-34552</t>
  </si>
  <si>
    <t>Vico- QLTB-20260104-75693</t>
  </si>
  <si>
    <t>Vico- QLTB-20260104-41071</t>
  </si>
  <si>
    <t>Molycop-20260104-46867</t>
  </si>
  <si>
    <t>Molycop-20260104-90583</t>
  </si>
  <si>
    <t>Molycop-20260104-99051</t>
  </si>
  <si>
    <t>Vico- QLTB-20260105-48036</t>
  </si>
  <si>
    <t>Vico- QLTB-20260105-37074</t>
  </si>
  <si>
    <t>Vico- QLTB-20260105-73195</t>
  </si>
  <si>
    <t>Vico- QLTB-20260105-35749</t>
  </si>
  <si>
    <t>Vico- QLTB-20260105-35188</t>
  </si>
  <si>
    <t>Win win-20260105-31857</t>
  </si>
  <si>
    <t>Win win-20260105-73328</t>
  </si>
  <si>
    <t>Win win-20260105-41371</t>
  </si>
  <si>
    <t>Vico- QLTB-20260105-89646</t>
  </si>
  <si>
    <t>Vico- QLTB-20260105-68417</t>
  </si>
  <si>
    <t>Vico- QLTB-20260105-81791</t>
  </si>
  <si>
    <t>Vico- QLTB-20260105-97571</t>
  </si>
  <si>
    <t>Vico- QLTB-20260105-15617</t>
  </si>
  <si>
    <t>UCC-20260105-95457</t>
  </si>
  <si>
    <t>Vico- QLTB-20260105-86038</t>
  </si>
  <si>
    <t>Win win-20260105-76870</t>
  </si>
  <si>
    <t>Win win-20260105-41365</t>
  </si>
  <si>
    <t>Vico- QLTB-20260105-95510</t>
  </si>
  <si>
    <t>Win win-20260106-56437</t>
  </si>
  <si>
    <t>Vico- QLTB-20260106-61028</t>
  </si>
  <si>
    <t>Vico- QLTB-20260106-37254</t>
  </si>
  <si>
    <t>Win win-20260106-27768</t>
  </si>
  <si>
    <t>Win win-20260106-84920</t>
  </si>
  <si>
    <t>Vico- QLTB-20260106-19411</t>
  </si>
  <si>
    <t>Vico- QLTB-20260106-85513</t>
  </si>
  <si>
    <t>UCC-20260106-97001</t>
  </si>
  <si>
    <t>Vico- QLTB-20260106-33894</t>
  </si>
  <si>
    <t>Vico- QLTB-20260106-46309</t>
  </si>
  <si>
    <t>Vico- QLTB-20260106-75176</t>
  </si>
  <si>
    <t>Molycop-20260106-81655</t>
  </si>
  <si>
    <t>Vico- QLTB-20260106-48478</t>
  </si>
  <si>
    <t>Molycop-20260106-72008</t>
  </si>
  <si>
    <t>Molycop-20260106-50043</t>
  </si>
  <si>
    <t>Vico- QLTB-20260106-29627</t>
  </si>
  <si>
    <t>UCC-20260106-15790</t>
  </si>
  <si>
    <t>Win win-20260106-47254</t>
  </si>
  <si>
    <t>Vico- QLTB-20260106-78008</t>
  </si>
  <si>
    <t>Vico- QLTB-20260107-24035</t>
  </si>
  <si>
    <t>UCC-20260107-10073</t>
  </si>
  <si>
    <t>Vico- QLTB-20260107-81906</t>
  </si>
  <si>
    <t>UCC-20260107-15596</t>
  </si>
  <si>
    <t>Vico- QLTB-20260107-83386</t>
  </si>
  <si>
    <t>Vico- QLTB-20260107-16172</t>
  </si>
  <si>
    <t>Win win-20260107-60148</t>
  </si>
  <si>
    <t>Vico- QLTB-20260107-71419</t>
  </si>
  <si>
    <t>Vico- QLTB-20260107-51559</t>
  </si>
  <si>
    <t>Vico- QLTB-20260107-83028</t>
  </si>
  <si>
    <t>UCC-20260107-21215</t>
  </si>
  <si>
    <t>Vico- QLTB-20260107-54715</t>
  </si>
  <si>
    <t>Win win-20260107-30129</t>
  </si>
  <si>
    <t>Vico- QLTB-20260107-36131</t>
  </si>
  <si>
    <t>Molycop-20260107-71340</t>
  </si>
  <si>
    <t>Win win-20260107-79749</t>
  </si>
  <si>
    <t>Win win-20260107-83651</t>
  </si>
  <si>
    <t>Win win-20260107-41148</t>
  </si>
  <si>
    <t>Vico- QLTB-20260107-65946</t>
  </si>
  <si>
    <t>Vico- QLTB-20260107-56860</t>
  </si>
  <si>
    <t>UCC-20260108-76235</t>
  </si>
  <si>
    <t>Vico- QLTB-20260108-85674</t>
  </si>
  <si>
    <t>Vico- QLTB-20260108-77151</t>
  </si>
  <si>
    <t>Vico- QLTB-20260108-87191</t>
  </si>
  <si>
    <t>Vico- QLTB-20260108-74402</t>
  </si>
  <si>
    <t>Đầu đùn bậc thềm</t>
  </si>
  <si>
    <t xml:space="preserve">G/c phay mp + khoan mồi NC1 </t>
  </si>
  <si>
    <t>G/c phay mp + khoan mồi NC2</t>
  </si>
  <si>
    <t>G/c khoan hoàn thiện</t>
  </si>
  <si>
    <t>Hải- Vinh Quảng Ninh-08012026-70554</t>
  </si>
  <si>
    <t>Bạc trục 2 nửa máy nhào D170x60 (2 nửa ghép nhau)</t>
  </si>
  <si>
    <t>G/c phay ghép hoàn thiện NC1</t>
  </si>
  <si>
    <t>G/c khoan + khoan mở hoàn thiện NC1</t>
  </si>
  <si>
    <t>Hải- Vinh Quảng Ninh-08012026-53342</t>
  </si>
  <si>
    <t>Vico- QLTB-20260108-98835</t>
  </si>
  <si>
    <t>Win win-20260108-75682</t>
  </si>
  <si>
    <t>Vico- QLTB-20260108-81420</t>
  </si>
  <si>
    <t>Vico- QLTB-20260108-15136</t>
  </si>
  <si>
    <t>Vico- QLTB-20260108-49363</t>
  </si>
  <si>
    <t>Vico- QLTB-20260108-65130</t>
  </si>
  <si>
    <t>Vico- QLTB-20260108-24467</t>
  </si>
  <si>
    <t>Vico- QLTB-20260108-55425</t>
  </si>
  <si>
    <t>Win win-20260108-51370</t>
  </si>
  <si>
    <t>Vico- QLTB-20260108-90345</t>
  </si>
  <si>
    <t>Vico- QLTB-20260109-81124</t>
  </si>
  <si>
    <t>Win win-20260109-22457</t>
  </si>
  <si>
    <t>Vico- QLTB-20260109-15889</t>
  </si>
  <si>
    <t>Vico- QLTB-20260109-81636</t>
  </si>
  <si>
    <t>Vico- QLTB-20260109-25508</t>
  </si>
  <si>
    <t>Vico- QLTB-20260109-24188</t>
  </si>
  <si>
    <t>Vico- QLTB-20260109-50257</t>
  </si>
  <si>
    <t>Win win-20260109-73130</t>
  </si>
  <si>
    <t>Win win-20260109-66489</t>
  </si>
  <si>
    <t>Vico- QLTB-20260109-63884</t>
  </si>
  <si>
    <t>Vico- QLTB-20260109-70133</t>
  </si>
  <si>
    <t>Vico- QLTB-20260109-96865</t>
  </si>
  <si>
    <t>Vico- QLTB-20260110-74744</t>
  </si>
  <si>
    <t>UCC-20260110-88136</t>
  </si>
  <si>
    <t>UCC-658</t>
  </si>
  <si>
    <t>Vico- QLTB-20260110-34505</t>
  </si>
  <si>
    <t>Vico- QLTB-20260110-32389</t>
  </si>
  <si>
    <t>Vico- QLTB-20260110-18013</t>
  </si>
  <si>
    <t>Win win-20260110-72600</t>
  </si>
  <si>
    <t>Win win-20260110-39170</t>
  </si>
  <si>
    <t>Win win-20260110-53956</t>
  </si>
  <si>
    <t>Win win-20260110-37222</t>
  </si>
  <si>
    <t>Vico- QLTB-20260110-46211</t>
  </si>
  <si>
    <t>Win win-20260110-63239</t>
  </si>
  <si>
    <t>Win win-20260110-21676</t>
  </si>
  <si>
    <t>Win win-20260110-53764</t>
  </si>
  <si>
    <t>Vico- QLTB-20260110-25003</t>
  </si>
  <si>
    <t>Vico- QLTB-20260111-33499</t>
  </si>
  <si>
    <t>Vico- QLTB-20260111-42239</t>
  </si>
  <si>
    <t>Vico- QLTB-20260111-62608</t>
  </si>
  <si>
    <t>Vico- QLTB-20260111-45859</t>
  </si>
  <si>
    <t>Vico- QLTB-20260111-33330</t>
  </si>
  <si>
    <t>Vico- QLTB-20260111-28491</t>
  </si>
  <si>
    <t>Vico- QLTB-20260111-13099</t>
  </si>
  <si>
    <t>Vico- QLTB-20260111-29004</t>
  </si>
  <si>
    <t>Vico- QLTB-20260111-42612</t>
  </si>
  <si>
    <t>Win win-20260111-15666</t>
  </si>
  <si>
    <t>Win win-20260111-30669</t>
  </si>
  <si>
    <t>Vico- QLTB-20260111-99417</t>
  </si>
  <si>
    <t>Vico- QLTB-20260112-16892</t>
  </si>
  <si>
    <t>Vico- QLTB-20260112-41733</t>
  </si>
  <si>
    <t>Vico- QLTB-20260112-77547</t>
  </si>
  <si>
    <t>Vico- QLTB-20260112-73641</t>
  </si>
  <si>
    <t>Win win-20260112-43211</t>
  </si>
  <si>
    <t>Win win-20260112-40282</t>
  </si>
  <si>
    <t>Vico- QLTB-20260112-96288</t>
  </si>
  <si>
    <t>Vico- QLTB-20260113-55513</t>
  </si>
  <si>
    <t>Vico- QLTB-20260113-20111</t>
  </si>
  <si>
    <t>Vico- QLTB-20260113-97535</t>
  </si>
  <si>
    <t>Vico- QLTB-20260113-42443</t>
  </si>
  <si>
    <t>Vico- QLTB-20260113-40784</t>
  </si>
  <si>
    <t>Vico- QLTB-20260113-24579</t>
  </si>
  <si>
    <t>Molycop-20260113-54054</t>
  </si>
  <si>
    <t>Vico- QLTB-20260113-34001</t>
  </si>
  <si>
    <t>Win win-20260113-37214</t>
  </si>
  <si>
    <t>Win win-20260113-13323</t>
  </si>
  <si>
    <t>Win win-20260113-66069</t>
  </si>
  <si>
    <t>Win win-20260113-29163</t>
  </si>
  <si>
    <t>Vico- QLTB-20260113-23935</t>
  </si>
  <si>
    <t>Vico- QLTB-20260113-59179</t>
  </si>
  <si>
    <t>Win win-20260113-60242</t>
  </si>
  <si>
    <t>Win win-20260113-54526</t>
  </si>
  <si>
    <t>Vico- QLTB-20260113-84203</t>
  </si>
  <si>
    <t>Vico- QLTB-20260113-53844</t>
  </si>
  <si>
    <t>Vico- QLTB-20260113-23548</t>
  </si>
  <si>
    <t>Molycop-20260114-85383</t>
  </si>
  <si>
    <t>Vico- QLTB-20260114-65764</t>
  </si>
  <si>
    <t>Hòa Phát DQ-20260114-48207</t>
  </si>
  <si>
    <t>Vico- QLTB-20260114-32813</t>
  </si>
  <si>
    <t>Vico- QLTB-20260114-43301</t>
  </si>
  <si>
    <t>Vico- QLTB-20260114-51636</t>
  </si>
  <si>
    <t>Win win-20260114-41504</t>
  </si>
  <si>
    <t>Win win-20260114-55862</t>
  </si>
  <si>
    <t>Vico- QLTB-20260114-89231</t>
  </si>
  <si>
    <t>Vico- QLTB-20260114-62171</t>
  </si>
  <si>
    <t>Vico- QLTB-20260114-82903</t>
  </si>
  <si>
    <t>Vico- QLTB-20260114-43431</t>
  </si>
  <si>
    <t>Hòa Phát DQ-20260114-54146</t>
  </si>
  <si>
    <t>Vico- QLTB-20260115-96999</t>
  </si>
  <si>
    <t>Vico- QLTB-20260115-28497</t>
  </si>
  <si>
    <t>Vico- QLTB-20260115-37538</t>
  </si>
  <si>
    <t>Vico- QLTB-20260115-64376</t>
  </si>
  <si>
    <t>Win win-20260115-87259</t>
  </si>
  <si>
    <t>Win win-20260115-96891</t>
  </si>
  <si>
    <t>Win win-20260115-43932</t>
  </si>
  <si>
    <t>Win win-20260115-87188</t>
  </si>
  <si>
    <t>Vico- QLTB-20260115-81781</t>
  </si>
  <si>
    <t>Vico- QLTB-20260115-79526</t>
  </si>
  <si>
    <t>Hòa Phát DQ-20260115-75669</t>
  </si>
  <si>
    <t>Vico- QLTB-20260115-62994</t>
  </si>
  <si>
    <t>Vico- QLTB-20260116-54691</t>
  </si>
  <si>
    <t>Vico- QLTB-20260116-38389</t>
  </si>
  <si>
    <t>Vico- QLTB-20260116-53905</t>
  </si>
  <si>
    <t>Vico- QLTB-20260116-75046</t>
  </si>
  <si>
    <t>Hòa Phát DQ-20260116-78358</t>
  </si>
  <si>
    <t>Vico- QLTB-20260116-88838</t>
  </si>
  <si>
    <t>Hòa Phát DQ-20260116-11418</t>
  </si>
  <si>
    <t>Win win-20260116-54089</t>
  </si>
  <si>
    <t>Win win-20260116-94127</t>
  </si>
  <si>
    <t>Win win-20260116-28180</t>
  </si>
  <si>
    <t>Vico- QLTB-20260116-36186</t>
  </si>
  <si>
    <t>Vico- QLTB-20260116-96624</t>
  </si>
  <si>
    <t>Vico- QLTB-20260117-16107</t>
  </si>
  <si>
    <t>Win win-20260117-62234</t>
  </si>
  <si>
    <t>Win win-20260117-22170</t>
  </si>
  <si>
    <t>Win win-20260117-52001</t>
  </si>
  <si>
    <t>Vico- QLTB-20260118-32193</t>
  </si>
  <si>
    <t>UCC-20260118-77906</t>
  </si>
  <si>
    <t>Vico- QLTB-20260118-38634</t>
  </si>
  <si>
    <t>Win win-20260118-38132</t>
  </si>
  <si>
    <t>Win win-20260118-49749</t>
  </si>
  <si>
    <t>Win win-20260118-90407</t>
  </si>
  <si>
    <t>Vico- QLTB-20260118-40194</t>
  </si>
  <si>
    <t>Hòa Phát DQ-20260118-95501</t>
  </si>
  <si>
    <t>Vico- QLTB-20260118-91482</t>
  </si>
  <si>
    <t>Vico- QLTB-20260118-68427</t>
  </si>
  <si>
    <t>Win win-20260118-44790</t>
  </si>
  <si>
    <t>Win win-20260118-76820</t>
  </si>
  <si>
    <t>Win win-20260118-40360</t>
  </si>
  <si>
    <t>Vico- QLTB-20260119-85328</t>
  </si>
  <si>
    <t>Hòa Phát DQ-20260119-24154</t>
  </si>
  <si>
    <t>Hòa Phát DQ-20260119-77174</t>
  </si>
  <si>
    <t>Vico- QLTB-20260119-70724</t>
  </si>
  <si>
    <t>Win win-20260119-10994</t>
  </si>
  <si>
    <t>Win win-20260119-70312</t>
  </si>
  <si>
    <t>Vico- QLTB-20260119-44896</t>
  </si>
  <si>
    <t>Vico- QLTB-20260119-32839</t>
  </si>
  <si>
    <t>Hòa Phát DQ-20260119-18164</t>
  </si>
  <si>
    <t>Win win-20260119-64402</t>
  </si>
  <si>
    <t>Win win-20260119-73007</t>
  </si>
  <si>
    <t>Win win-20260119-88811</t>
  </si>
  <si>
    <t>Vico- QLTB-20260119-99319</t>
  </si>
  <si>
    <t>Vico- QLTB-20260120-69089</t>
  </si>
  <si>
    <t>Win win-20260120-86464</t>
  </si>
  <si>
    <t>Vico- QLTB-20260120-26535</t>
  </si>
  <si>
    <t>UCC-20260120-79219</t>
  </si>
  <si>
    <t>Vico- QLTB-20260120-67054</t>
  </si>
  <si>
    <t>Vico- QLTB-20260120-64387</t>
  </si>
  <si>
    <t>Vico- QLTB-20260120-58310</t>
  </si>
  <si>
    <t>Hòa Phát DQ-20260120-12813</t>
  </si>
  <si>
    <t>Vico- QLTB-20260120-54065</t>
  </si>
  <si>
    <t>Vico- QLTB-20260121-28755</t>
  </si>
  <si>
    <t>ISHIZUE OMEGA114.3-310</t>
  </si>
  <si>
    <t>Win win-21012026-70554</t>
  </si>
  <si>
    <t>ISHIZUE OMEGA139.8-450</t>
  </si>
  <si>
    <t>Win win-21012026-53342</t>
  </si>
  <si>
    <t>ISHIZUE OMEGA165.2-500</t>
  </si>
  <si>
    <t>Win win-21012026-57951</t>
  </si>
  <si>
    <t>ISHIZUE OMEGA190.7-550</t>
  </si>
  <si>
    <t>Win win-21012026-28956</t>
  </si>
  <si>
    <t>ISHIZUE OMEGA190.7-650</t>
  </si>
  <si>
    <t>Win win-21012026-30194</t>
  </si>
  <si>
    <t>ISHIZUE OMEGA216.3-740</t>
  </si>
  <si>
    <t>Win win-21012026-77474</t>
  </si>
  <si>
    <t>ISHIZUE OMEGA267.4-700</t>
  </si>
  <si>
    <t>Win win-21012026-01401</t>
  </si>
  <si>
    <t>ISHIZUE OMEGA267.4-950</t>
  </si>
  <si>
    <t>Win win-21012026-76072</t>
  </si>
  <si>
    <t>ISHIZUE OMEGA318.5-1010</t>
  </si>
  <si>
    <t>Win win-21012026-81449</t>
  </si>
  <si>
    <t>ISHIZUE OMEGA355.6-1060</t>
  </si>
  <si>
    <t>Win win-21012026-70903</t>
  </si>
  <si>
    <t>ISHIZUE OMEGA406.4-1130</t>
  </si>
  <si>
    <t>Win win-21012026-04535</t>
  </si>
  <si>
    <t>ISHIZUE OMEGA457.2-1150</t>
  </si>
  <si>
    <t>Win win-21012026-41403</t>
  </si>
  <si>
    <t>Vico- QLTB-20260121-70691</t>
  </si>
  <si>
    <t>Molycop-20260121-92362</t>
  </si>
  <si>
    <t>Molycop-20260121-83462</t>
  </si>
  <si>
    <t>Win win-20260121-34876</t>
  </si>
  <si>
    <t>UCC-20260121-55205</t>
  </si>
  <si>
    <t>Vico- QLTB-20260121-89192</t>
  </si>
  <si>
    <t>Hòa Phát DQ-20260121-19065</t>
  </si>
  <si>
    <t>Vico- QLTB-20260121-72928</t>
  </si>
  <si>
    <t>Hòa Phát DQ-20260121-23113</t>
  </si>
  <si>
    <t>Vico- QLTB-20260121-30478</t>
  </si>
  <si>
    <t>Molycop-20260121-38900</t>
  </si>
  <si>
    <t>Molycop-20260121-26811</t>
  </si>
  <si>
    <t>Vico- QLTB-20260121-30263</t>
  </si>
  <si>
    <t>Vico- QLTB-20260122-24472</t>
  </si>
  <si>
    <t>Hòa Phát DQ-20260122-76589</t>
  </si>
  <si>
    <t>Vico- QLTB-20260122-51927</t>
  </si>
  <si>
    <t>Hòa Phát DQ-20260122-23112</t>
  </si>
  <si>
    <t>Vico- QLTB-20260122-21706</t>
  </si>
  <si>
    <t>UCC-20260122-33981</t>
  </si>
  <si>
    <t>Vico- QLTB-20260122-22485</t>
  </si>
  <si>
    <t>ISHIZUE OMEGA355.6-1060 (miệng phẳng)</t>
  </si>
  <si>
    <t>Win win-22012026-70554</t>
  </si>
  <si>
    <t>ISHIZUE OMEGA267.4-950 (miệng phẳng)</t>
  </si>
  <si>
    <t>Win win-22012026-53342</t>
  </si>
  <si>
    <t>Vico- QLTB-20260122-28990</t>
  </si>
  <si>
    <t>Hòa Phát DQ-20260122-59950</t>
  </si>
  <si>
    <t>UCC-20260123-40927</t>
  </si>
  <si>
    <t>Vico- QLTB-20260123-67171</t>
  </si>
  <si>
    <t>Vico- QLTB-20260123-93323</t>
  </si>
  <si>
    <t>Vico- QLTB-20260123-92899</t>
  </si>
  <si>
    <t>Vico- QLTB-20260124-90987</t>
  </si>
  <si>
    <t>Hòa Phát DQ-20260124-66425</t>
  </si>
  <si>
    <t>Vico- QLTB-20260124-91224</t>
  </si>
  <si>
    <t>UCC-20260124-55009</t>
  </si>
  <si>
    <t>Vico- QLTB-20260124-56401</t>
  </si>
  <si>
    <t>Vico- QLTB-20260124-97294</t>
  </si>
  <si>
    <t>UCC-20260124-96806</t>
  </si>
  <si>
    <t>Vico- QLTB-20260124-49679</t>
  </si>
  <si>
    <t>UCC-20260124-55638</t>
  </si>
  <si>
    <t>Vico- QLTB-20260124-83508</t>
  </si>
  <si>
    <t>Hòa Phát DQ-20260124-95090</t>
  </si>
  <si>
    <t>Vico- QLTB-20260124-25276</t>
  </si>
  <si>
    <t>Vico- QLTB-20260124-21000</t>
  </si>
  <si>
    <t>Molycop-20260124-79703</t>
  </si>
  <si>
    <t>Vico- QLTB-20260124-92834</t>
  </si>
  <si>
    <t>Hòa Phát DQ-20260124-54757</t>
  </si>
  <si>
    <t>Vico- QLTB-20260124-82360</t>
  </si>
  <si>
    <t>Vico- QLTB-20260124-57328</t>
  </si>
  <si>
    <t>Molycop-20260124-61610</t>
  </si>
  <si>
    <t>Vico- QLTB-20260124-42864</t>
  </si>
  <si>
    <t>Vico- QLTB-20260124-52435</t>
  </si>
  <si>
    <t>Vico- QLTB-20260124-49401</t>
  </si>
  <si>
    <t>Vico- QLTB-20260124-71185</t>
  </si>
  <si>
    <t>Vico- QLTB-20260124-67246</t>
  </si>
  <si>
    <t>Win win-20260124-86107</t>
  </si>
  <si>
    <t>Win win-20260124-36728</t>
  </si>
  <si>
    <t>Vico- QLTB-20260124-89986</t>
  </si>
  <si>
    <t>Hòa Phát DQ-20260124-98872</t>
  </si>
  <si>
    <t>Molycop-20260124-45777</t>
  </si>
  <si>
    <t>UCC-20260125-88890</t>
  </si>
  <si>
    <t>Vico- QLTB-20260125-87883</t>
  </si>
  <si>
    <t>Vico- QLTB-20260125-94429</t>
  </si>
  <si>
    <t>Vico- QLTB-20260125-69799</t>
  </si>
  <si>
    <t>Win win-20260125-43382</t>
  </si>
  <si>
    <t>Hòa Phát DQ-20260125-18235</t>
  </si>
  <si>
    <t>Win win-20260125-29910</t>
  </si>
  <si>
    <t>Vico- QLTB-20260125-54879</t>
  </si>
  <si>
    <t>UCC-20260125-87303</t>
  </si>
  <si>
    <t>Vico- QLTB-20260125-68534</t>
  </si>
  <si>
    <t xml:space="preserve">  </t>
  </si>
  <si>
    <t>Vico- QLTB-20260126-67364</t>
  </si>
  <si>
    <t>Vico- QLTB-20260126-58163</t>
  </si>
  <si>
    <t>Vico- QLTB-20260126-91002</t>
  </si>
  <si>
    <t>Molycop-20260126-60107</t>
  </si>
  <si>
    <t>Vico- QLTB-20260126-90031</t>
  </si>
  <si>
    <t>Vico- QLTB-20260126-31361</t>
  </si>
  <si>
    <t>Vico- QLTB-20260126-11899</t>
  </si>
  <si>
    <t>Hòa Phát DQ-20260126-84926</t>
  </si>
  <si>
    <t>Molycop-20260126-88653</t>
  </si>
  <si>
    <t>Vico- QLTB-20260126-36539</t>
  </si>
  <si>
    <t>Vico- QLTB-20260126-11352</t>
  </si>
  <si>
    <t>Hòa Phát DQ-20260127-80018</t>
  </si>
  <si>
    <t>Vico- QLTB-20260127-28717</t>
  </si>
  <si>
    <t>Hòa Phát DQ-20260127-13636</t>
  </si>
  <si>
    <t>Vico- QLTB-20260127-20544</t>
  </si>
  <si>
    <t>Vico- QLTB-20260127-65141</t>
  </si>
  <si>
    <t>Vico- QLTB-20260127-24583</t>
  </si>
  <si>
    <t>Vico- QLTB-20260127-92127</t>
  </si>
  <si>
    <t>Hòa Phát DQ-20260127-25079</t>
  </si>
  <si>
    <t>Vico- QLTB-20260127-83607</t>
  </si>
  <si>
    <t>Molycop-20260127-53378</t>
  </si>
  <si>
    <t>Vico- QLTB-20260127-86308</t>
  </si>
  <si>
    <t>Hòa Phát DQ-20260127-94931</t>
  </si>
  <si>
    <t>Hòa Phát DQ-20260127-70815</t>
  </si>
  <si>
    <t>Vico- QLTB-20260127-81369</t>
  </si>
  <si>
    <t>Vico- QLTB-20260127-62049</t>
  </si>
  <si>
    <t>Vico- QLTB-20260127-83820</t>
  </si>
  <si>
    <t>UCC-20260127-96777</t>
  </si>
  <si>
    <t>Vico- QLTB-20260127-47105</t>
  </si>
  <si>
    <t>Vico- QLTB-20260127-24361</t>
  </si>
  <si>
    <t>Vico- QLTB-20260127-72295</t>
  </si>
  <si>
    <t>UCC-20260128-41727</t>
  </si>
  <si>
    <t>Vico- QLTB-20260128-77751</t>
  </si>
  <si>
    <t>UCC-20260128-22064</t>
  </si>
  <si>
    <t>Kính Nổi -20260128-35243</t>
  </si>
  <si>
    <t>UCC-20260128-29424</t>
  </si>
  <si>
    <t>Vico- QLTB-20260128-82778</t>
  </si>
  <si>
    <t>Hòa Phát DQ-20260128-77003</t>
  </si>
  <si>
    <t>Vico- QLTB-20260128-16547</t>
  </si>
  <si>
    <t>Vico- QLTB-20260128-64594</t>
  </si>
  <si>
    <t>Vico- QLTB-20260128-89996</t>
  </si>
  <si>
    <t>UCC-20260128-32890</t>
  </si>
  <si>
    <t>UCC-20260128-48392</t>
  </si>
  <si>
    <t>210658-1</t>
  </si>
  <si>
    <t>Hòa Phát DQ-20260128-32457</t>
  </si>
  <si>
    <t>Vico- QLTB-20260128-33469</t>
  </si>
  <si>
    <t>Vico- QLTB-20260128-64182</t>
  </si>
  <si>
    <t>UCC-20260128-43192</t>
  </si>
  <si>
    <t>Vico- QLTB-20260128-35647</t>
  </si>
  <si>
    <t>Vico- QLTB-20260129-95980</t>
  </si>
  <si>
    <t>Vico- QLTB-20260129-61104</t>
  </si>
  <si>
    <t>Vico- QLTB-20260129-88650</t>
  </si>
  <si>
    <t>Vico- QLTB-20260129-48654</t>
  </si>
  <si>
    <t>Win win-20260129-31932</t>
  </si>
  <si>
    <t>Vico- QLTB-20260129-71538</t>
  </si>
  <si>
    <t>Vico- QLTB-20260129-50597</t>
  </si>
  <si>
    <t>Vico- QLTB-20260129-60318</t>
  </si>
  <si>
    <t>Vico- QLTB-20260129-41508</t>
  </si>
  <si>
    <t>Vico- QLTB-20260129-63550</t>
  </si>
  <si>
    <t>Hòa Phát DQ-20260129-90412</t>
  </si>
  <si>
    <t>Vico- QLTB-20260129-63257</t>
  </si>
  <si>
    <t>Hòa Phát DQ-20260130-82072</t>
  </si>
  <si>
    <t>Vico- QLTB-20260130-69419</t>
  </si>
  <si>
    <t>Vico- QLTB-20260130-27453</t>
  </si>
  <si>
    <t>Win win-20260130-43204</t>
  </si>
  <si>
    <t xml:space="preserve">   </t>
  </si>
  <si>
    <t>Vico- QLTB-20260130-72581</t>
  </si>
  <si>
    <t>Vico- QLTB-20260130-70792</t>
  </si>
  <si>
    <t>Hòa Phát DQ-20260130-25582</t>
  </si>
  <si>
    <t>Vico- QLTB-20260130-44809</t>
  </si>
  <si>
    <t>Vico- QLTB-20260130-82742</t>
  </si>
  <si>
    <t>Vico- QLTB-20260130-19427</t>
  </si>
  <si>
    <t>Win win-20260130-28596</t>
  </si>
  <si>
    <t>Win win-20260130-66814</t>
  </si>
  <si>
    <t>Win win-20260130-48749</t>
  </si>
  <si>
    <t>Vico- QLTB-20260130-79269</t>
  </si>
  <si>
    <t>Vico- QLTB-20260130-47069</t>
  </si>
  <si>
    <t>UCC-20260130-89077</t>
  </si>
  <si>
    <t>Hòa Phát DQ-20260130-93546</t>
  </si>
  <si>
    <t>UCC-20260130-58579</t>
  </si>
  <si>
    <t>Hòa Phát DQ-20260131-34923</t>
  </si>
  <si>
    <t>Vico- QLTB-20260131-98771</t>
  </si>
  <si>
    <t>Molycop-20260131-78548</t>
  </si>
  <si>
    <t>Vico- QLTB-20260131-26657</t>
  </si>
  <si>
    <t>Vico- QLTB-20260131-99457</t>
  </si>
  <si>
    <t>Hòa Phát DQ-20260131-68623</t>
  </si>
  <si>
    <t>Vico- QLTB-20260131-70786</t>
  </si>
  <si>
    <t>Molycop-20260131-73284</t>
  </si>
  <si>
    <t>Vico- QLTB-20260131-41650</t>
  </si>
  <si>
    <t>Win win-20260131-21141</t>
  </si>
  <si>
    <t>Vico- QLTB-20260131-83062</t>
  </si>
  <si>
    <t>Hòa Phát DQ-20260131-67784</t>
  </si>
  <si>
    <t>Vico- QLTB-20260131-59634</t>
  </si>
  <si>
    <t xml:space="preserve">     </t>
  </si>
  <si>
    <t>UCC-20260201-67658</t>
  </si>
  <si>
    <t>Vico- QLTB-20260201-76948</t>
  </si>
  <si>
    <t>2/31/2026</t>
  </si>
  <si>
    <t>Hòa Phát DQ-20260201-46416</t>
  </si>
  <si>
    <t>Vico- QLTB-20260202-67182</t>
  </si>
  <si>
    <t>Hòa Phát DQ-20260202-13272</t>
  </si>
  <si>
    <t>Vico- QLTB-20260202-38766</t>
  </si>
  <si>
    <t>Hòa Phát DQ-20260202-77020</t>
  </si>
  <si>
    <t>Molycop-20260202-15972</t>
  </si>
  <si>
    <t>Vico- QLTB-20260202-26989</t>
  </si>
  <si>
    <t>Molycop-20260202-38725</t>
  </si>
  <si>
    <t>Vico- QLTB-20260202-46612</t>
  </si>
  <si>
    <t>Vico- QLTB-20260203-28490</t>
  </si>
  <si>
    <t>Molycop-20260203-77011</t>
  </si>
  <si>
    <t>Vico- QLTB-20260203-71145</t>
  </si>
  <si>
    <t>Hòa Phát DQ-20260203-43647</t>
  </si>
  <si>
    <t>Vico- QLTB-20260203-18383</t>
  </si>
  <si>
    <t>Vico- QLTB-20260203-10448</t>
  </si>
  <si>
    <t>Hòa Phát DQ-20260203-20620</t>
  </si>
  <si>
    <t>Vico- QLTB-20260203-62673</t>
  </si>
  <si>
    <t>Vico- QLTB-20260203-68326</t>
  </si>
  <si>
    <t>Vico- QLTB-20260203-24644</t>
  </si>
  <si>
    <t>Vico- QLTB-20260203-45659</t>
  </si>
  <si>
    <t>Vico- QLTB-20260203-25756</t>
  </si>
  <si>
    <t>Vico- QLTB-20260203-46412</t>
  </si>
  <si>
    <t>Win win-20260203-77067</t>
  </si>
  <si>
    <t>Hòa Phát DQ-20260203-53702</t>
  </si>
  <si>
    <t>Vico- QLTB-20260203-80576</t>
  </si>
  <si>
    <t>Vico- QLTB-20260203-41261</t>
  </si>
  <si>
    <t>Win win-20260203-28656</t>
  </si>
  <si>
    <t xml:space="preserve">    </t>
  </si>
  <si>
    <t>Vico- QLTB-20260204-88455</t>
  </si>
  <si>
    <t>Win win-20260204-29177</t>
  </si>
  <si>
    <t>Hòa Phát DQ-20260204-84313</t>
  </si>
  <si>
    <t>Vico- QLTB-20260204-91979</t>
  </si>
  <si>
    <t>Vico- QLTB-20260204-29012</t>
  </si>
  <si>
    <t>Vico- QLTB-20260204-41660</t>
  </si>
  <si>
    <t>Win win-20260204-48375</t>
  </si>
  <si>
    <t>Vico- QLTB-20260204-54830</t>
  </si>
  <si>
    <t>Vico- QLTB-20260204-15618</t>
  </si>
  <si>
    <t>Win win-20260204-44683</t>
  </si>
  <si>
    <t>Molycop-20260204-42391</t>
  </si>
  <si>
    <t>Vico- QLTB-20260204-16176</t>
  </si>
  <si>
    <t>Hòa Phát DQ-20260204-92800</t>
  </si>
  <si>
    <t>Vico- QLTB-20260204-47825</t>
  </si>
  <si>
    <t>Hòa Phát DQ-20260204-59969</t>
  </si>
  <si>
    <t>Vico- QLTB-20260204-34134</t>
  </si>
  <si>
    <t>Vico- QLTB-20260205-16613</t>
  </si>
  <si>
    <t>Win win-20260205-60953</t>
  </si>
  <si>
    <t>Vico- QLTB-20260205-71214</t>
  </si>
  <si>
    <t>Hòa Phát DQ-20260205-55767</t>
  </si>
  <si>
    <t>Vico- QLTB-20260205-98937</t>
  </si>
  <si>
    <t>Win win-20260205-30350</t>
  </si>
  <si>
    <t>Win win-20260205-89241</t>
  </si>
  <si>
    <t>Vico- QLTB-20260205-54183</t>
  </si>
  <si>
    <t>Vico- QLTB-20260205-39593</t>
  </si>
  <si>
    <t>Hòa Phát DQ-20260205-94064</t>
  </si>
  <si>
    <t>Hòa Phát DQ-20260205-35491</t>
  </si>
  <si>
    <t>Molycop-20260205-70948</t>
  </si>
  <si>
    <t>Vico- QLTB-20260205-56116</t>
  </si>
  <si>
    <t>Win win-20260205-42594</t>
  </si>
  <si>
    <t>Vico- QLTB-20260205-48575</t>
  </si>
  <si>
    <t>Vico- QLTB-20260205-12174</t>
  </si>
  <si>
    <t>Vico- QLTB-20260205-74788</t>
  </si>
  <si>
    <t>Vico- QLTB-20260206-98298</t>
  </si>
  <si>
    <t>Win win-20260206-48396</t>
  </si>
  <si>
    <t>Win win-20260206-59960</t>
  </si>
  <si>
    <t>Molycop-20260206-43866</t>
  </si>
  <si>
    <t>Vico- QLTB-20260206-31053</t>
  </si>
  <si>
    <t>Vico- QLTB-20260206-66662</t>
  </si>
  <si>
    <t>Hòa Phát DQ-20260206-49039</t>
  </si>
  <si>
    <t>Win win-20260206-23812</t>
  </si>
  <si>
    <t>Hòa Phát DQ-20260206-95423</t>
  </si>
  <si>
    <t>Win win-20260206-17949</t>
  </si>
  <si>
    <t>Vico- QLTB-20260206-40588</t>
  </si>
  <si>
    <t>Molycop-20260206-31245</t>
  </si>
  <si>
    <t>Molycop-20260206-89224</t>
  </si>
  <si>
    <t>Hòa Phát DQ-20260206-13581</t>
  </si>
  <si>
    <t>Hòa Phát DQ-20260206-92824</t>
  </si>
  <si>
    <t>Vico- QLTB-20260206-66081</t>
  </si>
  <si>
    <t>Win win-20260206-54165</t>
  </si>
  <si>
    <t>Win win-20260206-83704</t>
  </si>
  <si>
    <t>Win win-20260206-43831</t>
  </si>
  <si>
    <t>Vico- QLTB-20260206-73192</t>
  </si>
  <si>
    <t>Vico- QLTB-20260206-39454</t>
  </si>
  <si>
    <t>Vico- QLTB-20260207-29282</t>
  </si>
  <si>
    <t>Hòa Phát DQ-20260207-88879</t>
  </si>
  <si>
    <t>Vico- QLTB-20260207-28030</t>
  </si>
  <si>
    <t>Vico- QLTB-20260207-99234</t>
  </si>
  <si>
    <t>Hòa Phát DQ-20260207-89259</t>
  </si>
  <si>
    <t>Vico- QLTB-20260207-72289</t>
  </si>
  <si>
    <t>Vico- QLTB-20260207-77290</t>
  </si>
  <si>
    <t>Win win-20260207-68100</t>
  </si>
  <si>
    <t>Hòa Phát DQ-20260207-22811</t>
  </si>
  <si>
    <t>Vico- QLTB-20260209-67656</t>
  </si>
  <si>
    <t>Vico- QLTB-20260209-34369</t>
  </si>
  <si>
    <t>Vico- QLTB-20260209-89691</t>
  </si>
  <si>
    <t>Vico- QLTB-20260209-89590</t>
  </si>
  <si>
    <t>Vico- QLTB-20260209-55948</t>
  </si>
  <si>
    <t>Win win-20260209-47205</t>
  </si>
  <si>
    <t>Vico- QLTB-20260209-92969</t>
  </si>
  <si>
    <t>Kính Nổi -20260209-73588</t>
  </si>
  <si>
    <t>Vico- QLTB-20260209-98219</t>
  </si>
  <si>
    <t>Vico- QLTB-20260210-13820</t>
  </si>
  <si>
    <t>Hòa Phát DQ-20260210-64869</t>
  </si>
  <si>
    <t>Vico- QLTB-20260210-18743</t>
  </si>
  <si>
    <t>Win win-20260210-25646</t>
  </si>
  <si>
    <t>Vico- QLTB-20260210-39412</t>
  </si>
  <si>
    <t>Vico- QLTB-20260210-41519</t>
  </si>
  <si>
    <t>Vico- QLTB-20260210-21922</t>
  </si>
  <si>
    <t>Hòa Phát DQ-20260210-81487</t>
  </si>
  <si>
    <t>Vico- QLTB-20260210-34724</t>
  </si>
  <si>
    <t>Vico- QLTB-20260210-11820</t>
  </si>
  <si>
    <t>Vico- QLTB-20260210-57136</t>
  </si>
  <si>
    <t>Kính Nổi -20260210-66362</t>
  </si>
  <si>
    <t>Vico- QLTB-20260210-34908</t>
  </si>
  <si>
    <t>Vico- QLTB-20260211-51218</t>
  </si>
  <si>
    <t>Vico- QLTB-20260211-54607</t>
  </si>
  <si>
    <t>Win win-20260211-47823</t>
  </si>
  <si>
    <t>Kính Nổi -20260211-32034</t>
  </si>
  <si>
    <t>Kính Nổi -20260211-55784</t>
  </si>
  <si>
    <t>Vico- QLTB-20260211-74406</t>
  </si>
  <si>
    <t>Win win-20260211-30840</t>
  </si>
  <si>
    <t>Vico- QLTB-20260211-41319</t>
  </si>
  <si>
    <t>Vico- QLTB-20260211-49992</t>
  </si>
  <si>
    <t>Vico- QLTB-20260211-91504</t>
  </si>
  <si>
    <t>Vico- QLTB-20260211-97069</t>
  </si>
  <si>
    <t>Molycop-20260211-57427</t>
  </si>
  <si>
    <t>Vico- QLTB-20260211-37763</t>
  </si>
  <si>
    <t>Vico- QLTB-20260212-62957</t>
  </si>
  <si>
    <t>UCC-20260212-50907</t>
  </si>
  <si>
    <t>Vico- QLTB-20260212-73746</t>
  </si>
  <si>
    <t>Taniguchi-20260212-25585</t>
  </si>
  <si>
    <t>Vico- QLTB-20260212-80958</t>
  </si>
  <si>
    <t>Vico- QLTB-20260212-37664</t>
  </si>
  <si>
    <t>Taniguchi-20260212-56309</t>
  </si>
  <si>
    <t>Vico- QLTB-20260212-57384</t>
  </si>
  <si>
    <t>Vico- QLTB-20260212-22389</t>
  </si>
  <si>
    <t>Vico- QLTB-20260212-67972</t>
  </si>
  <si>
    <t>Vico- QLTB-20260213-56267</t>
  </si>
  <si>
    <t>Vico- QLTB-20260213-18736</t>
  </si>
  <si>
    <t>Molycop-20260213-10548</t>
  </si>
  <si>
    <t>Vico- QLTB-20260213-64205</t>
  </si>
  <si>
    <t>Taniguchi-20260213-70066</t>
  </si>
  <si>
    <t>Vico- QLTB-20260213-44720</t>
  </si>
  <si>
    <t>Vico- QLTB-20260213-73127</t>
  </si>
  <si>
    <t>Vico- QLTB-20260221-73043</t>
  </si>
  <si>
    <t>Vico- QLTB-20260222-28856</t>
  </si>
  <si>
    <t>Taniguchi-20260222-31694</t>
  </si>
  <si>
    <t>Vico- QLTB-20260222-96025</t>
  </si>
  <si>
    <t>Vico- QLTB-20260222-74684</t>
  </si>
  <si>
    <t>UCC-20260222-74354</t>
  </si>
  <si>
    <t>UCC-20260222-61479</t>
  </si>
  <si>
    <t>Vico- QLTB-20260222-89582</t>
  </si>
  <si>
    <t>UCC-20260222-65660</t>
  </si>
  <si>
    <t>Vico- QLTB-20260222-47773</t>
  </si>
  <si>
    <t>Vico- QLTB-20260222-96679</t>
  </si>
  <si>
    <t>Vico- QLTB-20260222-31013</t>
  </si>
  <si>
    <t>Vico- QLTB-20260223-18715</t>
  </si>
  <si>
    <t>Vico- QLTB-20260223-26197</t>
  </si>
  <si>
    <t>UCC-20260223-20942</t>
  </si>
  <si>
    <t>UCC-20260223-46250</t>
  </si>
  <si>
    <t>Vico- QLTB-20260223-80328</t>
  </si>
  <si>
    <t>UCC-20260223-72843</t>
  </si>
  <si>
    <t>Vico- QLTB-20260223-60397</t>
  </si>
  <si>
    <t>Taniguchi-20260223-11817</t>
  </si>
  <si>
    <t>Vico- QLTB-20260223-52060</t>
  </si>
  <si>
    <t>Vico- QLTB-20260223-21179</t>
  </si>
  <si>
    <t>Vico- QLTB-20260223-15995</t>
  </si>
  <si>
    <t>Vico- QLTB-20260223-97322</t>
  </si>
  <si>
    <t>Vico- QLTB-20260223-26453</t>
  </si>
  <si>
    <t>Molycop-20260224-92364</t>
  </si>
  <si>
    <t>UCC-20260224-91455</t>
  </si>
  <si>
    <t>Taniguchi-20260224-46917</t>
  </si>
  <si>
    <t>Taniguchi-20260224-47396</t>
  </si>
  <si>
    <t>Vico- QLTB-20260224-64740</t>
  </si>
  <si>
    <t>UCC-20260224-97392</t>
  </si>
  <si>
    <t>Vico- QLTB-20260224-91010</t>
  </si>
  <si>
    <t>Vico- QLTB-20260224-91069</t>
  </si>
  <si>
    <t>UCC-20260225-64574</t>
  </si>
  <si>
    <t>Taniguchi-20260225-76193</t>
  </si>
  <si>
    <t>Taniguchi-20260225-48982</t>
  </si>
  <si>
    <t>Vico- QLTB-20260225-44507</t>
  </si>
  <si>
    <t>Vico- QLTB-20260226-54333</t>
  </si>
  <si>
    <t>Vico- QLTB-20260226-47521</t>
  </si>
  <si>
    <t>Vico- QLTB-20260226-53629</t>
  </si>
  <si>
    <t>UCC-20260226-90780</t>
  </si>
  <si>
    <t>Vico- QLTB-20260226-95364</t>
  </si>
  <si>
    <t>Vico- QLTB-20260226-13746</t>
  </si>
  <si>
    <t>UCC-20260226-29070</t>
  </si>
  <si>
    <t>UCC-20260226-67403</t>
  </si>
  <si>
    <t>Win win-20260226-82701</t>
  </si>
  <si>
    <t>Vico- QLTB-20260226-61832</t>
  </si>
  <si>
    <t>Vico- QLTB-20260226-26596</t>
  </si>
  <si>
    <t>UCC-20260226-91764</t>
  </si>
  <si>
    <t>UCC-20260226-25840</t>
  </si>
  <si>
    <t>Vico- QLTB-20260226-77346</t>
  </si>
  <si>
    <t>UCC-20260226-77831</t>
  </si>
  <si>
    <t>UCC-20260227-39422</t>
  </si>
  <si>
    <t>Vico- QLTB-20260227-63361</t>
  </si>
  <si>
    <t>Vico- QLTB-20260227-61701</t>
  </si>
  <si>
    <t>Vico- QLTB-20260227-29891</t>
  </si>
  <si>
    <t>Win win-20260227-47135</t>
  </si>
  <si>
    <t>Vico- QLTB-20260227-21216</t>
  </si>
  <si>
    <t>UCC-20260227-37376</t>
  </si>
  <si>
    <t>Vico- QLTB-20260227-88676</t>
  </si>
  <si>
    <t>Vico- QLTB-20260227-90298</t>
  </si>
  <si>
    <t>Win win-20260227-11364</t>
  </si>
  <si>
    <t>Win win-20260227-28605</t>
  </si>
  <si>
    <t>UCC-20260227-83925</t>
  </si>
  <si>
    <t>Vico- QLTB-20260227-50448</t>
  </si>
  <si>
    <t>Vico- QLTB-20260227-17816</t>
  </si>
  <si>
    <t>Win win-20260227-65748</t>
  </si>
  <si>
    <t>Win win-20260227-81441</t>
  </si>
  <si>
    <t>Win win-20260227-77244</t>
  </si>
  <si>
    <t>Vico- QLTB-20260227-14522</t>
  </si>
  <si>
    <t>Vico- QLTB-20260228-33490</t>
  </si>
  <si>
    <t>Win win-20260228-15255</t>
  </si>
  <si>
    <t>Vico- QLTB-20260228-49956</t>
  </si>
  <si>
    <t>Vico- QLTB-20260228-30277</t>
  </si>
  <si>
    <t>UCC-20260228-43987</t>
  </si>
  <si>
    <t>Vico- QLTB-20260228-79203</t>
  </si>
  <si>
    <t>UCC-20260228-56960</t>
  </si>
  <si>
    <t>Vico- QLTB-20260228-54171</t>
  </si>
  <si>
    <t>UCC-20260228-34501</t>
  </si>
  <si>
    <t>Vico- QLTB-20260228-10982</t>
  </si>
  <si>
    <t>Taniguchi-20260228-80648</t>
  </si>
  <si>
    <t>Vico- QLTB-20260228-39986</t>
  </si>
  <si>
    <t>Molycop-20260228-83814</t>
  </si>
  <si>
    <t>UCC-20260228-39662</t>
  </si>
  <si>
    <t>210658-2</t>
  </si>
  <si>
    <t>UCC-20260228-12171</t>
  </si>
  <si>
    <t>Vico- QLTB-20260228-60422</t>
  </si>
  <si>
    <t>Win win-20260228-45275</t>
  </si>
  <si>
    <t xml:space="preserve">  nbbnbn</t>
  </si>
  <si>
    <t>Win win-20260301-45352</t>
  </si>
  <si>
    <t>Vico- QLTB-20260301-10421</t>
  </si>
  <si>
    <t>Vico- QLTB-20260301-69067</t>
  </si>
  <si>
    <t>Vico- QLTB-20260301-78799</t>
  </si>
  <si>
    <t>Vico- QLTB-20260301-14714</t>
  </si>
  <si>
    <t>Vico- QLTB-20260301-14560</t>
  </si>
  <si>
    <t>Vico- QLTB-20260301-71254</t>
  </si>
  <si>
    <t>Vico- QLTB-20260301-46214</t>
  </si>
  <si>
    <t>Win win-20260302-24551</t>
  </si>
  <si>
    <t>Vico- QLTB-20260302-78723</t>
  </si>
  <si>
    <t>Vico- QLTB-20260302-98814</t>
  </si>
  <si>
    <t>UCC-20260302-33243</t>
  </si>
  <si>
    <t>Vico- QLTB-20260302-82208</t>
  </si>
  <si>
    <t>UCC-20260302-61390</t>
  </si>
  <si>
    <t>Vico- QLTB-20260302-81081</t>
  </si>
  <si>
    <t>Win win-20260302-33855</t>
  </si>
  <si>
    <t>Win win-20260302-57124</t>
  </si>
  <si>
    <t>UCC-20260302-55793</t>
  </si>
  <si>
    <t>Vico- QLTB-20260302-66251</t>
  </si>
  <si>
    <t>Vico- QLTB-20260302-29066</t>
  </si>
  <si>
    <t>Taniguchi-20260302-39225</t>
  </si>
  <si>
    <t>UCC-20260302-30160</t>
  </si>
  <si>
    <t>Vico- QLTB-20260302-92574</t>
  </si>
  <si>
    <t>Vico- QLTB-20260302-24489</t>
  </si>
  <si>
    <t>Vico- QLTB-20260302-30582</t>
  </si>
  <si>
    <t>Taniguchi-20260303-38656</t>
  </si>
  <si>
    <t>Vico- QLTB-20260303-27005</t>
  </si>
  <si>
    <t>UCC-20260303-32403</t>
  </si>
  <si>
    <t>Win win-20260303-82733</t>
  </si>
  <si>
    <t>Vico- QLTB-20260303-69507</t>
  </si>
  <si>
    <t>Vico- QLTB-20260303-83825</t>
  </si>
  <si>
    <t>Vico- QLTB-20260303-30016</t>
  </si>
  <si>
    <t>Vico- QLTB-20260303-80780</t>
  </si>
  <si>
    <t>UCC-20260303-94024</t>
  </si>
  <si>
    <t>Vico- QLTB-20260303-24081</t>
  </si>
  <si>
    <t>Vico- QLTB-20260303-19448</t>
  </si>
  <si>
    <t>Taniguchi-20260303-87977</t>
  </si>
  <si>
    <t>Vico- QLTB-20260304-82205</t>
  </si>
  <si>
    <t>Molycop-20260304-44354</t>
  </si>
  <si>
    <t>Molycop-20260304-93698</t>
  </si>
  <si>
    <t>Molycop-20260304-16373</t>
  </si>
  <si>
    <t>Molycop-20260304-82371</t>
  </si>
  <si>
    <t>Vico- QLTB-20260304-95693</t>
  </si>
  <si>
    <t>UCC-20260304-55479</t>
  </si>
  <si>
    <t>Vico- QLTB-20260304-95835</t>
  </si>
  <si>
    <t>Taniguchi-20260304-98961</t>
  </si>
  <si>
    <t>Vico- QLTB-20260304-28885</t>
  </si>
  <si>
    <t>Vico- QLTB-20260304-58710</t>
  </si>
  <si>
    <t>Taniguchi-20260304-13591</t>
  </si>
  <si>
    <t>UCC-20260304-22682</t>
  </si>
  <si>
    <t>Vico- QLTB-20260304-77102</t>
  </si>
  <si>
    <t>Kính Nổi -20260304-47790</t>
  </si>
  <si>
    <t>Vico- QLTB-20260304-46365</t>
  </si>
  <si>
    <t>Vico- QLTB-20260304-34420</t>
  </si>
  <si>
    <t>Taniguchi-20260304-83785</t>
  </si>
  <si>
    <t>Vico- QLTB-20260304-26737</t>
  </si>
  <si>
    <t>Vico- QLTB-20260304-26793</t>
  </si>
  <si>
    <t>Vico- QLTB-20260304-10034</t>
  </si>
  <si>
    <t>Vico- QLTB-20260304-69963</t>
  </si>
  <si>
    <t>Taniguchi-20260304-77964</t>
  </si>
  <si>
    <t>Vico- QLTB-20260304-62770</t>
  </si>
  <si>
    <t>Taniguchi-20260305-21246</t>
  </si>
  <si>
    <t>Taniguchi-20260305-75663</t>
  </si>
  <si>
    <t>Vico- QLTB-20260305-84287</t>
  </si>
  <si>
    <t>Kính Nổi -20260305-55432</t>
  </si>
  <si>
    <t>Vico- QLTB-20260305-26395</t>
  </si>
  <si>
    <t>Kính Nổi -20260305-83022</t>
  </si>
  <si>
    <t>Win win-20260305-49102</t>
  </si>
  <si>
    <t>Vico- QLTB-20260305-63162</t>
  </si>
  <si>
    <t>Vico- QLTB-20260305-59038</t>
  </si>
  <si>
    <t>Taniguchi-20260305-74169</t>
  </si>
  <si>
    <t>Vico- QLTB-20260305-66289</t>
  </si>
  <si>
    <t>Vico- QLTB-20260305-43722</t>
  </si>
  <si>
    <t>Taniguchi-20260305-68355</t>
  </si>
  <si>
    <t>Win win-20260305-17736</t>
  </si>
  <si>
    <t>Vico- QLTB-20260305-56920</t>
  </si>
  <si>
    <t>Vico- QLTB-20260305-62883</t>
  </si>
  <si>
    <t>Kính Nổi -20260305-73179</t>
  </si>
  <si>
    <t>Vico- QLTB-20260305-21690</t>
  </si>
  <si>
    <t>Taniguchi-20260305-31544</t>
  </si>
  <si>
    <t>Taniguchi-20260305-34226</t>
  </si>
  <si>
    <t>Vico- QLTB-20260306-48393</t>
  </si>
  <si>
    <t>Vico- QLTB-20260306-16685</t>
  </si>
  <si>
    <t>Kính Nổi -20260306-50876</t>
  </si>
  <si>
    <t>Vico- QLTB-20260306-62478</t>
  </si>
  <si>
    <t>Vico- QLTB-20260306-26023</t>
  </si>
  <si>
    <t>Vico- QLTB-20260306-86534</t>
  </si>
  <si>
    <t>Kính Nổi -20260306-26781</t>
  </si>
  <si>
    <t>Vico- QLTB-20260306-42965</t>
  </si>
  <si>
    <t>Molycop-20260306-80158</t>
  </si>
  <si>
    <t>Vico- QLTB-20260306-50930</t>
  </si>
  <si>
    <t>Vico- QLTB-20260306-55946</t>
  </si>
  <si>
    <t>Vico- QLTB-20260306-13012</t>
  </si>
  <si>
    <t>Win win-20260306-29107</t>
  </si>
  <si>
    <t>Vico- QLTB-20260306-30113</t>
  </si>
  <si>
    <t>Win win-20260306-49968</t>
  </si>
  <si>
    <t>Vico- QLTB-20260307-10596</t>
  </si>
  <si>
    <t>Win win-20260307-28661</t>
  </si>
  <si>
    <t>Vico- QLTB-20260307-37699</t>
  </si>
  <si>
    <t>Vico- QLTB-20260307-60059</t>
  </si>
  <si>
    <t>Vico- QLTB-20260307-53173</t>
  </si>
  <si>
    <t>Kính Nổi -20260307-99906</t>
  </si>
  <si>
    <t>Vico- QLTB-20260307-81318</t>
  </si>
  <si>
    <t>Vico- QLTB-20260307-28128</t>
  </si>
  <si>
    <t>Kính Nổi -20260307-12265</t>
  </si>
  <si>
    <t>Win win-20260307-45176</t>
  </si>
  <si>
    <t>Vico- QLTB-20260307-83725</t>
  </si>
  <si>
    <t>Win win-20260307-68475</t>
  </si>
  <si>
    <t>Vico- QLTB-20260307-80469</t>
  </si>
  <si>
    <t>Vico- QLTB-20260307-55757</t>
  </si>
  <si>
    <t>Vico- QLTB-20260307-45266</t>
  </si>
  <si>
    <t>Vico- QLTB-20260307-96452</t>
  </si>
  <si>
    <t>Win win-20260307-18350</t>
  </si>
  <si>
    <t>Win win-20260307-88491</t>
  </si>
  <si>
    <t>Vico- QLTB-20260307-19609</t>
  </si>
  <si>
    <t>Vico- QLTB-20260308-10272</t>
  </si>
  <si>
    <t>Win win-20260308-19028</t>
  </si>
  <si>
    <t>Vico- QLTB-20260308-63798</t>
  </si>
  <si>
    <t>Vico- QLTB-20260308-31293</t>
  </si>
  <si>
    <t>Win win-20260308-93158</t>
  </si>
  <si>
    <t>Vico- QLTB-20260308-93180</t>
  </si>
  <si>
    <t>Win win-20260308-66433</t>
  </si>
  <si>
    <t>Vico- QLTB-20260308-13983</t>
  </si>
  <si>
    <t>Win win-20260309-40745</t>
  </si>
  <si>
    <t>Win win-20260309-32088</t>
  </si>
  <si>
    <t>Vico- QLTB-20260309-80428</t>
  </si>
  <si>
    <t>Vico- QLTB-20260309-29642</t>
  </si>
  <si>
    <t>Vico- QLTB-20260309-61663</t>
  </si>
  <si>
    <t>Win win-20260309-37394</t>
  </si>
  <si>
    <t>Vico- QLTB-20260309-22312</t>
  </si>
  <si>
    <t>Vico- QLTB-20260309-32005</t>
  </si>
  <si>
    <t>Win win-20260309-98577</t>
  </si>
  <si>
    <t>Win win-20260309-30125</t>
  </si>
  <si>
    <t>Vico- QLTB-20260309-20937</t>
  </si>
  <si>
    <t>Vico- QLTB-20260309-48109</t>
  </si>
  <si>
    <t>Vico- QLTB-20260309-67177</t>
  </si>
  <si>
    <t>Vico- QLTB-20260309-30730</t>
  </si>
  <si>
    <t>Kính Nổi -20260309-73621</t>
  </si>
  <si>
    <t>Vico- QLTB-20260309-79978</t>
  </si>
  <si>
    <t>Vico- QLTB-20260309-28402</t>
  </si>
  <si>
    <t>Win win-20260309-53093</t>
  </si>
  <si>
    <t>Win win-20260309-38041</t>
  </si>
  <si>
    <t>Vico- QLTB-20260309-86234</t>
  </si>
  <si>
    <t>Vico- QLTB-20260310-62641</t>
  </si>
  <si>
    <t>UCC-20260310-83202</t>
  </si>
  <si>
    <t>Kính Nổi -20260310-20572</t>
  </si>
  <si>
    <t>Vico- QLTB-20260310-75879</t>
  </si>
  <si>
    <t>Vico- QLTB-20260310-54080</t>
  </si>
  <si>
    <t>Vico- QLTB-20260310-84913</t>
  </si>
  <si>
    <t>Máng gang Mold FA31B16 ZT-9107-001Δ4</t>
  </si>
  <si>
    <t xml:space="preserve">G/c phay + khoan hoàn thiện </t>
  </si>
  <si>
    <t>Taniguchi-10032026-70554</t>
  </si>
  <si>
    <t>Tay búa lỗ tâm Φ43, vật liệu thép SCMnH3</t>
  </si>
  <si>
    <t>Taniguchi-10032026-53342</t>
  </si>
  <si>
    <t>Tay búa lỗ tâm Φ51, vật liệu thép SCMnH3</t>
  </si>
  <si>
    <t>Taniguchi-10032026-57951</t>
  </si>
  <si>
    <t>Thanh liên kết</t>
  </si>
  <si>
    <t>Taniguchi-10032026-28956</t>
  </si>
  <si>
    <t>Khuôn Búa KHG-1515</t>
  </si>
  <si>
    <t>Taniguchi-10032026-30194</t>
  </si>
  <si>
    <r>
      <t xml:space="preserve">Tay búa lỗ tâm </t>
    </r>
    <r>
      <rPr>
        <sz val="8"/>
        <color theme="1"/>
        <rFont val="Calibri"/>
        <family val="2"/>
      </rPr>
      <t>Φ51</t>
    </r>
    <r>
      <rPr>
        <sz val="8"/>
        <color theme="1"/>
        <rFont val="Times New Roman"/>
        <family val="1"/>
      </rPr>
      <t>, vật liệu thép SCMnH3</t>
    </r>
  </si>
  <si>
    <t>Đầu súng bắn bùn TMT1021054</t>
  </si>
  <si>
    <t>G/c phay hoàn thiện NC2</t>
  </si>
  <si>
    <t>Hòa Phát DQ-10032026-77474</t>
  </si>
  <si>
    <t>Kính Nổi -20260310-93037</t>
  </si>
  <si>
    <t>Win win-20260313-16555</t>
  </si>
  <si>
    <t>Vico- QLTB-20260313-33196</t>
  </si>
  <si>
    <t>Vico- QLTB-20260313-58114</t>
  </si>
  <si>
    <t>UCC-20260313-87390</t>
  </si>
  <si>
    <t>Vico- QLTB-20260313-21258</t>
  </si>
  <si>
    <t>Vico- QLTB-20260313-33326</t>
  </si>
  <si>
    <t>UCC-20260313-83967</t>
  </si>
  <si>
    <t>Win win-20260313-22579</t>
  </si>
  <si>
    <t>Win win-20260313-11469</t>
  </si>
  <si>
    <t>Vico- QLTB-20260313-85467</t>
  </si>
  <si>
    <t>Vico- QLTB-20260313-94758</t>
  </si>
  <si>
    <t>Molycop-20260313-82265</t>
  </si>
  <si>
    <t>Molycop-20260313-30996</t>
  </si>
  <si>
    <t>Win win-20260313-40657</t>
  </si>
  <si>
    <t>Vico- QLTB-20260313-37719</t>
  </si>
  <si>
    <t>Vico- QLTB-20260313-79458</t>
  </si>
  <si>
    <t>UCC-20260314-80888</t>
  </si>
  <si>
    <t>Vico- QLTB-20260314-75599</t>
  </si>
  <si>
    <t>Vico- QLTB-20260314-70350</t>
  </si>
  <si>
    <t>Vico- QLTB-20260314-74282</t>
  </si>
  <si>
    <t>Win win-20260314-98960</t>
  </si>
  <si>
    <t>Vico- QLTB-20260314-42391</t>
  </si>
  <si>
    <t>UCC-20260315-10254</t>
  </si>
  <si>
    <t>Vico- QLTB-20260315-96820</t>
  </si>
  <si>
    <t>UCC-20260315-16461</t>
  </si>
  <si>
    <t>Vico- QLTB-20260315-90020</t>
  </si>
  <si>
    <t>Win win-20260315-35082</t>
  </si>
  <si>
    <t>Vico- QLTB-20260315-74414</t>
  </si>
  <si>
    <t>Win win-20260315-35524</t>
  </si>
  <si>
    <t>Vico- QLTB-20260315-27112</t>
  </si>
  <si>
    <t>Vico- QLTB-20260316-77994</t>
  </si>
  <si>
    <t>Win win-20260316-68080</t>
  </si>
  <si>
    <t>Vico- QLTB-20260316-48612</t>
  </si>
  <si>
    <t>Vico- QLTB-20260316-58194</t>
  </si>
  <si>
    <t>Win win-20260316-58263</t>
  </si>
  <si>
    <t>Vico- QLTB-20260316-41169</t>
  </si>
  <si>
    <t>Vico- QLTB-20260316-29103</t>
  </si>
  <si>
    <t>Vico- QLTB-20260317-35481</t>
  </si>
  <si>
    <t>Win win-20260317-82182</t>
  </si>
  <si>
    <t>Vico- QLTB-20260317-36179</t>
  </si>
  <si>
    <t>Vico- QLTB-20260317-88590</t>
  </si>
  <si>
    <t>UCC-20260317-88918</t>
  </si>
  <si>
    <t>Win win-20260317-58472</t>
  </si>
  <si>
    <t>Vico- QLTB-20260317-95724</t>
  </si>
  <si>
    <t>Win win-20260317-37229</t>
  </si>
  <si>
    <t>Vico- QLTB-20260317-52660</t>
  </si>
  <si>
    <t>Vico- QLTB-20260317-60405</t>
  </si>
  <si>
    <t>Vico- QLTB-20260317-25749</t>
  </si>
  <si>
    <t>Vico- QLTB-20260317-80331</t>
  </si>
  <si>
    <t>Vico- QLTB-20260317-91735</t>
  </si>
  <si>
    <t>Vico- QLTB-20260318-66898</t>
  </si>
  <si>
    <t>Vico- QLTB-20260318-58232</t>
  </si>
  <si>
    <t>Vico- QLTB-20260318-24581</t>
  </si>
  <si>
    <t>Vico- QLTB-20260318-31546</t>
  </si>
  <si>
    <t>Vico- QLTB-20260318-37862</t>
  </si>
  <si>
    <t>Vico- QLTB-20260319-92553</t>
  </si>
  <si>
    <t>Vico- QLTB-20260319-32175</t>
  </si>
  <si>
    <t>Vico- QLTB-20260319-43639</t>
  </si>
  <si>
    <t>Vico- QLTB-20260319-15760</t>
  </si>
  <si>
    <t>TFG-20260319-78324</t>
  </si>
  <si>
    <t>Vico- QLTB-20260319-82776</t>
  </si>
  <si>
    <t>Vico- QLTB-20260319-45936</t>
  </si>
  <si>
    <t>Taniguchi-20260319-82676</t>
  </si>
  <si>
    <t>Vico- QLTB-20260319-98164</t>
  </si>
  <si>
    <t>Vico- QLTB-20260319-83847</t>
  </si>
  <si>
    <t>Vico- QLTB-20260319-29274</t>
  </si>
  <si>
    <t>Vico- QLTB-20260320-15458</t>
  </si>
  <si>
    <t>Vico- QLTB-20260320-61823</t>
  </si>
  <si>
    <t>Vico- QLTB-20260320-60461</t>
  </si>
  <si>
    <t>Vico- QLTB-20260320-48592</t>
  </si>
  <si>
    <t>Vico- QLTB-20260320-92230</t>
  </si>
  <si>
    <t>Vico- QLTB-20260320-40615</t>
  </si>
  <si>
    <t>Win win-20260320-73297</t>
  </si>
  <si>
    <t>Molycop-20260320-96082</t>
  </si>
  <si>
    <t>Vico- QLTB-20260320-98467</t>
  </si>
  <si>
    <t>Vico- QLTB-20260322-14723</t>
  </si>
  <si>
    <t>Vico- QLTB-20260322-19067</t>
  </si>
  <si>
    <t>Vico- QLTB-20260322-78847</t>
  </si>
  <si>
    <t>Vico- QLTB-20260322-18008</t>
  </si>
  <si>
    <t>Vico- QLTB-20260322-94342</t>
  </si>
  <si>
    <t>Vico- QLTB-20260322-12175</t>
  </si>
  <si>
    <t>Vico- QLTB-20260323-35247</t>
  </si>
  <si>
    <t>Win win-20260323-19011</t>
  </si>
  <si>
    <t>Win win-20260323-98376</t>
  </si>
  <si>
    <t>Vico- QLTB-20260323-37538</t>
  </si>
  <si>
    <t>Vico- QLTB-20260323-13312</t>
  </si>
  <si>
    <t>Molycop-20260323-90891</t>
  </si>
  <si>
    <t>Vico- QLTB-20260323-63050</t>
  </si>
  <si>
    <t>Molycop-20260323-90788</t>
  </si>
  <si>
    <t>Vico- QLTB-20260323-88400</t>
  </si>
  <si>
    <t>Vico- QLTB-20260323-36559</t>
  </si>
  <si>
    <t>Win win-20260323-34472</t>
  </si>
  <si>
    <t>Vico- QLTB-20260324-34534</t>
  </si>
  <si>
    <t>Vico- QLTB-20260324-81856</t>
  </si>
  <si>
    <t>Win win-20260324-54790</t>
  </si>
  <si>
    <t>Win win-20260324-49530</t>
  </si>
  <si>
    <t>Vico- QLTB-20260324-88809</t>
  </si>
  <si>
    <t>Vico- QLTB-20260324-33914</t>
  </si>
  <si>
    <t>Vico- QLTB-20260324-70393</t>
  </si>
  <si>
    <t>Vico- QLTB-20260324-76848</t>
  </si>
  <si>
    <t>Molycop-20260324-90887</t>
  </si>
  <si>
    <t>Molycop-20260324-76468</t>
  </si>
  <si>
    <t>Vico- QLTB-20260324-14349</t>
  </si>
  <si>
    <t>Vico- QLTB-20260324-42280</t>
  </si>
  <si>
    <t>Vico- QLTB-20260324-71957</t>
  </si>
  <si>
    <t>Vico- QLTB-20260325-84189</t>
  </si>
  <si>
    <t>Vico- QLTB-20260325-70798</t>
  </si>
  <si>
    <t>Vico- QLTB-20260325-99875</t>
  </si>
  <si>
    <t>Vico- QLTB-20260325-66326</t>
  </si>
  <si>
    <t>Vico- QLTB-20260325-15014</t>
  </si>
  <si>
    <t>Vico- QLTB-20260325-17643</t>
  </si>
  <si>
    <t>Vico- QLTB-20260325-48402</t>
  </si>
  <si>
    <t>Vico- QLTB-20260325-89670</t>
  </si>
  <si>
    <t>Win win-20260325-82785</t>
  </si>
  <si>
    <t>Vico- QLTB-20260325-69293</t>
  </si>
  <si>
    <t>Vico- QLTB-20260325-62208</t>
  </si>
  <si>
    <t>Win win-20260325-23600</t>
  </si>
  <si>
    <t>Win win-20260325-65155</t>
  </si>
  <si>
    <t>Vico- QLTB-20260325-26044</t>
  </si>
  <si>
    <t>Vico- QLTB-20260326-67230</t>
  </si>
  <si>
    <t>Vico- QLTB-20260326-40883</t>
  </si>
  <si>
    <t>Vico- QLTB-20260326-73560</t>
  </si>
  <si>
    <t>Vico- QLTB-20260326-94030</t>
  </si>
  <si>
    <t>Win win-20260326-36019</t>
  </si>
  <si>
    <t>Vico- QLTB-20260326-30682</t>
  </si>
  <si>
    <t>Vico- QLTB-20260326-79604</t>
  </si>
  <si>
    <t>Win win-20260326-88336</t>
  </si>
  <si>
    <t>Win win-20260326-11707</t>
  </si>
  <si>
    <t>Vico- QLTB-20260326-74331</t>
  </si>
  <si>
    <t>Vico- QLTB-20260326-21649</t>
  </si>
  <si>
    <t>Vico- QLTB-20260327-56876</t>
  </si>
  <si>
    <t>Vico- QLTB-20260327-46824</t>
  </si>
  <si>
    <t>Vico- QLTB-20260327-90734</t>
  </si>
  <si>
    <t>Win win-20260327-76203</t>
  </si>
  <si>
    <t>Win win-20260327-57279</t>
  </si>
  <si>
    <t>Win win-20260327-64970</t>
  </si>
  <si>
    <t>Vico- QLTB-20260327-76697</t>
  </si>
  <si>
    <t>Vico- QLTB-20260327-93383</t>
  </si>
  <si>
    <t>Win win-20260327-55666</t>
  </si>
  <si>
    <t>Win win-20260327-61526</t>
  </si>
  <si>
    <t>Vico- QLTB-20260327-41404</t>
  </si>
  <si>
    <t>Vico- QLTB-20260327-77715</t>
  </si>
  <si>
    <t>Win win-20260327-93484</t>
  </si>
  <si>
    <t>Win win-20260327-79605</t>
  </si>
  <si>
    <t>Vico- QLTB-20260327-10545</t>
  </si>
  <si>
    <t>Win win-20260327-23075</t>
  </si>
  <si>
    <t>fuji</t>
  </si>
  <si>
    <t>Vico- QLTB-20260327-75960</t>
  </si>
  <si>
    <t>Vico- QLTB-20260327-86921</t>
  </si>
  <si>
    <t>Vico- QLTB-20260328-86795</t>
  </si>
  <si>
    <t>Vico- QLTB-20260328-21829</t>
  </si>
  <si>
    <t>Vico- QLTB-20260328-64156</t>
  </si>
  <si>
    <t xml:space="preserve">Sưa Khuôn </t>
  </si>
  <si>
    <t>Vico- QLTB-20260328-28264</t>
  </si>
  <si>
    <t>Win win-20260328-44192</t>
  </si>
  <si>
    <t>Vico- QLTB-20260328-51856</t>
  </si>
  <si>
    <t>Win win-20260328-61805</t>
  </si>
  <si>
    <t>Vico- QLTB-20260328-66362</t>
  </si>
  <si>
    <t>Vico- QLTB-20260328-79330</t>
  </si>
  <si>
    <t>Vico- QLTB-20260328-34739</t>
  </si>
  <si>
    <t>Vico- QLTB-20260328-92649</t>
  </si>
  <si>
    <t>Vico- QLTB-20260328-18260</t>
  </si>
  <si>
    <t>Vico- QLTB-20260329-67099</t>
  </si>
  <si>
    <t>Vico- QLTB-20260329-40492</t>
  </si>
  <si>
    <t>Vico- QLTB-20260329-75734</t>
  </si>
  <si>
    <t>Molycop-20260329-20729</t>
  </si>
  <si>
    <t>Vico- QLTB-20260329-44629</t>
  </si>
  <si>
    <t>Vico- QLTB-20260329-31547</t>
  </si>
  <si>
    <t>Vico- QLTB-20260329-12876</t>
  </si>
  <si>
    <t>Molycop-20260329-24516</t>
  </si>
  <si>
    <t>Molycop-20260329-64426</t>
  </si>
  <si>
    <t>Molycop-20260329-69585</t>
  </si>
  <si>
    <t>Vico- QLTB-20260330-14909</t>
  </si>
  <si>
    <t>Vico- QLTB-20260330-60649</t>
  </si>
  <si>
    <t>Vico- QLTB-20260330-51576</t>
  </si>
  <si>
    <t>Vico- QLTB-20260330-25906</t>
  </si>
  <si>
    <t>Molycop-20260330-92448</t>
  </si>
  <si>
    <t>Vico- QLTB-20260330-94569</t>
  </si>
  <si>
    <t>Vico- QLTB-20260330-99447</t>
  </si>
  <si>
    <t>Vico- QLTB-20260330-68156</t>
  </si>
  <si>
    <t>Vico- QLTB-20260330-87282</t>
  </si>
  <si>
    <t>Win win-20260330-77831</t>
  </si>
  <si>
    <t>Vico- QLTB-20260330-48463</t>
  </si>
  <si>
    <t>Vico- QLTB-20260330-50457</t>
  </si>
  <si>
    <t>Molycop-20260330-35544</t>
  </si>
  <si>
    <t>Vico- QLTB-20260330-56571</t>
  </si>
  <si>
    <t>Vico- QLTB-20260330-26467</t>
  </si>
  <si>
    <t>Vico- QLTB-20260330-66193</t>
  </si>
  <si>
    <t>Vico- QLTB-20260331-46633</t>
  </si>
  <si>
    <t>Molycop-20260331-61809</t>
  </si>
  <si>
    <t>Vico- QLTB-20260331-41920</t>
  </si>
  <si>
    <t>Molycop-20260331-33116</t>
  </si>
  <si>
    <t>Vico- QLTB-20260331-22016</t>
  </si>
  <si>
    <t>Molycop-20260331-51443</t>
  </si>
  <si>
    <t>Vico- QLTB-20260331-26549</t>
  </si>
  <si>
    <t>Vico- QLTB-20260331-36329</t>
  </si>
  <si>
    <t>Molycop-20260331-55891</t>
  </si>
  <si>
    <t>Molycop-20260331-89653</t>
  </si>
  <si>
    <t>Vico- QLTB-20260331-60532</t>
  </si>
  <si>
    <t>Vico- QLTB-20260331-56288</t>
  </si>
  <si>
    <t>Win win-20260331-31983</t>
  </si>
  <si>
    <t>Vico- QLTB-20260331-26936</t>
  </si>
  <si>
    <t>Vico- QLTB-20260331-71136</t>
  </si>
  <si>
    <t>Vico- QLTB-20260331-14996</t>
  </si>
  <si>
    <t>31/3/2026</t>
  </si>
  <si>
    <t>Vico- QLTB-20260401-99073</t>
  </si>
  <si>
    <t>Win win-20260401-99056</t>
  </si>
  <si>
    <t>Vico- QLTB-20260401-16908</t>
  </si>
  <si>
    <t>Vico- QLTB-20260401-62404</t>
  </si>
  <si>
    <t>Vico- QLTB-20260401-48883</t>
  </si>
  <si>
    <t>UCC-20260401-55578</t>
  </si>
  <si>
    <t>Vico- QLTB-20260401-83592</t>
  </si>
  <si>
    <t>Vico- QLTB-20260401-29929</t>
  </si>
  <si>
    <t>Vico- QLTB-20260401-98362</t>
  </si>
  <si>
    <t>Win win-20260401-84787</t>
  </si>
  <si>
    <t>Vico- QLTB-20260401-41712</t>
  </si>
  <si>
    <t>Vico- QLTB-20260401-61154</t>
  </si>
  <si>
    <t>Win win-20260401-52369</t>
  </si>
  <si>
    <t>G/c tiện hoàn thiện 45 độ</t>
  </si>
  <si>
    <t>Vico- QLTB-20260401-34196</t>
  </si>
  <si>
    <t>Vico- QLTB-20260401-27720</t>
  </si>
  <si>
    <t>UCC-20260401-86091</t>
  </si>
  <si>
    <t>Vico- QLTB-20260402-85418</t>
  </si>
  <si>
    <t>UCC-20260402-65540</t>
  </si>
  <si>
    <t>Vico- QLTB-20260402-75165</t>
  </si>
  <si>
    <t>Vico- QLTB-20260402-94873</t>
  </si>
  <si>
    <t>UCC-20260402-83118</t>
  </si>
  <si>
    <t>Vico- QLTB-20260402-34723</t>
  </si>
  <si>
    <t>Vico- QLTB-20260402-76213</t>
  </si>
  <si>
    <t>Vico- QLTB-20260402-45485</t>
  </si>
  <si>
    <t>Vico- QLTB-20260402-11309</t>
  </si>
  <si>
    <t>Vico- QLTB-20260402-81980</t>
  </si>
  <si>
    <t>UCC-20260402-89011</t>
  </si>
  <si>
    <t>Vico- QLTB-20260402-63136</t>
  </si>
  <si>
    <t>Vico- QLTB-20260402-10944</t>
  </si>
  <si>
    <t>Win win-20260403-92700</t>
  </si>
  <si>
    <t>Vico- QLTB-20260403-13434</t>
  </si>
  <si>
    <t>Vico- QLTB-20260403-49582</t>
  </si>
  <si>
    <t>Win win-20260403-50256</t>
  </si>
  <si>
    <t>Win win-20260403-56935</t>
  </si>
  <si>
    <t>Vico- QLTB-20260403-28148</t>
  </si>
  <si>
    <t>UP Hà Tĩnh-20260403-29124</t>
  </si>
  <si>
    <t>Vico- QLTB-20260403-52303</t>
  </si>
  <si>
    <t>Vico- QLTB-20260403-56797</t>
  </si>
  <si>
    <t>UCC-20260403-24507</t>
  </si>
  <si>
    <t>Vico- QLTB-20260403-51066</t>
  </si>
  <si>
    <t>Vico- QLTB-20260403-22700</t>
  </si>
  <si>
    <t>Molycop-20260403-87891</t>
  </si>
  <si>
    <t>Molycop-20260403-70064</t>
  </si>
  <si>
    <t>UCC-20260403-53083</t>
  </si>
  <si>
    <t>Vico- QLTB-20260403-73750</t>
  </si>
  <si>
    <t>UCC-20260404-46668</t>
  </si>
  <si>
    <t>Vico- QLTB-20260404-20748</t>
  </si>
  <si>
    <t>UCC-20260404-21933</t>
  </si>
  <si>
    <t>Vico- QLTB-20260404-21880</t>
  </si>
  <si>
    <t>Vico- QLTB-20260404-47608</t>
  </si>
  <si>
    <t>Vico- QLTB-20260404-36732</t>
  </si>
  <si>
    <t>Vico- QLTB-20260404-69689</t>
  </si>
  <si>
    <t>Vico- QLTB-20260404-45791</t>
  </si>
  <si>
    <t>UCC-20260404-81992</t>
  </si>
  <si>
    <t>UP Hà Tĩnh-20260404-73529</t>
  </si>
  <si>
    <t>Vico- QLTB-20260404-99582</t>
  </si>
  <si>
    <t>Vico- QLTB-20260404-24606</t>
  </si>
  <si>
    <t>Win win-20260404-79053</t>
  </si>
  <si>
    <t>Vico- QLTB-20260404-80911</t>
  </si>
  <si>
    <t>Vico- QLTB-20260405-74942</t>
  </si>
  <si>
    <t>Win win-20260405-41436</t>
  </si>
  <si>
    <t>Vico- QLTB-20260405-83434</t>
  </si>
  <si>
    <t>UCC-20260405-56262</t>
  </si>
  <si>
    <t>Vico- QLTB-20260405-32395</t>
  </si>
  <si>
    <t>UCC-20260405-89489</t>
  </si>
  <si>
    <t>Win win-20260405-16131</t>
  </si>
  <si>
    <t>Vico- QLTB-20260405-58655</t>
  </si>
  <si>
    <t>Win win-20260405-93486</t>
  </si>
  <si>
    <t>Win win-20260405-62048</t>
  </si>
  <si>
    <t>Vico- QLTB-20260405-64634</t>
  </si>
  <si>
    <t>Vico- QLTB-20260405-82805</t>
  </si>
  <si>
    <t>Vico- QLTB-20260406-25461</t>
  </si>
  <si>
    <t>UP Hà Tĩnh-20260406-78793</t>
  </si>
  <si>
    <t>Win win-20260406-37789</t>
  </si>
  <si>
    <t>Win win-20260406-49370</t>
  </si>
  <si>
    <t>Win win-20260406-43687</t>
  </si>
  <si>
    <t>Win win-20260406-39229</t>
  </si>
  <si>
    <t>Vico- QLTB-20260406-24304</t>
  </si>
  <si>
    <t>Vico- QLTB-20260406-92112</t>
  </si>
  <si>
    <t>UP Hà Tĩnh-20260406-88008</t>
  </si>
  <si>
    <t>Vico- QLTB-20260406-83651</t>
  </si>
  <si>
    <t>Win win-20260406-53227</t>
  </si>
  <si>
    <t>Win win-20260406-28937</t>
  </si>
  <si>
    <t>Vico- QLTB-20260406-65661</t>
  </si>
  <si>
    <t>Vico- QLTB-20260406-57283</t>
  </si>
  <si>
    <t>Molycop-20260406-18181</t>
  </si>
  <si>
    <t>Vico- QLTB-20260406-99812</t>
  </si>
  <si>
    <t>Win win-20260407-22354</t>
  </si>
  <si>
    <t>Vico- QLTB-20260407-32505</t>
  </si>
  <si>
    <t>Vico- QLTB-20260407-97114</t>
  </si>
  <si>
    <t>Win win-20260407-84132</t>
  </si>
  <si>
    <t>UP Hà Tĩnh-20260407-29300</t>
  </si>
  <si>
    <t>Vico- QLTB-20260407-40598</t>
  </si>
  <si>
    <t>Win win-20260407-42478</t>
  </si>
  <si>
    <t>Vico- QLTB-20260407-26573</t>
  </si>
  <si>
    <t>Vico- QLTB-20260407-95213</t>
  </si>
  <si>
    <t>Vico- QLTB-20260407-83263</t>
  </si>
  <si>
    <t>UCC-20260407-63455</t>
  </si>
  <si>
    <t>Win win-20260407-56193</t>
  </si>
  <si>
    <t>UP Hà Tĩnh-20260407-47461</t>
  </si>
  <si>
    <t>Vico- QLTB-20260407-20262</t>
  </si>
  <si>
    <t>Vico- QLTB-20260407-13969</t>
  </si>
  <si>
    <t>Win win-20260407-76945</t>
  </si>
  <si>
    <t>Vico- QLTB-20260407-25647</t>
  </si>
  <si>
    <t>Vico- QLTB-20260408-72349</t>
  </si>
  <si>
    <t>UP Hà Tĩnh-20260408-19266</t>
  </si>
  <si>
    <t>Vico- QLTB-20260408-50462</t>
  </si>
  <si>
    <t>UCC-20260408-62714</t>
  </si>
  <si>
    <t>UP Hà Tĩnh-20260408-71858</t>
  </si>
  <si>
    <t>Molycop-20260408-31232</t>
  </si>
  <si>
    <t>Molycop-20260408-12775</t>
  </si>
  <si>
    <t>UP Hà Tĩnh-20260408-13771</t>
  </si>
  <si>
    <t>Vico- QLTB-20260408-93519</t>
  </si>
  <si>
    <t>Molycop-20260408-37469</t>
  </si>
  <si>
    <t>Molycop-20260408-96424</t>
  </si>
  <si>
    <t>UP Hà Tĩnh-20260408-76562</t>
  </si>
  <si>
    <t>Vico- QLTB-20260408-11505</t>
  </si>
  <si>
    <t>Kính Nổi -20260408-20405</t>
  </si>
  <si>
    <t>Vico- QLTB-20260408-29153</t>
  </si>
  <si>
    <t>UCC-20260408-98880</t>
  </si>
  <si>
    <t>Vico- QLTB-20260408-72856</t>
  </si>
  <si>
    <t>Vico- QLTB-20260408-39861</t>
  </si>
  <si>
    <t>Kính Nổi -20260408-83774</t>
  </si>
  <si>
    <t>Win win-20260408-92531</t>
  </si>
  <si>
    <t>Vico- QLTB-20260408-40349</t>
  </si>
  <si>
    <t>Vico- QLTB-20260408-87239</t>
  </si>
  <si>
    <t>Win win-20260408-78655</t>
  </si>
  <si>
    <t>Vico- QLTB-20260409-50173</t>
  </si>
  <si>
    <t>UP Hà Tĩnh-20260409-15701</t>
  </si>
  <si>
    <t>Vico- QLTB-20260409-58304</t>
  </si>
  <si>
    <t>UP Hà Tĩnh-20260409-20813</t>
  </si>
  <si>
    <t>Vico- QLTB-20260409-33274</t>
  </si>
  <si>
    <t>Vico- QLTB-20260409-73182</t>
  </si>
  <si>
    <t>UP Hà Tĩnh-20260409-73487</t>
  </si>
  <si>
    <t>Vico- QLTB-20260409-63482</t>
  </si>
  <si>
    <t>Vico- QLTB-20260409-25900</t>
  </si>
  <si>
    <t>Vico- QLTB-20260409-44891</t>
  </si>
  <si>
    <t>Vico- QLTB-20260409-51674</t>
  </si>
  <si>
    <t>Win win-20260409-17281</t>
  </si>
  <si>
    <t xml:space="preserve">  n cvcb </t>
  </si>
  <si>
    <t>Vico- QLTB-20260410-88005</t>
  </si>
  <si>
    <t>Vico- QLTB-20260410-46271</t>
  </si>
  <si>
    <t>Win win-20260410-39295</t>
  </si>
  <si>
    <t>UP Hà Tĩnh-20260410-33217</t>
  </si>
  <si>
    <t>Vico- QLTB-20260410-76434</t>
  </si>
  <si>
    <t>Vico- QLTB-20260410-52711</t>
  </si>
  <si>
    <t>Win win-20260410-61813</t>
  </si>
  <si>
    <t>Win win-20260410-16288</t>
  </si>
  <si>
    <t>Win win-20260410-83827</t>
  </si>
  <si>
    <t>Vico- QLTB-20260410-62760</t>
  </si>
  <si>
    <t>Vico- QLTB-20260410-88983</t>
  </si>
  <si>
    <t>Vico- QLTB-20260410-69893</t>
  </si>
  <si>
    <t>Molycop-20260410-83687</t>
  </si>
  <si>
    <t>Molycop-20260410-75826</t>
  </si>
  <si>
    <t>Vico- QLTB-20260410-33822</t>
  </si>
  <si>
    <t>Kính Nổi -20260410-63806</t>
  </si>
  <si>
    <t>Vico- QLTB-20260410-56999</t>
  </si>
  <si>
    <t>Vico- QLTB-20260411-80978</t>
  </si>
  <si>
    <t>Vico- QLTB-20260411-40438</t>
  </si>
  <si>
    <t>Win win-20260411-88731</t>
  </si>
  <si>
    <t>Vico- QLTB-20260411-19832</t>
  </si>
  <si>
    <t>Kính Nổi -20260411-72616</t>
  </si>
  <si>
    <t>UP Hà Tĩnh-20260411-10888</t>
  </si>
  <si>
    <t>Win win-20260411-16742</t>
  </si>
  <si>
    <t>Kính Nổi -20260411-25100</t>
  </si>
  <si>
    <t>Vico- QLTB-20260411-42434</t>
  </si>
  <si>
    <t>UP Hà Tĩnh-20260411-13510</t>
  </si>
  <si>
    <t>Vico- QLTB-20260411-85574</t>
  </si>
  <si>
    <t>Vico- QLTB-20260411-84988</t>
  </si>
  <si>
    <t>Win win-20260411-11898</t>
  </si>
  <si>
    <t>Win win-20260411-54001</t>
  </si>
  <si>
    <t>Vico- QLTB-20260411-43253</t>
  </si>
  <si>
    <t>Vico- QLTB-20260412-18538</t>
  </si>
  <si>
    <t>Kính Nổi -20260412-81144</t>
  </si>
  <si>
    <t>UCC-20260412-39164</t>
  </si>
  <si>
    <t>Win win-20260412-37113</t>
  </si>
  <si>
    <t>Win win-20260412-67479</t>
  </si>
  <si>
    <t>Vico- QLTB-20260412-20749</t>
  </si>
  <si>
    <t>Win win-20260412-65075</t>
  </si>
  <si>
    <t>Vico- QLTB-20260412-73296</t>
  </si>
  <si>
    <t>Win win-20260412-25121</t>
  </si>
  <si>
    <t>Win win-20260412-41567</t>
  </si>
  <si>
    <t>Vico- QLTB-20260412-63852</t>
  </si>
  <si>
    <t>Vico- QLTB-20260413-84663</t>
  </si>
  <si>
    <t>Vico- QLTB-20260413-78988</t>
  </si>
  <si>
    <t>Win win-20260413-86453</t>
  </si>
  <si>
    <t>Vico- QLTB-20260413-34015</t>
  </si>
  <si>
    <t>Vico- QLTB-20260413-97075</t>
  </si>
  <si>
    <t>Win win-20260413-41749</t>
  </si>
  <si>
    <t>Win win-20260413-25972</t>
  </si>
  <si>
    <t>Vico- QLTB-20260413-70530</t>
  </si>
  <si>
    <t>Vico- QLTB-20260413-29396</t>
  </si>
  <si>
    <t>Win win-20260413-83699</t>
  </si>
  <si>
    <t>Win win-20260413-32548</t>
  </si>
  <si>
    <t>Win win-20260413-33160</t>
  </si>
  <si>
    <t>Vico- QLTB-20260413-74393</t>
  </si>
  <si>
    <t>Vico- QLTB-20260413-18094</t>
  </si>
  <si>
    <t>Win win-20260413-89900</t>
  </si>
  <si>
    <t>Vico- QLTB-20260413-55183</t>
  </si>
  <si>
    <t>UP Hà Tĩnh-20260413-74568</t>
  </si>
  <si>
    <t>Vico- QLTB-20260413-22963</t>
  </si>
  <si>
    <t>Win win-20260413-63456</t>
  </si>
  <si>
    <t>Vico- QLTB-20260413-71408</t>
  </si>
  <si>
    <t>Vico- QLTB-20260414-88752</t>
  </si>
  <si>
    <t>Win win-20260414-88674</t>
  </si>
  <si>
    <t>Vico- QLTB-20260414-59306</t>
  </si>
  <si>
    <t>Vico- QLTB-20260414-31310</t>
  </si>
  <si>
    <t>Molycop-20260414-82254</t>
  </si>
  <si>
    <t>Win win-20260414-38681</t>
  </si>
  <si>
    <t>Win win-20260414-56799</t>
  </si>
  <si>
    <t>Vico- QLTB-20260414-66782</t>
  </si>
  <si>
    <t>Vico- QLTB-20260414-66781</t>
  </si>
  <si>
    <t>Vico- QLTB-20260414-33256</t>
  </si>
  <si>
    <t>Win win-20260414-20212</t>
  </si>
  <si>
    <t>Win win-20260415-81580</t>
  </si>
  <si>
    <t>Win win-20260415-16682</t>
  </si>
  <si>
    <t>UCC-20260415-72758</t>
  </si>
  <si>
    <t>Vico- QLTB-20260415-27860</t>
  </si>
  <si>
    <t>UCC-20260415-73816</t>
  </si>
  <si>
    <t>Vico- QLTB-20260415-98264</t>
  </si>
  <si>
    <t>Win win-20260415-79380</t>
  </si>
  <si>
    <t>Win win-20260415-69994</t>
  </si>
  <si>
    <t>Vico- QLTB-20260415-21759</t>
  </si>
  <si>
    <t>Vico- QLTB-20260415-16757</t>
  </si>
  <si>
    <t>Vico- QLTB-20260415-25153</t>
  </si>
  <si>
    <t>Vico- QLTB-20260415-34825</t>
  </si>
  <si>
    <t>Vico- QLTB-20260415-10037</t>
  </si>
  <si>
    <t>Win win-20260416-60413</t>
  </si>
  <si>
    <t>Vico- QLTB-20260416-36749</t>
  </si>
  <si>
    <t>Vico- QLTB-20260416-50919</t>
  </si>
  <si>
    <t>Vico- QLTB-20260416-31565</t>
  </si>
  <si>
    <t>Win win-20260416-54245</t>
  </si>
  <si>
    <t>Win win-20260416-21659</t>
  </si>
  <si>
    <t>Vico- QLTB-20260416-20168</t>
  </si>
  <si>
    <t>Vico- QLTB-20260416-87015</t>
  </si>
  <si>
    <t>UP Hà Tĩnh-20260417-90422</t>
  </si>
  <si>
    <t>Vico- QLTB-20260417-99733</t>
  </si>
  <si>
    <t>Win win-20260417-13146</t>
  </si>
  <si>
    <t>UCC-20260417-90948</t>
  </si>
  <si>
    <t>UP Hà Tĩnh-20260417-40592</t>
  </si>
  <si>
    <t>Vico- QLTB-20260417-54412</t>
  </si>
  <si>
    <t>Win win-20260417-63711</t>
  </si>
  <si>
    <t>Vico- QLTB-20260417-28521</t>
  </si>
  <si>
    <t>UCC-20260417-21265</t>
  </si>
  <si>
    <t>Vico- QLTB-20260417-91395</t>
  </si>
  <si>
    <t>UCC-20260417-36059</t>
  </si>
  <si>
    <t>Vico- QLTB-20260417-76438</t>
  </si>
  <si>
    <t>Vico- QLTB-20260417-22024</t>
  </si>
  <si>
    <t>Vico- QLTB-20260417-58332</t>
  </si>
  <si>
    <t>Win win-20260417-88362</t>
  </si>
  <si>
    <t>Win win-20260417-17889</t>
  </si>
  <si>
    <t>Win win-20260417-34740</t>
  </si>
  <si>
    <t>Win win-20260417-66219</t>
  </si>
  <si>
    <t>Win win-20260417-76826</t>
  </si>
  <si>
    <t>UP Hà Tĩnh-20260417-90720</t>
  </si>
  <si>
    <t>Vico- QLTB-20260418-33375</t>
  </si>
  <si>
    <t>Win win-20260418-11341</t>
  </si>
  <si>
    <t>UP Hà Tĩnh-20260418-43112</t>
  </si>
  <si>
    <t>Vico- QLTB-20260418-14586</t>
  </si>
  <si>
    <t>Vico- QLTB-20260418-52071</t>
  </si>
  <si>
    <t>Win win-20260418-34296</t>
  </si>
  <si>
    <t>Vico- QLTB-20260418-15863</t>
  </si>
  <si>
    <t>Win win-20260418-89297</t>
  </si>
  <si>
    <t>Win win-20260418-11128</t>
  </si>
  <si>
    <t>UP Hà Tĩnh-20260418-20873</t>
  </si>
  <si>
    <t>Win win-20260418-60658</t>
  </si>
  <si>
    <t>Win win-20260418-38031</t>
  </si>
  <si>
    <t>Win win-20260418-79390</t>
  </si>
  <si>
    <t>Vico- QLTB-20260418-48315</t>
  </si>
  <si>
    <t>Win win-20260419-12983</t>
  </si>
  <si>
    <t>Win win-20260419-81257</t>
  </si>
  <si>
    <t>Vico- QLTB-20260419-21123</t>
  </si>
  <si>
    <t>Vico- QLTB-20260419-42664</t>
  </si>
  <si>
    <t>Vico- QLTB-20260419-36862</t>
  </si>
  <si>
    <t>Vico- QLTB-20260419-33945</t>
  </si>
  <si>
    <t>Win win-20260419-15534</t>
  </si>
  <si>
    <t>Win win-20260419-93887</t>
  </si>
  <si>
    <t>Win win-20260419-15153</t>
  </si>
  <si>
    <t>Vico- QLTB-20260419-92500</t>
  </si>
  <si>
    <t>Win win-20260420-29447</t>
  </si>
  <si>
    <t>Win win-20260420-56352</t>
  </si>
  <si>
    <t>Win win-20260420-53254</t>
  </si>
  <si>
    <t>Vico- QLTB-20260420-84553</t>
  </si>
  <si>
    <t>Molycop-20260420-96593</t>
  </si>
  <si>
    <t>Vico- QLTB-20260420-15862</t>
  </si>
  <si>
    <t>Win win-20260420-18463</t>
  </si>
  <si>
    <t>Win win-20260420-61616</t>
  </si>
  <si>
    <t>Win win-20260420-53021</t>
  </si>
  <si>
    <t>Vico- QLTB-20260420-44361</t>
  </si>
  <si>
    <t>Win win-20260420-43192</t>
  </si>
  <si>
    <t>Vico- QLTB-20260420-77398</t>
  </si>
  <si>
    <t>Win win-20260420-84062</t>
  </si>
  <si>
    <t>Win win-20260420-99988</t>
  </si>
  <si>
    <t>Vico- QLTB-20260420-63905</t>
  </si>
  <si>
    <t>Molycop-20260420-83150</t>
  </si>
  <si>
    <t>Vico- QLTB-20260420-64726</t>
  </si>
  <si>
    <t>Vico- QLTB-20260420-43556</t>
  </si>
  <si>
    <t>Win win-20260420-86133</t>
  </si>
  <si>
    <t>Win win-20260420-87129</t>
  </si>
  <si>
    <t>Win win-20260420-67523</t>
  </si>
  <si>
    <t>Win win-20260420-60648</t>
  </si>
  <si>
    <t>Vico- QLTB-20260420-81591</t>
  </si>
  <si>
    <t>Vico- QLTB-20260420-53131</t>
  </si>
  <si>
    <t>Win win-20260420-33690</t>
  </si>
  <si>
    <t>Vico- QLTB-20260420-57280</t>
  </si>
  <si>
    <t>Vico- QLTB-20260420-89662</t>
  </si>
  <si>
    <t>Vico- QLTB-20260421-87018</t>
  </si>
  <si>
    <t>Win win-20260421-50747</t>
  </si>
  <si>
    <t>Win win-20260421-96892</t>
  </si>
  <si>
    <t>Vico- QLTB-20260421-23884</t>
  </si>
  <si>
    <t>Vico- QLTB-20260421-85581</t>
  </si>
  <si>
    <t>UCC-20260421-22477</t>
  </si>
  <si>
    <t>Vico- QLTB-20260421-99231</t>
  </si>
  <si>
    <t>Vico- QLTB-20260421-80706</t>
  </si>
  <si>
    <t>Win win-20260421-57749</t>
  </si>
  <si>
    <t>Vico- QLTB-20260421-65335</t>
  </si>
  <si>
    <t>Win win-20260421-39343</t>
  </si>
  <si>
    <t>Vico- QLTB-20260421-82269</t>
  </si>
  <si>
    <t>Vico- QLTB-20260421-64648</t>
  </si>
  <si>
    <t>Win win-20260421-65971</t>
  </si>
  <si>
    <t>Win win-20260421-32115</t>
  </si>
  <si>
    <t>Vico- QLTB-20260421-16127</t>
  </si>
  <si>
    <t>Vico- QLTB-20260423-60150</t>
  </si>
  <si>
    <t>Molycop-20260423-55745</t>
  </si>
  <si>
    <t>Vico- QLTB-20260423-81418</t>
  </si>
  <si>
    <t>UP Hà Tĩnh-20260423-13087</t>
  </si>
  <si>
    <t>Vico- QLTB-20260423-54700</t>
  </si>
  <si>
    <t>Win win-20260423-86665</t>
  </si>
  <si>
    <t>Win win-20260423-30001</t>
  </si>
  <si>
    <t>Vico- QLTB-20260424-31007</t>
  </si>
  <si>
    <t>UCC-20260424-26749</t>
  </si>
  <si>
    <t>Win win-20260424-70050</t>
  </si>
  <si>
    <t>Win win-20260424-49558</t>
  </si>
  <si>
    <t>Vico- QLTB-20260424-23924</t>
  </si>
  <si>
    <t>Win win-20260424-15347</t>
  </si>
  <si>
    <t>Win win-20260424-24550</t>
  </si>
  <si>
    <t>Win win-20260424-52420</t>
  </si>
  <si>
    <t>Win win-20260424-91764</t>
  </si>
  <si>
    <t>Win win-20260424-57607</t>
  </si>
  <si>
    <t>Win win-20260424-27597</t>
  </si>
  <si>
    <t>Vico- QLTB-20260424-76839</t>
  </si>
  <si>
    <t>Vico- QLTB-20260424-78347</t>
  </si>
  <si>
    <t>Win win-20260424-57779</t>
  </si>
  <si>
    <t>Vico- QLTB-20260424-52841</t>
  </si>
  <si>
    <t>4/4/23/2026</t>
  </si>
  <si>
    <t>Kính Nổi -20260424-47918</t>
  </si>
  <si>
    <t>Vico- QLTB-20260424-63886</t>
  </si>
  <si>
    <t>Win win-20260424-93360</t>
  </si>
  <si>
    <t>UP Hà Tĩnh-20260424-17446</t>
  </si>
  <si>
    <t>Vico- QLTB-20260424-90745</t>
  </si>
  <si>
    <t>Molycop-20260424-30786</t>
  </si>
  <si>
    <t>Molycop-20260424-11256</t>
  </si>
  <si>
    <t>Vico- QLTB-20260424-48266</t>
  </si>
  <si>
    <t>Win win-20260424-31963</t>
  </si>
  <si>
    <t>Vico- QLTB-20260425-75312</t>
  </si>
  <si>
    <t>Win win-20260425-28937</t>
  </si>
  <si>
    <t>Win win-20260425-46496</t>
  </si>
  <si>
    <t>Kính Nổi -20260425-97245</t>
  </si>
  <si>
    <t>Win win-20260425-62038</t>
  </si>
  <si>
    <t>Win win-20260425-85381</t>
  </si>
  <si>
    <t>Vico- QLTB-20260426-65080</t>
  </si>
  <si>
    <t>Win win-20260426-51764</t>
  </si>
  <si>
    <t>Win win-20260426-46411</t>
  </si>
  <si>
    <t>Vico- QLTB-20260426-56828</t>
  </si>
  <si>
    <t>Win win-20260428-41498</t>
  </si>
  <si>
    <t>Vico- QLTB-20260428-24831</t>
  </si>
  <si>
    <t>Vico- QLTB-20260428-87720</t>
  </si>
  <si>
    <t>Win win-20260428-36197</t>
  </si>
  <si>
    <t>Win win-20260428-36936</t>
  </si>
  <si>
    <t>UCC-20260429-90018</t>
  </si>
  <si>
    <t>Vico- QLTB-20260429-18339</t>
  </si>
  <si>
    <t>Win win-20260429-92788</t>
  </si>
  <si>
    <t>Win win-20260429-79625</t>
  </si>
  <si>
    <t>Vico- QLTB-20260429-10702</t>
  </si>
  <si>
    <t>UCC-20260429-92559</t>
  </si>
  <si>
    <t>Win win-20260429-27467</t>
  </si>
  <si>
    <t>Win win-20260429-44356</t>
  </si>
  <si>
    <t>Vico- QLTB-20260429-13056</t>
  </si>
  <si>
    <t>Vico- QLTB-20260429-46979</t>
  </si>
  <si>
    <t>Vico- QLTB-20260429-59049</t>
  </si>
  <si>
    <t>UP Hà Tĩnh-20260429-51854</t>
  </si>
  <si>
    <t>Vico- QLTB-20260429-18913</t>
  </si>
  <si>
    <t>Win win-20260429-32966</t>
  </si>
  <si>
    <t>Win win-20260429-76727</t>
  </si>
  <si>
    <t>Vico- QLTB-20260430-29442</t>
  </si>
  <si>
    <t>Vico- QLTB-20260430-42887</t>
  </si>
  <si>
    <t>Vico- QLTB-20260430-29027</t>
  </si>
  <si>
    <t>Tiêu thép phi 25x40mm</t>
  </si>
  <si>
    <t>Vico- QLTB-20260430-92615</t>
  </si>
  <si>
    <t>Win win-20260430-29964</t>
  </si>
  <si>
    <t>Win win-20260430-59453</t>
  </si>
  <si>
    <t>UP Hà Tĩnh-20260502-57509</t>
  </si>
  <si>
    <t>UP Hà Tĩnh-20260503-66675</t>
  </si>
  <si>
    <t>UCC-20260503-98022</t>
  </si>
  <si>
    <t>Vico- QLTB-20260503-30819</t>
  </si>
  <si>
    <t>UCC-20260503-51967</t>
  </si>
  <si>
    <t>UP Hà Tĩnh-20260503-39679</t>
  </si>
  <si>
    <t>Win win-20260503-76579</t>
  </si>
  <si>
    <t>UCC-20260503-68400</t>
  </si>
  <si>
    <t>Win win-20260504-78048</t>
  </si>
  <si>
    <t>Vico- QLTB-20260504-41581</t>
  </si>
  <si>
    <t>Win win-20260504-48644</t>
  </si>
  <si>
    <t>Win win-20260504-17786</t>
  </si>
  <si>
    <t>Win win-20260504-90117</t>
  </si>
  <si>
    <t>Vico- QLTB-20260505-43014</t>
  </si>
  <si>
    <t>Vico- QLTB-20260505-25859</t>
  </si>
  <si>
    <t>Molycop-20260505-12407</t>
  </si>
  <si>
    <t>Molycop-20260505-91459</t>
  </si>
  <si>
    <t>Vico- QLTB-20260505-64558</t>
  </si>
  <si>
    <t>Win win-20260505-47291</t>
  </si>
  <si>
    <t>Vico- QLTB-20260505-83843</t>
  </si>
  <si>
    <t>Vico- QLTB-20260506-41592</t>
  </si>
  <si>
    <t>Win win-20260506-41301</t>
  </si>
  <si>
    <t>Vico- QLTB-20260506-20120</t>
  </si>
  <si>
    <t>Vico- QLTB-20260506-67790</t>
  </si>
  <si>
    <t>Win win-20260506-98830</t>
  </si>
  <si>
    <t>Vico- QLTB-20260506-61540</t>
  </si>
  <si>
    <t>Vico- QLTB-20260507-32001</t>
  </si>
  <si>
    <t>Win win-20260507-16565</t>
  </si>
  <si>
    <t>Vico- QLTB-20260507-36751</t>
  </si>
  <si>
    <t>Win win-20260507-93262</t>
  </si>
  <si>
    <t>Win win-20260507-51812</t>
  </si>
  <si>
    <t>Vico- QLTB-20260507-86528</t>
  </si>
  <si>
    <t>UCC-20260507-27140</t>
  </si>
  <si>
    <t>Vico- QLTB-20260507-83009</t>
  </si>
  <si>
    <t>UCC-20260507-37652</t>
  </si>
  <si>
    <t>Win win-20260507-70307</t>
  </si>
  <si>
    <t>Win win-20260507-31127</t>
  </si>
  <si>
    <t>Vico- QLTB-20260507-98421</t>
  </si>
  <si>
    <t>UCC-20260507-96588</t>
  </si>
  <si>
    <t>Win win-20260507-42255</t>
  </si>
  <si>
    <t>Win win-20260507-11225</t>
  </si>
  <si>
    <t>Win win-20260507-46968</t>
  </si>
  <si>
    <t>Vico- QLTB-20260507-39073</t>
  </si>
  <si>
    <t>Vico- QLTB-20260507-95830</t>
  </si>
  <si>
    <t>Win win-20260507-98798</t>
  </si>
  <si>
    <t>Win win-20260507-58298</t>
  </si>
  <si>
    <t>Win win-20260507-86434</t>
  </si>
  <si>
    <t>Win win-20260507-39055</t>
  </si>
  <si>
    <t>UP Hà Tĩnh-20260507-12816</t>
  </si>
  <si>
    <t>UCC-20260507-53739</t>
  </si>
  <si>
    <t>Vico- QLTB-20260507-62891</t>
  </si>
  <si>
    <t>Vico- QLTB-20260508-51449</t>
  </si>
  <si>
    <t>UCC-20260508-79189</t>
  </si>
  <si>
    <t>Vico- QLTB-20260508-31477</t>
  </si>
  <si>
    <t>Win win-20260508-40186</t>
  </si>
  <si>
    <t>Win win-20260508-81965</t>
  </si>
  <si>
    <t>Vico- QLTB-20260508-27021</t>
  </si>
  <si>
    <t>Vico- QLTB-20260508-57165</t>
  </si>
  <si>
    <t>Win win-20260508-60469</t>
  </si>
  <si>
    <t>UP Hà Tĩnh-20260508-12202</t>
  </si>
  <si>
    <t>Vico- QLTB-20260508-28692</t>
  </si>
  <si>
    <t>Vico- QLTB-20260508-54555</t>
  </si>
  <si>
    <t>Vico- QLTB-20260508-59491</t>
  </si>
  <si>
    <t>Vico- QLTB-20260508-19992</t>
  </si>
  <si>
    <t>Win win-20260509-49089</t>
  </si>
  <si>
    <t>Win win-20260509-27813</t>
  </si>
  <si>
    <t>Vico- QLTB-20260509-12110</t>
  </si>
  <si>
    <t>UCC-20260509-70601</t>
  </si>
  <si>
    <t>Vico- QLTB-20260509-61965</t>
  </si>
  <si>
    <t>Win win-20260509-68329</t>
  </si>
  <si>
    <t>Win win-20260509-35841</t>
  </si>
  <si>
    <t>Vico- QLTB-20260509-67622</t>
  </si>
  <si>
    <t>Vico- QLTB-20260509-75549</t>
  </si>
  <si>
    <t>Vico- QLTB-20260509-90221</t>
  </si>
  <si>
    <t>Vico- QLTB-20260509-10204</t>
  </si>
  <si>
    <t>Win win-20260509-42998</t>
  </si>
  <si>
    <t>Win win-20260509-15863</t>
  </si>
  <si>
    <t>UP Hà Tĩnh-20260509-14688</t>
  </si>
  <si>
    <t>Win win-20260509-51980</t>
  </si>
  <si>
    <t>Vico- QLTB-20260509-75090</t>
  </si>
  <si>
    <t>Vico- QLTB-20260510-33291</t>
  </si>
  <si>
    <t>Vico- QLTB-20260510-12899</t>
  </si>
  <si>
    <t>Vico- QLTB-20260510-95462</t>
  </si>
  <si>
    <t>Vico- QLTB-20260510-91403</t>
  </si>
  <si>
    <t>Win win-20260510-12139</t>
  </si>
  <si>
    <t>UP Hà Tĩnh-20260510-95147</t>
  </si>
  <si>
    <t>Win win-20260510-95378</t>
  </si>
  <si>
    <t>Win win-20260511-56342</t>
  </si>
  <si>
    <t>Vico- QLTB-20260511-96486</t>
  </si>
  <si>
    <t>Molycop-20260511-26411</t>
  </si>
  <si>
    <t>Vico- QLTB-20260511-39134</t>
  </si>
  <si>
    <t>Vico- QLTB-20260511-53433</t>
  </si>
  <si>
    <t>Win win-20260511-66936</t>
  </si>
  <si>
    <t>Molycop-20260511-62985</t>
  </si>
  <si>
    <t>Win win-20260511-90150</t>
  </si>
  <si>
    <t>Win win-20260511-28479</t>
  </si>
  <si>
    <t>UP Hà Tĩnh-20260511-44154</t>
  </si>
  <si>
    <t>Win win-20260511-83459</t>
  </si>
  <si>
    <t>Molycop-20260511-28933</t>
  </si>
  <si>
    <t>Vico- QLTB-20260511-70708</t>
  </si>
  <si>
    <t>Win win-20260511-83642</t>
  </si>
  <si>
    <t>Vico- QLTB-20260511-45757</t>
  </si>
  <si>
    <t>Win win-20260512-26939</t>
  </si>
  <si>
    <t>Vico- QLTB-20260512-79909</t>
  </si>
  <si>
    <t>Vico- QLTB-20260512-81172</t>
  </si>
  <si>
    <t>Vico- QLTB-20260512-12358</t>
  </si>
  <si>
    <t>Win win-20260512-56051</t>
  </si>
  <si>
    <t>Vico- QLTB-20260512-72613</t>
  </si>
  <si>
    <t>Vico- QLTB-20260512-58970</t>
  </si>
  <si>
    <t>UP Hà Tĩnh-20260512-16884</t>
  </si>
  <si>
    <t>Vico- QLTB-20260512-61848</t>
  </si>
  <si>
    <t>Win win-20260512-81247</t>
  </si>
  <si>
    <t>Win win-20260512-76465</t>
  </si>
  <si>
    <t>Molycop-20260512-61368</t>
  </si>
  <si>
    <t>Molycop-20260512-19423</t>
  </si>
  <si>
    <t>Molycop-20260512-56334</t>
  </si>
  <si>
    <t>Vico- QLTB-20260513-81398</t>
  </si>
  <si>
    <t>Win win-20260513-63173</t>
  </si>
  <si>
    <t>Vico- QLTB-20260513-65836</t>
  </si>
  <si>
    <t>Vico- QLTB-20260513-16745</t>
  </si>
  <si>
    <t>Vico- QLTB-20260513-23267</t>
  </si>
  <si>
    <t>Win win-20260513-89606</t>
  </si>
  <si>
    <t>Vico- QLTB-20260513-14788</t>
  </si>
  <si>
    <t>Vico- QLTB-20260513-69497</t>
  </si>
  <si>
    <t>Win win-20260514-14582</t>
  </si>
  <si>
    <t>Vico- QLTB-20260514-79245</t>
  </si>
  <si>
    <t>Win win-20260514-14806</t>
  </si>
  <si>
    <t>Win win-20260514-78853</t>
  </si>
  <si>
    <t>Vico- QLTB-20260514-96711</t>
  </si>
  <si>
    <t>Vico- QLTB-20260514-13768</t>
  </si>
  <si>
    <t>Vico- QLTB-20260514-27484</t>
  </si>
  <si>
    <t>Win win-20260514-15561</t>
  </si>
  <si>
    <t>Vico- QLTB-20260514-98346</t>
  </si>
  <si>
    <t>Vico- QLTB-20260514-34798</t>
  </si>
  <si>
    <t>G/c phay mp + khoan mồi NC1</t>
  </si>
  <si>
    <t>Win win-20260514-40502</t>
  </si>
  <si>
    <t>Vico- QLTB-20260514-66719</t>
  </si>
  <si>
    <t>Vico- QLTB-20260514-13418</t>
  </si>
  <si>
    <t>Vico- QLTB-20260514-71724</t>
  </si>
  <si>
    <t>Win win-20260514-55915</t>
  </si>
  <si>
    <t>Win win-20260514-70848</t>
  </si>
  <si>
    <t>Vico- QLTB-20260514-76356</t>
  </si>
  <si>
    <t>Win win-20260514-74467</t>
  </si>
  <si>
    <t>Win win-20260514-66750</t>
  </si>
  <si>
    <t>Vico- QLTB-20260514-84618</t>
  </si>
  <si>
    <t>Win win-20260514-77162</t>
  </si>
  <si>
    <t>UP Hà Tĩnh-20260514-50930</t>
  </si>
  <si>
    <t>Win win-20260515-88941</t>
  </si>
  <si>
    <t>Vico- QLTB-20260515-56223</t>
  </si>
  <si>
    <t>Vico- QLTB-20260515-69942</t>
  </si>
  <si>
    <t>Vico- QLTB-20260515-43869</t>
  </si>
  <si>
    <t>Win win-20260515-86767</t>
  </si>
  <si>
    <t>UP Hà Tĩnh-20260515-91234</t>
  </si>
  <si>
    <t>Vico- QLTB-20260515-26726</t>
  </si>
  <si>
    <t>Vico- QLTB-20260515-84567</t>
  </si>
  <si>
    <t>Vico- QLTB-20260515-35245</t>
  </si>
  <si>
    <t>Win win-20260515-33885</t>
  </si>
  <si>
    <t>Win win-20260515-53534</t>
  </si>
  <si>
    <t>Vico- QLTB-20260515-48107</t>
  </si>
  <si>
    <t>Win win-20260516-14848</t>
  </si>
  <si>
    <t>Vico- QLTB-20260516-86310</t>
  </si>
  <si>
    <t>Win win-20260516-19515</t>
  </si>
  <si>
    <t>Vico- QLTB-20260516-63537</t>
  </si>
  <si>
    <t>Vico- QLTB-20260516-70300</t>
  </si>
  <si>
    <t>Vico- QLTB-20260516-65616</t>
  </si>
  <si>
    <t>Win win-20260516-19852</t>
  </si>
  <si>
    <t>Vico- QLTB-20260516-79318</t>
  </si>
  <si>
    <t>Win win-20260516-65457</t>
  </si>
  <si>
    <t>Vico- QLTB-20260516-84701</t>
  </si>
  <si>
    <t>Win win-20260516-64250</t>
  </si>
  <si>
    <t>Win win-20260517-78251</t>
  </si>
  <si>
    <t>Vico- QLTB-20260517-44321</t>
  </si>
  <si>
    <t>Vico- QLTB-20260517-60719</t>
  </si>
  <si>
    <t>Win win-20260517-93749</t>
  </si>
  <si>
    <t>Vico- QLTB-20260517-86612</t>
  </si>
  <si>
    <t>Vico- QLTB-20260517-56751</t>
  </si>
  <si>
    <t>Vico- QLTB-20260517-67983</t>
  </si>
  <si>
    <t>Win win-20260517-13098</t>
  </si>
  <si>
    <t>Win win-20260517-73255</t>
  </si>
  <si>
    <t>Vico- QLTB-20260517-95009</t>
  </si>
  <si>
    <t>Vico- QLTB-20260517-29992</t>
  </si>
  <si>
    <t>Vico- QLTB-20260517-14079</t>
  </si>
  <si>
    <t>Win win-20260518-30118</t>
  </si>
  <si>
    <t>UP Hà Tĩnh-20260518-96812</t>
  </si>
  <si>
    <t>Vico- QLTB-20260518-16870</t>
  </si>
  <si>
    <t>Vico- QLTB-20260518-15399</t>
  </si>
  <si>
    <t>Win win-20260518-45023</t>
  </si>
  <si>
    <t>Win win-20260518-86653</t>
  </si>
  <si>
    <t>Win win-20260518-93911</t>
  </si>
  <si>
    <t>Vico- QLTB-20260518-22980</t>
  </si>
  <si>
    <t>Win win-20260518-52890</t>
  </si>
  <si>
    <t>Vico- QLTB-20260518-56945</t>
  </si>
  <si>
    <t>Vico- QLTB-20260519-66144</t>
  </si>
  <si>
    <t>Win win-20260519-66184</t>
  </si>
  <si>
    <t>Vico- QLTB-20260519-31987</t>
  </si>
  <si>
    <t>Vico- QLTB-20260519-14708</t>
  </si>
  <si>
    <t>Win win-20260519-88682</t>
  </si>
  <si>
    <t>Vico- QLTB-20260519-63527</t>
  </si>
  <si>
    <t>Vico- QLTB-20260519-47604</t>
  </si>
  <si>
    <t>Win win-20260519-73082</t>
  </si>
  <si>
    <t>Vico- QLTB-20260519-12639</t>
  </si>
  <si>
    <t>Win win-20260519-13288</t>
  </si>
  <si>
    <t>Vico- QLTB-20260519-57006</t>
  </si>
  <si>
    <t>Vico- QLTB-20260520-93139</t>
  </si>
  <si>
    <t>Win win-20260520-86790</t>
  </si>
  <si>
    <t>Vico- QLTB-20260520-74750</t>
  </si>
  <si>
    <t>Win win-20260520-90820</t>
  </si>
  <si>
    <t>Vico- QLTB-20260520-93905</t>
  </si>
  <si>
    <t>Win win-20260520-63320</t>
  </si>
  <si>
    <t>Vico- QLTB-20260520-53180</t>
  </si>
  <si>
    <t>Vico- QLTB-20260520-60837</t>
  </si>
  <si>
    <t>Win win-20260520-82007</t>
  </si>
  <si>
    <t>Vico- QLTB-20260520-26306</t>
  </si>
  <si>
    <t>Vico- QLTB-20260520-85730</t>
  </si>
  <si>
    <t>Vico- QLTB-20260521-80949</t>
  </si>
  <si>
    <t>Win win-20260521-26737</t>
  </si>
  <si>
    <t>Win win-20260521-92072</t>
  </si>
  <si>
    <t>Vico- QLTB-20260521-16168</t>
  </si>
  <si>
    <t>Vico- QLTB-20260521-18301</t>
  </si>
  <si>
    <t>Win win-20260521-74807</t>
  </si>
  <si>
    <t>Win win-20260521-60245</t>
  </si>
  <si>
    <t>Vico- QLTB-20260521-14407</t>
  </si>
  <si>
    <t>Vico- QLTB-20260521-23014</t>
  </si>
  <si>
    <t>Win win-20260521-46953</t>
  </si>
  <si>
    <t>Vico- QLTB-20260521-26517</t>
  </si>
  <si>
    <t>Win win-20260521-92955</t>
  </si>
  <si>
    <t>Vico- QLTB-20260521-86567</t>
  </si>
  <si>
    <t>Win win-20260521-29538</t>
  </si>
  <si>
    <t>Vico- QLTB-20260521-56040</t>
  </si>
  <si>
    <t>Vico- QLTB-20260521-78023</t>
  </si>
  <si>
    <t>Win win-20260521-90230</t>
  </si>
  <si>
    <t>Vico- QLTB-20260521-94803</t>
  </si>
  <si>
    <t>Vico- QLTB-20260522-40214</t>
  </si>
  <si>
    <t>Win win-20260522-86853</t>
  </si>
  <si>
    <t>Vico- QLTB-20260522-40645</t>
  </si>
  <si>
    <t>Vico- QLTB-20260522-67323</t>
  </si>
  <si>
    <t>Win win-20260522-81578</t>
  </si>
  <si>
    <t>Vico- QLTB-20260522-67013</t>
  </si>
  <si>
    <t>Win win-20260522-91979</t>
  </si>
  <si>
    <t>Win win-20260522-83804</t>
  </si>
  <si>
    <t>Win win-20260522-14177</t>
  </si>
  <si>
    <t>Win win-20260522-88864</t>
  </si>
  <si>
    <t>Win win-20260522-78517</t>
  </si>
  <si>
    <t>Vico- QLTB-20260522-57862</t>
  </si>
  <si>
    <t>Vico- QLTB-20260522-71260</t>
  </si>
  <si>
    <t>Win win-20260523-65370</t>
  </si>
  <si>
    <t>Vico- QLTB-20260523-89490</t>
  </si>
  <si>
    <t>Molycop-20260523-95526</t>
  </si>
  <si>
    <t>Molycop-20260523-90480</t>
  </si>
  <si>
    <t>Vico- QLTB-20260524-87161</t>
  </si>
  <si>
    <t>Win win-20260524-89361</t>
  </si>
  <si>
    <t>Vico- QLTB-20260524-82694</t>
  </si>
  <si>
    <t>Vico- QLTB-20260524-91503</t>
  </si>
  <si>
    <t>Win win-20260524-78295</t>
  </si>
  <si>
    <t>Vico- QLTB-20260524-76434</t>
  </si>
  <si>
    <t>Win win-20260524-90470</t>
  </si>
  <si>
    <t>Win win-20260524-46992</t>
  </si>
  <si>
    <t>Vico- QLTB-20260525-56375</t>
  </si>
  <si>
    <t>Win win-20260525-39375</t>
  </si>
  <si>
    <t>Win win-20260525-61363</t>
  </si>
  <si>
    <t>Vico- QLTB-20260525-50343</t>
  </si>
  <si>
    <t>UCC-20260525-44878</t>
  </si>
  <si>
    <t>Win win-20260525-62367</t>
  </si>
  <si>
    <t>Win win-20260525-42222</t>
  </si>
  <si>
    <t>Vico- QLTB-20260525-96983</t>
  </si>
  <si>
    <t>Vico- QLTB-20260525-54817</t>
  </si>
  <si>
    <t>Vico- QLTB-20260525-55994</t>
  </si>
  <si>
    <t>Win win-20260525-65543</t>
  </si>
  <si>
    <t>Win win-20260525-57568</t>
  </si>
  <si>
    <t>Vico- QLTB-20260525-76310</t>
  </si>
  <si>
    <t>Win win-20260525-32513</t>
  </si>
  <si>
    <t>Vico- QLTB-20260525-10394</t>
  </si>
  <si>
    <t>Win win-20260526-21322</t>
  </si>
  <si>
    <t>Win win-20260526-59646</t>
  </si>
  <si>
    <t>Vico- QLTB-20260526-54986</t>
  </si>
  <si>
    <t>UCC-20260526-35534</t>
  </si>
  <si>
    <t>Vico- QLTB-20260526-76029</t>
  </si>
  <si>
    <t>Vico- QLTB-20260526-47826</t>
  </si>
  <si>
    <t>Win win-20260526-75997</t>
  </si>
  <si>
    <t>Win win-20260526-76809</t>
  </si>
  <si>
    <t>Vico- QLTB-20260526-15563</t>
  </si>
  <si>
    <t>Vico- QLTB-20260526-49875</t>
  </si>
  <si>
    <t>Win win-20260526-90454</t>
  </si>
  <si>
    <t>Molycop-20260526-19570</t>
  </si>
  <si>
    <t>Vico- QLTB-20260526-76450</t>
  </si>
  <si>
    <t>Win win-20260526-34456</t>
  </si>
  <si>
    <t>Vico- QLTB-20260526-22603</t>
  </si>
  <si>
    <t>Win win-20260526-28151</t>
  </si>
  <si>
    <t>Win win-20260526-59842</t>
  </si>
  <si>
    <t>Vico- QLTB-20260526-64384</t>
  </si>
  <si>
    <t>UCC-20260527-95220</t>
  </si>
  <si>
    <t>Vico- QLTB-20260527-45892</t>
  </si>
  <si>
    <t>Vico- QLTB-20260527-84767</t>
  </si>
  <si>
    <t>Win win-20260527-73021</t>
  </si>
  <si>
    <t>Vico- QLTB-20260527-50303</t>
  </si>
  <si>
    <t>Win win-20260527-46391</t>
  </si>
  <si>
    <t>Vico- QLTB-20260527-62510</t>
  </si>
  <si>
    <t>Win win-20260527-48386</t>
  </si>
  <si>
    <t>UCC-20260527-32473</t>
  </si>
  <si>
    <t>Vico- QLTB-20260527-38097</t>
  </si>
  <si>
    <t>Win win-20260527-71081</t>
  </si>
  <si>
    <t>Win win-20260527-21236</t>
  </si>
  <si>
    <t>Win win-20260527-22273</t>
  </si>
  <si>
    <t>Win win-20260527-95708</t>
  </si>
  <si>
    <t>Vico- QLTB-20260527-86695</t>
  </si>
  <si>
    <t>Vico- QLTB-20260528-55630</t>
  </si>
  <si>
    <t>Win win-20260528-90892</t>
  </si>
  <si>
    <t>UCC-20260528-49043</t>
  </si>
  <si>
    <t>Vico- QLTB-20260528-16890</t>
  </si>
  <si>
    <t>Win win-20260528-70906</t>
  </si>
  <si>
    <t>Vico- QLTB-20260528-53599</t>
  </si>
  <si>
    <t>Vico- QLTB-20260528-49725</t>
  </si>
  <si>
    <t>Win win-20260528-13764</t>
  </si>
  <si>
    <t>UCC-20260528-17489</t>
  </si>
  <si>
    <t>Win win-20260528-28829</t>
  </si>
  <si>
    <t>Win win-20260528-52048</t>
  </si>
  <si>
    <t>Vico- QLTB-20260528-41825</t>
  </si>
  <si>
    <t>UCC-20260529-40554</t>
  </si>
  <si>
    <t>UCC-20260529-68641</t>
  </si>
  <si>
    <t>Vico- QLTB-20260529-12276</t>
  </si>
  <si>
    <t>Vico- QLTB-20260529-68175</t>
  </si>
  <si>
    <t>Vico- QLTB-20260529-13345</t>
  </si>
  <si>
    <t>UCC-20260529-26929</t>
  </si>
  <si>
    <t>Vico- QLTB-20260529-34966</t>
  </si>
  <si>
    <t>UCC-20260529-73027</t>
  </si>
  <si>
    <t>Vico- QLTB-20260529-36245</t>
  </si>
  <si>
    <t>UCC-20260529-19619</t>
  </si>
  <si>
    <t>Vico- QLTB-20260529-63691</t>
  </si>
  <si>
    <t>Vico- QLTB-20260529-25435</t>
  </si>
  <si>
    <t>Vico- QLTB-20260529-51313</t>
  </si>
  <si>
    <t>Molycop-20260529-98359</t>
  </si>
  <si>
    <t>Win win-20260529-12071</t>
  </si>
  <si>
    <t>Vico- QLTB-20260529-55942</t>
  </si>
  <si>
    <t>Molycop-20260529-90090</t>
  </si>
  <si>
    <t>Vico- QLTB-20260530-26680</t>
  </si>
  <si>
    <t>Win win-20260530-70916</t>
  </si>
  <si>
    <t>Win win-20260530-36890</t>
  </si>
  <si>
    <t>Win win-20260530-99088</t>
  </si>
  <si>
    <t>Win win-20260530-78536</t>
  </si>
  <si>
    <t>UCC-20260530-68444</t>
  </si>
  <si>
    <t>Vico- QLTB-20260530-47672</t>
  </si>
  <si>
    <t>UCC-20260530-42374</t>
  </si>
  <si>
    <t>Vico- QLTB-20260530-46155</t>
  </si>
  <si>
    <t>Vico- QLTB-20260530-78256</t>
  </si>
  <si>
    <t>Win win-20260530-74333</t>
  </si>
  <si>
    <t>Vico- QLTB-20260530-75565</t>
  </si>
  <si>
    <t>Win win-20260601-82222</t>
  </si>
  <si>
    <t>Win win-20260601-66395</t>
  </si>
  <si>
    <t>Vico- QLTB-20260601-15300</t>
  </si>
  <si>
    <t>Vico- QLTB-20260601-31909</t>
  </si>
  <si>
    <t>Vico- QLTB-20260601-86068</t>
  </si>
  <si>
    <t>Win win-20260601-73842</t>
  </si>
  <si>
    <t>Win win-20260601-71795</t>
  </si>
  <si>
    <t>Win win-20260601-78618</t>
  </si>
  <si>
    <t>Vico- QLTB-20260601-78730</t>
  </si>
  <si>
    <t>Win win-20260601-59102</t>
  </si>
  <si>
    <t>Win win-20260601-25063</t>
  </si>
  <si>
    <t>Win win-20260601-60041</t>
  </si>
  <si>
    <t>Win win-20260602-75975</t>
  </si>
  <si>
    <t>Win win-20260602-84773</t>
  </si>
  <si>
    <t>Vico- QLTB-20260602-23512</t>
  </si>
  <si>
    <t>Vico- QLTB-20260602-22013</t>
  </si>
  <si>
    <t>Vico- QLTB-20260602-74722</t>
  </si>
  <si>
    <t>Vico- QLTB-20260602-81723</t>
  </si>
  <si>
    <t>Win win-20260602-90805</t>
  </si>
  <si>
    <t>UCC-20260602-96200</t>
  </si>
  <si>
    <t>Vico- QLTB-20260602-50256</t>
  </si>
  <si>
    <t>Molycop-20260602-14120</t>
  </si>
  <si>
    <t>Win win-20260602-37738</t>
  </si>
  <si>
    <t>Win win-20260602-76372</t>
  </si>
  <si>
    <t>Win win-20260602-49842</t>
  </si>
  <si>
    <t>Molycop-20260602-63731</t>
  </si>
  <si>
    <t>Win win-20260603-21505</t>
  </si>
  <si>
    <t>Win win-20260603-19329</t>
  </si>
  <si>
    <t>Vico- QLTB-20260603-37063</t>
  </si>
  <si>
    <t>UCC-20260603-88343</t>
  </si>
  <si>
    <t>Vico- QLTB-20260603-38463</t>
  </si>
  <si>
    <t>UCC-20260603-48223</t>
  </si>
  <si>
    <t>Vico- QLTB-20260603-30232</t>
  </si>
  <si>
    <t>Win win-20260603-12244</t>
  </si>
  <si>
    <t>Vico- QLTB-20260603-65744</t>
  </si>
  <si>
    <t>Vico- QLTB-20260603-43226</t>
  </si>
  <si>
    <t>Win win-20260603-60905</t>
  </si>
  <si>
    <t>Win win-20260603-26095</t>
  </si>
  <si>
    <t>Win win-20260603-28556</t>
  </si>
  <si>
    <t>Win win-20260603-43260</t>
  </si>
  <si>
    <t>Vico- QLTB-20260603-97392</t>
  </si>
  <si>
    <t>UCC-20260603-76584</t>
  </si>
  <si>
    <t>Win win-20260603-41326</t>
  </si>
  <si>
    <t>Vico- QLTB-20260603-87719</t>
  </si>
  <si>
    <t>Win win-20260603-49672</t>
  </si>
  <si>
    <t>Win win-20260604-98259</t>
  </si>
  <si>
    <t>Vico- QLTB-20260604-58495</t>
  </si>
  <si>
    <t>ISHIZUE318Dw800</t>
  </si>
  <si>
    <t>Win win-20260604-56421</t>
  </si>
  <si>
    <t>Vico- QLTB-20260604-57130</t>
  </si>
  <si>
    <t>Vico- QLTB-20260604-71824</t>
  </si>
  <si>
    <t>Win win-20260604-96516</t>
  </si>
  <si>
    <t>Win win-20260604-81461</t>
  </si>
  <si>
    <t>Win win-20260604-74956</t>
  </si>
  <si>
    <t>Thyssen-20260604-65391</t>
  </si>
  <si>
    <t>UCC-20260604-67137</t>
  </si>
  <si>
    <t>Vico- QLTB-20260605-77313</t>
  </si>
  <si>
    <t>Molycop-20260605-32711</t>
  </si>
  <si>
    <t>Vico- QLTB-20260605-25715</t>
  </si>
  <si>
    <t>Vico- QLTB-20260605-44268</t>
  </si>
  <si>
    <t>UCC-20260605-98563</t>
  </si>
  <si>
    <t>Win win-20260605-27159</t>
  </si>
  <si>
    <t>Vico- QLTB-20260605-19884</t>
  </si>
  <si>
    <t>Vico- QLTB-20260605-53620</t>
  </si>
  <si>
    <t>Win win-20260605-84301</t>
  </si>
  <si>
    <t>Win win-20260605-70634</t>
  </si>
  <si>
    <t>Vico- QLTB-20260605-51685</t>
  </si>
  <si>
    <t>Win win-20260605-68452</t>
  </si>
  <si>
    <t>Win win-20260605-58789</t>
  </si>
  <si>
    <t>Win win-20260606-72545</t>
  </si>
  <si>
    <t>Vico- QLTB-20260606-25581</t>
  </si>
  <si>
    <t>Win win-20260606-66164</t>
  </si>
  <si>
    <t>Win win-20260606-10811</t>
  </si>
  <si>
    <t>Vico- QLTB-20260606-95830</t>
  </si>
  <si>
    <t>Win win-20260606-46303</t>
  </si>
  <si>
    <t>Win win-20260606-11296</t>
  </si>
  <si>
    <t>Win win-20260606-56406</t>
  </si>
  <si>
    <t>Vico- QLTB-20260606-34395</t>
  </si>
  <si>
    <t>Vico- QLTB-20260606-48608</t>
  </si>
  <si>
    <t>UCC-20260607-51555</t>
  </si>
  <si>
    <t>Vico- QLTB-20260607-65163</t>
  </si>
  <si>
    <t>UCC-20260607-44826</t>
  </si>
  <si>
    <t>Vico- QLTB-20260607-56884</t>
  </si>
  <si>
    <t>Vico- QLTB-20260608-52659</t>
  </si>
  <si>
    <t>UCC-20260608-59083</t>
  </si>
  <si>
    <t>Vico- QLTB-20260608-81563</t>
  </si>
  <si>
    <t>Win win-20260608-51656</t>
  </si>
  <si>
    <t>Molycop-20260608-65376</t>
  </si>
  <si>
    <t>Vico- QLTB-20260608-42620</t>
  </si>
  <si>
    <t>UCC-20260608-68204</t>
  </si>
  <si>
    <t>Vico- QLTB-20260608-79839</t>
  </si>
  <si>
    <t>Win win-20260608-28620</t>
  </si>
  <si>
    <t>Vico- QLTB-20260608-47104</t>
  </si>
  <si>
    <t>Vico- QLTB-20260609-81893</t>
  </si>
  <si>
    <t>Win win-20260609-80535</t>
  </si>
  <si>
    <t>Win win-20260609-62723</t>
  </si>
  <si>
    <t>A</t>
  </si>
  <si>
    <t>Vico- QLTB-20260609-53236</t>
  </si>
  <si>
    <t>Win win-20260609-37104</t>
  </si>
  <si>
    <t>Win win-20260609-59187</t>
  </si>
  <si>
    <t>Win win-20260609-12743</t>
  </si>
  <si>
    <t>UCC-20260609-97216</t>
  </si>
  <si>
    <t>UCC-20260609-76166</t>
  </si>
  <si>
    <t>Vico- QLTB-20260609-22954</t>
  </si>
  <si>
    <t>UCC-20260609-79293</t>
  </si>
  <si>
    <t>Vico- QLTB-20260609-72505</t>
  </si>
  <si>
    <t>Win win-20260609-55938</t>
  </si>
  <si>
    <t>Vico- QLTB-20260609-95207</t>
  </si>
  <si>
    <t>UCC-20260610-73233</t>
  </si>
  <si>
    <t>UCC-20260610-81290</t>
  </si>
  <si>
    <t>Win win-20260610-99980</t>
  </si>
  <si>
    <t>Vico- QLTB-20260610-45439</t>
  </si>
  <si>
    <t>UCC-20260610-30450</t>
  </si>
  <si>
    <t>Win win-20260610-84243</t>
  </si>
  <si>
    <t>Vico- QLTB-20260610-74045</t>
  </si>
  <si>
    <t>Molycop-20260610-98494</t>
  </si>
  <si>
    <t>Thyssen-20260610-44648</t>
  </si>
  <si>
    <t>Win win-20260610-13102</t>
  </si>
  <si>
    <t>UCC-20260611-64028</t>
  </si>
  <si>
    <t>Thyssen-20260611-94054</t>
  </si>
  <si>
    <t>UCC-20260611-57167</t>
  </si>
  <si>
    <t>Win win-20260611-28581</t>
  </si>
  <si>
    <t>Win win-20260611-75153</t>
  </si>
  <si>
    <t>UCC-20260611-10515</t>
  </si>
  <si>
    <t>Win win-20260612-51865</t>
  </si>
  <si>
    <t>Win win-20260612-80172</t>
  </si>
  <si>
    <t>UCC-20260612-30925</t>
  </si>
  <si>
    <t>UCC-20260612-43701</t>
  </si>
  <si>
    <t>Win win-20260612-68752</t>
  </si>
  <si>
    <t>Vico- QLTB-20260612-41886</t>
  </si>
  <si>
    <t>Win win-20260612-66008</t>
  </si>
  <si>
    <t>Vico- QLTB-20260613-28423</t>
  </si>
  <si>
    <t>Win win-20260613-60049</t>
  </si>
  <si>
    <t>Win win-20260613-99349</t>
  </si>
  <si>
    <t>Win win-20260613-46880</t>
  </si>
  <si>
    <t>Molycop-20260613-38659</t>
  </si>
  <si>
    <t>UCC-20260613-57219</t>
  </si>
  <si>
    <t>UCC-20260613-54605</t>
  </si>
  <si>
    <t>Vico- QLTB-20260613-48440</t>
  </si>
  <si>
    <t>UCC-20260613-78321</t>
  </si>
  <si>
    <t>Vico- QLTB-20260613-13546</t>
  </si>
  <si>
    <t>Win win-20260613-28925</t>
  </si>
  <si>
    <t>Vico- QLTB-20260616-33558</t>
  </si>
  <si>
    <t>Win win-20260616-14401</t>
  </si>
  <si>
    <t>Win win-20260616-77293</t>
  </si>
  <si>
    <t>Vico- QLTB-20260616-85010</t>
  </si>
  <si>
    <t>Win win-20260616-47822</t>
  </si>
  <si>
    <t>Vico- QLTB-20260616-22215</t>
  </si>
  <si>
    <t>Win win-20260617-89127</t>
  </si>
  <si>
    <t>Win win-20260617-57219</t>
  </si>
  <si>
    <t>Win win-20260617-82420</t>
  </si>
  <si>
    <t>Win win-20260617-68437</t>
  </si>
  <si>
    <t>Win win-20260617-16598</t>
  </si>
  <si>
    <t>Vico- QLTB-20260617-36413</t>
  </si>
  <si>
    <t>Vico- QLTB-20260617-68868</t>
  </si>
  <si>
    <t>Win win-20260617-35988</t>
  </si>
  <si>
    <t>Win win-20260617-93804</t>
  </si>
  <si>
    <t>Win win-20260617-36563</t>
  </si>
  <si>
    <t>Vico- QLTB-20260617-41632</t>
  </si>
  <si>
    <t>Win win-20260618-97579</t>
  </si>
  <si>
    <t>Win win-20260618-48700</t>
  </si>
  <si>
    <t>Win win-20260618-72386</t>
  </si>
  <si>
    <t>Win win-20260618-69905</t>
  </si>
  <si>
    <t>Vico- QLTB-20260618-91772</t>
  </si>
  <si>
    <t>Win win-20260618-65741</t>
  </si>
  <si>
    <t>Win win-20260618-70656</t>
  </si>
  <si>
    <t>Vico- QLTB-20260618-61234</t>
  </si>
  <si>
    <t>Win win-20260618-91655</t>
  </si>
  <si>
    <t>Win win-20260618-91825</t>
  </si>
  <si>
    <t>Vico- QLTB-20260618-30977</t>
  </si>
  <si>
    <t>Vico- QLTB-20260618-86221</t>
  </si>
  <si>
    <t>Win win-20260618-79574</t>
  </si>
  <si>
    <t>Win win-20260618-79425</t>
  </si>
  <si>
    <t>Vico- QLTB-20260618-37939</t>
  </si>
  <si>
    <t>Molycop-20260618-62263</t>
  </si>
  <si>
    <t>Win win-20260618-99958</t>
  </si>
  <si>
    <t>Win win-20260618-39066</t>
  </si>
  <si>
    <t>Win win-20260618-62366</t>
  </si>
  <si>
    <t>Win win-20260618-14343</t>
  </si>
  <si>
    <t>Vico- QLTB-20260618-23145</t>
  </si>
  <si>
    <t>Win win-20260619-50876</t>
  </si>
  <si>
    <t>Win win-20260619-83828</t>
  </si>
  <si>
    <t>Win win-20260619-57396</t>
  </si>
  <si>
    <t>Win win-20260619-37823</t>
  </si>
  <si>
    <t>Win win-20260619-73273</t>
  </si>
  <si>
    <t>Win win-20260619-36947</t>
  </si>
  <si>
    <t>Vico- QLTB-20260619-82510</t>
  </si>
  <si>
    <t>Vico- QLTB-20260620-86923</t>
  </si>
  <si>
    <t>Vico- QLTB-20260620-32340</t>
  </si>
  <si>
    <t>Win win-20260620-25189</t>
  </si>
  <si>
    <t>Win win-20260620-59274</t>
  </si>
  <si>
    <t>Win win-20260620-81665</t>
  </si>
  <si>
    <t>Win win-20260620-56741</t>
  </si>
  <si>
    <t>Win win-20260620-61530</t>
  </si>
  <si>
    <t>Win win-20260620-97504</t>
  </si>
  <si>
    <t>Win win-20260620-46827</t>
  </si>
  <si>
    <t>Vico- QLTB-20260620-16868</t>
  </si>
  <si>
    <t>Win win-20260620-88784</t>
  </si>
  <si>
    <t>Win win-20260620-83999</t>
  </si>
  <si>
    <t>Win win-20260620-34443</t>
  </si>
  <si>
    <t>Vico- QLTB-20260620-10423</t>
  </si>
  <si>
    <t>Win win-20260620-45809</t>
  </si>
  <si>
    <t>Win win-20260620-93803</t>
  </si>
  <si>
    <t>Vico- QLTB-20260620-39554</t>
  </si>
  <si>
    <t>Win win-20260620-68550</t>
  </si>
  <si>
    <t>Vico- QLTB-20260620-35133</t>
  </si>
  <si>
    <t>Molycop-20260620-56595</t>
  </si>
  <si>
    <t>Vico- QLTB-20260620-47547</t>
  </si>
  <si>
    <t>Win win-20260620-90118</t>
  </si>
  <si>
    <t>Win win-20260620-80402</t>
  </si>
  <si>
    <t>Win win-20260620-95466</t>
  </si>
  <si>
    <t>3-210291</t>
  </si>
  <si>
    <t>Win win-20260621-51927</t>
  </si>
  <si>
    <t>Win win-20260621-53073</t>
  </si>
  <si>
    <t>Vico- QLTB-20260621-27573</t>
  </si>
  <si>
    <t>Win win-20260621-31532</t>
  </si>
  <si>
    <t>Win win-20260621-29987</t>
  </si>
  <si>
    <t>Vico- QLTB-20260621-98649</t>
  </si>
  <si>
    <t>Win win-20260622-54779</t>
  </si>
  <si>
    <t>Vico- QLTB-20260622-89697</t>
  </si>
  <si>
    <t>UCC-20260622-26554</t>
  </si>
  <si>
    <t>Win win-20260622-44236</t>
  </si>
  <si>
    <t>Win win-20260622-84203</t>
  </si>
  <si>
    <t>Vico- QLTB-20260622-52122</t>
  </si>
  <si>
    <t>Vico- QLTB-20260622-44532</t>
  </si>
  <si>
    <t>Win win-20260622-41672</t>
  </si>
  <si>
    <t>Win win-20260622-83932</t>
  </si>
  <si>
    <t>Win win-20260622-24507</t>
  </si>
  <si>
    <t>Win win-20260622-49061</t>
  </si>
  <si>
    <t>Win win-20260622-83644</t>
  </si>
  <si>
    <t>Vico- QLTB-20260623-71038</t>
  </si>
  <si>
    <t>Molycop-20260623-98448</t>
  </si>
  <si>
    <t>Vico- QLTB-20260623-36453</t>
  </si>
  <si>
    <t>Vico- QLTB-20260623-75675</t>
  </si>
  <si>
    <t>Win win-20260623-30141</t>
  </si>
  <si>
    <t>Win win-20260623-13232</t>
  </si>
  <si>
    <t>Win win-20260623-31100</t>
  </si>
  <si>
    <t>Win win-20260623-11966</t>
  </si>
  <si>
    <t>Win win-20260623-83784</t>
  </si>
  <si>
    <t>Molycop-20260623-12686</t>
  </si>
  <si>
    <t>Molycop-20260623-31696</t>
  </si>
  <si>
    <t>Vico- QLTB-20260623-73022</t>
  </si>
  <si>
    <t>Win win-20260623-78806</t>
  </si>
  <si>
    <t>Win win-20260623-17434</t>
  </si>
  <si>
    <t>Win win-20260623-17345</t>
  </si>
  <si>
    <t>Vico- QLTB-20260623-33638</t>
  </si>
  <si>
    <t>Vico- QLTB-20260624-65739</t>
  </si>
  <si>
    <t>Vico- QLTB-20260624-65134</t>
  </si>
  <si>
    <t>Vico- QLTB-20260624-62617</t>
  </si>
  <si>
    <t>Win win-20260624-22049</t>
  </si>
  <si>
    <t>Win win-20260624-49489</t>
  </si>
  <si>
    <t>Win win-20260624-66787</t>
  </si>
  <si>
    <t>UCC-20260624-27513</t>
  </si>
  <si>
    <t>Vico- QLTB-20260625-40095</t>
  </si>
  <si>
    <t>Vico- QLTB-20260625-12603</t>
  </si>
  <si>
    <t>Win win-20260625-84923</t>
  </si>
  <si>
    <t>Win win-20260625-76437</t>
  </si>
  <si>
    <t>Win win-20260626-35216</t>
  </si>
  <si>
    <t>Win win-20260626-80960</t>
  </si>
  <si>
    <t>Molycop-20260626-21793</t>
  </si>
  <si>
    <t>Win win-20260626-88401</t>
  </si>
  <si>
    <t>Win win-20260626-40110</t>
  </si>
  <si>
    <t>Win win-20260626-87391</t>
  </si>
  <si>
    <t>Win win-20260626-43487</t>
  </si>
  <si>
    <t>Win win-20260626-43945</t>
  </si>
  <si>
    <t>Molycop-20260626-82808</t>
  </si>
  <si>
    <t>Molycop-20260626-80432</t>
  </si>
  <si>
    <t>Win win-20260626-13797</t>
  </si>
  <si>
    <t>Win win-20260626-22796</t>
  </si>
  <si>
    <t>Vico- QLTB-20260626-29958</t>
  </si>
  <si>
    <t>Vico- QLTB-20260626-44718</t>
  </si>
  <si>
    <t>Win win-20260627-97603</t>
  </si>
  <si>
    <t>Win win-20260627-81709</t>
  </si>
  <si>
    <t>Win win-20260627-51877</t>
  </si>
  <si>
    <t>Win win-20260627-54479</t>
  </si>
  <si>
    <t>UCC-20260627-41600</t>
  </si>
  <si>
    <t>Vico- QLTB-20260627-90392</t>
  </si>
  <si>
    <t>Vico- QLTB-20260628-75222</t>
  </si>
  <si>
    <t>Vico- QLTB-20260628-47944</t>
  </si>
  <si>
    <t>Vico- QLTB-20260628-94112</t>
  </si>
  <si>
    <t>Win win-20260628-93943</t>
  </si>
  <si>
    <t>Win win-20260628-71350</t>
  </si>
  <si>
    <t>Win win-20260628-56253</t>
  </si>
  <si>
    <t>Vico- QLTB-20260628-42751</t>
  </si>
  <si>
    <t>Vico- QLTB-20260629-39286</t>
  </si>
  <si>
    <t>Win win-20260629-22223</t>
  </si>
  <si>
    <t>Win win-20260629-92521</t>
  </si>
  <si>
    <t>Vico- QLTB-20260629-57247</t>
  </si>
  <si>
    <t>Win win-20260629-11707</t>
  </si>
  <si>
    <t>Win win-20260629-35257</t>
  </si>
  <si>
    <t>Win win-20260629-86930</t>
  </si>
  <si>
    <t>Win win-20260629-14581</t>
  </si>
  <si>
    <t>Molycop-20260629-68166</t>
  </si>
  <si>
    <t>Vico- QLTB-20260629-22343</t>
  </si>
  <si>
    <t>Vico- QLTB-20260629-70615</t>
  </si>
  <si>
    <t>Win win-20260629-59723</t>
  </si>
  <si>
    <t>Win win-20260629-75285</t>
  </si>
  <si>
    <t>Win win-20260629-58073</t>
  </si>
  <si>
    <t>Vico- QLTB-20260629-95988</t>
  </si>
  <si>
    <t>Vico- QLTB-20260630-44729</t>
  </si>
  <si>
    <t>Vico- QLTB-20260630-33321</t>
  </si>
  <si>
    <t>Vico- QLTB-20260630-75892</t>
  </si>
  <si>
    <t>Win win-20260630-53310</t>
  </si>
  <si>
    <t>Win win-20260630-84213</t>
  </si>
  <si>
    <t>Win win-20260630-67862</t>
  </si>
  <si>
    <t>Win win-20260630-61679</t>
  </si>
  <si>
    <t>Win win-20260630-46833</t>
  </si>
  <si>
    <t>Vico- QLTB-20260630-36275</t>
  </si>
  <si>
    <t>Vico- QLTB-20260630-14008</t>
  </si>
  <si>
    <t>Win win-20260630-57764</t>
  </si>
  <si>
    <t>Win win-20260630-11736</t>
  </si>
  <si>
    <t>Win win-20260630-31063</t>
  </si>
  <si>
    <t>Vico- QLTB-20260701-42600</t>
  </si>
  <si>
    <t>Win win-20260701-93348</t>
  </si>
  <si>
    <t>Win win-20260701-29289</t>
  </si>
  <si>
    <t>Win win-20260701-52403</t>
  </si>
  <si>
    <t>Win win-20260701-17626</t>
  </si>
  <si>
    <t>Win win-20260701-42562</t>
  </si>
  <si>
    <t>Vico- QLTB-20260701-20562</t>
  </si>
  <si>
    <t>Win win-20260701-23388</t>
  </si>
  <si>
    <t>Win win-20260702-10970</t>
  </si>
  <si>
    <t>Win win-20260702-30831</t>
  </si>
  <si>
    <t>Win win-20260702-44002</t>
  </si>
  <si>
    <t>Win win-20260702-48348</t>
  </si>
  <si>
    <t>Win win-20260702-29948</t>
  </si>
  <si>
    <t>Win win-20260702-37482</t>
  </si>
  <si>
    <t>Win win-20260702-94678</t>
  </si>
  <si>
    <t>Win win-20260702-86925</t>
  </si>
  <si>
    <t>Win win-20260702-15074</t>
  </si>
  <si>
    <t>Win win-20260702-86561</t>
  </si>
  <si>
    <t>Vico- QLTB-20260702-86041</t>
  </si>
  <si>
    <t>Vico- QLTB-20260702-19462</t>
  </si>
  <si>
    <t>Vico- QLTB-20260702-39747</t>
  </si>
  <si>
    <t>Win win-20260702-67466</t>
  </si>
  <si>
    <t>Win win-20260702-15539</t>
  </si>
  <si>
    <t>Win win-20260702-40123</t>
  </si>
  <si>
    <t>Molycop-20260702-89249</t>
  </si>
  <si>
    <t>Vico- QLTB-20260702-94264</t>
  </si>
  <si>
    <t>Vico- QLTB-20260702-34932</t>
  </si>
  <si>
    <t>Win win-20260702-39896</t>
  </si>
  <si>
    <t>Vico- QLTB-20260703-77006</t>
  </si>
  <si>
    <t>Win win-20260703-58280</t>
  </si>
  <si>
    <t>Win win-20260703-77801</t>
  </si>
  <si>
    <t>Win win-20260703-20346</t>
  </si>
  <si>
    <t>Vico- QLTB-20260703-23471</t>
  </si>
  <si>
    <t>Vico- QLTB-20260703-34379</t>
  </si>
  <si>
    <t>Win win-20260703-44586</t>
  </si>
  <si>
    <t>Vico- QLTB-20260703-37870</t>
  </si>
  <si>
    <t>Win win-20260703-63741</t>
  </si>
  <si>
    <t>Win win-20260703-42452</t>
  </si>
  <si>
    <t>Win win-20260703-77739</t>
  </si>
  <si>
    <t>Win win-20260703-10540</t>
  </si>
  <si>
    <t>Win win-20260703-85419</t>
  </si>
  <si>
    <t>Vico- QLTB-20260703-61369</t>
  </si>
  <si>
    <t>Win win-20260703-13698</t>
  </si>
  <si>
    <t>Win win-20260703-94250</t>
  </si>
  <si>
    <t>Win win-20260703-31268</t>
  </si>
  <si>
    <t>Vico- QLTB-20260704-57401</t>
  </si>
  <si>
    <t>Win win-20260704-23148</t>
  </si>
  <si>
    <t xml:space="preserve"> mmn</t>
  </si>
  <si>
    <t>Win win-20260704-39766</t>
  </si>
  <si>
    <t>Win win-20260704-72534</t>
  </si>
  <si>
    <t>Vico- QLTB-20260704-17779</t>
  </si>
  <si>
    <t>Win win-20260704-43495</t>
  </si>
  <si>
    <t>Win win-20260704-27890</t>
  </si>
  <si>
    <t>Vico- QLTB-20260704-53480</t>
  </si>
  <si>
    <t>Vico- QLTB-20260704-19923</t>
  </si>
  <si>
    <t>Win win-20260704-93288</t>
  </si>
  <si>
    <t>Vico- QLTB-20260704-86179</t>
  </si>
  <si>
    <t>Win win-20260704-61002</t>
  </si>
  <si>
    <t>Win win-20260704-30032</t>
  </si>
  <si>
    <t>Win win-20260704-60049</t>
  </si>
  <si>
    <t>Vico- QLTB-20260704-93822</t>
  </si>
  <si>
    <t>Win win-20260704-46951</t>
  </si>
  <si>
    <t>Win win-20260704-85011</t>
  </si>
  <si>
    <t>Win win-20260704-76581</t>
  </si>
  <si>
    <t>Win win-20260704-84419</t>
  </si>
  <si>
    <t>Vico- QLTB-20260704-36813</t>
  </si>
  <si>
    <t>Win win-20260705-71774</t>
  </si>
  <si>
    <t>Win win-20260705-73744</t>
  </si>
  <si>
    <t>Win win-20260705-51341</t>
  </si>
  <si>
    <t>Vico- QLTB-20260705-70839</t>
  </si>
  <si>
    <t>Win win-20260705-65362</t>
  </si>
  <si>
    <t>Win win-20260705-19478</t>
  </si>
  <si>
    <t>Vico- QLTB-20260705-48266</t>
  </si>
  <si>
    <t>Vico- QLTB-20260705-60793</t>
  </si>
  <si>
    <t>Win win-20260705-56146</t>
  </si>
  <si>
    <t>Win win-20260705-32942</t>
  </si>
  <si>
    <t>Vico- QLTB-20260705-94045</t>
  </si>
  <si>
    <t>Win win-20260705-64649</t>
  </si>
  <si>
    <t>Win win-20260705-67052</t>
  </si>
  <si>
    <t>Vico- QLTB-20260705-22744</t>
  </si>
  <si>
    <t>Win win-20260705-52312</t>
  </si>
  <si>
    <t>Win win-20260705-42973</t>
  </si>
  <si>
    <t>Win win-20260705-13805</t>
  </si>
  <si>
    <t>Win win-20260706-29673</t>
  </si>
  <si>
    <t>Win win-20260706-79128</t>
  </si>
  <si>
    <t>Win win-20260706-42682</t>
  </si>
  <si>
    <t>Win win-20260706-23298</t>
  </si>
  <si>
    <t>Win win-20260706-16837</t>
  </si>
  <si>
    <t>Win win-20260707-83381</t>
  </si>
  <si>
    <t>Win win-20260707-66755</t>
  </si>
  <si>
    <t>Win win-20260707-52460</t>
  </si>
  <si>
    <t>Vico- QLTB-20260707-48849</t>
  </si>
  <si>
    <t>Win win-20260707-58002</t>
  </si>
  <si>
    <t>Win win-20260707-16034</t>
  </si>
  <si>
    <t>Win win-20260707-54519</t>
  </si>
  <si>
    <t>Win win-20260707-43129</t>
  </si>
  <si>
    <t>Win win-20260707-53924</t>
  </si>
  <si>
    <t>Vico- QLTB-20260707-20565</t>
  </si>
  <si>
    <t>Vico- QLTB-20260707-25880</t>
  </si>
  <si>
    <t>Win win-20260707-39185</t>
  </si>
  <si>
    <t>Vico- QLTB-20260707-66675</t>
  </si>
  <si>
    <t>Vico- QLTB-20260707-84427</t>
  </si>
  <si>
    <t>Win win-20260707-49255</t>
  </si>
  <si>
    <t>Win win-20260707-51802</t>
  </si>
  <si>
    <t>Win win-20260707-58513</t>
  </si>
  <si>
    <t>Win win-20260707-72221</t>
  </si>
  <si>
    <t>Vico- QLTB-20260707-57207</t>
  </si>
  <si>
    <t>Win win-20260708-62720</t>
  </si>
  <si>
    <t>Vico- QLTB-20260708-12943</t>
  </si>
  <si>
    <t>Vico- QLTB-20260708-75837</t>
  </si>
  <si>
    <t>Win win-20260708-78398</t>
  </si>
  <si>
    <t>Vico- QLTB-20260708-39845</t>
  </si>
  <si>
    <t>Win win-20260708-63882</t>
  </si>
  <si>
    <t>Win win-20260708-80679</t>
  </si>
  <si>
    <t>Vico- QLTB-20260708-11067</t>
  </si>
  <si>
    <t>Win win-20260708-87509</t>
  </si>
  <si>
    <t>Vico- QLTB-20260708-27026</t>
  </si>
  <si>
    <t>Vico- QLTB-20260708-49492</t>
  </si>
  <si>
    <t>Vico- QLTB-20260708-44301</t>
  </si>
  <si>
    <t>Vico- QLTB-20260708-18243</t>
  </si>
  <si>
    <t>Molycop-20260708-71749</t>
  </si>
  <si>
    <t>Vico- QLTB-20260708-31750</t>
  </si>
  <si>
    <t>Vico- QLTB-20260709-67273</t>
  </si>
  <si>
    <t>Vico- QLTB-20260709-73333</t>
  </si>
  <si>
    <t>Vico- QLTB-20260709-19747</t>
  </si>
  <si>
    <t>Win win-20260709-10215</t>
  </si>
  <si>
    <t>Vico- QLTB-20260709-59498</t>
  </si>
  <si>
    <t>Vico- QLTB-20260709-59059</t>
  </si>
  <si>
    <t>Molycop-20260709-35546</t>
  </si>
  <si>
    <t>Molycop-20260709-51464</t>
  </si>
  <si>
    <t>Molycop-20260709-60533</t>
  </si>
  <si>
    <t>Win win-20260709-68345</t>
  </si>
  <si>
    <t>Win win-20260709-44750</t>
  </si>
  <si>
    <t>Vico- QLTB-20260709-62478</t>
  </si>
  <si>
    <t>Vico- QLTB-20260709-27978</t>
  </si>
  <si>
    <t>Vico- QLTB-20260709-35117</t>
  </si>
  <si>
    <t>Win win-20260709-65717</t>
  </si>
  <si>
    <t>Win win-20260709-45735</t>
  </si>
  <si>
    <t>Win win-20260709-95040</t>
  </si>
  <si>
    <t>Vico- QLTB-20260709-39660</t>
  </si>
  <si>
    <t>Win win-20260710-76835</t>
  </si>
  <si>
    <t>Win win-20260710-25993</t>
  </si>
  <si>
    <t>Vico- QLTB-20260710-93867</t>
  </si>
  <si>
    <t>Win win-20260710-19135</t>
  </si>
  <si>
    <t>Win win-20260710-66791</t>
  </si>
  <si>
    <t>Vico- QLTB-20260710-63520</t>
  </si>
  <si>
    <t>High-temperature nozzle NC 500-0o</t>
  </si>
  <si>
    <t>Thyssen-10072026-70554</t>
  </si>
  <si>
    <t>High-temperature nozzle NC Φ138/568</t>
  </si>
  <si>
    <t>ITR-10072026-53342</t>
  </si>
  <si>
    <t>Win win-20260710-34515</t>
  </si>
  <si>
    <t>Vico- QLTB-20260710-71361</t>
  </si>
  <si>
    <t>Win win-20260710-95374</t>
  </si>
  <si>
    <t>Vico- QLTB-20260710-90119</t>
  </si>
  <si>
    <t>Vico- QLTB-20260710-35512</t>
  </si>
  <si>
    <t>Win win-20260710-29080</t>
  </si>
  <si>
    <t>Win win-20260710-84592</t>
  </si>
  <si>
    <t>Win win-20260710-69202</t>
  </si>
  <si>
    <t>Win win-20260710-40272</t>
  </si>
  <si>
    <t>Vico- QLTB-20260710-94225</t>
  </si>
  <si>
    <t>Vico- QLTB-20260710-88046</t>
  </si>
  <si>
    <t>Vico- QLTB-20260711-23644</t>
  </si>
  <si>
    <t>Win win-20260711-66949</t>
  </si>
  <si>
    <t>Win win-20260711-81588</t>
  </si>
  <si>
    <t>Vico- QLTB-20260711-49053</t>
  </si>
  <si>
    <t>Thyssen-11072026-70554</t>
  </si>
  <si>
    <t>Win win-20260711-57333</t>
  </si>
  <si>
    <t>Win win-20260711-72102</t>
  </si>
  <si>
    <t>Vico- QLTB-20260711-98964</t>
  </si>
  <si>
    <t>Vico- QLTB-20260711-92141</t>
  </si>
  <si>
    <t>Win win-20260711-15618</t>
  </si>
  <si>
    <t>Win win-20260711-76985</t>
  </si>
  <si>
    <t>Vico- QLTB-20260711-20514</t>
  </si>
  <si>
    <t>Win win-20260711-96690</t>
  </si>
  <si>
    <t>Win win-20260711-34245</t>
  </si>
  <si>
    <t>Win win-20260711-38453</t>
  </si>
  <si>
    <t>Vico- QLTB-20260711-93145</t>
  </si>
  <si>
    <t>Win win-20260712-84118</t>
  </si>
  <si>
    <t>Win win-20260712-94033</t>
  </si>
  <si>
    <t>Vico- QLTB-20260712-66086</t>
  </si>
  <si>
    <t>Vico- QLTB-20260712-22755</t>
  </si>
  <si>
    <t>Vico- QLTB-20260712-66452</t>
  </si>
  <si>
    <t>Vico- QLTB-20260712-57792</t>
  </si>
  <si>
    <t>Win win-20260712-59233</t>
  </si>
  <si>
    <t>Vico- QLTB-20260712-36143</t>
  </si>
  <si>
    <t>Win win-20260712-89424</t>
  </si>
  <si>
    <t>Win win-20260712-36102</t>
  </si>
  <si>
    <t>Vico- QLTB-20260712-29964</t>
  </si>
  <si>
    <t>Win win-20260712-99454</t>
  </si>
  <si>
    <t>Win win-20260712-53523</t>
  </si>
  <si>
    <t>Vico- QLTB-20260712-43292</t>
  </si>
  <si>
    <t>Vico- QLTB-20260713-20980</t>
  </si>
  <si>
    <t>Vico- QLTB-20260713-28221</t>
  </si>
  <si>
    <t>Vico- QLTB-20260713-11085</t>
  </si>
  <si>
    <t>Win win-20260713-17861</t>
  </si>
  <si>
    <t>Win win-20260713-74099</t>
  </si>
  <si>
    <t>Vico- QLTB-20260713-41502</t>
  </si>
  <si>
    <t>Vico- QLTB-20260713-16048</t>
  </si>
  <si>
    <t>Vico- QLTB-20260713-52903</t>
  </si>
  <si>
    <t>Vico- QLTB-20260713-30669</t>
  </si>
  <si>
    <t>Vico- QLTB-20260713-10079</t>
  </si>
  <si>
    <t>Win win-20260713-58291</t>
  </si>
  <si>
    <t>Win win-20260713-93330</t>
  </si>
  <si>
    <t>Win win-20260713-91850</t>
  </si>
  <si>
    <t>Win win-20260713-58762</t>
  </si>
  <si>
    <t>Vico- QLTB-20260713-73915</t>
  </si>
  <si>
    <t>Vico- QLTB-20260714-31961</t>
  </si>
  <si>
    <t>Vico- QLTB-20260714-90569</t>
  </si>
  <si>
    <t>Win win-20260714-88937</t>
  </si>
  <si>
    <t>Win win-20260714-90253</t>
  </si>
  <si>
    <t>Win win-20260714-87264</t>
  </si>
  <si>
    <t>Win win-20260714-81300</t>
  </si>
  <si>
    <t>Win win-20260714-76267</t>
  </si>
  <si>
    <t>Vico- QLTB-20260714-85396</t>
  </si>
  <si>
    <t>Vico- QLTB-20260714-75089</t>
  </si>
  <si>
    <t>Vico- QLTB-20260714-72590</t>
  </si>
  <si>
    <t>Vico- QLTB-20260714-63489</t>
  </si>
  <si>
    <t>Vico- QLTB-20260714-19200</t>
  </si>
  <si>
    <t>Vico- QLTB-20260715-62542</t>
  </si>
  <si>
    <t>Win win-20260715-47014</t>
  </si>
  <si>
    <t>Win win-20260715-18415</t>
  </si>
  <si>
    <t>Vico- QLTB-20260715-56344</t>
  </si>
  <si>
    <t>Vico- QLTB-20260715-33770</t>
  </si>
  <si>
    <t>Vico- QLTB-20260715-90914</t>
  </si>
  <si>
    <t>Vico- QLTB-20260715-38935</t>
  </si>
  <si>
    <t>Vico- QLTB-20260715-17298</t>
  </si>
  <si>
    <t>Vico- QLTB-20260715-28951</t>
  </si>
  <si>
    <t>Molycop-20260715-39239</t>
  </si>
  <si>
    <t>Vico- QLTB-20260715-20264</t>
  </si>
  <si>
    <t>Win win-20260715-89509</t>
  </si>
  <si>
    <t>Win win-20260715-48005</t>
  </si>
  <si>
    <t>Win win-20260715-10646</t>
  </si>
  <si>
    <t>Win win-20260715-60686</t>
  </si>
  <si>
    <t>Win win-20260715-92856</t>
  </si>
  <si>
    <t>Vico- QLTB-20260715-30001</t>
  </si>
  <si>
    <t>Vico- QLTB-20260716-13909</t>
  </si>
  <si>
    <t>Win win-20260716-61632</t>
  </si>
  <si>
    <t>Win win-20260716-55085</t>
  </si>
  <si>
    <t>Win win-20260716-49245</t>
  </si>
  <si>
    <t>Vico- QLTB-20260716-34291</t>
  </si>
  <si>
    <t>Vico- QLTB-20260716-58815</t>
  </si>
  <si>
    <t>Win win-20260716-58777</t>
  </si>
  <si>
    <t>Win win-20260716-79812</t>
  </si>
  <si>
    <t>Win win-20260716-62894</t>
  </si>
  <si>
    <t>Molycop-20260716-93356</t>
  </si>
  <si>
    <t>Win win-20260716-17666</t>
  </si>
  <si>
    <t>Vico- QLTB-20260716-46781</t>
  </si>
  <si>
    <t>Win win-20260716-26469</t>
  </si>
  <si>
    <t>Win win-20260716-14009</t>
  </si>
  <si>
    <t>Vico- QLTB-20260716-66401</t>
  </si>
  <si>
    <t>Molycop-20260716-28522</t>
  </si>
  <si>
    <t>Vico- QLTB-20260716-87800</t>
  </si>
  <si>
    <t>Win win-20260716-30575</t>
  </si>
  <si>
    <t>Vico- QLTB-20260716-91732</t>
  </si>
  <si>
    <t>Vico- QLTB-20260716-85383</t>
  </si>
  <si>
    <t>Win win-20260716-93103</t>
  </si>
  <si>
    <t>Win win-20260716-35837</t>
  </si>
  <si>
    <t>Vico- QLTB-20260717-83738</t>
  </si>
  <si>
    <t>Win win-20260717-43297</t>
  </si>
  <si>
    <t>Win win-20260717-26793</t>
  </si>
  <si>
    <t>Vico- QLTB-20260717-28468</t>
  </si>
  <si>
    <t>Win win-20260717-58888</t>
  </si>
  <si>
    <t>Win win-20260717-45341</t>
  </si>
  <si>
    <t>Vico- QLTB-20260717-81282</t>
  </si>
  <si>
    <t>Win win-20260717-57680</t>
  </si>
  <si>
    <t>Win win-20260717-31785</t>
  </si>
  <si>
    <t>Vico- QLTB-20260717-50251</t>
  </si>
  <si>
    <t>Vico- QLTB-20260717-49855</t>
  </si>
  <si>
    <t>Win win-20260717-36338</t>
  </si>
  <si>
    <t>Win win-20260717-50482</t>
  </si>
  <si>
    <t>Vico- QLTB-20260717-22426</t>
  </si>
  <si>
    <t>Vico- QLTB-20260718-59251</t>
  </si>
  <si>
    <t>Win win-20260718-39297</t>
  </si>
  <si>
    <t>Win win-20260718-41891</t>
  </si>
  <si>
    <t>Molycop-20260718-23776</t>
  </si>
  <si>
    <t>Vico- QLTB-20260718-88729</t>
  </si>
  <si>
    <t>Vico- QLTB-20260718-24573</t>
  </si>
  <si>
    <t>Vico- QLTB-20260718-78033</t>
  </si>
  <si>
    <t>Vico- QLTB-20260718-48795</t>
  </si>
  <si>
    <t>Win win-20260718-90140</t>
  </si>
  <si>
    <t>Win win-20260718-96631</t>
  </si>
  <si>
    <t>Vico- QLTB-20260718-44035</t>
  </si>
  <si>
    <t>Win win-20260719-17704</t>
  </si>
  <si>
    <t>Win win-20260719-61745</t>
  </si>
  <si>
    <t>Win win-20260719-37121</t>
  </si>
  <si>
    <t>Win win-20260719-31977</t>
  </si>
  <si>
    <t>Vico- QLTB-20260719-65880</t>
  </si>
  <si>
    <t>Win win-20260720-68818</t>
  </si>
  <si>
    <t>Vico- QLTB-20260720-44571</t>
  </si>
  <si>
    <t>Win win-20260720-85427</t>
  </si>
  <si>
    <t>Win win-20260720-92963</t>
  </si>
  <si>
    <t>Win win-20260720-81923</t>
  </si>
  <si>
    <t>Win win-20260720-54388</t>
  </si>
  <si>
    <t>Vico- QLTB-20260720-88669</t>
  </si>
  <si>
    <t>Vico- QLTB-20260721-74735</t>
  </si>
  <si>
    <t>Win win-20260721-14110</t>
  </si>
  <si>
    <t>Vico- QLTB-20260721-39443</t>
  </si>
  <si>
    <t>Vico- QLTB-20260721-88163</t>
  </si>
  <si>
    <t>Win win-20260721-86450</t>
  </si>
  <si>
    <t>Molycop-20260721-56517</t>
  </si>
  <si>
    <t>Molycop-20260721-35207</t>
  </si>
  <si>
    <t>Vico- QLTB-20260721-32299</t>
  </si>
  <si>
    <t>Vico- QLTB-20260721-83934</t>
  </si>
  <si>
    <t>Win win-20260721-90055</t>
  </si>
  <si>
    <t>Win win-20260721-94975</t>
  </si>
  <si>
    <t>Vico- QLTB-20260721-26663</t>
  </si>
  <si>
    <t>Win win-20260721-39646</t>
  </si>
  <si>
    <t>Win win-20260721-80595</t>
  </si>
  <si>
    <t>Win win-20260721-15117</t>
  </si>
  <si>
    <t>Vico- QLTB-20260721-42995</t>
  </si>
  <si>
    <t>Win win-20260721-80844</t>
  </si>
  <si>
    <t>Vico- QLTB-20260721-72349</t>
  </si>
  <si>
    <t>Win win-20260721-43712</t>
  </si>
  <si>
    <t>Vico- QLTB-20260721-20246</t>
  </si>
  <si>
    <t>Vico- QLTB-20260722-14146</t>
  </si>
  <si>
    <t>Vico- QLTB-20260722-82024</t>
  </si>
  <si>
    <t>nbbnbnbbn</t>
  </si>
  <si>
    <t>Win win-20260722-47337</t>
  </si>
  <si>
    <t>Vico- QLTB-20260722-51945</t>
  </si>
  <si>
    <t>Win win-20260722-42146</t>
  </si>
  <si>
    <t>Win win-20260722-52822</t>
  </si>
  <si>
    <t>Vico- QLTB-20260722-81526</t>
  </si>
  <si>
    <t>Win win-20260722-87275</t>
  </si>
  <si>
    <t>Win win-20260722-15583</t>
  </si>
  <si>
    <t>Win win-20260722-31410</t>
  </si>
  <si>
    <t>Vico- QLTB-20260722-29918</t>
  </si>
  <si>
    <t>Vico- QLTB-20260723-15597</t>
  </si>
  <si>
    <t>Vico- QLTB-20260723-78479</t>
  </si>
  <si>
    <t>Vico- QLTB-20260723-79417</t>
  </si>
  <si>
    <t>Vico- QLTB-20260723-38709</t>
  </si>
  <si>
    <t>Win win-20260723-78030</t>
  </si>
  <si>
    <t>Win win-20260723-12924</t>
  </si>
  <si>
    <t>Vico- QLTB-20260723-48907</t>
  </si>
  <si>
    <t>UCC-20260723-32702</t>
  </si>
  <si>
    <t>Win win-20260723-34522</t>
  </si>
  <si>
    <t>Vico- QLTB-20260723-60189</t>
  </si>
  <si>
    <t>Win win-20260723-89446</t>
  </si>
  <si>
    <t>Vico- QLTB-20260723-32981</t>
  </si>
  <si>
    <t>Win win-20260723-84635</t>
  </si>
  <si>
    <t>Win win-20260723-18315</t>
  </si>
  <si>
    <t>Vico- QLTB-20260723-28300</t>
  </si>
  <si>
    <t>Vico- QLTB-20260723-93148</t>
  </si>
  <si>
    <t>Vico- QLTB-20260724-24763</t>
  </si>
  <si>
    <t>Win win-20260724-92128</t>
  </si>
  <si>
    <t>Vico- QLTB-20260724-39969</t>
  </si>
  <si>
    <t>Win win-20260724-77356</t>
  </si>
  <si>
    <t>Win win-20260724-99935</t>
  </si>
  <si>
    <t>Win win-20260724-34880</t>
  </si>
  <si>
    <t>Win win-20260724-33337</t>
  </si>
  <si>
    <t>Vico- QLTB-20260724-83469</t>
  </si>
  <si>
    <t>Win win-20260724-77785</t>
  </si>
  <si>
    <t>Win win-20260724-30359</t>
  </si>
  <si>
    <t>Vico- QLTB-20260724-42512</t>
  </si>
  <si>
    <t>Molycop-20260724-99179</t>
  </si>
  <si>
    <t>Win win-20260724-71192</t>
  </si>
  <si>
    <t>Win win-20260724-47260</t>
  </si>
  <si>
    <t>Win win-20260724-42086</t>
  </si>
  <si>
    <t>Win win-20260724-19950</t>
  </si>
  <si>
    <t>Vico- QLTB-20260725-71866</t>
  </si>
  <si>
    <t>Vico- QLTB-20260725-80275</t>
  </si>
  <si>
    <t>Vico- QLTB-20260725-50122</t>
  </si>
  <si>
    <t>Win win-20260725-87182</t>
  </si>
  <si>
    <t>Win win-20260725-90182</t>
  </si>
  <si>
    <t>Vico- QLTB-20260725-50509</t>
  </si>
  <si>
    <t>Vico- QLTB-20260725-35886</t>
  </si>
  <si>
    <t>Win win-20260725-38813</t>
  </si>
  <si>
    <t>Win win-20260725-85158</t>
  </si>
  <si>
    <t>Win win-20260725-88187</t>
  </si>
  <si>
    <t>Vico- QLTB-20260726-75350</t>
  </si>
  <si>
    <t>Vico- QLTB-20260726-62411</t>
  </si>
  <si>
    <t>Vico- QLTB-20260726-11187</t>
  </si>
  <si>
    <t>Vico- QLTB-20260726-35000</t>
  </si>
  <si>
    <t>Win win-20260726-45307</t>
  </si>
  <si>
    <t>Win win-20260726-16955</t>
  </si>
  <si>
    <t>Vico- QLTB-20260726-61182</t>
  </si>
  <si>
    <t>Win win-20260726-66643</t>
  </si>
  <si>
    <t>Vico- QLTB-20260726-13275</t>
  </si>
  <si>
    <t>Win win-20260727-49337</t>
  </si>
  <si>
    <t>Win win-20260727-74322</t>
  </si>
  <si>
    <t>Win win-20260727-18949</t>
  </si>
  <si>
    <t>Molycop-20260727-38322</t>
  </si>
  <si>
    <t>Vico- QLTB-20260727-34402</t>
  </si>
  <si>
    <t>Win win-20260728-26578</t>
  </si>
  <si>
    <t>Molycop-20260728-17650</t>
  </si>
  <si>
    <t>Win win-20260728-79417</t>
  </si>
  <si>
    <t>Win win-20260728-93656</t>
  </si>
  <si>
    <t>Vico- QLTB-20260728-67750</t>
  </si>
  <si>
    <t>Vico- QLTB-20260728-61365</t>
  </si>
  <si>
    <t>Win win-20260728-53027</t>
  </si>
  <si>
    <t>Win win-20260728-34095</t>
  </si>
  <si>
    <t>Win win-20260728-42460</t>
  </si>
  <si>
    <t>Win win-20260728-25174</t>
  </si>
  <si>
    <t>Molycop-20260728-50276</t>
  </si>
  <si>
    <t>Molycop-20260728-29896</t>
  </si>
  <si>
    <t>Molycop-20260728-73825</t>
  </si>
  <si>
    <t>Vico- QLTB-20260728-40457</t>
  </si>
  <si>
    <t>Vico- QLTB-20260728-34284</t>
  </si>
  <si>
    <t>Win win-20260728-80355</t>
  </si>
  <si>
    <t>Vico- QLTB-20260728-10753</t>
  </si>
  <si>
    <t>Vico- QLTB-20260728-98270</t>
  </si>
  <si>
    <t>Win win-20260728-67532</t>
  </si>
  <si>
    <t>Vico- QLTB-20260728-10400</t>
  </si>
  <si>
    <t>Win win-20260728-72050</t>
  </si>
  <si>
    <t>Win win-20260728-85741</t>
  </si>
  <si>
    <t>Vico- QLTB-20260729-85627</t>
  </si>
  <si>
    <t>Win win-20260729-65922</t>
  </si>
  <si>
    <t>Win win-20260729-94154</t>
  </si>
  <si>
    <t>Vico- QLTB-20260729-11286</t>
  </si>
  <si>
    <t>Win win-20260729-94582</t>
  </si>
  <si>
    <t>Win win-20260729-98676</t>
  </si>
  <si>
    <t>Vico- QLTB-20260729-19033</t>
  </si>
  <si>
    <t>Vico- QLTB-20260729-79514</t>
  </si>
  <si>
    <t>Vico- QLTB-20260729-38902</t>
  </si>
  <si>
    <t>Win win-20260729-57058</t>
  </si>
  <si>
    <t>Win win-20260729-13799</t>
  </si>
  <si>
    <t>Win win-20260729-53267</t>
  </si>
  <si>
    <t>Vico- QLTB-20260729-69273</t>
  </si>
  <si>
    <t>Vico- QLTB-20260729-68648</t>
  </si>
  <si>
    <t>Vico- QLTB-20260730-90618</t>
  </si>
  <si>
    <t>Win win-20260730-96636</t>
  </si>
  <si>
    <t>Win win-20260730-80460</t>
  </si>
  <si>
    <t>Win win-20260730-16754</t>
  </si>
  <si>
    <t>Vico- QLTB-20260730-14338</t>
  </si>
  <si>
    <t>Win win-20260730-47290</t>
  </si>
  <si>
    <t>Win win-20260730-64633</t>
  </si>
  <si>
    <t>Vico- QLTB-20260730-13062</t>
  </si>
  <si>
    <t>Win win-20260730-90539</t>
  </si>
  <si>
    <t>Vico- QLTB-20260730-17333</t>
  </si>
  <si>
    <t>Win win-20260730-75144</t>
  </si>
  <si>
    <t>Win win-20260730-73142</t>
  </si>
  <si>
    <t>Win win-20260730-55703</t>
  </si>
  <si>
    <t>Win win-20260730-79051</t>
  </si>
  <si>
    <t>Win win-20260730-26662</t>
  </si>
  <si>
    <t>Vico- QLTB-20260730-22154</t>
  </si>
  <si>
    <t>Win win-20260730-48121</t>
  </si>
  <si>
    <t>Win win-20260730-26437</t>
  </si>
  <si>
    <t>Vico- QLTB-20260730-80957</t>
  </si>
  <si>
    <t>Vico- QLTB-20260731-84344</t>
  </si>
  <si>
    <t>Win win-20260731-37231</t>
  </si>
  <si>
    <t>Win win-20260731-49118</t>
  </si>
  <si>
    <t>Vico- QLTB-20260731-41846</t>
  </si>
  <si>
    <t>Win win-20260731-19334</t>
  </si>
  <si>
    <t>Vico- QLTB-20260731-57322</t>
  </si>
  <si>
    <t>Win win-20260801-76882</t>
  </si>
  <si>
    <t>Win win-20260801-90206</t>
  </si>
  <si>
    <t>ALKTOP 1640 M</t>
  </si>
  <si>
    <t>Vico- QLTB-20260801-13981</t>
  </si>
  <si>
    <t>Win win-20260801-39336</t>
  </si>
  <si>
    <t>Win win-20260801-64341</t>
  </si>
  <si>
    <t>Win win-20260801-21567</t>
  </si>
  <si>
    <t>Win win-20260801-25380</t>
  </si>
  <si>
    <t>Vico- QLTB-20260801-69707</t>
  </si>
  <si>
    <t>Vico- QLTB-20260801-43539</t>
  </si>
  <si>
    <t>Molycop-20260801-12612</t>
  </si>
  <si>
    <t>Molycop-20260801-73022</t>
  </si>
  <si>
    <t>Molycop-20260801-35744</t>
  </si>
  <si>
    <t>Vico- QLTB-20260801-76046</t>
  </si>
  <si>
    <t>Vico- QLTB-20260802-36437</t>
  </si>
  <si>
    <t>Vico- QLTB-20260802-18276</t>
  </si>
  <si>
    <t>Vico- QLTB-20260802-65355</t>
  </si>
  <si>
    <t>Win win-20260802-76515</t>
  </si>
  <si>
    <t>Win win-20260802-95670</t>
  </si>
  <si>
    <t>Vico- QLTB-20260802-28041</t>
  </si>
  <si>
    <t>Win win-20260802-77976</t>
  </si>
  <si>
    <t>Win win-20260802-78416</t>
  </si>
  <si>
    <t>Vico- QLTB-20260802-29322</t>
  </si>
  <si>
    <t>Win win-20260802-97105</t>
  </si>
  <si>
    <t>Vico- QLTB-20260802-58526</t>
  </si>
  <si>
    <t>Win win-20260802-28532</t>
  </si>
  <si>
    <t>Vico- QLTB-20260802-44530</t>
  </si>
  <si>
    <t>Win win-20260803-28618</t>
  </si>
  <si>
    <t>Vico- QLTB-20260803-65015</t>
  </si>
  <si>
    <t>Win win-20260803-64227</t>
  </si>
  <si>
    <t>Vico- QLTB-20260803-97529</t>
  </si>
  <si>
    <t>Vico- QLTB-20260803-38577</t>
  </si>
  <si>
    <t>Vico- QLTB-20260803-16839</t>
  </si>
  <si>
    <t>Win win-20260803-31255</t>
  </si>
  <si>
    <t>Win win-20260803-81908</t>
  </si>
  <si>
    <t>Vico- QLTB-20260803-34201</t>
  </si>
  <si>
    <t>Vico- QLTB-20260803-64140</t>
  </si>
  <si>
    <t>Win win-20260803-64145</t>
  </si>
  <si>
    <t>Vico- QLTB-20260803-38344</t>
  </si>
  <si>
    <t>Vico- QLTB-20260803-17546</t>
  </si>
  <si>
    <t>Vico- QLTB-20260803-32278</t>
  </si>
  <si>
    <t>Win win-20260804-12026</t>
  </si>
  <si>
    <t>Win win-20260804-29487</t>
  </si>
  <si>
    <t>Vico- QLTB-20260804-89238</t>
  </si>
  <si>
    <t>Vico- QLTB-20260804-62227</t>
  </si>
  <si>
    <t>Win win-20260804-99905</t>
  </si>
  <si>
    <t>Win win-20260804-25134</t>
  </si>
  <si>
    <t>Win win-20260804-40503</t>
  </si>
  <si>
    <t>Vico- QLTB-20260804-63642</t>
  </si>
  <si>
    <t>Vico- QLTB-20260804-17073</t>
  </si>
  <si>
    <t>Win win-20260804-68919</t>
  </si>
  <si>
    <t>Vico- QLTB-20260804-41068</t>
  </si>
  <si>
    <t>Win win-20260804-51016</t>
  </si>
  <si>
    <t>Vico- QLTB-20260804-72546</t>
  </si>
  <si>
    <t>Vico- QLTB-20260804-66530</t>
  </si>
  <si>
    <t>Win win-20260804-39504</t>
  </si>
  <si>
    <t>Vico- QLTB-20260804-25933</t>
  </si>
  <si>
    <t>Vico- QLTB-20260804-11218</t>
  </si>
  <si>
    <t>Vico- QLTB-20260805-14404</t>
  </si>
  <si>
    <t>Win win-20260805-49614</t>
  </si>
  <si>
    <t>Vico- QLTB-20260805-54070</t>
  </si>
  <si>
    <t>Win win-20260805-88904</t>
  </si>
  <si>
    <t>Vico- QLTB-20260805-48715</t>
  </si>
  <si>
    <t>Vico- QLTB-20260805-61171</t>
  </si>
  <si>
    <t>Vico- QLTB-20260805-24001</t>
  </si>
  <si>
    <t>Vico- QLTB-20260805-95818</t>
  </si>
  <si>
    <t>Vico- QLTB-20260805-90589</t>
  </si>
  <si>
    <t>Win win-20260805-22551</t>
  </si>
  <si>
    <t>Win win-20260805-91531</t>
  </si>
  <si>
    <t>Win win-20260805-92786</t>
  </si>
  <si>
    <t>Vico- QLTB-20260805-21922</t>
  </si>
  <si>
    <t>Win win-20260805-89985</t>
  </si>
  <si>
    <t>Vico- QLTB-20260805-29933</t>
  </si>
  <si>
    <t>Win win-20260805-86746</t>
  </si>
  <si>
    <t>Vico- QLTB-20260805-95485</t>
  </si>
  <si>
    <t>Win win-20260805-45704</t>
  </si>
  <si>
    <t>Win win-20260805-43282</t>
  </si>
  <si>
    <t>Vico- QLTB-20260805-43201</t>
  </si>
  <si>
    <t>Vico- QLTB-20260805-33476</t>
  </si>
  <si>
    <t>Win win-20260805-70447</t>
  </si>
  <si>
    <t>Vico- QLTB-20260805-56795</t>
  </si>
  <si>
    <t>Win win-20260806-92862</t>
  </si>
  <si>
    <t>Win win-20260806-53848</t>
  </si>
  <si>
    <t>Vico- QLTB-20260806-33189</t>
  </si>
  <si>
    <t>Win win-20260806-93099</t>
  </si>
  <si>
    <t>Vico- QLTB-20260806-10775</t>
  </si>
  <si>
    <t>Vico- QLTB-20260806-66545</t>
  </si>
  <si>
    <t>Vico- QLTB-20260806-37297</t>
  </si>
  <si>
    <t>Vico- QLTB-20260806-75108</t>
  </si>
  <si>
    <t>Vico- QLTB-20260806-51664</t>
  </si>
  <si>
    <t>Molycop-20260806-58829</t>
  </si>
  <si>
    <t>Molycop-20260806-93372</t>
  </si>
  <si>
    <t>Vico- QLTB-20260806-69581</t>
  </si>
  <si>
    <t>Win win-20260806-32049</t>
  </si>
  <si>
    <t>Win win-20260806-14888</t>
  </si>
  <si>
    <t>Win win-20260806-58155</t>
  </si>
  <si>
    <t>Win win-20260806-11483</t>
  </si>
  <si>
    <t>Vico- QLTB-20260806-33003</t>
  </si>
  <si>
    <t>Vico- QLTB-20260806-54764</t>
  </si>
  <si>
    <t>Vico- QLTB-20260807-89043</t>
  </si>
  <si>
    <t>Vico- QLTB-20260807-81939</t>
  </si>
  <si>
    <t>Win win-20260807-47637</t>
  </si>
  <si>
    <t>Win win-20260807-42256</t>
  </si>
  <si>
    <t>Vico- QLTB-20260807-99743</t>
  </si>
  <si>
    <t>Vico- QLTB-20260807-55551</t>
  </si>
  <si>
    <t>Win win-20260807-51078</t>
  </si>
  <si>
    <t>Win win-20260807-54113</t>
  </si>
  <si>
    <t>Win win-20260807-93551</t>
  </si>
  <si>
    <t>Vico- QLTB-20260807-92964</t>
  </si>
  <si>
    <t>Vico- QLTB-20260807-88341</t>
  </si>
  <si>
    <t>Vico- QLTB-20260807-30181</t>
  </si>
  <si>
    <t>Win win-20260808-38503</t>
  </si>
  <si>
    <t>Win win-20260808-44502</t>
  </si>
  <si>
    <t>Vico- QLTB-20260808-85777</t>
  </si>
  <si>
    <t>Vico- QLTB-20260808-53659</t>
  </si>
  <si>
    <t>Win win-20260808-19769</t>
  </si>
  <si>
    <t>Vico- QLTB-20260808-42293</t>
  </si>
  <si>
    <t>Vico- QLTB-20260808-16063</t>
  </si>
  <si>
    <t>Vico- QLTB-20260808-14302</t>
  </si>
  <si>
    <t>Vico- QLTB-20260808-55500</t>
  </si>
  <si>
    <t>Win win-20260808-40705</t>
  </si>
  <si>
    <t>Vico- QLTB-20260808-78285</t>
  </si>
  <si>
    <t>Win win-20260808-77021</t>
  </si>
  <si>
    <t>Win win-20260808-85764</t>
  </si>
  <si>
    <t>Vico- QLTB-20260808-49520</t>
  </si>
  <si>
    <t>Win win-20260808-52531</t>
  </si>
  <si>
    <t>Win win-20260808-11807</t>
  </si>
  <si>
    <t>Win win-20260808-97080</t>
  </si>
  <si>
    <t>Vico- QLTB-20260808-47066</t>
  </si>
  <si>
    <t>Win win-20260808-15290</t>
  </si>
  <si>
    <t>Win win-20260809-13391</t>
  </si>
  <si>
    <t>Win win-20260809-94192</t>
  </si>
  <si>
    <t>Win win-20260809-91770</t>
  </si>
  <si>
    <t>Win win-20260809-12035</t>
  </si>
  <si>
    <t>Vico- QLTB-20260809-15829</t>
  </si>
  <si>
    <t>Vico- QLTB-20260810-21888</t>
  </si>
  <si>
    <t>Vico- QLTB-20260810-30387</t>
  </si>
  <si>
    <t>Win win-20260810-36643</t>
  </si>
  <si>
    <t xml:space="preserve">   ujik</t>
  </si>
  <si>
    <t>Vico- QLTB-20260810-86653</t>
  </si>
  <si>
    <t>Win win-20260810-42861</t>
  </si>
  <si>
    <t>Vico- QLTB-20260810-49276</t>
  </si>
  <si>
    <t>Vico- QLTB-20260811-81059</t>
  </si>
  <si>
    <t>Win win-20260811-85777</t>
  </si>
  <si>
    <t>Win win-20260811-25100</t>
  </si>
  <si>
    <t>Vico- QLTB-20260811-99116</t>
  </si>
  <si>
    <t>Win win-20260811-26297</t>
  </si>
  <si>
    <t>Win win-20260811-50902</t>
  </si>
  <si>
    <t>Molycop-20260811-86943</t>
  </si>
  <si>
    <t>Molycop-20260811-23635</t>
  </si>
  <si>
    <t>Vico- QLTB-20260811-23947</t>
  </si>
  <si>
    <t>Win win-20260811-68895</t>
  </si>
  <si>
    <t>Win win-20260811-36570</t>
  </si>
  <si>
    <t>Win win-20260811-49313</t>
  </si>
  <si>
    <t>Vico- QLTB-20260811-36214</t>
  </si>
  <si>
    <t>Win win-20260811-81742</t>
  </si>
  <si>
    <t>Win win-20260811-86045</t>
  </si>
  <si>
    <t>Vico- QLTB-20260811-69624</t>
  </si>
  <si>
    <t>Win win-20260811-99043</t>
  </si>
  <si>
    <t>Vico- QLTB-20260811-34513</t>
  </si>
  <si>
    <t>Win win-20260811-43818</t>
  </si>
  <si>
    <t>Win win-20260811-21003</t>
  </si>
  <si>
    <t>Vico- QLTB-20260811-32687</t>
  </si>
  <si>
    <t>Vico- QLTB-20260812-69263</t>
  </si>
  <si>
    <t>Win win-20260812-57630</t>
  </si>
  <si>
    <t>Vico- QLTB-20260812-77334</t>
  </si>
  <si>
    <t>Win win-20260812-21713</t>
  </si>
  <si>
    <t>Vico- QLTB-20260812-96595</t>
  </si>
  <si>
    <t>Win win-20260812-12416</t>
  </si>
  <si>
    <t>Win win-20260812-71983</t>
  </si>
  <si>
    <t>Vico- QLTB-20260812-81913</t>
  </si>
  <si>
    <t>Vico- QLTB-20260812-41107</t>
  </si>
  <si>
    <t>Vico- QLTB-20260812-12712</t>
  </si>
  <si>
    <t>Win win-20260812-18952</t>
  </si>
  <si>
    <t>Win win-20260812-38939</t>
  </si>
  <si>
    <t>Vico- QLTB-20260812-78126</t>
  </si>
  <si>
    <t>Win win-20260812-91441</t>
  </si>
  <si>
    <t>Win win-20260812-25070</t>
  </si>
  <si>
    <t>Win win-20260812-91429</t>
  </si>
  <si>
    <t>Vico- QLTB-20260812-18805</t>
  </si>
  <si>
    <t>Molycop-20260813-15815</t>
  </si>
  <si>
    <t>Molycop-20260813-92236</t>
  </si>
  <si>
    <t>Vico- QLTB-20260813-23256</t>
  </si>
  <si>
    <t>Vico- QLTB-20260813-51483</t>
  </si>
  <si>
    <t>Win win-20260813-18906</t>
  </si>
  <si>
    <t>Win win-20260813-53793</t>
  </si>
  <si>
    <t>Vico- QLTB-20260813-55155</t>
  </si>
  <si>
    <t>Vico- QLTB-20260813-91087</t>
  </si>
  <si>
    <t>Win win-20260813-98402</t>
  </si>
  <si>
    <t>Win win-20260813-96339</t>
  </si>
  <si>
    <t>Vico- QLTB-20260813-89371</t>
  </si>
  <si>
    <t>Win win-20260813-94507</t>
  </si>
  <si>
    <t>Win win-20260813-92497</t>
  </si>
  <si>
    <t>Win win-20260813-14025</t>
  </si>
  <si>
    <t>Vico- QLTB-20260813-46984</t>
  </si>
  <si>
    <t>Vico- QLTB-20260813-72838</t>
  </si>
  <si>
    <t>Win win-20260813-45833</t>
  </si>
  <si>
    <t>Win win-20260813-53359</t>
  </si>
  <si>
    <t>Win win-20260814-16855</t>
  </si>
  <si>
    <t>Vico- QLTB-20260814-51380</t>
  </si>
  <si>
    <t>Vico- QLTB-20260814-48779</t>
  </si>
  <si>
    <t>Win win-20260814-39718</t>
  </si>
  <si>
    <t>Vico- QLTB-20260814-39600</t>
  </si>
  <si>
    <t>Win win-20260814-72569</t>
  </si>
  <si>
    <t>Win win-20260814-90566</t>
  </si>
  <si>
    <t>Win win-20260814-94142</t>
  </si>
  <si>
    <t>Vico- QLTB-20260814-19964</t>
  </si>
  <si>
    <t>Win win-20260814-69032</t>
  </si>
  <si>
    <t>Win win-20260814-55793</t>
  </si>
  <si>
    <t>Win win-20260815-46858</t>
  </si>
  <si>
    <t>Win win-20260815-26090</t>
  </si>
  <si>
    <t>Luợng- KS Tường Long-20260815-55053</t>
  </si>
  <si>
    <t>Vico- QLTB-20260815-42044</t>
  </si>
  <si>
    <t>Win win-20260815-75056</t>
  </si>
  <si>
    <t>Win win-20260815-69620</t>
  </si>
  <si>
    <t>Vico- QLTB-20260815-95152</t>
  </si>
  <si>
    <t>Win win-20260815-38437</t>
  </si>
  <si>
    <t>Win win-20260815-22512</t>
  </si>
  <si>
    <t>Win win-20260815-63637</t>
  </si>
  <si>
    <t>Win win-20260815-82394</t>
  </si>
  <si>
    <t>Win win-20260815-52148</t>
  </si>
  <si>
    <t>Vico- QLTB-20260815-78399</t>
  </si>
  <si>
    <t>Win win-20260815-89536</t>
  </si>
  <si>
    <t>Win win-20260815-21554</t>
  </si>
  <si>
    <t>Vico- QLTB-20260815-90909</t>
  </si>
  <si>
    <t>Sealing trip, below</t>
  </si>
  <si>
    <t>G/c phay Mp NC1 Kt 47mm</t>
  </si>
  <si>
    <t>G/c phay Mp NC2 Kt 95mm</t>
  </si>
  <si>
    <t>G/c phay cạnh NC3 kt 12mm</t>
  </si>
  <si>
    <t>G/c phay Mp NC4 Kt 412mm</t>
  </si>
  <si>
    <t xml:space="preserve">G/c phay Mp NC4 Kt 412mm còn lại </t>
  </si>
  <si>
    <t xml:space="preserve">G/c khoan lỗ phi 14/2 lỗ </t>
  </si>
  <si>
    <t xml:space="preserve">G/c Roa lỗ phi 32/2 lỗ </t>
  </si>
  <si>
    <t>Thyssen-16082026-70554</t>
  </si>
  <si>
    <t>Sealing strip, above</t>
  </si>
  <si>
    <t>G/c phay Mp NC1 Kt 95mm</t>
  </si>
  <si>
    <t>G/c phay Mp NC2 Kt 412mm</t>
  </si>
  <si>
    <t xml:space="preserve">G/c phay Mp NC3 Kt 412mm còn lại </t>
  </si>
  <si>
    <t xml:space="preserve">G/c khoan lỗ phi 14 </t>
  </si>
  <si>
    <t>G/c doa lỗ phi 32</t>
  </si>
  <si>
    <t>Thyssen-16082026-53342</t>
  </si>
  <si>
    <t>Vico- QLTB-20260816-27608</t>
  </si>
  <si>
    <t>Vico- QLTB-20260816-59164</t>
  </si>
  <si>
    <t>Win win-20260816-77961</t>
  </si>
  <si>
    <t>Luợng- KS Tường Long-20260816-41486</t>
  </si>
  <si>
    <t>Win win-20260816-13061</t>
  </si>
  <si>
    <t>Win win-20260816-69870</t>
  </si>
  <si>
    <t>Win win-20260816-50067</t>
  </si>
  <si>
    <t>Vico- QLTB-20260816-88717</t>
  </si>
  <si>
    <t>Vico- QLTB-20260817-84770</t>
  </si>
  <si>
    <t>Win win-20260817-31500</t>
  </si>
  <si>
    <t>G/c phay Mp NC3 Kt 412mm còn lại</t>
  </si>
  <si>
    <t>Vico- QLTB-20260817-53729</t>
  </si>
  <si>
    <t>Vico- QLTB-20260817-51087</t>
  </si>
  <si>
    <t>Luợng- KS Tường Long-20260817-75749</t>
  </si>
  <si>
    <t>Win win-20260817-78422</t>
  </si>
  <si>
    <t>Win win-20260817-97317</t>
  </si>
  <si>
    <t>Win win-20260817-75431</t>
  </si>
  <si>
    <t>Molycop-20260817-55051</t>
  </si>
  <si>
    <t>Win win-20260817-82759</t>
  </si>
  <si>
    <t>Win win-20260817-55461</t>
  </si>
  <si>
    <t>Luợng- KS Tường Long-20260817-77786</t>
  </si>
  <si>
    <t>Win win-20260817-26474</t>
  </si>
  <si>
    <t>Vico- QLTB-20260818-62714</t>
  </si>
  <si>
    <t>G/c phay canh NC2 Kt 412mm</t>
  </si>
  <si>
    <t>Win win-20260818-10634</t>
  </si>
  <si>
    <t>Luợng- KS Tường Long-20260818-20871</t>
  </si>
  <si>
    <t>Win win-20260818-48095</t>
  </si>
  <si>
    <t>SL đạt</t>
  </si>
  <si>
    <t>SL bỏ</t>
  </si>
  <si>
    <t>G/c khoan lỗ phi 14</t>
  </si>
  <si>
    <t>Vico- QLTB-20260818-97755</t>
  </si>
  <si>
    <t>Win win-20260818-52506</t>
  </si>
  <si>
    <t>Win win-20260818-78488</t>
  </si>
  <si>
    <t>Win win-20260818-45618</t>
  </si>
  <si>
    <t>Win win-20260818-44553</t>
  </si>
  <si>
    <t>Vico- QLTB-20260818-89597</t>
  </si>
  <si>
    <t>Vico- QLTB-20260818-75155</t>
  </si>
  <si>
    <t>Vico- QLTB-20260818-89889</t>
  </si>
  <si>
    <t>Vico- QLTB-20260818-93334</t>
  </si>
  <si>
    <t>Luợng- KS Tường Long-20260818-90980</t>
  </si>
  <si>
    <t>Win win-20260818-89077</t>
  </si>
  <si>
    <t>Win win-20260818-23738</t>
  </si>
  <si>
    <t>Win win-20260818-93674</t>
  </si>
  <si>
    <t>Molycop-20260818-52221</t>
  </si>
  <si>
    <t>Molycop-20260818-67437</t>
  </si>
  <si>
    <t>Win win-20260819-43987</t>
  </si>
  <si>
    <t>Vico- QLTB-20260819-61386</t>
  </si>
  <si>
    <t>Vico- QLTB-20260819-74604</t>
  </si>
  <si>
    <t>Win win-20260819-78307</t>
  </si>
  <si>
    <t>Win win-20260819-30172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</si>
</sst>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;[Red]#,##0"/>
    <numFmt numFmtId="165" formatCode="_-* #,##0_-;\-* #,##0_-;_-* &quot;-&quot;??_-;_-@"/>
    <numFmt numFmtId="166" formatCode="_-* #,##0.00_-;\-* #,##0.00_-;_-* &quot;-&quot;??_-;_-@"/>
    <numFmt numFmtId="167" formatCode="_(* #,##0_);_(* \(#,##0\);_(* &quot;-&quot;??_);_(@_)"/>
  </numFmts>
  <fonts count="20" x14ac:knownFonts="1">
    <font>
      <sz val="11"/>
      <color theme="1"/>
      <name val="Aptos Narrow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</font>
    <font>
      <b/>
      <sz val="11"/>
      <color rgb="FFFFC000"/>
      <name val="Times New Roman"/>
      <family val="1"/>
    </font>
    <font>
      <b/>
      <sz val="11"/>
      <color rgb="FFC00000"/>
      <name val="Times New Roman"/>
      <family val="1"/>
    </font>
    <font>
      <sz val="11"/>
      <name val="Aptos Narrow"/>
      <family val="2"/>
    </font>
    <font>
      <b/>
      <sz val="12"/>
      <color theme="1"/>
      <name val="Times New Roman"/>
      <family val="1"/>
    </font>
    <font>
      <sz val="8"/>
      <color theme="1"/>
      <name val="Times New Roman"/>
      <family val="1"/>
    </font>
    <font>
      <sz val="11"/>
      <color theme="1"/>
      <name val="Times New Roman"/>
      <family val="1"/>
    </font>
    <font>
      <b/>
      <sz val="9"/>
      <color theme="1"/>
      <name val="Times New Roman"/>
      <family val="1"/>
    </font>
    <font>
      <b/>
      <sz val="8"/>
      <color theme="1"/>
      <name val="Times New Roman"/>
      <family val="1"/>
    </font>
    <font>
      <sz val="9"/>
      <color theme="1"/>
      <name val="Times New Roman"/>
      <family val="1"/>
    </font>
    <font>
      <sz val="10"/>
      <color theme="1"/>
      <name val="Times New Roman"/>
      <family val="1"/>
    </font>
    <font>
      <sz val="8"/>
      <color rgb="FF081B3A"/>
      <name val="Times New Roman"/>
      <family val="1"/>
    </font>
    <font>
      <b/>
      <sz val="10"/>
      <color theme="1"/>
      <name val="Times New Roman"/>
      <family val="1"/>
    </font>
    <font>
      <sz val="11"/>
      <color rgb="FFFF0000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Aptos Narrow"/>
      <family val="2"/>
      <scheme val="minor"/>
    </font>
    <font>
      <sz val="8"/>
      <color theme="1"/>
      <name val="Times New Roman"/>
      <family val="1"/>
      <charset val="163"/>
    </font>
    <font>
      <sz val="8"/>
      <color theme="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B769F"/>
        <bgColor rgb="FF0B769F"/>
      </patternFill>
    </fill>
    <fill>
      <patternFill patternType="solid">
        <fgColor theme="0"/>
        <bgColor theme="0"/>
      </patternFill>
    </fill>
    <fill>
      <patternFill patternType="solid">
        <fgColor rgb="FF92D050"/>
        <bgColor rgb="FF92D050"/>
      </patternFill>
    </fill>
    <fill>
      <patternFill patternType="solid">
        <fgColor rgb="FFFFFF00"/>
        <bgColor rgb="FFFFFF00"/>
      </patternFill>
    </fill>
    <fill>
      <patternFill patternType="solid">
        <fgColor rgb="FFF2F2F2"/>
        <bgColor rgb="FFF2F2F2"/>
      </patternFill>
    </fill>
    <fill>
      <patternFill patternType="solid">
        <fgColor rgb="FFB3E5A1"/>
        <bgColor rgb="FFB3E5A1"/>
      </patternFill>
    </fill>
    <fill>
      <patternFill patternType="solid">
        <fgColor rgb="FFD9F2D0"/>
        <bgColor rgb="FFD9F2D0"/>
      </patternFill>
    </fill>
    <fill>
      <patternFill patternType="solid">
        <fgColor rgb="FFF1A983"/>
        <bgColor rgb="FFF1A983"/>
      </patternFill>
    </fill>
  </fills>
  <borders count="15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medium">
        <color theme="9"/>
      </top>
      <bottom/>
      <diagonal/>
    </border>
    <border>
      <left style="thin">
        <color theme="9"/>
      </left>
      <right/>
      <top style="medium">
        <color theme="9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7" fillId="0" borderId="4"/>
  </cellStyleXfs>
  <cellXfs count="134">
    <xf numFmtId="0" fontId="0" fillId="0" borderId="0" xfId="0"/>
    <xf numFmtId="0" fontId="2" fillId="2" borderId="1" xfId="0" applyFont="1" applyFill="1" applyBorder="1"/>
    <xf numFmtId="0" fontId="3" fillId="2" borderId="1" xfId="0" applyFont="1" applyFill="1" applyBorder="1"/>
    <xf numFmtId="0" fontId="4" fillId="2" borderId="1" xfId="0" applyFont="1" applyFill="1" applyBorder="1"/>
    <xf numFmtId="0" fontId="7" fillId="0" borderId="0" xfId="0" applyFont="1"/>
    <xf numFmtId="0" fontId="7" fillId="3" borderId="1" xfId="0" applyFont="1" applyFill="1" applyBorder="1"/>
    <xf numFmtId="0" fontId="8" fillId="0" borderId="0" xfId="0" applyFont="1"/>
    <xf numFmtId="0" fontId="7" fillId="4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7" fillId="3" borderId="1" xfId="0" applyFont="1" applyFill="1" applyBorder="1" applyAlignment="1">
      <alignment horizontal="center"/>
    </xf>
    <xf numFmtId="14" fontId="7" fillId="4" borderId="1" xfId="0" applyNumberFormat="1" applyFont="1" applyFill="1" applyBorder="1" applyAlignment="1">
      <alignment horizontal="center" vertical="center"/>
    </xf>
    <xf numFmtId="0" fontId="10" fillId="6" borderId="5" xfId="0" applyFont="1" applyFill="1" applyBorder="1" applyAlignment="1">
      <alignment horizontal="center" vertical="center"/>
    </xf>
    <xf numFmtId="0" fontId="10" fillId="6" borderId="6" xfId="0" applyFont="1" applyFill="1" applyBorder="1" applyAlignment="1">
      <alignment horizontal="center" vertical="center"/>
    </xf>
    <xf numFmtId="0" fontId="10" fillId="6" borderId="6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left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0" fontId="7" fillId="3" borderId="1" xfId="0" applyFont="1" applyFill="1" applyBorder="1" applyAlignment="1">
      <alignment horizontal="center" vertical="center" wrapText="1"/>
    </xf>
    <xf numFmtId="164" fontId="7" fillId="3" borderId="1" xfId="0" applyNumberFormat="1" applyFont="1" applyFill="1" applyBorder="1" applyAlignment="1">
      <alignment horizontal="center" vertical="center"/>
    </xf>
    <xf numFmtId="1" fontId="7" fillId="0" borderId="0" xfId="0" applyNumberFormat="1" applyFont="1" applyAlignment="1">
      <alignment horizontal="center"/>
    </xf>
    <xf numFmtId="1" fontId="7" fillId="3" borderId="1" xfId="0" applyNumberFormat="1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left" vertical="center"/>
    </xf>
    <xf numFmtId="0" fontId="7" fillId="3" borderId="6" xfId="0" applyFont="1" applyFill="1" applyBorder="1" applyAlignment="1">
      <alignment horizontal="center" vertical="center"/>
    </xf>
    <xf numFmtId="0" fontId="11" fillId="3" borderId="9" xfId="0" applyFont="1" applyFill="1" applyBorder="1" applyAlignment="1">
      <alignment horizontal="left" vertical="center"/>
    </xf>
    <xf numFmtId="0" fontId="7" fillId="3" borderId="10" xfId="0" applyFont="1" applyFill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7" fillId="3" borderId="9" xfId="0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left"/>
    </xf>
    <xf numFmtId="0" fontId="7" fillId="3" borderId="9" xfId="0" applyFont="1" applyFill="1" applyBorder="1" applyAlignment="1">
      <alignment horizontal="left" vertical="center" wrapText="1"/>
    </xf>
    <xf numFmtId="0" fontId="7" fillId="3" borderId="9" xfId="0" applyFont="1" applyFill="1" applyBorder="1" applyAlignment="1">
      <alignment horizontal="center" vertical="center"/>
    </xf>
    <xf numFmtId="0" fontId="7" fillId="0" borderId="9" xfId="0" applyFont="1" applyBorder="1" applyAlignment="1">
      <alignment horizontal="left" vertical="center"/>
    </xf>
    <xf numFmtId="0" fontId="7" fillId="0" borderId="9" xfId="0" applyFont="1" applyBorder="1" applyAlignment="1">
      <alignment horizontal="center" vertical="center"/>
    </xf>
    <xf numFmtId="0" fontId="7" fillId="0" borderId="9" xfId="0" applyFont="1" applyBorder="1" applyAlignment="1">
      <alignment horizontal="left" vertical="center" wrapText="1"/>
    </xf>
    <xf numFmtId="0" fontId="7" fillId="0" borderId="11" xfId="0" applyFont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7" fillId="0" borderId="9" xfId="0" applyFont="1" applyBorder="1" applyAlignment="1">
      <alignment vertical="center"/>
    </xf>
    <xf numFmtId="0" fontId="11" fillId="0" borderId="9" xfId="0" applyFont="1" applyBorder="1" applyAlignment="1">
      <alignment horizontal="left" vertical="center"/>
    </xf>
    <xf numFmtId="0" fontId="12" fillId="3" borderId="12" xfId="0" applyFont="1" applyFill="1" applyBorder="1" applyAlignment="1">
      <alignment vertical="center" wrapText="1"/>
    </xf>
    <xf numFmtId="0" fontId="7" fillId="0" borderId="9" xfId="0" applyFont="1" applyBorder="1" applyAlignment="1">
      <alignment horizontal="center"/>
    </xf>
    <xf numFmtId="0" fontId="7" fillId="3" borderId="9" xfId="0" applyFont="1" applyFill="1" applyBorder="1"/>
    <xf numFmtId="0" fontId="12" fillId="0" borderId="9" xfId="0" applyFont="1" applyBorder="1" applyAlignment="1">
      <alignment vertical="center"/>
    </xf>
    <xf numFmtId="0" fontId="12" fillId="0" borderId="9" xfId="0" applyFont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3" fillId="0" borderId="0" xfId="0" applyFont="1"/>
    <xf numFmtId="0" fontId="7" fillId="0" borderId="9" xfId="0" applyFont="1" applyBorder="1" applyAlignment="1">
      <alignment horizontal="left"/>
    </xf>
    <xf numFmtId="14" fontId="7" fillId="0" borderId="9" xfId="0" applyNumberFormat="1" applyFont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 wrapText="1"/>
    </xf>
    <xf numFmtId="164" fontId="7" fillId="3" borderId="9" xfId="0" applyNumberFormat="1" applyFont="1" applyFill="1" applyBorder="1" applyAlignment="1">
      <alignment horizontal="center" vertical="center"/>
    </xf>
    <xf numFmtId="1" fontId="7" fillId="3" borderId="9" xfId="0" applyNumberFormat="1" applyFont="1" applyFill="1" applyBorder="1" applyAlignment="1">
      <alignment horizontal="center"/>
    </xf>
    <xf numFmtId="0" fontId="14" fillId="6" borderId="9" xfId="0" applyFont="1" applyFill="1" applyBorder="1" applyAlignment="1">
      <alignment horizontal="center" vertical="center"/>
    </xf>
    <xf numFmtId="0" fontId="14" fillId="6" borderId="9" xfId="0" applyFont="1" applyFill="1" applyBorder="1" applyAlignment="1">
      <alignment horizontal="left" vertical="center"/>
    </xf>
    <xf numFmtId="0" fontId="14" fillId="6" borderId="9" xfId="0" applyFont="1" applyFill="1" applyBorder="1" applyAlignment="1">
      <alignment horizontal="center" vertical="center" wrapText="1"/>
    </xf>
    <xf numFmtId="165" fontId="14" fillId="6" borderId="9" xfId="0" applyNumberFormat="1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left" vertical="center"/>
    </xf>
    <xf numFmtId="14" fontId="12" fillId="0" borderId="9" xfId="0" applyNumberFormat="1" applyFont="1" applyBorder="1"/>
    <xf numFmtId="0" fontId="12" fillId="0" borderId="9" xfId="0" applyFont="1" applyBorder="1"/>
    <xf numFmtId="0" fontId="12" fillId="0" borderId="9" xfId="0" applyFont="1" applyBorder="1" applyAlignment="1">
      <alignment horizontal="center"/>
    </xf>
    <xf numFmtId="165" fontId="8" fillId="0" borderId="9" xfId="0" applyNumberFormat="1" applyFont="1" applyBorder="1"/>
    <xf numFmtId="0" fontId="8" fillId="0" borderId="9" xfId="0" applyFont="1" applyBorder="1"/>
    <xf numFmtId="0" fontId="12" fillId="3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left" vertical="center"/>
    </xf>
    <xf numFmtId="14" fontId="12" fillId="0" borderId="0" xfId="0" applyNumberFormat="1" applyFont="1"/>
    <xf numFmtId="0" fontId="12" fillId="0" borderId="0" xfId="0" applyFont="1"/>
    <xf numFmtId="0" fontId="12" fillId="0" borderId="0" xfId="0" applyFont="1" applyAlignment="1">
      <alignment horizontal="center"/>
    </xf>
    <xf numFmtId="165" fontId="8" fillId="0" borderId="0" xfId="0" applyNumberFormat="1" applyFont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left" vertical="center" wrapText="1"/>
    </xf>
    <xf numFmtId="0" fontId="8" fillId="0" borderId="0" xfId="0" applyFont="1" applyAlignment="1">
      <alignment wrapText="1"/>
    </xf>
    <xf numFmtId="0" fontId="12" fillId="0" borderId="0" xfId="0" applyFont="1" applyAlignment="1">
      <alignment horizontal="left"/>
    </xf>
    <xf numFmtId="0" fontId="8" fillId="5" borderId="1" xfId="0" applyFont="1" applyFill="1" applyBorder="1"/>
    <xf numFmtId="14" fontId="12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center"/>
    </xf>
    <xf numFmtId="165" fontId="8" fillId="0" borderId="0" xfId="0" applyNumberFormat="1" applyFont="1" applyAlignment="1">
      <alignment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14" fontId="12" fillId="0" borderId="0" xfId="0" applyNumberFormat="1" applyFont="1" applyAlignment="1">
      <alignment horizontal="right"/>
    </xf>
    <xf numFmtId="14" fontId="12" fillId="3" borderId="1" xfId="0" applyNumberFormat="1" applyFont="1" applyFill="1" applyBorder="1" applyAlignment="1">
      <alignment horizontal="right" vertical="center"/>
    </xf>
    <xf numFmtId="14" fontId="8" fillId="0" borderId="0" xfId="0" applyNumberFormat="1" applyFont="1"/>
    <xf numFmtId="166" fontId="12" fillId="0" borderId="0" xfId="0" applyNumberFormat="1" applyFont="1" applyAlignment="1">
      <alignment horizontal="center" vertical="center"/>
    </xf>
    <xf numFmtId="16" fontId="12" fillId="0" borderId="0" xfId="0" applyNumberFormat="1" applyFont="1" applyAlignment="1">
      <alignment horizontal="left"/>
    </xf>
    <xf numFmtId="2" fontId="12" fillId="0" borderId="0" xfId="0" applyNumberFormat="1" applyFont="1" applyAlignment="1">
      <alignment horizontal="left"/>
    </xf>
    <xf numFmtId="0" fontId="15" fillId="0" borderId="0" xfId="0" applyFont="1"/>
    <xf numFmtId="0" fontId="2" fillId="7" borderId="1" xfId="0" applyFont="1" applyFill="1" applyBorder="1"/>
    <xf numFmtId="0" fontId="4" fillId="7" borderId="1" xfId="0" applyFont="1" applyFill="1" applyBorder="1"/>
    <xf numFmtId="0" fontId="16" fillId="8" borderId="9" xfId="0" applyFont="1" applyFill="1" applyBorder="1" applyAlignment="1">
      <alignment horizontal="center" vertical="center"/>
    </xf>
    <xf numFmtId="0" fontId="16" fillId="8" borderId="9" xfId="0" applyFont="1" applyFill="1" applyBorder="1" applyAlignment="1">
      <alignment horizontal="center" vertical="center" wrapText="1"/>
    </xf>
    <xf numFmtId="0" fontId="8" fillId="0" borderId="9" xfId="0" applyFont="1" applyBorder="1" applyAlignment="1">
      <alignment vertical="center"/>
    </xf>
    <xf numFmtId="0" fontId="16" fillId="3" borderId="1" xfId="0" applyFont="1" applyFill="1" applyBorder="1" applyAlignment="1">
      <alignment horizontal="center" vertical="center"/>
    </xf>
    <xf numFmtId="0" fontId="8" fillId="0" borderId="9" xfId="0" applyFont="1" applyBorder="1" applyAlignment="1">
      <alignment horizontal="left"/>
    </xf>
    <xf numFmtId="0" fontId="8" fillId="0" borderId="9" xfId="0" applyFont="1" applyBorder="1" applyAlignment="1">
      <alignment horizontal="center" wrapText="1"/>
    </xf>
    <xf numFmtId="165" fontId="8" fillId="0" borderId="9" xfId="0" applyNumberFormat="1" applyFont="1" applyBorder="1" applyAlignment="1">
      <alignment vertical="center"/>
    </xf>
    <xf numFmtId="0" fontId="8" fillId="0" borderId="9" xfId="0" applyFont="1" applyBorder="1" applyAlignment="1">
      <alignment horizontal="center" vertical="center"/>
    </xf>
    <xf numFmtId="167" fontId="8" fillId="0" borderId="9" xfId="0" applyNumberFormat="1" applyFont="1" applyBorder="1" applyAlignment="1">
      <alignment horizontal="center" vertical="center"/>
    </xf>
    <xf numFmtId="166" fontId="8" fillId="0" borderId="9" xfId="0" applyNumberFormat="1" applyFont="1" applyBorder="1"/>
    <xf numFmtId="0" fontId="8" fillId="0" borderId="9" xfId="0" applyFont="1" applyBorder="1" applyAlignment="1">
      <alignment vertical="center" wrapText="1"/>
    </xf>
    <xf numFmtId="0" fontId="8" fillId="3" borderId="1" xfId="0" applyFont="1" applyFill="1" applyBorder="1" applyAlignment="1">
      <alignment horizontal="center"/>
    </xf>
    <xf numFmtId="0" fontId="8" fillId="0" borderId="9" xfId="0" applyFont="1" applyBorder="1" applyAlignment="1">
      <alignment horizontal="center"/>
    </xf>
    <xf numFmtId="2" fontId="8" fillId="0" borderId="0" xfId="0" applyNumberFormat="1" applyFont="1"/>
    <xf numFmtId="0" fontId="8" fillId="3" borderId="1" xfId="0" applyFont="1" applyFill="1" applyBorder="1"/>
    <xf numFmtId="0" fontId="8" fillId="9" borderId="9" xfId="0" applyFont="1" applyFill="1" applyBorder="1" applyAlignment="1">
      <alignment horizontal="center" wrapText="1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wrapText="1"/>
    </xf>
    <xf numFmtId="14" fontId="7" fillId="0" borderId="0" xfId="0" applyNumberFormat="1" applyFont="1" applyAlignment="1">
      <alignment horizontal="center"/>
    </xf>
    <xf numFmtId="0" fontId="17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8" fillId="0" borderId="14" xfId="1" applyFont="1" applyBorder="1" applyAlignment="1">
      <alignment horizontal="left" vertical="center"/>
    </xf>
    <xf numFmtId="0" fontId="0" fillId="0" borderId="4" xfId="0" applyBorder="1"/>
    <xf numFmtId="0" fontId="18" fillId="0" borderId="4" xfId="1" applyFont="1" applyAlignment="1">
      <alignment horizontal="left" vertical="center"/>
    </xf>
    <xf numFmtId="0" fontId="1" fillId="0" borderId="0" xfId="0" applyFont="1"/>
    <xf numFmtId="0" fontId="12" fillId="3" borderId="4" xfId="0" applyFont="1" applyFill="1" applyBorder="1" applyAlignment="1">
      <alignment horizontal="left" vertical="center"/>
    </xf>
    <xf numFmtId="0" fontId="12" fillId="3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/>
    </xf>
    <xf numFmtId="0" fontId="5" fillId="0" borderId="3" xfId="0" applyFont="1" applyBorder="1"/>
    <xf numFmtId="0" fontId="5" fillId="0" borderId="4" xfId="0" applyFont="1" applyBorder="1"/>
    <xf numFmtId="0" fontId="4" fillId="2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/>
    </xf>
    <xf numFmtId="0" fontId="0" fillId="0" borderId="0" xfId="0"/>
    <xf numFmtId="0" fontId="9" fillId="3" borderId="2" xfId="0" applyFont="1" applyFill="1" applyBorder="1" applyAlignment="1">
      <alignment horizontal="center"/>
    </xf>
    <xf numFmtId="0" fontId="14" fillId="0" borderId="0" xfId="0" applyFont="1" applyAlignment="1">
      <alignment horizontal="left" vertical="center"/>
    </xf>
    <xf numFmtId="0" fontId="5" fillId="0" borderId="13" xfId="0" applyFont="1" applyBorder="1" applyAlignment="1">
      <alignment horizontal="left" vertical="center"/>
    </xf>
    <xf numFmtId="0" fontId="5" fillId="0" borderId="13" xfId="0" applyFont="1" applyBorder="1"/>
    <xf numFmtId="0" fontId="8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</cellXfs>
  <cellStyles count="2">
    <cellStyle name="Normal" xfId="0" builtinId="0"/>
    <cellStyle name="Normal 3" xfId="1" xr:uid="{70EFF0E3-ED4A-40B9-85F3-42E85FF03399}"/>
  </cellStyles>
  <dxfs count="24">
    <dxf>
      <fill>
        <patternFill patternType="none"/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/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/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/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/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/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/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/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/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/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/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/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/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/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/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/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/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/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/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/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/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/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747474"/>
          <bgColor rgb="FF747474"/>
        </patternFill>
      </fill>
    </dxf>
    <dxf>
      <fill>
        <patternFill patternType="solid">
          <fgColor rgb="FFFFC000"/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NULL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581025</xdr:colOff>
      <xdr:row>10</xdr:row>
      <xdr:rowOff>123825</xdr:rowOff>
    </xdr:from>
    <xdr:ext cx="1066800" cy="1000125"/>
    <xdr:pic macro="[0]!CALL1">
      <xdr:nvPicPr>
        <xdr:cNvPr id="2" name="image1.png" descr="Clipboard with solid fill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4</xdr:col>
      <xdr:colOff>180975</xdr:colOff>
      <xdr:row>11</xdr:row>
      <xdr:rowOff>38100</xdr:rowOff>
    </xdr:from>
    <xdr:ext cx="1000125" cy="962025"/>
    <xdr:pic macro="[0]!Call4">
      <xdr:nvPicPr>
        <xdr:cNvPr id="3" name="image3.png" descr="Users with solid fill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7</xdr:col>
      <xdr:colOff>504825</xdr:colOff>
      <xdr:row>11</xdr:row>
      <xdr:rowOff>152400</xdr:rowOff>
    </xdr:from>
    <xdr:ext cx="752475" cy="704850"/>
    <xdr:pic macro="[0]!Call3">
      <xdr:nvPicPr>
        <xdr:cNvPr id="4" name="image2.png" descr="Tools with solid fill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104775</xdr:colOff>
      <xdr:row>0</xdr:row>
      <xdr:rowOff>142875</xdr:rowOff>
    </xdr:from>
    <xdr:ext cx="1228725" cy="409575"/>
    <xdr:pic>
      <xdr:nvPicPr>
        <xdr:cNvPr id="2" name="image5.jpg" descr="lo g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47625</xdr:colOff>
      <xdr:row>0</xdr:row>
      <xdr:rowOff>38100</xdr:rowOff>
    </xdr:from>
    <xdr:ext cx="800100" cy="257175"/>
    <xdr:pic>
      <xdr:nvPicPr>
        <xdr:cNvPr id="2" name="image5.jpg" descr="lo 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316230</xdr:colOff>
      <xdr:row>6</xdr:row>
      <xdr:rowOff>60960</xdr:rowOff>
    </xdr:from>
    <xdr:ext cx="750570" cy="754380"/>
    <xdr:pic macro="[0]!call2">
      <xdr:nvPicPr>
        <xdr:cNvPr id="2" name="image6.png" descr="Jackhammer with solid fil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65910" y="1158240"/>
          <a:ext cx="750570" cy="754380"/>
        </a:xfrm>
        <a:prstGeom prst="rect">
          <a:avLst/>
        </a:prstGeom>
        <a:ln w="38100" cap="sq">
          <a:solidFill>
            <a:srgbClr val="000000"/>
          </a:solidFill>
          <a:miter lim="800000"/>
        </a:ln>
        <a:effectLst>
          <a:outerShdw blurRad="57150" dist="50800" dir="2700000" algn="tl" rotWithShape="0">
            <a:srgbClr val="000000">
              <a:alpha val="40000"/>
            </a:srgbClr>
          </a:outerShdw>
        </a:effectLst>
      </xdr:spPr>
    </xdr:pic>
    <xdr:clientData fLocksWithSheet="0"/>
  </xdr:oneCellAnchor>
  <xdr:oneCellAnchor>
    <xdr:from>
      <xdr:col>7</xdr:col>
      <xdr:colOff>177165</xdr:colOff>
      <xdr:row>5</xdr:row>
      <xdr:rowOff>180975</xdr:rowOff>
    </xdr:from>
    <xdr:ext cx="1000125" cy="962025"/>
    <xdr:pic macro="[0]!GoiUserForm">
      <xdr:nvPicPr>
        <xdr:cNvPr id="3" name="image7.png" descr="Checklist with solid fill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551045" y="1095375"/>
          <a:ext cx="1000125" cy="962025"/>
        </a:xfrm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1000"/>
  <sheetViews>
    <sheetView showGridLines="0" workbookViewId="0">
      <selection activeCell="I23" sqref="I23"/>
    </sheetView>
  </sheetViews>
  <sheetFormatPr defaultColWidth="12.6640625" defaultRowHeight="15" customHeight="1" x14ac:dyDescent="0.3"/>
  <cols>
    <col min="1" max="10" width="8.88671875" customWidth="1"/>
    <col min="11" max="11" width="8.6640625" customWidth="1"/>
  </cols>
  <sheetData>
    <row r="1" spans="1:1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</row>
    <row r="2" spans="1:1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</row>
    <row r="4" spans="1:1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</row>
    <row r="5" spans="1:11" ht="14.4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</row>
    <row r="6" spans="1:11" ht="14.4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</row>
    <row r="7" spans="1:11" ht="14.4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</row>
    <row r="8" spans="1:11" ht="14.4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</row>
    <row r="9" spans="1:11" ht="14.4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</row>
    <row r="10" spans="1:11" ht="14.4" x14ac:dyDescent="0.3">
      <c r="A10" s="1"/>
      <c r="B10" s="2" t="s">
        <v>1</v>
      </c>
      <c r="C10" s="1"/>
      <c r="D10" s="1"/>
      <c r="E10" s="2" t="s">
        <v>2</v>
      </c>
      <c r="F10" s="1"/>
      <c r="G10" s="3"/>
      <c r="H10" s="121" t="s">
        <v>3</v>
      </c>
      <c r="I10" s="122"/>
      <c r="J10" s="123"/>
      <c r="K10" s="1"/>
    </row>
    <row r="11" spans="1:11" ht="14.4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ht="14.4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1" ht="14.4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ht="14.4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ht="14.4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ht="14.4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ht="14.4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ht="14.4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  <row r="19" spans="1:11" ht="14.4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</row>
    <row r="20" spans="1:11" ht="14.4" x14ac:dyDescent="0.3">
      <c r="A20" s="1"/>
      <c r="B20" s="1"/>
      <c r="C20" s="1"/>
      <c r="D20" s="1"/>
      <c r="E20" s="1"/>
      <c r="F20" s="1"/>
      <c r="G20" s="124"/>
      <c r="H20" s="122"/>
      <c r="I20" s="123"/>
      <c r="J20" s="1"/>
      <c r="K20" s="1"/>
    </row>
    <row r="21" spans="1:11" ht="15.75" customHeight="1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 ht="15.75" customHeight="1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 ht="15.75" customHeight="1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</row>
    <row r="24" spans="1:11" ht="15.75" customHeigh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 ht="15.75" customHeight="1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 ht="15.75" customHeight="1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 ht="15.75" customHeight="1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 ht="15.75" customHeight="1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 ht="15.75" customHeight="1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1" ht="15.75" customHeight="1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 ht="15.75" customHeight="1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 ht="15.75" customHeight="1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 ht="15.75" customHeight="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ht="15.75" customHeight="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 ht="15.75" customHeight="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 ht="15.75" customHeight="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11" ht="15.75" customHeight="1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11" ht="15.75" customHeight="1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ht="15.7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11" ht="15.7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 ht="15.7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ht="15.7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ht="15.7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ht="15.7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ht="15.7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ht="15.7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ht="15.7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ht="15.7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ht="15.7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 ht="15.7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 ht="15.7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 ht="15.7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 ht="15.7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 ht="15.7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</row>
    <row r="55" spans="1:11" ht="15.7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 ht="15.7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1:11" ht="15.7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1:11" ht="15.7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</row>
    <row r="59" spans="1:11" ht="15.7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1:11" ht="15.7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1:11" ht="15.7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1:11" ht="15.7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 ht="15.7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 ht="15.7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ht="15.7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ht="15.7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1:11" ht="15.7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</row>
    <row r="68" spans="1:11" ht="15.7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 ht="15.7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 ht="15.7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ht="15.7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ht="15.7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 ht="15.7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 ht="15.7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 ht="15.7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 ht="15.7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 ht="15.7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</row>
    <row r="78" spans="1:11" ht="15.7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 ht="15.7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 ht="15.7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</row>
    <row r="81" spans="1:11" ht="15.7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 ht="15.7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 ht="15.7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 ht="15.7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 ht="15.7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 ht="15.7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 ht="15.7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 ht="15.7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 ht="15.7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 ht="15.7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 ht="15.7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 ht="15.7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</row>
    <row r="93" spans="1:11" ht="15.7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1:11" ht="15.7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ht="15.7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</row>
    <row r="96" spans="1:11" ht="15.7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ht="15.7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ht="15.7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 ht="15.7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 ht="15.7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 ht="15.7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 ht="15.7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 ht="15.7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 ht="15.7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1:11" ht="15.7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1:11" ht="15.7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</row>
    <row r="107" spans="1:11" ht="15.7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1:11" ht="15.7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1:11" ht="15.7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</row>
    <row r="110" spans="1:11" ht="15.7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1:11" ht="15.7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1:11" ht="15.7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</row>
    <row r="113" spans="1:11" ht="15.7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</row>
    <row r="114" spans="1:11" ht="15.7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1:11" ht="15.7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1:11" ht="15.7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1:11" ht="15.7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</row>
    <row r="118" spans="1:11" ht="15.7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1:11" ht="15.7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1:11" ht="15.7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1" spans="1:11" ht="15.7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1:11" ht="15.7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1:11" ht="15.7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1:11" ht="15.7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1:11" ht="15.7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</row>
    <row r="126" spans="1:11" ht="15.7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</row>
    <row r="127" spans="1:11" ht="15.7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</row>
    <row r="128" spans="1:11" ht="15.7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</row>
    <row r="129" spans="1:11" ht="15.7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</row>
    <row r="130" spans="1:11" ht="15.7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</row>
    <row r="131" spans="1:11" ht="15.7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</row>
    <row r="132" spans="1:11" ht="15.7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</row>
    <row r="133" spans="1:11" ht="15.7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</row>
    <row r="134" spans="1:11" ht="15.7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</row>
    <row r="135" spans="1:11" ht="15.7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</row>
    <row r="136" spans="1:11" ht="15.7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</row>
    <row r="137" spans="1:11" ht="15.7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</row>
    <row r="138" spans="1:11" ht="15.7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</row>
    <row r="139" spans="1:11" ht="15.7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</row>
    <row r="140" spans="1:11" ht="15.7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</row>
    <row r="141" spans="1:11" ht="15.7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</row>
    <row r="142" spans="1:11" ht="15.7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</row>
    <row r="143" spans="1:11" ht="15.7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</row>
    <row r="144" spans="1:11" ht="15.7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</row>
    <row r="145" spans="1:11" ht="15.7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</row>
    <row r="146" spans="1:11" ht="15.7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</row>
    <row r="147" spans="1:11" ht="15.7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</row>
    <row r="148" spans="1:11" ht="15.7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</row>
    <row r="149" spans="1:11" ht="15.7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</row>
    <row r="150" spans="1:11" ht="15.7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</row>
    <row r="151" spans="1:11" ht="15.7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</row>
    <row r="152" spans="1:11" ht="15.7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</row>
    <row r="153" spans="1:11" ht="15.7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</row>
    <row r="154" spans="1:11" ht="15.7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</row>
    <row r="155" spans="1:11" ht="15.7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</row>
    <row r="156" spans="1:11" ht="15.7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</row>
    <row r="157" spans="1:11" ht="15.7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</row>
    <row r="158" spans="1:11" ht="15.7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</row>
    <row r="159" spans="1:11" ht="15.7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</row>
    <row r="160" spans="1:11" ht="15.7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</row>
    <row r="161" spans="1:11" ht="15.7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</row>
    <row r="162" spans="1:11" ht="15.7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</row>
    <row r="163" spans="1:11" ht="15.7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</row>
    <row r="164" spans="1:11" ht="15.7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</row>
    <row r="165" spans="1:11" ht="15.7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</row>
    <row r="166" spans="1:11" ht="15.7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</row>
    <row r="167" spans="1:11" ht="15.7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</row>
    <row r="168" spans="1:11" ht="15.7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</row>
    <row r="169" spans="1:11" ht="15.7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</row>
    <row r="170" spans="1:11" ht="15.7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</row>
    <row r="171" spans="1:11" ht="15.7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</row>
    <row r="172" spans="1:11" ht="15.7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</row>
    <row r="173" spans="1:11" ht="15.7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</row>
    <row r="174" spans="1:11" ht="15.7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</row>
    <row r="175" spans="1:11" ht="15.7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</row>
    <row r="176" spans="1:11" ht="15.7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ht="15.7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  <row r="178" spans="1:11" ht="15.7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</row>
    <row r="179" spans="1:11" ht="15.7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</row>
    <row r="180" spans="1:11" ht="15.7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</row>
    <row r="181" spans="1:11" ht="15.7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</row>
    <row r="182" spans="1:11" ht="15.7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</row>
    <row r="183" spans="1:11" ht="15.7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</row>
    <row r="184" spans="1:11" ht="15.7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</row>
    <row r="185" spans="1:11" ht="15.7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</row>
    <row r="186" spans="1:11" ht="15.7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</row>
    <row r="187" spans="1:11" ht="15.7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</row>
    <row r="188" spans="1:11" ht="15.7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</row>
    <row r="189" spans="1:11" ht="15.7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</row>
    <row r="190" spans="1:11" ht="15.7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</row>
    <row r="191" spans="1:11" ht="15.7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</row>
    <row r="192" spans="1:11" ht="15.7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</row>
    <row r="193" spans="1:11" ht="15.7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</row>
    <row r="194" spans="1:11" ht="15.7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</row>
    <row r="195" spans="1:11" ht="15.7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</row>
    <row r="196" spans="1:11" ht="15.7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</row>
    <row r="197" spans="1:11" ht="15.7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</row>
    <row r="198" spans="1:11" ht="15.7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</row>
    <row r="199" spans="1:11" ht="15.7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</row>
    <row r="200" spans="1:11" ht="15.7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</row>
    <row r="201" spans="1:11" ht="15.7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</row>
    <row r="202" spans="1:11" ht="15.7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</row>
    <row r="203" spans="1:11" ht="15.7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</row>
    <row r="204" spans="1:11" ht="15.7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</row>
    <row r="205" spans="1:11" ht="15.7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</row>
    <row r="206" spans="1:11" ht="15.7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</row>
    <row r="207" spans="1:11" ht="15.7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</row>
    <row r="208" spans="1:11" ht="15.7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</row>
    <row r="209" spans="1:11" ht="15.7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</row>
    <row r="210" spans="1:11" ht="15.7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</row>
    <row r="211" spans="1:11" ht="15.7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</row>
    <row r="212" spans="1:11" ht="15.7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</row>
    <row r="213" spans="1:11" ht="15.7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</row>
    <row r="214" spans="1:11" ht="15.7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</row>
    <row r="215" spans="1:11" ht="15.7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</row>
    <row r="216" spans="1:11" ht="15.7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</row>
    <row r="217" spans="1:11" ht="15.7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</row>
    <row r="218" spans="1:11" ht="15.7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</row>
    <row r="219" spans="1:11" ht="15.7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</row>
    <row r="220" spans="1:11" ht="15.7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</row>
    <row r="221" spans="1:11" ht="15.7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</row>
    <row r="222" spans="1:11" ht="15.7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</row>
    <row r="223" spans="1:11" ht="15.7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</row>
    <row r="224" spans="1:11" ht="15.7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</row>
    <row r="225" spans="1:11" ht="15.7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</row>
    <row r="226" spans="1:11" ht="15.7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</row>
    <row r="227" spans="1:11" ht="15.7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</row>
    <row r="228" spans="1:11" ht="15.7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</row>
    <row r="229" spans="1:11" ht="15.7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</row>
    <row r="230" spans="1:11" ht="15.7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</row>
    <row r="231" spans="1:11" ht="15.7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</row>
    <row r="232" spans="1:11" ht="15.7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</row>
    <row r="233" spans="1:11" ht="15.7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</row>
    <row r="234" spans="1:11" ht="15.7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</row>
    <row r="235" spans="1:11" ht="15.7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</row>
    <row r="236" spans="1:11" ht="15.7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</row>
    <row r="237" spans="1:11" ht="15.7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</row>
    <row r="238" spans="1:11" ht="15.7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</row>
    <row r="239" spans="1:11" ht="15.7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</row>
    <row r="240" spans="1:11" ht="15.7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</row>
    <row r="241" spans="1:11" ht="15.7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</row>
    <row r="242" spans="1:11" ht="15.7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</row>
    <row r="243" spans="1:11" ht="15.7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</row>
    <row r="244" spans="1:11" ht="15.7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</row>
    <row r="245" spans="1:11" ht="15.7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</row>
    <row r="246" spans="1:11" ht="15.7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</row>
    <row r="247" spans="1:11" ht="15.7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</row>
    <row r="248" spans="1:11" ht="15.7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</row>
    <row r="249" spans="1:11" ht="15.7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</row>
    <row r="250" spans="1:11" ht="15.7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</row>
    <row r="251" spans="1:11" ht="15.7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</row>
    <row r="252" spans="1:11" ht="15.7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</row>
    <row r="253" spans="1:11" ht="15.7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</row>
    <row r="254" spans="1:11" ht="15.7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</row>
    <row r="255" spans="1:11" ht="15.7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</row>
    <row r="256" spans="1:11" ht="15.7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</row>
    <row r="257" spans="1:11" ht="15.7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</row>
    <row r="258" spans="1:11" ht="15.7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</row>
    <row r="259" spans="1:11" ht="15.7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</row>
    <row r="260" spans="1:11" ht="15.7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</row>
    <row r="261" spans="1:11" ht="15.7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</row>
    <row r="262" spans="1:11" ht="15.7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</row>
    <row r="263" spans="1:11" ht="15.7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</row>
    <row r="264" spans="1:11" ht="15.7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</row>
    <row r="265" spans="1:11" ht="15.7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</row>
    <row r="266" spans="1:11" ht="15.7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</row>
    <row r="267" spans="1:11" ht="15.7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</row>
    <row r="268" spans="1:11" ht="15.7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</row>
    <row r="269" spans="1:11" ht="15.7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</row>
    <row r="270" spans="1:11" ht="15.7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</row>
    <row r="271" spans="1:11" ht="15.7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</row>
    <row r="272" spans="1:11" ht="15.7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</row>
    <row r="273" spans="1:11" ht="15.7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</row>
    <row r="274" spans="1:11" ht="15.7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</row>
    <row r="275" spans="1:11" ht="15.7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</row>
    <row r="276" spans="1:11" ht="15.7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</row>
    <row r="277" spans="1:11" ht="15.7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</row>
    <row r="278" spans="1:11" ht="15.7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</row>
    <row r="279" spans="1:11" ht="15.7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</row>
    <row r="280" spans="1:11" ht="15.7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</row>
    <row r="281" spans="1:11" ht="15.7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</row>
    <row r="282" spans="1:11" ht="15.7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</row>
    <row r="283" spans="1:11" ht="15.7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</row>
    <row r="284" spans="1:11" ht="15.7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</row>
    <row r="285" spans="1:11" ht="15.7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</row>
    <row r="286" spans="1:11" ht="15.7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</row>
    <row r="287" spans="1:11" ht="15.7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</row>
    <row r="288" spans="1:11" ht="15.7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</row>
    <row r="289" spans="1:11" ht="15.7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</row>
    <row r="290" spans="1:11" ht="15.7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</row>
    <row r="291" spans="1:11" ht="15.7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</row>
    <row r="292" spans="1:11" ht="15.7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</row>
    <row r="293" spans="1:11" ht="15.7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</row>
    <row r="294" spans="1:11" ht="15.7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</row>
    <row r="295" spans="1:11" ht="15.7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</row>
    <row r="296" spans="1:11" ht="15.7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</row>
    <row r="297" spans="1:11" ht="15.7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</row>
    <row r="298" spans="1:11" ht="15.7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</row>
    <row r="299" spans="1:11" ht="15.7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</row>
    <row r="300" spans="1:11" ht="15.7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</row>
    <row r="301" spans="1:11" ht="15.7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</row>
    <row r="302" spans="1:11" ht="15.7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</row>
    <row r="303" spans="1:11" ht="15.7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</row>
    <row r="304" spans="1:11" ht="15.7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</row>
    <row r="305" spans="1:11" ht="15.7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</row>
    <row r="306" spans="1:11" ht="15.7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</row>
    <row r="307" spans="1:11" ht="15.7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</row>
    <row r="308" spans="1:11" ht="15.7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</row>
    <row r="309" spans="1:11" ht="15.7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</row>
    <row r="310" spans="1:11" ht="15.7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</row>
    <row r="311" spans="1:11" ht="15.7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</row>
    <row r="312" spans="1:11" ht="15.7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</row>
    <row r="313" spans="1:11" ht="15.7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</row>
    <row r="314" spans="1:11" ht="15.7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</row>
    <row r="315" spans="1:11" ht="15.7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</row>
    <row r="316" spans="1:11" ht="15.7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</row>
    <row r="317" spans="1:11" ht="15.7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</row>
    <row r="318" spans="1:11" ht="15.7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</row>
    <row r="319" spans="1:11" ht="15.7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</row>
    <row r="320" spans="1:11" ht="15.7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</row>
    <row r="321" spans="1:11" ht="15.7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</row>
    <row r="322" spans="1:11" ht="15.7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</row>
    <row r="323" spans="1:11" ht="15.7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</row>
    <row r="324" spans="1:11" ht="15.7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</row>
    <row r="325" spans="1:11" ht="15.7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</row>
    <row r="326" spans="1:11" ht="15.7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</row>
    <row r="327" spans="1:11" ht="15.7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</row>
    <row r="328" spans="1:11" ht="15.7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</row>
    <row r="329" spans="1:11" ht="15.7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</row>
    <row r="330" spans="1:11" ht="15.7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</row>
    <row r="331" spans="1:11" ht="15.7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</row>
    <row r="332" spans="1:11" ht="15.7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</row>
    <row r="333" spans="1:11" ht="15.7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</row>
    <row r="334" spans="1:11" ht="15.7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</row>
    <row r="335" spans="1:11" ht="15.7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</row>
    <row r="336" spans="1:11" ht="15.7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</row>
    <row r="337" spans="1:11" ht="15.7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</row>
    <row r="338" spans="1:11" ht="15.7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</row>
    <row r="339" spans="1:11" ht="15.7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</row>
    <row r="340" spans="1:11" ht="15.7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</row>
    <row r="341" spans="1:11" ht="15.7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</row>
    <row r="342" spans="1:11" ht="15.7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</row>
    <row r="343" spans="1:11" ht="15.7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</row>
    <row r="344" spans="1:11" ht="15.7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</row>
    <row r="345" spans="1:11" ht="15.7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</row>
    <row r="346" spans="1:11" ht="15.7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</row>
    <row r="347" spans="1:11" ht="15.7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</row>
    <row r="348" spans="1:11" ht="15.7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</row>
    <row r="349" spans="1:11" ht="15.7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</row>
    <row r="350" spans="1:11" ht="15.7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</row>
    <row r="351" spans="1:11" ht="15.7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</row>
    <row r="352" spans="1:11" ht="15.7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</row>
    <row r="353" spans="1:11" ht="15.7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</row>
    <row r="354" spans="1:11" ht="15.7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</row>
    <row r="355" spans="1:11" ht="15.7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</row>
    <row r="356" spans="1:11" ht="15.7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</row>
    <row r="357" spans="1:11" ht="15.7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</row>
    <row r="358" spans="1:11" ht="15.7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</row>
    <row r="359" spans="1:11" ht="15.7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</row>
    <row r="360" spans="1:11" ht="15.7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</row>
    <row r="361" spans="1:11" ht="15.7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</row>
    <row r="362" spans="1:11" ht="15.7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</row>
    <row r="363" spans="1:11" ht="15.7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</row>
    <row r="364" spans="1:11" ht="15.7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</row>
    <row r="365" spans="1:11" ht="15.7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</row>
    <row r="366" spans="1:11" ht="15.7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</row>
    <row r="367" spans="1:11" ht="15.7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</row>
    <row r="368" spans="1:11" ht="15.7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</row>
    <row r="369" spans="1:11" ht="15.7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</row>
    <row r="370" spans="1:11" ht="15.7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</row>
    <row r="371" spans="1:11" ht="15.7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</row>
    <row r="372" spans="1:11" ht="15.7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</row>
    <row r="373" spans="1:11" ht="15.7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</row>
    <row r="374" spans="1:11" ht="15.7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</row>
    <row r="375" spans="1:11" ht="15.7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</row>
    <row r="376" spans="1:11" ht="15.7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</row>
    <row r="377" spans="1:11" ht="15.7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</row>
    <row r="378" spans="1:11" ht="15.7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</row>
    <row r="379" spans="1:11" ht="15.7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</row>
    <row r="380" spans="1:11" ht="15.7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</row>
    <row r="381" spans="1:11" ht="15.7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</row>
    <row r="382" spans="1:11" ht="15.7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</row>
    <row r="383" spans="1:11" ht="15.7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</row>
    <row r="384" spans="1:11" ht="15.7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</row>
    <row r="385" spans="1:11" ht="15.7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</row>
    <row r="386" spans="1:11" ht="15.7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</row>
    <row r="387" spans="1:11" ht="15.7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</row>
    <row r="388" spans="1:11" ht="15.7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</row>
    <row r="389" spans="1:11" ht="15.7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</row>
    <row r="390" spans="1:11" ht="15.7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</row>
    <row r="391" spans="1:11" ht="15.7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</row>
    <row r="392" spans="1:11" ht="15.7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</row>
    <row r="393" spans="1:11" ht="15.7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</row>
    <row r="394" spans="1:11" ht="15.7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</row>
    <row r="395" spans="1:11" ht="15.7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</row>
    <row r="396" spans="1:11" ht="15.7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</row>
    <row r="397" spans="1:11" ht="15.7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</row>
    <row r="398" spans="1:11" ht="15.7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</row>
    <row r="399" spans="1:11" ht="15.7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</row>
    <row r="400" spans="1:11" ht="15.7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</row>
    <row r="401" spans="1:11" ht="15.7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</row>
    <row r="402" spans="1:11" ht="15.7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</row>
    <row r="403" spans="1:11" ht="15.7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</row>
    <row r="404" spans="1:11" ht="15.7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</row>
    <row r="405" spans="1:11" ht="15.7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</row>
    <row r="406" spans="1:11" ht="15.7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</row>
    <row r="407" spans="1:11" ht="15.7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</row>
    <row r="408" spans="1:11" ht="15.7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</row>
    <row r="409" spans="1:11" ht="15.7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</row>
    <row r="410" spans="1:11" ht="15.7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</row>
    <row r="411" spans="1:11" ht="15.7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</row>
    <row r="412" spans="1:11" ht="15.7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</row>
    <row r="413" spans="1:11" ht="15.7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</row>
    <row r="414" spans="1:11" ht="15.7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</row>
    <row r="415" spans="1:11" ht="15.7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</row>
    <row r="416" spans="1:11" ht="15.7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</row>
    <row r="417" spans="1:11" ht="15.7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</row>
    <row r="418" spans="1:11" ht="15.7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</row>
    <row r="419" spans="1:11" ht="15.7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</row>
    <row r="420" spans="1:11" ht="15.7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</row>
    <row r="421" spans="1:11" ht="15.7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</row>
    <row r="422" spans="1:11" ht="15.7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</row>
    <row r="423" spans="1:11" ht="15.7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</row>
    <row r="424" spans="1:11" ht="15.7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</row>
    <row r="425" spans="1:11" ht="15.7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</row>
    <row r="426" spans="1:11" ht="15.7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</row>
    <row r="427" spans="1:11" ht="15.7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</row>
    <row r="428" spans="1:11" ht="15.7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</row>
    <row r="429" spans="1:11" ht="15.7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</row>
    <row r="430" spans="1:11" ht="15.7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</row>
    <row r="431" spans="1:11" ht="15.7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</row>
    <row r="432" spans="1:11" ht="15.7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</row>
    <row r="433" spans="1:11" ht="15.7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</row>
    <row r="434" spans="1:11" ht="15.7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</row>
    <row r="435" spans="1:11" ht="15.7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</row>
    <row r="436" spans="1:11" ht="15.7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</row>
    <row r="437" spans="1:11" ht="15.7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</row>
    <row r="438" spans="1:11" ht="15.7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</row>
    <row r="439" spans="1:11" ht="15.7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</row>
    <row r="440" spans="1:11" ht="15.7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</row>
    <row r="441" spans="1:11" ht="15.7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</row>
    <row r="442" spans="1:11" ht="15.7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</row>
    <row r="443" spans="1:11" ht="15.7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</row>
    <row r="444" spans="1:11" ht="15.7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</row>
    <row r="445" spans="1:11" ht="15.7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</row>
    <row r="446" spans="1:11" ht="15.7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</row>
    <row r="447" spans="1:11" ht="15.7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</row>
    <row r="448" spans="1:11" ht="15.7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</row>
    <row r="449" spans="1:11" ht="15.7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</row>
    <row r="450" spans="1:11" ht="15.7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</row>
    <row r="451" spans="1:11" ht="15.7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</row>
    <row r="452" spans="1:11" ht="15.7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</row>
    <row r="453" spans="1:11" ht="15.7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</row>
    <row r="454" spans="1:11" ht="15.7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</row>
    <row r="455" spans="1:11" ht="15.7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</row>
    <row r="456" spans="1:11" ht="15.7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</row>
    <row r="457" spans="1:11" ht="15.7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</row>
    <row r="458" spans="1:11" ht="15.7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</row>
    <row r="459" spans="1:11" ht="15.7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</row>
    <row r="460" spans="1:11" ht="15.7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</row>
    <row r="461" spans="1:11" ht="15.7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</row>
    <row r="462" spans="1:11" ht="15.7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</row>
    <row r="463" spans="1:11" ht="15.7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</row>
    <row r="464" spans="1:11" ht="15.7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</row>
    <row r="465" spans="1:11" ht="15.7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</row>
    <row r="466" spans="1:11" ht="15.7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</row>
    <row r="467" spans="1:11" ht="15.7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</row>
    <row r="468" spans="1:11" ht="15.7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</row>
    <row r="469" spans="1:11" ht="15.7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</row>
    <row r="470" spans="1:11" ht="15.7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</row>
    <row r="471" spans="1:11" ht="15.7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</row>
    <row r="472" spans="1:11" ht="15.7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</row>
    <row r="473" spans="1:11" ht="15.7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</row>
    <row r="474" spans="1:11" ht="15.7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</row>
    <row r="475" spans="1:11" ht="15.7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</row>
    <row r="476" spans="1:11" ht="15.7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</row>
    <row r="477" spans="1:11" ht="15.7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</row>
    <row r="478" spans="1:11" ht="15.7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</row>
    <row r="479" spans="1:11" ht="15.7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</row>
    <row r="480" spans="1:11" ht="15.7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</row>
    <row r="481" spans="1:11" ht="15.7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</row>
    <row r="482" spans="1:11" ht="15.7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</row>
    <row r="483" spans="1:11" ht="15.7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</row>
    <row r="484" spans="1:11" ht="15.7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</row>
    <row r="485" spans="1:11" ht="15.7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</row>
    <row r="486" spans="1:11" ht="15.7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</row>
    <row r="487" spans="1:11" ht="15.7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</row>
    <row r="488" spans="1:11" ht="15.7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</row>
    <row r="489" spans="1:11" ht="15.7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</row>
    <row r="490" spans="1:11" ht="15.7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</row>
    <row r="491" spans="1:11" ht="15.7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</row>
    <row r="492" spans="1:11" ht="15.7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</row>
    <row r="493" spans="1:11" ht="15.7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</row>
    <row r="494" spans="1:11" ht="15.7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</row>
    <row r="495" spans="1:11" ht="15.7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</row>
    <row r="496" spans="1:11" ht="15.7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</row>
    <row r="497" spans="1:11" ht="15.7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</row>
    <row r="498" spans="1:11" ht="15.7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</row>
    <row r="499" spans="1:11" ht="15.7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</row>
    <row r="500" spans="1:11" ht="15.7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</row>
    <row r="501" spans="1:11" ht="15.7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</row>
    <row r="502" spans="1:11" ht="15.7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</row>
    <row r="503" spans="1:11" ht="15.7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</row>
    <row r="504" spans="1:11" ht="15.7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</row>
    <row r="505" spans="1:11" ht="15.7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</row>
    <row r="506" spans="1:11" ht="15.7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</row>
    <row r="507" spans="1:11" ht="15.7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</row>
    <row r="508" spans="1:11" ht="15.7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</row>
    <row r="509" spans="1:11" ht="15.7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</row>
    <row r="510" spans="1:11" ht="15.7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</row>
    <row r="511" spans="1:11" ht="15.7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</row>
    <row r="512" spans="1:11" ht="15.7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</row>
    <row r="513" spans="1:11" ht="15.7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</row>
    <row r="514" spans="1:11" ht="15.7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</row>
    <row r="515" spans="1:11" ht="15.7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</row>
    <row r="516" spans="1:11" ht="15.7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</row>
    <row r="517" spans="1:11" ht="15.7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</row>
    <row r="518" spans="1:11" ht="15.7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</row>
    <row r="519" spans="1:11" ht="15.7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</row>
    <row r="520" spans="1:11" ht="15.7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</row>
    <row r="521" spans="1:11" ht="15.7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</row>
    <row r="522" spans="1:11" ht="15.7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</row>
    <row r="523" spans="1:11" ht="15.7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</row>
    <row r="524" spans="1:11" ht="15.7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</row>
    <row r="525" spans="1:11" ht="15.7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</row>
    <row r="526" spans="1:11" ht="15.7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</row>
    <row r="527" spans="1:11" ht="15.7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</row>
    <row r="528" spans="1:11" ht="15.7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</row>
    <row r="529" spans="1:11" ht="15.7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</row>
    <row r="530" spans="1:11" ht="15.7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</row>
    <row r="531" spans="1:11" ht="15.7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</row>
    <row r="532" spans="1:11" ht="15.7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</row>
    <row r="533" spans="1:11" ht="15.7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</row>
    <row r="534" spans="1:11" ht="15.7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</row>
    <row r="535" spans="1:11" ht="15.7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</row>
    <row r="536" spans="1:11" ht="15.7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</row>
    <row r="537" spans="1:11" ht="15.7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</row>
    <row r="538" spans="1:11" ht="15.7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</row>
    <row r="539" spans="1:11" ht="15.7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</row>
    <row r="540" spans="1:11" ht="15.7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</row>
    <row r="541" spans="1:11" ht="15.7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</row>
    <row r="542" spans="1:11" ht="15.7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</row>
    <row r="543" spans="1:11" ht="15.7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</row>
    <row r="544" spans="1:11" ht="15.7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</row>
    <row r="545" spans="1:11" ht="15.7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</row>
    <row r="546" spans="1:11" ht="15.7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</row>
    <row r="547" spans="1:11" ht="15.7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</row>
    <row r="548" spans="1:11" ht="15.7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</row>
    <row r="549" spans="1:11" ht="15.7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</row>
    <row r="550" spans="1:11" ht="15.7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</row>
    <row r="551" spans="1:11" ht="15.7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</row>
    <row r="552" spans="1:11" ht="15.7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</row>
    <row r="553" spans="1:11" ht="15.7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</row>
    <row r="554" spans="1:11" ht="15.7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</row>
    <row r="555" spans="1:11" ht="15.7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</row>
    <row r="556" spans="1:11" ht="15.7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</row>
    <row r="557" spans="1:11" ht="15.7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</row>
    <row r="558" spans="1:11" ht="15.7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</row>
    <row r="559" spans="1:11" ht="15.7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</row>
    <row r="560" spans="1:11" ht="15.7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</row>
    <row r="561" spans="1:11" ht="15.7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</row>
    <row r="562" spans="1:11" ht="15.7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</row>
    <row r="563" spans="1:11" ht="15.7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</row>
    <row r="564" spans="1:11" ht="15.7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</row>
    <row r="565" spans="1:11" ht="15.7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</row>
    <row r="566" spans="1:11" ht="15.7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</row>
    <row r="567" spans="1:11" ht="15.7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</row>
    <row r="568" spans="1:11" ht="15.7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</row>
    <row r="569" spans="1:11" ht="15.7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</row>
    <row r="570" spans="1:11" ht="15.7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</row>
    <row r="571" spans="1:11" ht="15.7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</row>
    <row r="572" spans="1:11" ht="15.7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</row>
    <row r="573" spans="1:11" ht="15.7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</row>
    <row r="574" spans="1:11" ht="15.7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</row>
    <row r="575" spans="1:11" ht="15.7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</row>
    <row r="576" spans="1:11" ht="15.7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</row>
    <row r="577" spans="1:11" ht="15.7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</row>
    <row r="578" spans="1:11" ht="15.7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</row>
    <row r="579" spans="1:11" ht="15.7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</row>
    <row r="580" spans="1:11" ht="15.7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</row>
    <row r="581" spans="1:11" ht="15.7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</row>
    <row r="582" spans="1:11" ht="15.7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</row>
    <row r="583" spans="1:11" ht="15.7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</row>
    <row r="584" spans="1:11" ht="15.7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</row>
    <row r="585" spans="1:11" ht="15.7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</row>
    <row r="586" spans="1:11" ht="15.7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</row>
    <row r="587" spans="1:11" ht="15.7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</row>
    <row r="588" spans="1:11" ht="15.7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</row>
    <row r="589" spans="1:11" ht="15.7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</row>
    <row r="590" spans="1:11" ht="15.7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</row>
    <row r="591" spans="1:11" ht="15.7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</row>
    <row r="592" spans="1:11" ht="15.7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</row>
    <row r="593" spans="1:11" ht="15.7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</row>
    <row r="594" spans="1:11" ht="15.7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</row>
    <row r="595" spans="1:11" ht="15.7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</row>
    <row r="596" spans="1:11" ht="15.7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</row>
    <row r="597" spans="1:11" ht="15.7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</row>
    <row r="598" spans="1:11" ht="15.7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</row>
    <row r="599" spans="1:11" ht="15.7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</row>
    <row r="600" spans="1:11" ht="15.7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</row>
    <row r="601" spans="1:11" ht="15.7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</row>
    <row r="602" spans="1:11" ht="15.7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</row>
    <row r="603" spans="1:11" ht="15.7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</row>
    <row r="604" spans="1:11" ht="15.7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</row>
    <row r="605" spans="1:11" ht="15.7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</row>
    <row r="606" spans="1:11" ht="15.7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</row>
    <row r="607" spans="1:11" ht="15.7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</row>
    <row r="608" spans="1:11" ht="15.7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</row>
    <row r="609" spans="1:11" ht="15.7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</row>
    <row r="610" spans="1:11" ht="15.7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</row>
    <row r="611" spans="1:11" ht="15.7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</row>
    <row r="612" spans="1:11" ht="15.7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</row>
    <row r="613" spans="1:11" ht="15.7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</row>
    <row r="614" spans="1:11" ht="15.7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</row>
    <row r="615" spans="1:11" ht="15.7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</row>
    <row r="616" spans="1:11" ht="15.7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</row>
    <row r="617" spans="1:11" ht="15.7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</row>
    <row r="618" spans="1:11" ht="15.7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</row>
    <row r="619" spans="1:11" ht="15.7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</row>
    <row r="620" spans="1:11" ht="15.7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</row>
    <row r="621" spans="1:11" ht="15.7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</row>
    <row r="622" spans="1:11" ht="15.7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</row>
    <row r="623" spans="1:11" ht="15.7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</row>
    <row r="624" spans="1:11" ht="15.7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</row>
    <row r="625" spans="1:11" ht="15.7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</row>
    <row r="626" spans="1:11" ht="15.7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</row>
    <row r="627" spans="1:11" ht="15.7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</row>
    <row r="628" spans="1:11" ht="15.7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</row>
    <row r="629" spans="1:11" ht="15.7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</row>
    <row r="630" spans="1:11" ht="15.7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</row>
    <row r="631" spans="1:11" ht="15.7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</row>
    <row r="632" spans="1:11" ht="15.7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</row>
    <row r="633" spans="1:11" ht="15.7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</row>
    <row r="634" spans="1:11" ht="15.7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</row>
    <row r="635" spans="1:11" ht="15.7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</row>
    <row r="636" spans="1:11" ht="15.7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</row>
    <row r="637" spans="1:11" ht="15.7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</row>
    <row r="638" spans="1:11" ht="15.7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</row>
    <row r="639" spans="1:11" ht="15.7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</row>
    <row r="640" spans="1:11" ht="15.7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</row>
    <row r="641" spans="1:11" ht="15.7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</row>
    <row r="642" spans="1:11" ht="15.7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</row>
    <row r="643" spans="1:11" ht="15.7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</row>
    <row r="644" spans="1:11" ht="15.7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</row>
    <row r="645" spans="1:11" ht="15.7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</row>
    <row r="646" spans="1:11" ht="15.7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</row>
    <row r="647" spans="1:11" ht="15.7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</row>
    <row r="648" spans="1:11" ht="15.7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</row>
    <row r="649" spans="1:11" ht="15.7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</row>
    <row r="650" spans="1:11" ht="15.7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</row>
    <row r="651" spans="1:11" ht="15.7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</row>
    <row r="652" spans="1:11" ht="15.7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</row>
    <row r="653" spans="1:11" ht="15.7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</row>
    <row r="654" spans="1:11" ht="15.7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</row>
    <row r="655" spans="1:11" ht="15.7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</row>
    <row r="656" spans="1:11" ht="15.7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</row>
    <row r="657" spans="1:11" ht="15.7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</row>
    <row r="658" spans="1:11" ht="15.7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</row>
    <row r="659" spans="1:11" ht="15.7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</row>
    <row r="660" spans="1:11" ht="15.7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</row>
    <row r="661" spans="1:11" ht="15.7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</row>
    <row r="662" spans="1:11" ht="15.7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</row>
    <row r="663" spans="1:11" ht="15.7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</row>
    <row r="664" spans="1:11" ht="15.7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</row>
    <row r="665" spans="1:11" ht="15.7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</row>
    <row r="666" spans="1:11" ht="15.7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</row>
    <row r="667" spans="1:11" ht="15.7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</row>
    <row r="668" spans="1:11" ht="15.7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</row>
    <row r="669" spans="1:11" ht="15.7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</row>
    <row r="670" spans="1:11" ht="15.7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</row>
    <row r="671" spans="1:11" ht="15.7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</row>
    <row r="672" spans="1:11" ht="15.7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</row>
    <row r="673" spans="1:11" ht="15.7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</row>
    <row r="674" spans="1:11" ht="15.7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</row>
    <row r="675" spans="1:11" ht="15.7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</row>
    <row r="676" spans="1:11" ht="15.7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</row>
    <row r="677" spans="1:11" ht="15.7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</row>
    <row r="678" spans="1:11" ht="15.7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</row>
    <row r="679" spans="1:11" ht="15.7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</row>
    <row r="680" spans="1:11" ht="15.7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</row>
    <row r="681" spans="1:11" ht="15.7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</row>
    <row r="682" spans="1:11" ht="15.7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</row>
    <row r="683" spans="1:11" ht="15.7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</row>
    <row r="684" spans="1:11" ht="15.7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</row>
    <row r="685" spans="1:11" ht="15.7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</row>
    <row r="686" spans="1:11" ht="15.7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</row>
    <row r="687" spans="1:11" ht="15.7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</row>
    <row r="688" spans="1:11" ht="15.7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</row>
    <row r="689" spans="1:11" ht="15.7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</row>
    <row r="690" spans="1:11" ht="15.7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</row>
    <row r="691" spans="1:11" ht="15.7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</row>
    <row r="692" spans="1:11" ht="15.7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</row>
    <row r="693" spans="1:11" ht="15.7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</row>
    <row r="694" spans="1:11" ht="15.7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</row>
    <row r="695" spans="1:11" ht="15.7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</row>
    <row r="696" spans="1:11" ht="15.7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</row>
    <row r="697" spans="1:11" ht="15.7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</row>
    <row r="698" spans="1:11" ht="15.7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</row>
    <row r="699" spans="1:11" ht="15.7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</row>
    <row r="700" spans="1:11" ht="15.7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</row>
    <row r="701" spans="1:11" ht="15.7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</row>
    <row r="702" spans="1:11" ht="15.7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</row>
    <row r="703" spans="1:11" ht="15.7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</row>
    <row r="704" spans="1:11" ht="15.7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</row>
    <row r="705" spans="1:11" ht="15.7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</row>
    <row r="706" spans="1:11" ht="15.7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</row>
    <row r="707" spans="1:11" ht="15.7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</row>
    <row r="708" spans="1:11" ht="15.7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</row>
    <row r="709" spans="1:11" ht="15.7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</row>
    <row r="710" spans="1:11" ht="15.7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</row>
    <row r="711" spans="1:11" ht="15.7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</row>
    <row r="712" spans="1:11" ht="15.7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</row>
    <row r="713" spans="1:11" ht="15.7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</row>
    <row r="714" spans="1:11" ht="15.7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</row>
    <row r="715" spans="1:11" ht="15.7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</row>
    <row r="716" spans="1:11" ht="15.7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</row>
    <row r="717" spans="1:11" ht="15.7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</row>
    <row r="718" spans="1:11" ht="15.7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</row>
    <row r="719" spans="1:11" ht="15.7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</row>
    <row r="720" spans="1:11" ht="15.7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</row>
    <row r="721" spans="1:11" ht="15.7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</row>
    <row r="722" spans="1:11" ht="15.7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</row>
    <row r="723" spans="1:11" ht="15.7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</row>
    <row r="724" spans="1:11" ht="15.7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</row>
    <row r="725" spans="1:11" ht="15.7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</row>
    <row r="726" spans="1:11" ht="15.7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</row>
    <row r="727" spans="1:11" ht="15.7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</row>
    <row r="728" spans="1:11" ht="15.7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</row>
    <row r="729" spans="1:11" ht="15.7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</row>
    <row r="730" spans="1:11" ht="15.7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</row>
    <row r="731" spans="1:11" ht="15.7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</row>
    <row r="732" spans="1:11" ht="15.7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</row>
    <row r="733" spans="1:11" ht="15.7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</row>
    <row r="734" spans="1:11" ht="15.7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</row>
    <row r="735" spans="1:11" ht="15.7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</row>
    <row r="736" spans="1:11" ht="15.7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</row>
    <row r="737" spans="1:11" ht="15.7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</row>
    <row r="738" spans="1:11" ht="15.7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</row>
    <row r="739" spans="1:11" ht="15.7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</row>
    <row r="740" spans="1:11" ht="15.7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</row>
    <row r="741" spans="1:11" ht="15.7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</row>
    <row r="742" spans="1:11" ht="15.7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</row>
    <row r="743" spans="1:11" ht="15.7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</row>
    <row r="744" spans="1:11" ht="15.7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</row>
    <row r="745" spans="1:11" ht="15.7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</row>
    <row r="746" spans="1:11" ht="15.7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</row>
    <row r="747" spans="1:11" ht="15.7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</row>
    <row r="748" spans="1:11" ht="15.7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</row>
    <row r="749" spans="1:11" ht="15.7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</row>
    <row r="750" spans="1:11" ht="15.7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</row>
    <row r="751" spans="1:11" ht="15.7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</row>
    <row r="752" spans="1:11" ht="15.7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</row>
    <row r="753" spans="1:11" ht="15.7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</row>
    <row r="754" spans="1:11" ht="15.7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</row>
    <row r="755" spans="1:11" ht="15.7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</row>
    <row r="756" spans="1:11" ht="15.7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</row>
    <row r="757" spans="1:11" ht="15.7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</row>
    <row r="758" spans="1:11" ht="15.7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</row>
    <row r="759" spans="1:11" ht="15.7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</row>
    <row r="760" spans="1:11" ht="15.7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</row>
    <row r="761" spans="1:11" ht="15.7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</row>
    <row r="762" spans="1:11" ht="15.7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</row>
    <row r="763" spans="1:11" ht="15.7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</row>
    <row r="764" spans="1:11" ht="15.7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</row>
    <row r="765" spans="1:11" ht="15.7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</row>
    <row r="766" spans="1:11" ht="15.7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</row>
    <row r="767" spans="1:11" ht="15.7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</row>
    <row r="768" spans="1:11" ht="15.7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</row>
    <row r="769" spans="1:11" ht="15.7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</row>
    <row r="770" spans="1:11" ht="15.7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</row>
    <row r="771" spans="1:11" ht="15.7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</row>
    <row r="772" spans="1:11" ht="15.7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</row>
    <row r="773" spans="1:11" ht="15.7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</row>
    <row r="774" spans="1:11" ht="15.7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</row>
    <row r="775" spans="1:11" ht="15.7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</row>
    <row r="776" spans="1:11" ht="15.7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</row>
    <row r="777" spans="1:11" ht="15.7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</row>
    <row r="778" spans="1:11" ht="15.7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</row>
    <row r="779" spans="1:11" ht="15.7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</row>
    <row r="780" spans="1:11" ht="15.7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</row>
    <row r="781" spans="1:11" ht="15.7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</row>
    <row r="782" spans="1:11" ht="15.7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</row>
    <row r="783" spans="1:11" ht="15.7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</row>
    <row r="784" spans="1:11" ht="15.7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</row>
    <row r="785" spans="1:11" ht="15.7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</row>
    <row r="786" spans="1:11" ht="15.7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</row>
    <row r="787" spans="1:11" ht="15.7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</row>
    <row r="788" spans="1:11" ht="15.7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</row>
    <row r="789" spans="1:11" ht="15.7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</row>
    <row r="790" spans="1:11" ht="15.7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</row>
    <row r="791" spans="1:11" ht="15.7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</row>
    <row r="792" spans="1:11" ht="15.7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</row>
    <row r="793" spans="1:11" ht="15.7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</row>
    <row r="794" spans="1:11" ht="15.7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</row>
    <row r="795" spans="1:11" ht="15.7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</row>
    <row r="796" spans="1:11" ht="15.7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</row>
    <row r="797" spans="1:11" ht="15.7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</row>
    <row r="798" spans="1:11" ht="15.7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</row>
    <row r="799" spans="1:11" ht="15.7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</row>
    <row r="800" spans="1:11" ht="15.7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</row>
    <row r="801" spans="1:11" ht="15.7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</row>
    <row r="802" spans="1:11" ht="15.7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</row>
    <row r="803" spans="1:11" ht="15.7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</row>
    <row r="804" spans="1:11" ht="15.7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</row>
    <row r="805" spans="1:11" ht="15.7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</row>
    <row r="806" spans="1:11" ht="15.7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</row>
    <row r="807" spans="1:11" ht="15.7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</row>
    <row r="808" spans="1:11" ht="15.7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</row>
    <row r="809" spans="1:11" ht="15.7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</row>
    <row r="810" spans="1:11" ht="15.7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</row>
    <row r="811" spans="1:11" ht="15.7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</row>
    <row r="812" spans="1:11" ht="15.7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</row>
    <row r="813" spans="1:11" ht="15.7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</row>
    <row r="814" spans="1:11" ht="15.7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</row>
    <row r="815" spans="1:11" ht="15.7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</row>
    <row r="816" spans="1:11" ht="15.7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</row>
    <row r="817" spans="1:11" ht="15.7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</row>
    <row r="818" spans="1:11" ht="15.7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</row>
    <row r="819" spans="1:11" ht="15.7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</row>
    <row r="820" spans="1:11" ht="15.7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</row>
    <row r="821" spans="1:11" ht="15.7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</row>
    <row r="822" spans="1:11" ht="15.7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</row>
    <row r="823" spans="1:11" ht="15.7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</row>
    <row r="824" spans="1:11" ht="15.7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</row>
    <row r="825" spans="1:11" ht="15.7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</row>
    <row r="826" spans="1:11" ht="15.7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</row>
    <row r="827" spans="1:11" ht="15.7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</row>
    <row r="828" spans="1:11" ht="15.7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</row>
    <row r="829" spans="1:11" ht="15.7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</row>
    <row r="830" spans="1:11" ht="15.7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</row>
    <row r="831" spans="1:11" ht="15.7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</row>
    <row r="832" spans="1:11" ht="15.7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</row>
    <row r="833" spans="1:11" ht="15.7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</row>
    <row r="834" spans="1:11" ht="15.7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</row>
    <row r="835" spans="1:11" ht="15.7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</row>
    <row r="836" spans="1:11" ht="15.7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</row>
    <row r="837" spans="1:11" ht="15.7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</row>
    <row r="838" spans="1:11" ht="15.7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</row>
    <row r="839" spans="1:11" ht="15.7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</row>
    <row r="840" spans="1:11" ht="15.7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</row>
    <row r="841" spans="1:11" ht="15.7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</row>
    <row r="842" spans="1:11" ht="15.7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</row>
    <row r="843" spans="1:11" ht="15.7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</row>
    <row r="844" spans="1:11" ht="15.7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</row>
    <row r="845" spans="1:11" ht="15.7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</row>
    <row r="846" spans="1:11" ht="15.7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</row>
    <row r="847" spans="1:11" ht="15.7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</row>
    <row r="848" spans="1:11" ht="15.7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</row>
    <row r="849" spans="1:11" ht="15.7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</row>
    <row r="850" spans="1:11" ht="15.7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</row>
    <row r="851" spans="1:11" ht="15.7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</row>
    <row r="852" spans="1:11" ht="15.7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</row>
    <row r="853" spans="1:11" ht="15.7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</row>
    <row r="854" spans="1:11" ht="15.7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</row>
    <row r="855" spans="1:11" ht="15.7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</row>
    <row r="856" spans="1:11" ht="15.7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</row>
    <row r="857" spans="1:11" ht="15.7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</row>
    <row r="858" spans="1:11" ht="15.7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</row>
    <row r="859" spans="1:11" ht="15.7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</row>
    <row r="860" spans="1:11" ht="15.7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</row>
    <row r="861" spans="1:11" ht="15.7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</row>
    <row r="862" spans="1:11" ht="15.7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</row>
    <row r="863" spans="1:11" ht="15.7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</row>
    <row r="864" spans="1:11" ht="15.7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</row>
    <row r="865" spans="1:11" ht="15.7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</row>
    <row r="866" spans="1:11" ht="15.7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</row>
    <row r="867" spans="1:11" ht="15.7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</row>
    <row r="868" spans="1:11" ht="15.7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</row>
    <row r="869" spans="1:11" ht="15.7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</row>
    <row r="870" spans="1:11" ht="15.7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</row>
    <row r="871" spans="1:11" ht="15.7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</row>
    <row r="872" spans="1:11" ht="15.7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</row>
    <row r="873" spans="1:11" ht="15.7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</row>
    <row r="874" spans="1:11" ht="15.7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</row>
    <row r="875" spans="1:11" ht="15.7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</row>
    <row r="876" spans="1:11" ht="15.7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</row>
    <row r="877" spans="1:11" ht="15.7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</row>
    <row r="878" spans="1:11" ht="15.7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</row>
    <row r="879" spans="1:11" ht="15.7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</row>
    <row r="880" spans="1:11" ht="15.7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</row>
    <row r="881" spans="1:11" ht="15.7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</row>
    <row r="882" spans="1:11" ht="15.7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</row>
    <row r="883" spans="1:11" ht="15.7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</row>
    <row r="884" spans="1:11" ht="15.7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</row>
    <row r="885" spans="1:11" ht="15.7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</row>
    <row r="886" spans="1:11" ht="15.7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</row>
    <row r="887" spans="1:11" ht="15.7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</row>
    <row r="888" spans="1:11" ht="15.7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</row>
    <row r="889" spans="1:11" ht="15.7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</row>
    <row r="890" spans="1:11" ht="15.7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</row>
    <row r="891" spans="1:11" ht="15.7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</row>
    <row r="892" spans="1:11" ht="15.7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</row>
    <row r="893" spans="1:11" ht="15.7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</row>
    <row r="894" spans="1:11" ht="15.7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</row>
    <row r="895" spans="1:11" ht="15.7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</row>
    <row r="896" spans="1:11" ht="15.7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</row>
    <row r="897" spans="1:11" ht="15.7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</row>
    <row r="898" spans="1:11" ht="15.7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</row>
    <row r="899" spans="1:11" ht="15.7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</row>
    <row r="900" spans="1:11" ht="15.7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</row>
    <row r="901" spans="1:11" ht="15.7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</row>
    <row r="902" spans="1:11" ht="15.7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</row>
    <row r="903" spans="1:11" ht="15.7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</row>
    <row r="904" spans="1:11" ht="15.7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</row>
    <row r="905" spans="1:11" ht="15.7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</row>
    <row r="906" spans="1:11" ht="15.7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</row>
    <row r="907" spans="1:11" ht="15.7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</row>
    <row r="908" spans="1:11" ht="15.7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</row>
    <row r="909" spans="1:11" ht="15.7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</row>
    <row r="910" spans="1:11" ht="15.7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</row>
    <row r="911" spans="1:11" ht="15.7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</row>
    <row r="912" spans="1:11" ht="15.7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</row>
    <row r="913" spans="1:11" ht="15.7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</row>
    <row r="914" spans="1:11" ht="15.7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</row>
    <row r="915" spans="1:11" ht="15.7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</row>
    <row r="916" spans="1:11" ht="15.7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</row>
    <row r="917" spans="1:11" ht="15.7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</row>
    <row r="918" spans="1:11" ht="15.7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</row>
    <row r="919" spans="1:11" ht="15.7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</row>
    <row r="920" spans="1:11" ht="15.7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</row>
    <row r="921" spans="1:11" ht="15.7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</row>
    <row r="922" spans="1:11" ht="15.7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</row>
    <row r="923" spans="1:11" ht="15.7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</row>
    <row r="924" spans="1:11" ht="15.7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</row>
    <row r="925" spans="1:11" ht="15.7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</row>
    <row r="926" spans="1:11" ht="15.7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</row>
    <row r="927" spans="1:11" ht="15.7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</row>
    <row r="928" spans="1:11" ht="15.7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</row>
    <row r="929" spans="1:11" ht="15.7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</row>
    <row r="930" spans="1:11" ht="15.7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</row>
    <row r="931" spans="1:11" ht="15.7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</row>
    <row r="932" spans="1:11" ht="15.7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</row>
    <row r="933" spans="1:11" ht="15.7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</row>
    <row r="934" spans="1:11" ht="15.7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</row>
    <row r="935" spans="1:11" ht="15.7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</row>
    <row r="936" spans="1:11" ht="15.7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</row>
    <row r="937" spans="1:11" ht="15.7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</row>
    <row r="938" spans="1:11" ht="15.7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</row>
    <row r="939" spans="1:11" ht="15.7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</row>
    <row r="940" spans="1:11" ht="15.7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</row>
    <row r="941" spans="1:11" ht="15.7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</row>
    <row r="942" spans="1:11" ht="15.7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</row>
    <row r="943" spans="1:11" ht="15.7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</row>
    <row r="944" spans="1:11" ht="15.7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</row>
    <row r="945" spans="1:11" ht="15.7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</row>
    <row r="946" spans="1:11" ht="15.7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</row>
    <row r="947" spans="1:11" ht="15.7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</row>
    <row r="948" spans="1:11" ht="15.7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</row>
    <row r="949" spans="1:11" ht="15.7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</row>
    <row r="950" spans="1:11" ht="15.7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</row>
    <row r="951" spans="1:11" ht="15.7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</row>
    <row r="952" spans="1:11" ht="15.7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</row>
    <row r="953" spans="1:11" ht="15.7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</row>
    <row r="954" spans="1:11" ht="15.7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</row>
    <row r="955" spans="1:11" ht="15.7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</row>
    <row r="956" spans="1:11" ht="15.7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</row>
    <row r="957" spans="1:11" ht="15.7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</row>
    <row r="958" spans="1:11" ht="15.7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</row>
    <row r="959" spans="1:11" ht="15.7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</row>
    <row r="960" spans="1:11" ht="15.7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</row>
    <row r="961" spans="1:11" ht="15.7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</row>
    <row r="962" spans="1:11" ht="15.7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</row>
    <row r="963" spans="1:11" ht="15.7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</row>
    <row r="964" spans="1:11" ht="15.7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</row>
    <row r="965" spans="1:11" ht="15.7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</row>
    <row r="966" spans="1:11" ht="15.7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</row>
    <row r="967" spans="1:11" ht="15.7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</row>
    <row r="968" spans="1:11" ht="15.7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</row>
    <row r="969" spans="1:11" ht="15.7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</row>
    <row r="970" spans="1:11" ht="15.7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</row>
    <row r="971" spans="1:11" ht="15.7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</row>
    <row r="972" spans="1:11" ht="15.7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</row>
    <row r="973" spans="1:11" ht="15.7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</row>
    <row r="974" spans="1:11" ht="15.7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</row>
    <row r="975" spans="1:11" ht="15.7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</row>
    <row r="976" spans="1:11" ht="15.7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</row>
    <row r="977" spans="1:11" ht="15.7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</row>
    <row r="978" spans="1:11" ht="15.7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</row>
    <row r="979" spans="1:11" ht="15.7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</row>
    <row r="980" spans="1:11" ht="15.7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</row>
    <row r="981" spans="1:11" ht="15.7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</row>
    <row r="982" spans="1:11" ht="15.7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</row>
    <row r="983" spans="1:11" ht="15.7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</row>
    <row r="984" spans="1:11" ht="15.7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</row>
    <row r="985" spans="1:11" ht="15.7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</row>
    <row r="986" spans="1:11" ht="15.7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</row>
    <row r="987" spans="1:11" ht="15.7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</row>
    <row r="988" spans="1:11" ht="15.7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</row>
    <row r="989" spans="1:11" ht="15.7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</row>
    <row r="990" spans="1:11" ht="15.7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</row>
    <row r="991" spans="1:11" ht="15.7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</row>
    <row r="992" spans="1:11" ht="15.7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</row>
    <row r="993" spans="1:11" ht="15.7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</row>
    <row r="994" spans="1:11" ht="15.7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</row>
    <row r="995" spans="1:11" ht="15.7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</row>
    <row r="996" spans="1:11" ht="15.7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</row>
    <row r="997" spans="1:11" ht="15.7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</row>
    <row r="998" spans="1:11" ht="15.7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</row>
    <row r="999" spans="1:11" ht="15.7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</row>
    <row r="1000" spans="1:11" ht="15.7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</row>
  </sheetData>
  <mergeCells count="2">
    <mergeCell ref="H10:J10"/>
    <mergeCell ref="G20:I20"/>
  </mergeCells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0"/>
  <sheetViews>
    <sheetView workbookViewId="0">
      <pane ySplit="5" topLeftCell="A351" activePane="bottomLeft" state="frozen"/>
      <selection activeCell="S19" sqref="S19"/>
      <selection pane="bottomLeft" activeCell="E370" sqref="E370"/>
    </sheetView>
  </sheetViews>
  <sheetFormatPr defaultColWidth="12.6640625" defaultRowHeight="15" customHeight="1" x14ac:dyDescent="0.3"/>
  <cols>
    <col min="1" max="1" width="5.6640625" customWidth="1"/>
    <col min="2" max="2" width="43.33203125" customWidth="1"/>
    <col min="3" max="3" width="23.6640625" customWidth="1"/>
    <col min="4" max="4" width="22.33203125" customWidth="1"/>
    <col min="5" max="5" width="7" customWidth="1"/>
    <col min="6" max="7" width="8.33203125" customWidth="1"/>
    <col min="8" max="8" width="9.6640625" customWidth="1"/>
    <col min="9" max="9" width="8" customWidth="1"/>
    <col min="10" max="10" width="9" customWidth="1"/>
    <col min="11" max="11" width="16.33203125" customWidth="1"/>
    <col min="12" max="12" width="7.33203125" customWidth="1"/>
    <col min="13" max="13" width="12.6640625" customWidth="1"/>
    <col min="14" max="14" width="10.6640625" customWidth="1"/>
    <col min="15" max="15" width="7.6640625" customWidth="1"/>
    <col min="16" max="16" width="8.109375" customWidth="1"/>
    <col min="17" max="18" width="7.33203125" customWidth="1"/>
    <col min="19" max="19" width="8.33203125" customWidth="1"/>
    <col min="20" max="26" width="8.88671875" customWidth="1"/>
  </cols>
  <sheetData>
    <row r="1" spans="1:26" ht="15" customHeight="1" x14ac:dyDescent="0.3">
      <c r="A1" s="125" t="s">
        <v>4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4"/>
      <c r="N1" s="4"/>
      <c r="O1" s="4"/>
      <c r="P1" s="4"/>
      <c r="Q1" s="4"/>
      <c r="R1" s="5"/>
      <c r="S1" s="5"/>
      <c r="T1" s="6"/>
      <c r="U1" s="6"/>
      <c r="V1" s="6"/>
      <c r="W1" s="6"/>
      <c r="X1" s="6"/>
      <c r="Y1" s="6"/>
      <c r="Z1" s="6"/>
    </row>
    <row r="2" spans="1:26" ht="20.25" customHeight="1" x14ac:dyDescent="0.3">
      <c r="A2" s="126"/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7">
        <f ca="1">YEAR(M4)</f>
        <v>2026</v>
      </c>
      <c r="N2" s="4"/>
      <c r="O2" s="4"/>
      <c r="P2" s="4"/>
      <c r="Q2" s="4"/>
      <c r="R2" s="5"/>
      <c r="S2" s="5"/>
      <c r="T2" s="6"/>
      <c r="U2" s="6"/>
      <c r="V2" s="6"/>
      <c r="W2" s="6"/>
      <c r="X2" s="6"/>
      <c r="Y2" s="6"/>
      <c r="Z2" s="6"/>
    </row>
    <row r="3" spans="1:26" ht="14.4" x14ac:dyDescent="0.3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8">
        <f ca="1">WEEKNUM(M4,2)</f>
        <v>34</v>
      </c>
      <c r="N3" s="9"/>
      <c r="O3" s="9"/>
      <c r="P3" s="9"/>
      <c r="Q3" s="9"/>
      <c r="R3" s="10"/>
      <c r="S3" s="10"/>
      <c r="T3" s="6"/>
      <c r="U3" s="6"/>
      <c r="V3" s="6"/>
      <c r="W3" s="6"/>
      <c r="X3" s="6"/>
      <c r="Y3" s="6"/>
      <c r="Z3" s="6"/>
    </row>
    <row r="4" spans="1:26" ht="14.4" x14ac:dyDescent="0.3">
      <c r="A4" s="126"/>
      <c r="B4" s="126"/>
      <c r="C4" s="126"/>
      <c r="D4" s="126"/>
      <c r="E4" s="126"/>
      <c r="F4" s="126"/>
      <c r="G4" s="126"/>
      <c r="H4" s="126"/>
      <c r="I4" s="126"/>
      <c r="J4" s="126"/>
      <c r="K4" s="126"/>
      <c r="L4" s="126"/>
      <c r="M4" s="11">
        <f ca="1">TODAY()</f>
        <v>46253</v>
      </c>
      <c r="N4" s="127" t="s">
        <v>5</v>
      </c>
      <c r="O4" s="122"/>
      <c r="P4" s="122"/>
      <c r="Q4" s="122"/>
      <c r="R4" s="122"/>
      <c r="S4" s="123"/>
      <c r="T4" s="6"/>
      <c r="U4" s="6"/>
      <c r="V4" s="6"/>
      <c r="W4" s="6"/>
      <c r="X4" s="6"/>
      <c r="Y4" s="6"/>
      <c r="Z4" s="6"/>
    </row>
    <row r="5" spans="1:26" ht="20.399999999999999" x14ac:dyDescent="0.3">
      <c r="A5" s="12" t="s">
        <v>6</v>
      </c>
      <c r="B5" s="13" t="s">
        <v>7</v>
      </c>
      <c r="C5" s="14" t="s">
        <v>8</v>
      </c>
      <c r="D5" s="15" t="s">
        <v>9</v>
      </c>
      <c r="E5" s="16" t="s">
        <v>10</v>
      </c>
      <c r="F5" s="15" t="s">
        <v>11</v>
      </c>
      <c r="G5" s="15" t="s">
        <v>12</v>
      </c>
      <c r="H5" s="15" t="s">
        <v>13</v>
      </c>
      <c r="I5" s="15" t="s">
        <v>14</v>
      </c>
      <c r="J5" s="15" t="s">
        <v>15</v>
      </c>
      <c r="K5" s="16" t="s">
        <v>16</v>
      </c>
      <c r="L5" s="15" t="s">
        <v>17</v>
      </c>
      <c r="M5" s="15" t="s">
        <v>18</v>
      </c>
      <c r="N5" s="15" t="s">
        <v>19</v>
      </c>
      <c r="O5" s="15" t="s">
        <v>20</v>
      </c>
      <c r="P5" s="15" t="s">
        <v>21</v>
      </c>
      <c r="Q5" s="15" t="s">
        <v>22</v>
      </c>
      <c r="R5" s="15" t="s">
        <v>23</v>
      </c>
      <c r="S5" s="15" t="s">
        <v>24</v>
      </c>
      <c r="T5" s="6"/>
      <c r="U5" s="6"/>
      <c r="V5" s="6"/>
      <c r="W5" s="6"/>
      <c r="X5" s="6"/>
      <c r="Y5" s="6"/>
      <c r="Z5" s="6"/>
    </row>
    <row r="6" spans="1:26" ht="14.4" x14ac:dyDescent="0.3">
      <c r="A6" s="17">
        <v>1</v>
      </c>
      <c r="B6" s="18" t="s">
        <v>25</v>
      </c>
      <c r="C6" s="19" t="s">
        <v>26</v>
      </c>
      <c r="D6" s="20" t="str">
        <f t="shared" ref="D6:D217" ca="1" si="0">C6&amp;"-"&amp;TEXT(TODAY(),"yyyymmdd")&amp;"-"&amp;RANDBETWEEN(10000,99999)</f>
        <v>UCC-20260819-34472</v>
      </c>
      <c r="E6" s="20" t="s">
        <v>27</v>
      </c>
      <c r="F6" s="20">
        <v>1</v>
      </c>
      <c r="G6" s="21">
        <v>94.5</v>
      </c>
      <c r="H6" s="21" t="str">
        <f>DH!$G6&amp;DH!$F6</f>
        <v>94,51</v>
      </c>
      <c r="I6" s="21"/>
      <c r="J6" s="22"/>
      <c r="K6" s="22">
        <v>45682</v>
      </c>
      <c r="L6" s="23">
        <f t="shared" ref="L6:L260" ca="1" si="1">IF(K6="","",+IF(K6&gt;TODAY(),DATEDIF(TODAY(),K6,"d"),-DATEDIF(K6,TODAY(),"d")))</f>
        <v>-571</v>
      </c>
      <c r="M6" s="24" t="str">
        <f t="shared" ref="M6:M260" si="2">IFERROR(IF(F6="","",P6+O6),"")</f>
        <v/>
      </c>
      <c r="N6" s="25" t="str">
        <f t="shared" ref="N6:N260" si="3">IFERROR(IF(F6="","",IF(M6-F6=0,"OK",IF(M6-F6&gt;0,"SX Thừa" &amp; " " &amp; M6-F6,M6-F6))),"")</f>
        <v/>
      </c>
      <c r="O6" s="25"/>
      <c r="P6" s="25" t="str">
        <f t="array" ref="P6">IFERROR(VLOOKUP(INDEX(CĐ!$C:$C,MATCH($B6,CĐ!$B:$B,0)+COUNTIF(CĐ!$B:$B,$B6)-1),#REF!,MATCH("Hoàn thiện",#REF!,0)+1),"")</f>
        <v/>
      </c>
      <c r="Q6" s="25"/>
      <c r="R6" s="26" t="str">
        <f t="shared" ref="R6:R260" si="4">IFERROR(IF(M6="","",O6+P6-Q6),"")</f>
        <v/>
      </c>
      <c r="S6" s="26" t="str">
        <f>IF(DH!$N6="OK","Hoàn thành","Đang làm")</f>
        <v>Đang làm</v>
      </c>
      <c r="T6" s="6"/>
      <c r="U6" s="6"/>
      <c r="V6" s="6"/>
      <c r="W6" s="6"/>
      <c r="X6" s="6"/>
      <c r="Y6" s="6"/>
      <c r="Z6" s="6"/>
    </row>
    <row r="7" spans="1:26" ht="14.4" x14ac:dyDescent="0.3">
      <c r="A7" s="27">
        <v>2</v>
      </c>
      <c r="B7" s="28" t="s">
        <v>28</v>
      </c>
      <c r="C7" s="29" t="s">
        <v>26</v>
      </c>
      <c r="D7" s="20" t="str">
        <f t="shared" ca="1" si="0"/>
        <v>UCC-20260819-73619</v>
      </c>
      <c r="E7" s="20" t="s">
        <v>27</v>
      </c>
      <c r="F7" s="20">
        <v>1</v>
      </c>
      <c r="G7" s="21">
        <v>464</v>
      </c>
      <c r="H7" s="21" t="str">
        <f>DH!$G7&amp;DH!$F7</f>
        <v>4641</v>
      </c>
      <c r="I7" s="21"/>
      <c r="J7" s="22"/>
      <c r="K7" s="22">
        <v>45682</v>
      </c>
      <c r="L7" s="23">
        <f t="shared" ca="1" si="1"/>
        <v>-571</v>
      </c>
      <c r="M7" s="24" t="str">
        <f t="shared" si="2"/>
        <v/>
      </c>
      <c r="N7" s="25" t="str">
        <f t="shared" si="3"/>
        <v/>
      </c>
      <c r="O7" s="25"/>
      <c r="P7" s="25" t="str">
        <f t="array" ref="P7">IFERROR(VLOOKUP(INDEX(CĐ!$C:$C,MATCH($B7,CĐ!$B:$B,0)+COUNTIF(CĐ!$B:$B,$B7)-1),#REF!,MATCH("Hoàn thiện",#REF!,0)+1),"")</f>
        <v/>
      </c>
      <c r="Q7" s="25"/>
      <c r="R7" s="26" t="str">
        <f t="shared" si="4"/>
        <v/>
      </c>
      <c r="S7" s="26" t="str">
        <f>IF(DH!$N7="OK","Hoàn thành","Đang làm")</f>
        <v>Đang làm</v>
      </c>
      <c r="T7" s="6"/>
      <c r="U7" s="6"/>
      <c r="V7" s="6"/>
      <c r="W7" s="6"/>
      <c r="X7" s="6"/>
      <c r="Y7" s="6"/>
      <c r="Z7" s="6"/>
    </row>
    <row r="8" spans="1:26" ht="14.4" x14ac:dyDescent="0.3">
      <c r="A8" s="27">
        <v>3</v>
      </c>
      <c r="B8" s="28" t="s">
        <v>29</v>
      </c>
      <c r="C8" s="29" t="s">
        <v>26</v>
      </c>
      <c r="D8" s="20" t="str">
        <f t="shared" ca="1" si="0"/>
        <v>UCC-20260819-45742</v>
      </c>
      <c r="E8" s="20" t="s">
        <v>27</v>
      </c>
      <c r="F8" s="20">
        <v>1</v>
      </c>
      <c r="G8" s="21">
        <v>70.5</v>
      </c>
      <c r="H8" s="21" t="str">
        <f>DH!$G8&amp;DH!$F8</f>
        <v>70,51</v>
      </c>
      <c r="I8" s="21"/>
      <c r="J8" s="22"/>
      <c r="K8" s="22">
        <v>45682</v>
      </c>
      <c r="L8" s="23">
        <f t="shared" ca="1" si="1"/>
        <v>-571</v>
      </c>
      <c r="M8" s="24" t="str">
        <f t="shared" si="2"/>
        <v/>
      </c>
      <c r="N8" s="25" t="str">
        <f t="shared" si="3"/>
        <v/>
      </c>
      <c r="O8" s="25"/>
      <c r="P8" s="25" t="str">
        <f t="array" ref="P8">IFERROR(VLOOKUP(INDEX(CĐ!$C:$C,MATCH($B8,CĐ!$B:$B,0)+COUNTIF(CĐ!$B:$B,$B8)-1),#REF!,MATCH("Hoàn thiện",#REF!,0)+1),"")</f>
        <v/>
      </c>
      <c r="Q8" s="25"/>
      <c r="R8" s="26" t="str">
        <f t="shared" si="4"/>
        <v/>
      </c>
      <c r="S8" s="26" t="str">
        <f>IF(DH!$N8="OK","Hoàn thành","Đang làm")</f>
        <v>Đang làm</v>
      </c>
      <c r="T8" s="6"/>
      <c r="U8" s="6"/>
      <c r="V8" s="6"/>
      <c r="W8" s="6"/>
      <c r="X8" s="6"/>
      <c r="Y8" s="6"/>
      <c r="Z8" s="6"/>
    </row>
    <row r="9" spans="1:26" ht="14.4" x14ac:dyDescent="0.3">
      <c r="A9" s="27">
        <v>4</v>
      </c>
      <c r="B9" s="28" t="s">
        <v>30</v>
      </c>
      <c r="C9" s="29" t="s">
        <v>26</v>
      </c>
      <c r="D9" s="20" t="str">
        <f t="shared" ca="1" si="0"/>
        <v>UCC-20260819-68288</v>
      </c>
      <c r="E9" s="20" t="s">
        <v>27</v>
      </c>
      <c r="F9" s="20">
        <v>2</v>
      </c>
      <c r="G9" s="21">
        <v>144</v>
      </c>
      <c r="H9" s="21" t="str">
        <f>DH!$G9&amp;DH!$F9</f>
        <v>1442</v>
      </c>
      <c r="I9" s="21"/>
      <c r="J9" s="22"/>
      <c r="K9" s="22"/>
      <c r="L9" s="23" t="str">
        <f t="shared" ca="1" si="1"/>
        <v/>
      </c>
      <c r="M9" s="24" t="str">
        <f t="shared" si="2"/>
        <v/>
      </c>
      <c r="N9" s="25" t="str">
        <f t="shared" si="3"/>
        <v/>
      </c>
      <c r="O9" s="25"/>
      <c r="P9" s="25" t="str">
        <f t="array" ref="P9">IFERROR(VLOOKUP(INDEX(CĐ!$C:$C,MATCH($B9,CĐ!$B:$B,0)+COUNTIF(CĐ!$B:$B,$B9)-1),#REF!,MATCH("Hoàn thiện",#REF!,0)+1),"")</f>
        <v/>
      </c>
      <c r="Q9" s="25"/>
      <c r="R9" s="26" t="str">
        <f t="shared" si="4"/>
        <v/>
      </c>
      <c r="S9" s="26" t="str">
        <f>IF(DH!$N9="OK","Hoàn thành","Đang làm")</f>
        <v>Đang làm</v>
      </c>
      <c r="T9" s="6"/>
      <c r="U9" s="6"/>
      <c r="V9" s="6"/>
      <c r="W9" s="6"/>
      <c r="X9" s="6"/>
      <c r="Y9" s="6"/>
      <c r="Z9" s="6"/>
    </row>
    <row r="10" spans="1:26" ht="14.4" x14ac:dyDescent="0.3">
      <c r="A10" s="27">
        <v>5</v>
      </c>
      <c r="B10" s="30" t="s">
        <v>31</v>
      </c>
      <c r="C10" s="20" t="s">
        <v>26</v>
      </c>
      <c r="D10" s="20" t="str">
        <f t="shared" ca="1" si="0"/>
        <v>UCC-20260819-88425</v>
      </c>
      <c r="E10" s="20" t="s">
        <v>27</v>
      </c>
      <c r="F10" s="31">
        <v>2</v>
      </c>
      <c r="G10" s="32">
        <v>43</v>
      </c>
      <c r="H10" s="21" t="str">
        <f>DH!$G10&amp;DH!$F10</f>
        <v>432</v>
      </c>
      <c r="I10" s="21"/>
      <c r="J10" s="22"/>
      <c r="K10" s="22"/>
      <c r="L10" s="23" t="str">
        <f t="shared" ca="1" si="1"/>
        <v/>
      </c>
      <c r="M10" s="24" t="str">
        <f t="shared" si="2"/>
        <v/>
      </c>
      <c r="N10" s="25" t="str">
        <f t="shared" si="3"/>
        <v/>
      </c>
      <c r="O10" s="25"/>
      <c r="P10" s="25" t="str">
        <f t="array" ref="P10">IFERROR(VLOOKUP(INDEX(CĐ!$C:$C,MATCH($B10,CĐ!$B:$B,0)+COUNTIF(CĐ!$B:$B,$B10)-1),#REF!,MATCH("Hoàn thiện",#REF!,0)+1),"")</f>
        <v/>
      </c>
      <c r="Q10" s="25"/>
      <c r="R10" s="26" t="str">
        <f t="shared" si="4"/>
        <v/>
      </c>
      <c r="S10" s="26" t="str">
        <f>IF(DH!$N10="OK","Hoàn thành","Đang làm")</f>
        <v>Đang làm</v>
      </c>
      <c r="T10" s="6"/>
      <c r="U10" s="6"/>
      <c r="V10" s="6"/>
      <c r="W10" s="6"/>
      <c r="X10" s="6"/>
      <c r="Y10" s="6"/>
      <c r="Z10" s="6"/>
    </row>
    <row r="11" spans="1:26" ht="14.4" x14ac:dyDescent="0.3">
      <c r="A11" s="27">
        <v>6</v>
      </c>
      <c r="B11" s="33">
        <v>210766</v>
      </c>
      <c r="C11" s="20" t="s">
        <v>26</v>
      </c>
      <c r="D11" s="20" t="str">
        <f t="shared" ca="1" si="0"/>
        <v>UCC-20260819-96826</v>
      </c>
      <c r="E11" s="20" t="s">
        <v>27</v>
      </c>
      <c r="F11" s="31">
        <v>2</v>
      </c>
      <c r="G11" s="32">
        <v>77</v>
      </c>
      <c r="H11" s="21" t="str">
        <f>DH!$G11&amp;DH!$F11</f>
        <v>772</v>
      </c>
      <c r="I11" s="21"/>
      <c r="J11" s="22"/>
      <c r="K11" s="22"/>
      <c r="L11" s="23" t="str">
        <f t="shared" ca="1" si="1"/>
        <v/>
      </c>
      <c r="M11" s="24" t="str">
        <f t="shared" si="2"/>
        <v/>
      </c>
      <c r="N11" s="25" t="str">
        <f t="shared" si="3"/>
        <v/>
      </c>
      <c r="O11" s="25"/>
      <c r="P11" s="25" t="str">
        <f t="array" ref="P11">IFERROR(VLOOKUP(INDEX(CĐ!$C:$C,MATCH($B11,CĐ!$B:$B,0)+COUNTIF(CĐ!$B:$B,$B11)-1),#REF!,MATCH("Hoàn thiện",#REF!,0)+1),"")</f>
        <v/>
      </c>
      <c r="Q11" s="25"/>
      <c r="R11" s="26" t="str">
        <f t="shared" si="4"/>
        <v/>
      </c>
      <c r="S11" s="26" t="str">
        <f>IF(DH!$N11="OK","Hoàn thành","Đang làm")</f>
        <v>Đang làm</v>
      </c>
      <c r="T11" s="6"/>
      <c r="U11" s="6"/>
      <c r="V11" s="6"/>
      <c r="W11" s="6"/>
      <c r="X11" s="6"/>
      <c r="Y11" s="6"/>
      <c r="Z11" s="6"/>
    </row>
    <row r="12" spans="1:26" ht="14.4" x14ac:dyDescent="0.3">
      <c r="A12" s="27">
        <v>7</v>
      </c>
      <c r="B12" s="33">
        <v>210767</v>
      </c>
      <c r="C12" s="20" t="s">
        <v>26</v>
      </c>
      <c r="D12" s="20" t="str">
        <f t="shared" ca="1" si="0"/>
        <v>UCC-20260819-44418</v>
      </c>
      <c r="E12" s="20" t="s">
        <v>27</v>
      </c>
      <c r="F12" s="31">
        <v>2</v>
      </c>
      <c r="G12" s="32">
        <v>86</v>
      </c>
      <c r="H12" s="21" t="str">
        <f>DH!$G12&amp;DH!$F12</f>
        <v>862</v>
      </c>
      <c r="I12" s="21"/>
      <c r="J12" s="22"/>
      <c r="K12" s="22"/>
      <c r="L12" s="23" t="str">
        <f t="shared" ca="1" si="1"/>
        <v/>
      </c>
      <c r="M12" s="24" t="str">
        <f t="shared" si="2"/>
        <v/>
      </c>
      <c r="N12" s="25" t="str">
        <f t="shared" si="3"/>
        <v/>
      </c>
      <c r="O12" s="25"/>
      <c r="P12" s="25" t="str">
        <f t="array" ref="P12">IFERROR(VLOOKUP(INDEX(CĐ!$C:$C,MATCH($B12,CĐ!$B:$B,0)+COUNTIF(CĐ!$B:$B,$B12)-1),#REF!,MATCH("Hoàn thiện",#REF!,0)+1),"")</f>
        <v/>
      </c>
      <c r="Q12" s="25"/>
      <c r="R12" s="26" t="str">
        <f t="shared" si="4"/>
        <v/>
      </c>
      <c r="S12" s="26" t="str">
        <f>IF(DH!$N12="OK","Hoàn thành","Đang làm")</f>
        <v>Đang làm</v>
      </c>
      <c r="T12" s="6"/>
      <c r="U12" s="6"/>
      <c r="V12" s="6"/>
      <c r="W12" s="6"/>
      <c r="X12" s="6"/>
      <c r="Y12" s="6"/>
      <c r="Z12" s="6"/>
    </row>
    <row r="13" spans="1:26" ht="14.4" x14ac:dyDescent="0.3">
      <c r="A13" s="27">
        <v>8</v>
      </c>
      <c r="B13" s="33">
        <v>210768</v>
      </c>
      <c r="C13" s="20" t="s">
        <v>26</v>
      </c>
      <c r="D13" s="20" t="str">
        <f t="shared" ca="1" si="0"/>
        <v>UCC-20260819-85816</v>
      </c>
      <c r="E13" s="20" t="s">
        <v>27</v>
      </c>
      <c r="F13" s="31">
        <v>2</v>
      </c>
      <c r="G13" s="32">
        <v>95</v>
      </c>
      <c r="H13" s="21" t="str">
        <f>DH!$G13&amp;DH!$F13</f>
        <v>952</v>
      </c>
      <c r="I13" s="21"/>
      <c r="J13" s="22"/>
      <c r="K13" s="22"/>
      <c r="L13" s="23" t="str">
        <f t="shared" ca="1" si="1"/>
        <v/>
      </c>
      <c r="M13" s="24" t="str">
        <f t="shared" si="2"/>
        <v/>
      </c>
      <c r="N13" s="25" t="str">
        <f t="shared" si="3"/>
        <v/>
      </c>
      <c r="O13" s="25"/>
      <c r="P13" s="25" t="str">
        <f t="array" ref="P13">IFERROR(VLOOKUP(INDEX(CĐ!$C:$C,MATCH($B13,CĐ!$B:$B,0)+COUNTIF(CĐ!$B:$B,$B13)-1),#REF!,MATCH("Hoàn thiện",#REF!,0)+1),"")</f>
        <v/>
      </c>
      <c r="Q13" s="25"/>
      <c r="R13" s="26" t="str">
        <f t="shared" si="4"/>
        <v/>
      </c>
      <c r="S13" s="26" t="str">
        <f>IF(DH!$N13="OK","Hoàn thành","Đang làm")</f>
        <v>Đang làm</v>
      </c>
      <c r="T13" s="6"/>
      <c r="U13" s="6"/>
      <c r="V13" s="6"/>
      <c r="W13" s="6"/>
      <c r="X13" s="6"/>
      <c r="Y13" s="6"/>
      <c r="Z13" s="6"/>
    </row>
    <row r="14" spans="1:26" ht="14.4" x14ac:dyDescent="0.3">
      <c r="A14" s="27">
        <v>9</v>
      </c>
      <c r="B14" s="30" t="s">
        <v>32</v>
      </c>
      <c r="C14" s="20" t="s">
        <v>26</v>
      </c>
      <c r="D14" s="20" t="str">
        <f t="shared" ca="1" si="0"/>
        <v>UCC-20260819-98173</v>
      </c>
      <c r="E14" s="20" t="s">
        <v>27</v>
      </c>
      <c r="F14" s="31">
        <v>10</v>
      </c>
      <c r="G14" s="32">
        <v>25</v>
      </c>
      <c r="H14" s="21" t="str">
        <f>DH!$G14&amp;DH!$F14</f>
        <v>2510</v>
      </c>
      <c r="I14" s="21"/>
      <c r="J14" s="22"/>
      <c r="K14" s="22"/>
      <c r="L14" s="23" t="str">
        <f t="shared" ca="1" si="1"/>
        <v/>
      </c>
      <c r="M14" s="24" t="str">
        <f t="shared" si="2"/>
        <v/>
      </c>
      <c r="N14" s="25" t="str">
        <f t="shared" si="3"/>
        <v/>
      </c>
      <c r="O14" s="25"/>
      <c r="P14" s="25" t="str">
        <f t="array" ref="P14">IFERROR(VLOOKUP(INDEX(CĐ!$C:$C,MATCH($B14,CĐ!$B:$B,0)+COUNTIF(CĐ!$B:$B,$B14)-1),#REF!,MATCH("Hoàn thiện",#REF!,0)+1),"")</f>
        <v/>
      </c>
      <c r="Q14" s="25"/>
      <c r="R14" s="26" t="str">
        <f t="shared" si="4"/>
        <v/>
      </c>
      <c r="S14" s="26" t="str">
        <f>IF(DH!$N14="OK","Hoàn thành","Đang làm")</f>
        <v>Đang làm</v>
      </c>
      <c r="T14" s="6"/>
      <c r="U14" s="6"/>
      <c r="V14" s="6"/>
      <c r="W14" s="6"/>
      <c r="X14" s="6"/>
      <c r="Y14" s="6"/>
      <c r="Z14" s="6"/>
    </row>
    <row r="15" spans="1:26" ht="14.4" x14ac:dyDescent="0.3">
      <c r="A15" s="27">
        <v>10</v>
      </c>
      <c r="B15" s="33" t="s">
        <v>33</v>
      </c>
      <c r="C15" s="20" t="s">
        <v>26</v>
      </c>
      <c r="D15" s="20" t="str">
        <f t="shared" ca="1" si="0"/>
        <v>UCC-20260819-37354</v>
      </c>
      <c r="E15" s="20" t="s">
        <v>27</v>
      </c>
      <c r="F15" s="31">
        <v>2</v>
      </c>
      <c r="G15" s="21"/>
      <c r="H15" s="21" t="str">
        <f>DH!$G15&amp;DH!$F15</f>
        <v>2</v>
      </c>
      <c r="I15" s="21"/>
      <c r="J15" s="22"/>
      <c r="K15" s="22"/>
      <c r="L15" s="23" t="str">
        <f t="shared" ca="1" si="1"/>
        <v/>
      </c>
      <c r="M15" s="24" t="str">
        <f t="shared" si="2"/>
        <v/>
      </c>
      <c r="N15" s="25" t="str">
        <f t="shared" si="3"/>
        <v/>
      </c>
      <c r="O15" s="25"/>
      <c r="P15" s="25" t="str">
        <f t="array" ref="P15">IFERROR(VLOOKUP(INDEX(CĐ!$C:$C,MATCH($B15,CĐ!$B:$B,0)+COUNTIF(CĐ!$B:$B,$B15)-1),#REF!,MATCH("Hoàn thiện",#REF!,0)+1),"")</f>
        <v/>
      </c>
      <c r="Q15" s="25"/>
      <c r="R15" s="26" t="str">
        <f t="shared" si="4"/>
        <v/>
      </c>
      <c r="S15" s="26" t="str">
        <f>IF(DH!$N15="OK","Hoàn thành","Đang làm")</f>
        <v>Đang làm</v>
      </c>
      <c r="T15" s="6"/>
      <c r="U15" s="6"/>
      <c r="V15" s="6"/>
      <c r="W15" s="6"/>
      <c r="X15" s="6"/>
      <c r="Y15" s="6"/>
      <c r="Z15" s="6"/>
    </row>
    <row r="16" spans="1:26" ht="14.4" x14ac:dyDescent="0.3">
      <c r="A16" s="27">
        <v>11</v>
      </c>
      <c r="B16" s="33" t="s">
        <v>34</v>
      </c>
      <c r="C16" s="20" t="s">
        <v>26</v>
      </c>
      <c r="D16" s="20" t="str">
        <f t="shared" ca="1" si="0"/>
        <v>UCC-20260819-36951</v>
      </c>
      <c r="E16" s="20" t="s">
        <v>27</v>
      </c>
      <c r="F16" s="31">
        <v>2</v>
      </c>
      <c r="G16" s="21"/>
      <c r="H16" s="21" t="str">
        <f>DH!$G16&amp;DH!$F16</f>
        <v>2</v>
      </c>
      <c r="I16" s="21"/>
      <c r="J16" s="22"/>
      <c r="K16" s="22"/>
      <c r="L16" s="23" t="str">
        <f t="shared" ca="1" si="1"/>
        <v/>
      </c>
      <c r="M16" s="24" t="str">
        <f t="shared" si="2"/>
        <v/>
      </c>
      <c r="N16" s="25" t="str">
        <f t="shared" si="3"/>
        <v/>
      </c>
      <c r="O16" s="25"/>
      <c r="P16" s="25" t="str">
        <f t="array" ref="P16">IFERROR(VLOOKUP(INDEX(CĐ!$C:$C,MATCH($B16,CĐ!$B:$B,0)+COUNTIF(CĐ!$B:$B,$B16)-1),#REF!,MATCH("Hoàn thiện",#REF!,0)+1),"")</f>
        <v/>
      </c>
      <c r="Q16" s="25"/>
      <c r="R16" s="26" t="str">
        <f t="shared" si="4"/>
        <v/>
      </c>
      <c r="S16" s="26" t="str">
        <f>IF(DH!$N16="OK","Hoàn thành","Đang làm")</f>
        <v>Đang làm</v>
      </c>
      <c r="T16" s="6"/>
      <c r="U16" s="6"/>
      <c r="V16" s="6"/>
      <c r="W16" s="6"/>
      <c r="X16" s="6"/>
      <c r="Y16" s="6"/>
      <c r="Z16" s="6"/>
    </row>
    <row r="17" spans="1:26" ht="14.4" x14ac:dyDescent="0.3">
      <c r="A17" s="27">
        <v>12</v>
      </c>
      <c r="B17" s="33">
        <v>496025</v>
      </c>
      <c r="C17" s="20" t="s">
        <v>26</v>
      </c>
      <c r="D17" s="20" t="str">
        <f t="shared" ca="1" si="0"/>
        <v>UCC-20260819-84470</v>
      </c>
      <c r="E17" s="20" t="s">
        <v>27</v>
      </c>
      <c r="F17" s="31">
        <v>1</v>
      </c>
      <c r="G17" s="21"/>
      <c r="H17" s="21" t="str">
        <f>DH!$G17&amp;DH!$F17</f>
        <v>1</v>
      </c>
      <c r="I17" s="21"/>
      <c r="J17" s="22"/>
      <c r="K17" s="22"/>
      <c r="L17" s="23" t="str">
        <f t="shared" ca="1" si="1"/>
        <v/>
      </c>
      <c r="M17" s="24" t="str">
        <f t="shared" si="2"/>
        <v/>
      </c>
      <c r="N17" s="25" t="str">
        <f t="shared" si="3"/>
        <v/>
      </c>
      <c r="O17" s="25"/>
      <c r="P17" s="25" t="str">
        <f t="array" ref="P17">IFERROR(VLOOKUP(INDEX(CĐ!$C:$C,MATCH($B17,CĐ!$B:$B,0)+COUNTIF(CĐ!$B:$B,$B17)-1),#REF!,MATCH("Hoàn thiện",#REF!,0)+1),"")</f>
        <v/>
      </c>
      <c r="Q17" s="25"/>
      <c r="R17" s="26" t="str">
        <f t="shared" si="4"/>
        <v/>
      </c>
      <c r="S17" s="26" t="str">
        <f>IF(DH!$N17="OK","Hoàn thành","Đang làm")</f>
        <v>Đang làm</v>
      </c>
      <c r="T17" s="6"/>
      <c r="U17" s="6"/>
      <c r="V17" s="6"/>
      <c r="W17" s="6"/>
      <c r="X17" s="6"/>
      <c r="Y17" s="6"/>
      <c r="Z17" s="6"/>
    </row>
    <row r="18" spans="1:26" ht="14.4" x14ac:dyDescent="0.3">
      <c r="A18" s="27">
        <v>13</v>
      </c>
      <c r="B18" s="34" t="s">
        <v>35</v>
      </c>
      <c r="C18" s="20" t="s">
        <v>36</v>
      </c>
      <c r="D18" s="20" t="str">
        <f t="shared" ca="1" si="0"/>
        <v>Z27-20260819-70775</v>
      </c>
      <c r="E18" s="20" t="s">
        <v>27</v>
      </c>
      <c r="F18" s="20">
        <v>20</v>
      </c>
      <c r="G18" s="9">
        <v>77</v>
      </c>
      <c r="H18" s="21" t="str">
        <f>DH!$G18&amp;DH!$F18</f>
        <v>7720</v>
      </c>
      <c r="I18" s="21"/>
      <c r="J18" s="22"/>
      <c r="K18" s="22">
        <v>45790</v>
      </c>
      <c r="L18" s="23">
        <f t="shared" ca="1" si="1"/>
        <v>-463</v>
      </c>
      <c r="M18" s="24" t="str">
        <f t="shared" si="2"/>
        <v/>
      </c>
      <c r="N18" s="25" t="str">
        <f t="shared" si="3"/>
        <v/>
      </c>
      <c r="O18" s="25"/>
      <c r="P18" s="25" t="str">
        <f t="array" ref="P18">IFERROR(VLOOKUP(INDEX(CĐ!$C:$C,MATCH($B18,CĐ!$B:$B,0)+COUNTIF(CĐ!$B:$B,$B18)-1),#REF!,MATCH("Hoàn thiện",#REF!,0)+1),"")</f>
        <v/>
      </c>
      <c r="Q18" s="25"/>
      <c r="R18" s="26" t="str">
        <f t="shared" si="4"/>
        <v/>
      </c>
      <c r="S18" s="26" t="str">
        <f>IF(DH!$N18="OK","Hoàn thành","Đang làm")</f>
        <v>Đang làm</v>
      </c>
      <c r="T18" s="6"/>
      <c r="U18" s="6"/>
      <c r="V18" s="6"/>
      <c r="W18" s="6"/>
      <c r="X18" s="6"/>
      <c r="Y18" s="6"/>
      <c r="Z18" s="6"/>
    </row>
    <row r="19" spans="1:26" ht="14.4" x14ac:dyDescent="0.3">
      <c r="A19" s="27">
        <v>14</v>
      </c>
      <c r="B19" s="35" t="s">
        <v>37</v>
      </c>
      <c r="C19" s="20" t="s">
        <v>38</v>
      </c>
      <c r="D19" s="20" t="str">
        <f t="shared" ca="1" si="0"/>
        <v>Xm Hải Phòng -20260819-50549</v>
      </c>
      <c r="E19" s="20" t="s">
        <v>27</v>
      </c>
      <c r="F19" s="36">
        <v>3</v>
      </c>
      <c r="G19" s="9"/>
      <c r="H19" s="21" t="str">
        <f>DH!$G19&amp;DH!$F19</f>
        <v>3</v>
      </c>
      <c r="I19" s="21"/>
      <c r="J19" s="22"/>
      <c r="K19" s="22">
        <v>45788</v>
      </c>
      <c r="L19" s="23">
        <f t="shared" ca="1" si="1"/>
        <v>-465</v>
      </c>
      <c r="M19" s="24" t="str">
        <f t="shared" si="2"/>
        <v/>
      </c>
      <c r="N19" s="25" t="str">
        <f t="shared" si="3"/>
        <v/>
      </c>
      <c r="O19" s="25"/>
      <c r="P19" s="25" t="str">
        <f t="array" ref="P19">IFERROR(VLOOKUP(INDEX(CĐ!$C:$C,MATCH($B19,CĐ!$B:$B,0)+COUNTIF(CĐ!$B:$B,$B19)-1),#REF!,MATCH("Hoàn thiện",#REF!,0)+1),"")</f>
        <v/>
      </c>
      <c r="Q19" s="25"/>
      <c r="R19" s="26" t="str">
        <f t="shared" si="4"/>
        <v/>
      </c>
      <c r="S19" s="26" t="str">
        <f>IF(DH!$N19="OK","Hoàn thành","Đang làm")</f>
        <v>Đang làm</v>
      </c>
      <c r="T19" s="6"/>
      <c r="U19" s="6"/>
      <c r="V19" s="6"/>
      <c r="W19" s="6"/>
      <c r="X19" s="6"/>
      <c r="Y19" s="6"/>
      <c r="Z19" s="6"/>
    </row>
    <row r="20" spans="1:26" ht="14.4" x14ac:dyDescent="0.3">
      <c r="A20" s="27">
        <v>15</v>
      </c>
      <c r="B20" s="35" t="s">
        <v>39</v>
      </c>
      <c r="C20" s="20" t="s">
        <v>38</v>
      </c>
      <c r="D20" s="20" t="str">
        <f t="shared" ca="1" si="0"/>
        <v>Xm Hải Phòng -20260819-33967</v>
      </c>
      <c r="E20" s="20" t="s">
        <v>27</v>
      </c>
      <c r="F20" s="36">
        <v>3</v>
      </c>
      <c r="G20" s="9"/>
      <c r="H20" s="21" t="str">
        <f>DH!$G20&amp;DH!$F20</f>
        <v>3</v>
      </c>
      <c r="I20" s="21"/>
      <c r="J20" s="22"/>
      <c r="K20" s="22">
        <v>45788</v>
      </c>
      <c r="L20" s="23">
        <f t="shared" ca="1" si="1"/>
        <v>-465</v>
      </c>
      <c r="M20" s="24" t="str">
        <f t="shared" si="2"/>
        <v/>
      </c>
      <c r="N20" s="25" t="str">
        <f t="shared" si="3"/>
        <v/>
      </c>
      <c r="O20" s="25"/>
      <c r="P20" s="25" t="str">
        <f t="array" ref="P20">IFERROR(VLOOKUP(INDEX(CĐ!$C:$C,MATCH($B20,CĐ!$B:$B,0)+COUNTIF(CĐ!$B:$B,$B20)-1),#REF!,MATCH("Hoàn thiện",#REF!,0)+1),"")</f>
        <v/>
      </c>
      <c r="Q20" s="25"/>
      <c r="R20" s="26" t="str">
        <f t="shared" si="4"/>
        <v/>
      </c>
      <c r="S20" s="26" t="str">
        <f>IF(DH!$N20="OK","Hoàn thành","Đang làm")</f>
        <v>Đang làm</v>
      </c>
      <c r="T20" s="6"/>
      <c r="U20" s="6"/>
      <c r="V20" s="6"/>
      <c r="W20" s="6"/>
      <c r="X20" s="6"/>
      <c r="Y20" s="6"/>
      <c r="Z20" s="6"/>
    </row>
    <row r="21" spans="1:26" ht="15.75" customHeight="1" x14ac:dyDescent="0.3">
      <c r="A21" s="27">
        <v>16</v>
      </c>
      <c r="B21" s="35" t="s">
        <v>40</v>
      </c>
      <c r="C21" s="20" t="s">
        <v>38</v>
      </c>
      <c r="D21" s="20" t="str">
        <f t="shared" ca="1" si="0"/>
        <v>Xm Hải Phòng -20260819-63915</v>
      </c>
      <c r="E21" s="20" t="s">
        <v>27</v>
      </c>
      <c r="F21" s="36">
        <v>12</v>
      </c>
      <c r="G21" s="9"/>
      <c r="H21" s="21" t="str">
        <f>DH!$G21&amp;DH!$F21</f>
        <v>12</v>
      </c>
      <c r="I21" s="21"/>
      <c r="J21" s="22"/>
      <c r="K21" s="22">
        <v>45788</v>
      </c>
      <c r="L21" s="23">
        <f t="shared" ca="1" si="1"/>
        <v>-465</v>
      </c>
      <c r="M21" s="24" t="str">
        <f t="shared" si="2"/>
        <v/>
      </c>
      <c r="N21" s="25" t="str">
        <f t="shared" si="3"/>
        <v/>
      </c>
      <c r="O21" s="25"/>
      <c r="P21" s="25" t="str">
        <f t="array" ref="P21">IFERROR(VLOOKUP(INDEX(CĐ!$C:$C,MATCH($B21,CĐ!$B:$B,0)+COUNTIF(CĐ!$B:$B,$B21)-1),#REF!,MATCH("Hoàn thiện",#REF!,0)+1),"")</f>
        <v/>
      </c>
      <c r="Q21" s="25"/>
      <c r="R21" s="26" t="str">
        <f t="shared" si="4"/>
        <v/>
      </c>
      <c r="S21" s="26" t="str">
        <f>IF(DH!$N21="OK","Hoàn thành","Đang làm")</f>
        <v>Đang làm</v>
      </c>
      <c r="T21" s="6"/>
      <c r="U21" s="6"/>
      <c r="V21" s="6"/>
      <c r="W21" s="6"/>
      <c r="X21" s="6"/>
      <c r="Y21" s="6"/>
      <c r="Z21" s="6"/>
    </row>
    <row r="22" spans="1:26" ht="15.75" customHeight="1" x14ac:dyDescent="0.3">
      <c r="A22" s="27">
        <v>17</v>
      </c>
      <c r="B22" s="33" t="s">
        <v>41</v>
      </c>
      <c r="C22" s="20" t="s">
        <v>42</v>
      </c>
      <c r="D22" s="20" t="str">
        <f t="shared" ca="1" si="0"/>
        <v>Hải- Vinh Quảng Ninh-20260819-86496</v>
      </c>
      <c r="E22" s="20" t="s">
        <v>43</v>
      </c>
      <c r="F22" s="20">
        <v>3</v>
      </c>
      <c r="G22" s="9">
        <v>17.5</v>
      </c>
      <c r="H22" s="21" t="str">
        <f>DH!$G22&amp;DH!$F22</f>
        <v>17,53</v>
      </c>
      <c r="I22" s="21"/>
      <c r="J22" s="22"/>
      <c r="K22" s="22"/>
      <c r="L22" s="23" t="str">
        <f t="shared" ca="1" si="1"/>
        <v/>
      </c>
      <c r="M22" s="24" t="str">
        <f t="shared" si="2"/>
        <v/>
      </c>
      <c r="N22" s="25" t="str">
        <f t="shared" si="3"/>
        <v/>
      </c>
      <c r="O22" s="25"/>
      <c r="P22" s="25" t="str">
        <f t="array" ref="P22">IFERROR(VLOOKUP(INDEX(CĐ!$C:$C,MATCH($B22,CĐ!$B:$B,0)+COUNTIF(CĐ!$B:$B,$B22)-1),#REF!,MATCH("Hoàn thiện",#REF!,0)+1),"")</f>
        <v/>
      </c>
      <c r="Q22" s="25"/>
      <c r="R22" s="26" t="str">
        <f t="shared" si="4"/>
        <v/>
      </c>
      <c r="S22" s="26" t="str">
        <f>IF(DH!$N22="OK","Hoàn thành","Đang làm")</f>
        <v>Đang làm</v>
      </c>
      <c r="T22" s="6"/>
      <c r="U22" s="6"/>
      <c r="V22" s="6"/>
      <c r="W22" s="6"/>
      <c r="X22" s="6"/>
      <c r="Y22" s="6"/>
      <c r="Z22" s="6"/>
    </row>
    <row r="23" spans="1:26" ht="15.75" customHeight="1" x14ac:dyDescent="0.3">
      <c r="A23" s="27">
        <v>18</v>
      </c>
      <c r="B23" s="33" t="s">
        <v>44</v>
      </c>
      <c r="C23" s="20" t="s">
        <v>45</v>
      </c>
      <c r="D23" s="20" t="str">
        <f t="shared" ca="1" si="0"/>
        <v>Kachimizu-20260819-31055</v>
      </c>
      <c r="E23" s="20" t="s">
        <v>27</v>
      </c>
      <c r="F23" s="36">
        <v>1</v>
      </c>
      <c r="G23" s="9"/>
      <c r="H23" s="21" t="str">
        <f>DH!$G23&amp;DH!$F23</f>
        <v>1</v>
      </c>
      <c r="I23" s="21"/>
      <c r="J23" s="22"/>
      <c r="K23" s="22"/>
      <c r="L23" s="23" t="str">
        <f t="shared" ca="1" si="1"/>
        <v/>
      </c>
      <c r="M23" s="24" t="str">
        <f t="shared" si="2"/>
        <v/>
      </c>
      <c r="N23" s="25" t="str">
        <f t="shared" si="3"/>
        <v/>
      </c>
      <c r="O23" s="25"/>
      <c r="P23" s="25" t="str">
        <f t="array" ref="P23">IFERROR(VLOOKUP(INDEX(CĐ!$C:$C,MATCH($B23,CĐ!$B:$B,0)+COUNTIF(CĐ!$B:$B,$B23)-1),#REF!,MATCH("Hoàn thiện",#REF!,0)+1),"")</f>
        <v/>
      </c>
      <c r="Q23" s="25"/>
      <c r="R23" s="26" t="str">
        <f t="shared" si="4"/>
        <v/>
      </c>
      <c r="S23" s="26" t="str">
        <f>IF(DH!$N23="OK","Hoàn thành","Đang làm")</f>
        <v>Đang làm</v>
      </c>
      <c r="T23" s="6"/>
      <c r="U23" s="6"/>
      <c r="V23" s="6"/>
      <c r="W23" s="6"/>
      <c r="X23" s="6"/>
      <c r="Y23" s="6"/>
      <c r="Z23" s="6"/>
    </row>
    <row r="24" spans="1:26" ht="15.75" customHeight="1" x14ac:dyDescent="0.3">
      <c r="A24" s="27">
        <v>19</v>
      </c>
      <c r="B24" s="33" t="s">
        <v>46</v>
      </c>
      <c r="C24" s="20" t="s">
        <v>45</v>
      </c>
      <c r="D24" s="20" t="str">
        <f t="shared" ca="1" si="0"/>
        <v>Kachimizu-20260819-54057</v>
      </c>
      <c r="E24" s="20" t="s">
        <v>27</v>
      </c>
      <c r="F24" s="36">
        <v>8</v>
      </c>
      <c r="G24" s="9"/>
      <c r="H24" s="21" t="str">
        <f>DH!$G24&amp;DH!$F24</f>
        <v>8</v>
      </c>
      <c r="I24" s="21"/>
      <c r="J24" s="22"/>
      <c r="K24" s="22"/>
      <c r="L24" s="23" t="str">
        <f t="shared" ca="1" si="1"/>
        <v/>
      </c>
      <c r="M24" s="24" t="str">
        <f t="shared" si="2"/>
        <v/>
      </c>
      <c r="N24" s="25" t="str">
        <f t="shared" si="3"/>
        <v/>
      </c>
      <c r="O24" s="25"/>
      <c r="P24" s="25" t="str">
        <f t="array" ref="P24">IFERROR(VLOOKUP(INDEX(CĐ!$C:$C,MATCH($B24,CĐ!$B:$B,0)+COUNTIF(CĐ!$B:$B,$B24)-1),#REF!,MATCH("Hoàn thiện",#REF!,0)+1),"")</f>
        <v/>
      </c>
      <c r="Q24" s="25"/>
      <c r="R24" s="26" t="str">
        <f t="shared" si="4"/>
        <v/>
      </c>
      <c r="S24" s="26" t="str">
        <f>IF(DH!$N24="OK","Hoàn thành","Đang làm")</f>
        <v>Đang làm</v>
      </c>
      <c r="T24" s="6"/>
      <c r="U24" s="6"/>
      <c r="V24" s="6"/>
      <c r="W24" s="6"/>
      <c r="X24" s="6"/>
      <c r="Y24" s="6"/>
      <c r="Z24" s="6"/>
    </row>
    <row r="25" spans="1:26" ht="15.75" customHeight="1" x14ac:dyDescent="0.3">
      <c r="A25" s="27">
        <v>20</v>
      </c>
      <c r="B25" s="33" t="s">
        <v>47</v>
      </c>
      <c r="C25" s="20" t="s">
        <v>45</v>
      </c>
      <c r="D25" s="20" t="str">
        <f t="shared" ca="1" si="0"/>
        <v>Kachimizu-20260819-72438</v>
      </c>
      <c r="E25" s="20" t="s">
        <v>27</v>
      </c>
      <c r="F25" s="36">
        <v>8</v>
      </c>
      <c r="G25" s="9"/>
      <c r="H25" s="21" t="str">
        <f>DH!$G25&amp;DH!$F25</f>
        <v>8</v>
      </c>
      <c r="I25" s="21"/>
      <c r="J25" s="22"/>
      <c r="K25" s="22"/>
      <c r="L25" s="23" t="str">
        <f t="shared" ca="1" si="1"/>
        <v/>
      </c>
      <c r="M25" s="24" t="str">
        <f t="shared" si="2"/>
        <v/>
      </c>
      <c r="N25" s="25" t="str">
        <f t="shared" si="3"/>
        <v/>
      </c>
      <c r="O25" s="25"/>
      <c r="P25" s="25" t="str">
        <f t="array" ref="P25">IFERROR(VLOOKUP(INDEX(CĐ!$C:$C,MATCH($B25,CĐ!$B:$B,0)+COUNTIF(CĐ!$B:$B,$B25)-1),#REF!,MATCH("Hoàn thiện",#REF!,0)+1),"")</f>
        <v/>
      </c>
      <c r="Q25" s="25"/>
      <c r="R25" s="26" t="str">
        <f t="shared" si="4"/>
        <v/>
      </c>
      <c r="S25" s="26" t="str">
        <f>IF(DH!$N25="OK","Hoàn thành","Đang làm")</f>
        <v>Đang làm</v>
      </c>
      <c r="T25" s="6"/>
      <c r="U25" s="6"/>
      <c r="V25" s="6"/>
      <c r="W25" s="6"/>
      <c r="X25" s="6"/>
      <c r="Y25" s="6"/>
      <c r="Z25" s="6"/>
    </row>
    <row r="26" spans="1:26" ht="15.75" customHeight="1" x14ac:dyDescent="0.3">
      <c r="A26" s="27">
        <v>21</v>
      </c>
      <c r="B26" s="37" t="s">
        <v>48</v>
      </c>
      <c r="C26" s="21" t="s">
        <v>45</v>
      </c>
      <c r="D26" s="21" t="str">
        <f t="shared" ca="1" si="0"/>
        <v>Kachimizu-20260819-87735</v>
      </c>
      <c r="E26" s="21" t="s">
        <v>27</v>
      </c>
      <c r="F26" s="38">
        <v>4</v>
      </c>
      <c r="G26" s="9"/>
      <c r="H26" s="21" t="str">
        <f>DH!$G26&amp;DH!$F26</f>
        <v>4</v>
      </c>
      <c r="I26" s="21"/>
      <c r="J26" s="22"/>
      <c r="K26" s="22"/>
      <c r="L26" s="23" t="str">
        <f t="shared" ca="1" si="1"/>
        <v/>
      </c>
      <c r="M26" s="24" t="str">
        <f t="shared" si="2"/>
        <v/>
      </c>
      <c r="N26" s="25" t="str">
        <f t="shared" si="3"/>
        <v/>
      </c>
      <c r="O26" s="25"/>
      <c r="P26" s="25" t="str">
        <f t="array" ref="P26">IFERROR(VLOOKUP(INDEX(CĐ!$C:$C,MATCH($B26,CĐ!$B:$B,0)+COUNTIF(CĐ!$B:$B,$B26)-1),#REF!,MATCH("Hoàn thiện",#REF!,0)+1),"")</f>
        <v/>
      </c>
      <c r="Q26" s="25"/>
      <c r="R26" s="26" t="str">
        <f t="shared" si="4"/>
        <v/>
      </c>
      <c r="S26" s="26" t="str">
        <f>IF(DH!$N26="OK","Hoàn thành","Đang làm")</f>
        <v>Đang làm</v>
      </c>
      <c r="T26" s="6"/>
      <c r="U26" s="6"/>
      <c r="V26" s="6"/>
      <c r="W26" s="6"/>
      <c r="X26" s="6"/>
      <c r="Y26" s="6"/>
      <c r="Z26" s="6"/>
    </row>
    <row r="27" spans="1:26" ht="15.75" customHeight="1" x14ac:dyDescent="0.3">
      <c r="A27" s="27">
        <v>22</v>
      </c>
      <c r="B27" s="37" t="s">
        <v>49</v>
      </c>
      <c r="C27" s="21" t="s">
        <v>45</v>
      </c>
      <c r="D27" s="21" t="str">
        <f t="shared" ca="1" si="0"/>
        <v>Kachimizu-20260819-89614</v>
      </c>
      <c r="E27" s="21" t="s">
        <v>27</v>
      </c>
      <c r="F27" s="38">
        <v>4</v>
      </c>
      <c r="G27" s="9"/>
      <c r="H27" s="21" t="str">
        <f>DH!$G27&amp;DH!$F27</f>
        <v>4</v>
      </c>
      <c r="I27" s="21"/>
      <c r="J27" s="22"/>
      <c r="K27" s="22"/>
      <c r="L27" s="23" t="str">
        <f t="shared" ca="1" si="1"/>
        <v/>
      </c>
      <c r="M27" s="24" t="str">
        <f t="shared" si="2"/>
        <v/>
      </c>
      <c r="N27" s="25" t="str">
        <f t="shared" si="3"/>
        <v/>
      </c>
      <c r="O27" s="25"/>
      <c r="P27" s="25" t="str">
        <f t="array" ref="P27">IFERROR(VLOOKUP(INDEX(CĐ!$C:$C,MATCH($B27,CĐ!$B:$B,0)+COUNTIF(CĐ!$B:$B,$B27)-1),#REF!,MATCH("Hoàn thiện",#REF!,0)+1),"")</f>
        <v/>
      </c>
      <c r="Q27" s="25"/>
      <c r="R27" s="26" t="str">
        <f t="shared" si="4"/>
        <v/>
      </c>
      <c r="S27" s="26" t="str">
        <f>IF(DH!$N27="OK","Hoàn thành","Đang làm")</f>
        <v>Đang làm</v>
      </c>
      <c r="T27" s="6"/>
      <c r="U27" s="6"/>
      <c r="V27" s="6"/>
      <c r="W27" s="6"/>
      <c r="X27" s="6"/>
      <c r="Y27" s="6"/>
      <c r="Z27" s="6"/>
    </row>
    <row r="28" spans="1:26" ht="15.75" customHeight="1" x14ac:dyDescent="0.3">
      <c r="A28" s="27">
        <v>23</v>
      </c>
      <c r="B28" s="37" t="s">
        <v>50</v>
      </c>
      <c r="C28" s="21" t="s">
        <v>45</v>
      </c>
      <c r="D28" s="21" t="str">
        <f t="shared" ca="1" si="0"/>
        <v>Kachimizu-20260819-63244</v>
      </c>
      <c r="E28" s="21" t="s">
        <v>27</v>
      </c>
      <c r="F28" s="38">
        <v>4</v>
      </c>
      <c r="G28" s="9"/>
      <c r="H28" s="21" t="str">
        <f>DH!$G28&amp;DH!$F28</f>
        <v>4</v>
      </c>
      <c r="I28" s="21"/>
      <c r="J28" s="22"/>
      <c r="K28" s="22"/>
      <c r="L28" s="23" t="str">
        <f t="shared" ca="1" si="1"/>
        <v/>
      </c>
      <c r="M28" s="24" t="str">
        <f t="shared" si="2"/>
        <v/>
      </c>
      <c r="N28" s="25" t="str">
        <f t="shared" si="3"/>
        <v/>
      </c>
      <c r="O28" s="25"/>
      <c r="P28" s="25" t="str">
        <f t="array" ref="P28">IFERROR(VLOOKUP(INDEX(CĐ!$C:$C,MATCH($B28,CĐ!$B:$B,0)+COUNTIF(CĐ!$B:$B,$B28)-1),#REF!,MATCH("Hoàn thiện",#REF!,0)+1),"")</f>
        <v/>
      </c>
      <c r="Q28" s="25"/>
      <c r="R28" s="26" t="str">
        <f t="shared" si="4"/>
        <v/>
      </c>
      <c r="S28" s="26" t="str">
        <f>IF(DH!$N28="OK","Hoàn thành","Đang làm")</f>
        <v>Đang làm</v>
      </c>
      <c r="T28" s="6"/>
      <c r="U28" s="6"/>
      <c r="V28" s="6"/>
      <c r="W28" s="6"/>
      <c r="X28" s="6"/>
      <c r="Y28" s="6"/>
      <c r="Z28" s="6"/>
    </row>
    <row r="29" spans="1:26" ht="15.75" customHeight="1" x14ac:dyDescent="0.3">
      <c r="A29" s="27">
        <v>24</v>
      </c>
      <c r="B29" s="37" t="s">
        <v>51</v>
      </c>
      <c r="C29" s="21" t="s">
        <v>45</v>
      </c>
      <c r="D29" s="21" t="str">
        <f t="shared" ca="1" si="0"/>
        <v>Kachimizu-20260819-22910</v>
      </c>
      <c r="E29" s="21" t="s">
        <v>27</v>
      </c>
      <c r="F29" s="38">
        <v>4</v>
      </c>
      <c r="G29" s="9"/>
      <c r="H29" s="21" t="str">
        <f>DH!$G29&amp;DH!$F29</f>
        <v>4</v>
      </c>
      <c r="I29" s="21"/>
      <c r="J29" s="22"/>
      <c r="K29" s="22"/>
      <c r="L29" s="23" t="str">
        <f t="shared" ca="1" si="1"/>
        <v/>
      </c>
      <c r="M29" s="24" t="str">
        <f t="shared" si="2"/>
        <v/>
      </c>
      <c r="N29" s="25" t="str">
        <f t="shared" si="3"/>
        <v/>
      </c>
      <c r="O29" s="25"/>
      <c r="P29" s="25" t="str">
        <f t="array" ref="P29">IFERROR(VLOOKUP(INDEX(CĐ!$C:$C,MATCH($B29,CĐ!$B:$B,0)+COUNTIF(CĐ!$B:$B,$B29)-1),#REF!,MATCH("Hoàn thiện",#REF!,0)+1),"")</f>
        <v/>
      </c>
      <c r="Q29" s="25"/>
      <c r="R29" s="26" t="str">
        <f t="shared" si="4"/>
        <v/>
      </c>
      <c r="S29" s="26" t="str">
        <f>IF(DH!$N29="OK","Hoàn thành","Đang làm")</f>
        <v>Đang làm</v>
      </c>
      <c r="T29" s="6"/>
      <c r="U29" s="6"/>
      <c r="V29" s="6"/>
      <c r="W29" s="6"/>
      <c r="X29" s="6"/>
      <c r="Y29" s="6"/>
      <c r="Z29" s="6"/>
    </row>
    <row r="30" spans="1:26" ht="15.75" customHeight="1" x14ac:dyDescent="0.3">
      <c r="A30" s="27">
        <v>25</v>
      </c>
      <c r="B30" s="39" t="s">
        <v>52</v>
      </c>
      <c r="C30" s="21" t="s">
        <v>53</v>
      </c>
      <c r="D30" s="21" t="str">
        <f t="shared" ca="1" si="0"/>
        <v>XM Đại Phú-20260819-26431</v>
      </c>
      <c r="E30" s="21" t="s">
        <v>27</v>
      </c>
      <c r="F30" s="40">
        <v>26</v>
      </c>
      <c r="G30" s="9"/>
      <c r="H30" s="21" t="str">
        <f>DH!$G30&amp;DH!$F30</f>
        <v>26</v>
      </c>
      <c r="I30" s="21"/>
      <c r="J30" s="22"/>
      <c r="K30" s="22"/>
      <c r="L30" s="23" t="str">
        <f t="shared" ca="1" si="1"/>
        <v/>
      </c>
      <c r="M30" s="24" t="str">
        <f t="shared" si="2"/>
        <v/>
      </c>
      <c r="N30" s="25" t="str">
        <f t="shared" si="3"/>
        <v/>
      </c>
      <c r="O30" s="25"/>
      <c r="P30" s="25" t="str">
        <f t="array" ref="P30">IFERROR(VLOOKUP(INDEX(CĐ!$C:$C,MATCH($B30,CĐ!$B:$B,0)+COUNTIF(CĐ!$B:$B,$B30)-1),#REF!,MATCH("Hoàn thiện",#REF!,0)+1),"")</f>
        <v/>
      </c>
      <c r="Q30" s="25"/>
      <c r="R30" s="26" t="str">
        <f t="shared" si="4"/>
        <v/>
      </c>
      <c r="S30" s="26" t="str">
        <f>IF(DH!$N30="OK","Hoàn thành","Đang làm")</f>
        <v>Đang làm</v>
      </c>
      <c r="T30" s="6"/>
      <c r="U30" s="6"/>
      <c r="V30" s="6"/>
      <c r="W30" s="6"/>
      <c r="X30" s="6"/>
      <c r="Y30" s="6"/>
      <c r="Z30" s="6"/>
    </row>
    <row r="31" spans="1:26" ht="15.75" customHeight="1" x14ac:dyDescent="0.3">
      <c r="A31" s="27">
        <v>26</v>
      </c>
      <c r="B31" s="39" t="s">
        <v>54</v>
      </c>
      <c r="C31" s="21" t="s">
        <v>53</v>
      </c>
      <c r="D31" s="21" t="str">
        <f t="shared" ca="1" si="0"/>
        <v>XM Đại Phú-20260819-97041</v>
      </c>
      <c r="E31" s="21" t="s">
        <v>27</v>
      </c>
      <c r="F31" s="40">
        <v>4</v>
      </c>
      <c r="G31" s="9"/>
      <c r="H31" s="21" t="str">
        <f>DH!$G31&amp;DH!$F31</f>
        <v>4</v>
      </c>
      <c r="I31" s="21"/>
      <c r="J31" s="22"/>
      <c r="K31" s="22"/>
      <c r="L31" s="23" t="str">
        <f t="shared" ca="1" si="1"/>
        <v/>
      </c>
      <c r="M31" s="24" t="str">
        <f t="shared" si="2"/>
        <v/>
      </c>
      <c r="N31" s="25" t="str">
        <f t="shared" si="3"/>
        <v/>
      </c>
      <c r="O31" s="25"/>
      <c r="P31" s="25" t="str">
        <f t="array" ref="P31">IFERROR(VLOOKUP(INDEX(CĐ!$C:$C,MATCH($B31,CĐ!$B:$B,0)+COUNTIF(CĐ!$B:$B,$B31)-1),#REF!,MATCH("Hoàn thiện",#REF!,0)+1),"")</f>
        <v/>
      </c>
      <c r="Q31" s="25"/>
      <c r="R31" s="26" t="str">
        <f t="shared" si="4"/>
        <v/>
      </c>
      <c r="S31" s="26" t="str">
        <f>IF(DH!$N31="OK","Hoàn thành","Đang làm")</f>
        <v>Đang làm</v>
      </c>
      <c r="T31" s="6"/>
      <c r="U31" s="6"/>
      <c r="V31" s="6"/>
      <c r="W31" s="6"/>
      <c r="X31" s="6"/>
      <c r="Y31" s="6"/>
      <c r="Z31" s="6"/>
    </row>
    <row r="32" spans="1:26" ht="15.75" customHeight="1" x14ac:dyDescent="0.3">
      <c r="A32" s="27">
        <v>27</v>
      </c>
      <c r="B32" s="37" t="s">
        <v>55</v>
      </c>
      <c r="C32" s="21" t="s">
        <v>53</v>
      </c>
      <c r="D32" s="21" t="str">
        <f t="shared" ca="1" si="0"/>
        <v>XM Đại Phú-20260819-78496</v>
      </c>
      <c r="E32" s="21" t="s">
        <v>27</v>
      </c>
      <c r="F32" s="40">
        <v>26</v>
      </c>
      <c r="G32" s="9"/>
      <c r="H32" s="21" t="str">
        <f>DH!$G32&amp;DH!$F32</f>
        <v>26</v>
      </c>
      <c r="I32" s="21"/>
      <c r="J32" s="22"/>
      <c r="K32" s="22"/>
      <c r="L32" s="23" t="str">
        <f t="shared" ca="1" si="1"/>
        <v/>
      </c>
      <c r="M32" s="24" t="str">
        <f t="shared" si="2"/>
        <v/>
      </c>
      <c r="N32" s="25" t="str">
        <f t="shared" si="3"/>
        <v/>
      </c>
      <c r="O32" s="25"/>
      <c r="P32" s="25" t="str">
        <f t="array" ref="P32">IFERROR(VLOOKUP(INDEX(CĐ!$C:$C,MATCH($B32,CĐ!$B:$B,0)+COUNTIF(CĐ!$B:$B,$B32)-1),#REF!,MATCH("Hoàn thiện",#REF!,0)+1),"")</f>
        <v/>
      </c>
      <c r="Q32" s="25"/>
      <c r="R32" s="26" t="str">
        <f t="shared" si="4"/>
        <v/>
      </c>
      <c r="S32" s="26" t="str">
        <f>IF(DH!$N32="OK","Hoàn thành","Đang làm")</f>
        <v>Đang làm</v>
      </c>
      <c r="T32" s="6"/>
      <c r="U32" s="6"/>
      <c r="V32" s="6"/>
      <c r="W32" s="6"/>
      <c r="X32" s="6"/>
      <c r="Y32" s="6"/>
      <c r="Z32" s="6"/>
    </row>
    <row r="33" spans="1:26" ht="15.75" customHeight="1" x14ac:dyDescent="0.3">
      <c r="A33" s="27">
        <v>28</v>
      </c>
      <c r="B33" s="37" t="s">
        <v>56</v>
      </c>
      <c r="C33" s="21" t="s">
        <v>53</v>
      </c>
      <c r="D33" s="21" t="str">
        <f t="shared" ca="1" si="0"/>
        <v>XM Đại Phú-20260819-86429</v>
      </c>
      <c r="E33" s="21" t="s">
        <v>27</v>
      </c>
      <c r="F33" s="40">
        <v>4</v>
      </c>
      <c r="G33" s="9"/>
      <c r="H33" s="21" t="str">
        <f>DH!$G33&amp;DH!$F33</f>
        <v>4</v>
      </c>
      <c r="I33" s="21"/>
      <c r="J33" s="22"/>
      <c r="K33" s="22"/>
      <c r="L33" s="23" t="str">
        <f t="shared" ca="1" si="1"/>
        <v/>
      </c>
      <c r="M33" s="24" t="str">
        <f t="shared" si="2"/>
        <v/>
      </c>
      <c r="N33" s="25" t="str">
        <f t="shared" si="3"/>
        <v/>
      </c>
      <c r="O33" s="25"/>
      <c r="P33" s="25" t="str">
        <f t="array" ref="P33">IFERROR(VLOOKUP(INDEX(CĐ!$C:$C,MATCH($B33,CĐ!$B:$B,0)+COUNTIF(CĐ!$B:$B,$B33)-1),#REF!,MATCH("Hoàn thiện",#REF!,0)+1),"")</f>
        <v/>
      </c>
      <c r="Q33" s="25"/>
      <c r="R33" s="26" t="str">
        <f t="shared" si="4"/>
        <v/>
      </c>
      <c r="S33" s="26" t="str">
        <f>IF(DH!$N33="OK","Hoàn thành","Đang làm")</f>
        <v>Đang làm</v>
      </c>
      <c r="T33" s="6"/>
      <c r="U33" s="6"/>
      <c r="V33" s="6"/>
      <c r="W33" s="6"/>
      <c r="X33" s="6"/>
      <c r="Y33" s="6"/>
      <c r="Z33" s="6"/>
    </row>
    <row r="34" spans="1:26" ht="15.75" customHeight="1" x14ac:dyDescent="0.3">
      <c r="A34" s="27">
        <v>29</v>
      </c>
      <c r="B34" s="37" t="s">
        <v>57</v>
      </c>
      <c r="C34" s="21" t="s">
        <v>53</v>
      </c>
      <c r="D34" s="21" t="str">
        <f t="shared" ca="1" si="0"/>
        <v>XM Đại Phú-20260819-70251</v>
      </c>
      <c r="E34" s="21" t="s">
        <v>27</v>
      </c>
      <c r="F34" s="40">
        <v>30</v>
      </c>
      <c r="G34" s="9"/>
      <c r="H34" s="21" t="str">
        <f>DH!$G34&amp;DH!$F34</f>
        <v>30</v>
      </c>
      <c r="I34" s="21"/>
      <c r="J34" s="22"/>
      <c r="K34" s="22"/>
      <c r="L34" s="23" t="str">
        <f t="shared" ca="1" si="1"/>
        <v/>
      </c>
      <c r="M34" s="24" t="str">
        <f t="shared" si="2"/>
        <v/>
      </c>
      <c r="N34" s="25" t="str">
        <f t="shared" si="3"/>
        <v/>
      </c>
      <c r="O34" s="25"/>
      <c r="P34" s="25" t="str">
        <f t="array" ref="P34">IFERROR(VLOOKUP(INDEX(CĐ!$C:$C,MATCH($B34,CĐ!$B:$B,0)+COUNTIF(CĐ!$B:$B,$B34)-1),#REF!,MATCH("Hoàn thiện",#REF!,0)+1),"")</f>
        <v/>
      </c>
      <c r="Q34" s="25"/>
      <c r="R34" s="26" t="str">
        <f t="shared" si="4"/>
        <v/>
      </c>
      <c r="S34" s="26" t="str">
        <f>IF(DH!$N34="OK","Hoàn thành","Đang làm")</f>
        <v>Đang làm</v>
      </c>
      <c r="T34" s="6"/>
      <c r="U34" s="6"/>
      <c r="V34" s="6"/>
      <c r="W34" s="6"/>
      <c r="X34" s="6"/>
      <c r="Y34" s="6"/>
      <c r="Z34" s="6"/>
    </row>
    <row r="35" spans="1:26" ht="15.75" customHeight="1" x14ac:dyDescent="0.3">
      <c r="A35" s="27">
        <v>30</v>
      </c>
      <c r="B35" s="37" t="s">
        <v>58</v>
      </c>
      <c r="C35" s="21" t="s">
        <v>53</v>
      </c>
      <c r="D35" s="21" t="str">
        <f t="shared" ca="1" si="0"/>
        <v>XM Đại Phú-20260819-29972</v>
      </c>
      <c r="E35" s="21" t="s">
        <v>27</v>
      </c>
      <c r="F35" s="40">
        <v>4</v>
      </c>
      <c r="G35" s="9"/>
      <c r="H35" s="21" t="str">
        <f>DH!$G35&amp;DH!$F35</f>
        <v>4</v>
      </c>
      <c r="I35" s="21"/>
      <c r="J35" s="22"/>
      <c r="K35" s="22"/>
      <c r="L35" s="23" t="str">
        <f t="shared" ca="1" si="1"/>
        <v/>
      </c>
      <c r="M35" s="24" t="str">
        <f t="shared" si="2"/>
        <v/>
      </c>
      <c r="N35" s="25" t="str">
        <f t="shared" si="3"/>
        <v/>
      </c>
      <c r="O35" s="25"/>
      <c r="P35" s="25" t="str">
        <f t="array" ref="P35">IFERROR(VLOOKUP(INDEX(CĐ!$C:$C,MATCH($B35,CĐ!$B:$B,0)+COUNTIF(CĐ!$B:$B,$B35)-1),#REF!,MATCH("Hoàn thiện",#REF!,0)+1),"")</f>
        <v/>
      </c>
      <c r="Q35" s="25"/>
      <c r="R35" s="26" t="str">
        <f t="shared" si="4"/>
        <v/>
      </c>
      <c r="S35" s="26" t="str">
        <f>IF(DH!$N35="OK","Hoàn thành","Đang làm")</f>
        <v>Đang làm</v>
      </c>
      <c r="T35" s="6"/>
      <c r="U35" s="6"/>
      <c r="V35" s="6"/>
      <c r="W35" s="6"/>
      <c r="X35" s="6"/>
      <c r="Y35" s="6"/>
      <c r="Z35" s="6"/>
    </row>
    <row r="36" spans="1:26" ht="15.75" customHeight="1" x14ac:dyDescent="0.3">
      <c r="A36" s="27">
        <v>31</v>
      </c>
      <c r="B36" s="41" t="s">
        <v>59</v>
      </c>
      <c r="C36" s="21" t="s">
        <v>60</v>
      </c>
      <c r="D36" s="21" t="str">
        <f t="shared" ca="1" si="0"/>
        <v>Taniguchi-20260819-67105</v>
      </c>
      <c r="E36" s="21" t="s">
        <v>27</v>
      </c>
      <c r="F36" s="21">
        <v>240</v>
      </c>
      <c r="G36" s="9"/>
      <c r="H36" s="21" t="str">
        <f>DH!$G36&amp;DH!$F36</f>
        <v>240</v>
      </c>
      <c r="I36" s="21"/>
      <c r="J36" s="22"/>
      <c r="K36" s="22"/>
      <c r="L36" s="23" t="str">
        <f t="shared" ca="1" si="1"/>
        <v/>
      </c>
      <c r="M36" s="24" t="str">
        <f t="shared" si="2"/>
        <v/>
      </c>
      <c r="N36" s="25" t="str">
        <f t="shared" si="3"/>
        <v/>
      </c>
      <c r="O36" s="25"/>
      <c r="P36" s="25" t="str">
        <f t="array" ref="P36">IFERROR(VLOOKUP(INDEX(CĐ!$C:$C,MATCH($B36,CĐ!$B:$B,0)+COUNTIF(CĐ!$B:$B,$B36)-1),#REF!,MATCH("Hoàn thiện",#REF!,0)+1),"")</f>
        <v/>
      </c>
      <c r="Q36" s="25"/>
      <c r="R36" s="26" t="str">
        <f t="shared" si="4"/>
        <v/>
      </c>
      <c r="S36" s="26" t="str">
        <f>IF(DH!$N36="OK","Hoàn thành","Đang làm")</f>
        <v>Đang làm</v>
      </c>
      <c r="T36" s="6"/>
      <c r="U36" s="6"/>
      <c r="V36" s="6"/>
      <c r="W36" s="6"/>
      <c r="X36" s="6"/>
      <c r="Y36" s="6"/>
      <c r="Z36" s="6"/>
    </row>
    <row r="37" spans="1:26" ht="15.75" customHeight="1" x14ac:dyDescent="0.3">
      <c r="A37" s="27">
        <v>32</v>
      </c>
      <c r="B37" s="41" t="s">
        <v>61</v>
      </c>
      <c r="C37" s="21" t="s">
        <v>60</v>
      </c>
      <c r="D37" s="21" t="str">
        <f t="shared" ca="1" si="0"/>
        <v>Taniguchi-20260819-49967</v>
      </c>
      <c r="E37" s="21" t="s">
        <v>27</v>
      </c>
      <c r="F37" s="21">
        <v>42</v>
      </c>
      <c r="G37" s="9"/>
      <c r="H37" s="21" t="str">
        <f>DH!$G37&amp;DH!$F37</f>
        <v>42</v>
      </c>
      <c r="I37" s="21"/>
      <c r="J37" s="22"/>
      <c r="K37" s="22"/>
      <c r="L37" s="23" t="str">
        <f t="shared" ca="1" si="1"/>
        <v/>
      </c>
      <c r="M37" s="24" t="str">
        <f t="shared" si="2"/>
        <v/>
      </c>
      <c r="N37" s="25" t="str">
        <f t="shared" si="3"/>
        <v/>
      </c>
      <c r="O37" s="25"/>
      <c r="P37" s="25" t="str">
        <f t="array" ref="P37">IFERROR(VLOOKUP(INDEX(CĐ!$C:$C,MATCH($B37,CĐ!$B:$B,0)+COUNTIF(CĐ!$B:$B,$B37)-1),#REF!,MATCH("Hoàn thiện",#REF!,0)+1),"")</f>
        <v/>
      </c>
      <c r="Q37" s="25"/>
      <c r="R37" s="26" t="str">
        <f t="shared" si="4"/>
        <v/>
      </c>
      <c r="S37" s="26" t="str">
        <f>IF(DH!$N37="OK","Hoàn thành","Đang làm")</f>
        <v>Đang làm</v>
      </c>
      <c r="T37" s="6"/>
      <c r="U37" s="6"/>
      <c r="V37" s="6"/>
      <c r="W37" s="6"/>
      <c r="X37" s="6"/>
      <c r="Y37" s="6"/>
      <c r="Z37" s="6"/>
    </row>
    <row r="38" spans="1:26" ht="15.75" customHeight="1" x14ac:dyDescent="0.3">
      <c r="A38" s="27">
        <v>33</v>
      </c>
      <c r="B38" s="39" t="s">
        <v>62</v>
      </c>
      <c r="C38" s="21" t="s">
        <v>60</v>
      </c>
      <c r="D38" s="21" t="str">
        <f t="shared" ca="1" si="0"/>
        <v>Taniguchi-20260819-52485</v>
      </c>
      <c r="E38" s="21" t="s">
        <v>27</v>
      </c>
      <c r="F38" s="38">
        <v>1</v>
      </c>
      <c r="G38" s="9"/>
      <c r="H38" s="21" t="str">
        <f>DH!$G38&amp;DH!$F38</f>
        <v>1</v>
      </c>
      <c r="I38" s="21"/>
      <c r="J38" s="22"/>
      <c r="K38" s="22"/>
      <c r="L38" s="23" t="str">
        <f t="shared" ca="1" si="1"/>
        <v/>
      </c>
      <c r="M38" s="24" t="str">
        <f t="shared" si="2"/>
        <v/>
      </c>
      <c r="N38" s="25" t="str">
        <f t="shared" si="3"/>
        <v/>
      </c>
      <c r="O38" s="25"/>
      <c r="P38" s="25" t="str">
        <f t="array" ref="P38">IFERROR(VLOOKUP(INDEX(CĐ!$C:$C,MATCH($B38,CĐ!$B:$B,0)+COUNTIF(CĐ!$B:$B,$B38)-1),#REF!,MATCH("Hoàn thiện",#REF!,0)+1),"")</f>
        <v/>
      </c>
      <c r="Q38" s="25"/>
      <c r="R38" s="26" t="str">
        <f t="shared" si="4"/>
        <v/>
      </c>
      <c r="S38" s="26" t="str">
        <f>IF(DH!$N38="OK","Hoàn thành","Đang làm")</f>
        <v>Đang làm</v>
      </c>
      <c r="T38" s="6"/>
      <c r="U38" s="6"/>
      <c r="V38" s="6"/>
      <c r="W38" s="6"/>
      <c r="X38" s="6"/>
      <c r="Y38" s="6"/>
      <c r="Z38" s="6"/>
    </row>
    <row r="39" spans="1:26" ht="15.75" customHeight="1" x14ac:dyDescent="0.3">
      <c r="A39" s="27">
        <v>34</v>
      </c>
      <c r="B39" s="39" t="s">
        <v>63</v>
      </c>
      <c r="C39" s="21" t="s">
        <v>60</v>
      </c>
      <c r="D39" s="21" t="str">
        <f t="shared" ca="1" si="0"/>
        <v>Taniguchi-20260819-96657</v>
      </c>
      <c r="E39" s="21" t="s">
        <v>27</v>
      </c>
      <c r="F39" s="38">
        <v>23</v>
      </c>
      <c r="G39" s="9"/>
      <c r="H39" s="21" t="str">
        <f>DH!$G39&amp;DH!$F39</f>
        <v>23</v>
      </c>
      <c r="I39" s="21"/>
      <c r="J39" s="22"/>
      <c r="K39" s="22"/>
      <c r="L39" s="23" t="str">
        <f t="shared" ca="1" si="1"/>
        <v/>
      </c>
      <c r="M39" s="24" t="str">
        <f t="shared" si="2"/>
        <v/>
      </c>
      <c r="N39" s="25" t="str">
        <f t="shared" si="3"/>
        <v/>
      </c>
      <c r="O39" s="25"/>
      <c r="P39" s="25" t="str">
        <f t="array" ref="P39">IFERROR(VLOOKUP(INDEX(CĐ!$C:$C,MATCH($B39,CĐ!$B:$B,0)+COUNTIF(CĐ!$B:$B,$B39)-1),#REF!,MATCH("Hoàn thiện",#REF!,0)+1),"")</f>
        <v/>
      </c>
      <c r="Q39" s="25"/>
      <c r="R39" s="26" t="str">
        <f t="shared" si="4"/>
        <v/>
      </c>
      <c r="S39" s="26" t="str">
        <f>IF(DH!$N39="OK","Hoàn thành","Đang làm")</f>
        <v>Đang làm</v>
      </c>
      <c r="T39" s="6"/>
      <c r="U39" s="6"/>
      <c r="V39" s="6"/>
      <c r="W39" s="6"/>
      <c r="X39" s="6"/>
      <c r="Y39" s="6"/>
      <c r="Z39" s="6"/>
    </row>
    <row r="40" spans="1:26" ht="15.75" customHeight="1" x14ac:dyDescent="0.3">
      <c r="A40" s="27">
        <v>35</v>
      </c>
      <c r="B40" s="39" t="s">
        <v>64</v>
      </c>
      <c r="C40" s="21" t="s">
        <v>60</v>
      </c>
      <c r="D40" s="21" t="str">
        <f t="shared" ca="1" si="0"/>
        <v>Taniguchi-20260819-42999</v>
      </c>
      <c r="E40" s="21" t="s">
        <v>27</v>
      </c>
      <c r="F40" s="38">
        <v>1</v>
      </c>
      <c r="G40" s="9"/>
      <c r="H40" s="21" t="str">
        <f>DH!$G40&amp;DH!$F40</f>
        <v>1</v>
      </c>
      <c r="I40" s="21"/>
      <c r="J40" s="22"/>
      <c r="K40" s="22"/>
      <c r="L40" s="23" t="str">
        <f t="shared" ca="1" si="1"/>
        <v/>
      </c>
      <c r="M40" s="24" t="str">
        <f t="shared" si="2"/>
        <v/>
      </c>
      <c r="N40" s="25" t="str">
        <f t="shared" si="3"/>
        <v/>
      </c>
      <c r="O40" s="25"/>
      <c r="P40" s="25" t="str">
        <f t="array" ref="P40">IFERROR(VLOOKUP(INDEX(CĐ!$C:$C,MATCH($B40,CĐ!$B:$B,0)+COUNTIF(CĐ!$B:$B,$B40)-1),#REF!,MATCH("Hoàn thiện",#REF!,0)+1),"")</f>
        <v/>
      </c>
      <c r="Q40" s="25"/>
      <c r="R40" s="26" t="str">
        <f t="shared" si="4"/>
        <v/>
      </c>
      <c r="S40" s="26" t="str">
        <f>IF(DH!$N40="OK","Hoàn thành","Đang làm")</f>
        <v>Đang làm</v>
      </c>
      <c r="T40" s="6"/>
      <c r="U40" s="6"/>
      <c r="V40" s="6"/>
      <c r="W40" s="6"/>
      <c r="X40" s="6"/>
      <c r="Y40" s="6"/>
      <c r="Z40" s="6"/>
    </row>
    <row r="41" spans="1:26" ht="15.75" customHeight="1" x14ac:dyDescent="0.3">
      <c r="A41" s="27">
        <v>36</v>
      </c>
      <c r="B41" s="39" t="s">
        <v>65</v>
      </c>
      <c r="C41" s="21" t="s">
        <v>60</v>
      </c>
      <c r="D41" s="21" t="str">
        <f t="shared" ca="1" si="0"/>
        <v>Taniguchi-20260819-72591</v>
      </c>
      <c r="E41" s="21" t="s">
        <v>27</v>
      </c>
      <c r="F41" s="38">
        <v>24</v>
      </c>
      <c r="G41" s="9"/>
      <c r="H41" s="21" t="str">
        <f>DH!$G41&amp;DH!$F41</f>
        <v>24</v>
      </c>
      <c r="I41" s="21"/>
      <c r="J41" s="22"/>
      <c r="K41" s="22"/>
      <c r="L41" s="23" t="str">
        <f t="shared" ca="1" si="1"/>
        <v/>
      </c>
      <c r="M41" s="24" t="str">
        <f t="shared" si="2"/>
        <v/>
      </c>
      <c r="N41" s="25" t="str">
        <f t="shared" si="3"/>
        <v/>
      </c>
      <c r="O41" s="25"/>
      <c r="P41" s="25" t="str">
        <f t="array" ref="P41">IFERROR(VLOOKUP(INDEX(CĐ!$C:$C,MATCH($B41,CĐ!$B:$B,0)+COUNTIF(CĐ!$B:$B,$B41)-1),#REF!,MATCH("Hoàn thiện",#REF!,0)+1),"")</f>
        <v/>
      </c>
      <c r="Q41" s="25"/>
      <c r="R41" s="26" t="str">
        <f t="shared" si="4"/>
        <v/>
      </c>
      <c r="S41" s="26" t="str">
        <f>IF(DH!$N41="OK","Hoàn thành","Đang làm")</f>
        <v>Đang làm</v>
      </c>
      <c r="T41" s="6"/>
      <c r="U41" s="6"/>
      <c r="V41" s="6"/>
      <c r="W41" s="6"/>
      <c r="X41" s="6"/>
      <c r="Y41" s="6"/>
      <c r="Z41" s="6"/>
    </row>
    <row r="42" spans="1:26" ht="15.75" customHeight="1" x14ac:dyDescent="0.3">
      <c r="A42" s="27">
        <v>37</v>
      </c>
      <c r="B42" s="39" t="s">
        <v>66</v>
      </c>
      <c r="C42" s="21" t="s">
        <v>60</v>
      </c>
      <c r="D42" s="21" t="str">
        <f t="shared" ca="1" si="0"/>
        <v>Taniguchi-20260819-35092</v>
      </c>
      <c r="E42" s="21" t="s">
        <v>27</v>
      </c>
      <c r="F42" s="38">
        <v>1</v>
      </c>
      <c r="G42" s="9"/>
      <c r="H42" s="21" t="str">
        <f>DH!$G42&amp;DH!$F42</f>
        <v>1</v>
      </c>
      <c r="I42" s="21"/>
      <c r="J42" s="22"/>
      <c r="K42" s="22"/>
      <c r="L42" s="23" t="str">
        <f t="shared" ca="1" si="1"/>
        <v/>
      </c>
      <c r="M42" s="24" t="str">
        <f t="shared" si="2"/>
        <v/>
      </c>
      <c r="N42" s="25" t="str">
        <f t="shared" si="3"/>
        <v/>
      </c>
      <c r="O42" s="25"/>
      <c r="P42" s="25" t="str">
        <f t="array" ref="P42">IFERROR(VLOOKUP(INDEX(CĐ!$C:$C,MATCH($B42,CĐ!$B:$B,0)+COUNTIF(CĐ!$B:$B,$B42)-1),#REF!,MATCH("Hoàn thiện",#REF!,0)+1),"")</f>
        <v/>
      </c>
      <c r="Q42" s="25"/>
      <c r="R42" s="26" t="str">
        <f t="shared" si="4"/>
        <v/>
      </c>
      <c r="S42" s="26" t="str">
        <f>IF(DH!$N42="OK","Hoàn thành","Đang làm")</f>
        <v>Đang làm</v>
      </c>
      <c r="T42" s="6"/>
      <c r="U42" s="6"/>
      <c r="V42" s="6"/>
      <c r="W42" s="6"/>
      <c r="X42" s="6"/>
      <c r="Y42" s="6"/>
      <c r="Z42" s="6"/>
    </row>
    <row r="43" spans="1:26" ht="15.75" customHeight="1" x14ac:dyDescent="0.3">
      <c r="A43" s="27">
        <v>38</v>
      </c>
      <c r="B43" s="39" t="s">
        <v>67</v>
      </c>
      <c r="C43" s="21" t="s">
        <v>60</v>
      </c>
      <c r="D43" s="21" t="str">
        <f t="shared" ca="1" si="0"/>
        <v>Taniguchi-20260819-48565</v>
      </c>
      <c r="E43" s="21" t="s">
        <v>27</v>
      </c>
      <c r="F43" s="21">
        <v>1</v>
      </c>
      <c r="G43" s="9"/>
      <c r="H43" s="21" t="str">
        <f>DH!$G43&amp;DH!$F43</f>
        <v>1</v>
      </c>
      <c r="I43" s="21"/>
      <c r="J43" s="22"/>
      <c r="K43" s="22"/>
      <c r="L43" s="23" t="str">
        <f t="shared" ca="1" si="1"/>
        <v/>
      </c>
      <c r="M43" s="24" t="str">
        <f t="shared" si="2"/>
        <v/>
      </c>
      <c r="N43" s="25" t="str">
        <f t="shared" si="3"/>
        <v/>
      </c>
      <c r="O43" s="25"/>
      <c r="P43" s="25" t="str">
        <f t="array" ref="P43">IFERROR(VLOOKUP(INDEX(CĐ!$C:$C,MATCH($B43,CĐ!$B:$B,0)+COUNTIF(CĐ!$B:$B,$B43)-1),#REF!,MATCH("Hoàn thiện",#REF!,0)+1),"")</f>
        <v/>
      </c>
      <c r="Q43" s="25"/>
      <c r="R43" s="26" t="str">
        <f t="shared" si="4"/>
        <v/>
      </c>
      <c r="S43" s="26" t="str">
        <f>IF(DH!$N43="OK","Hoàn thành","Đang làm")</f>
        <v>Đang làm</v>
      </c>
      <c r="T43" s="6"/>
      <c r="U43" s="6"/>
      <c r="V43" s="6"/>
      <c r="W43" s="6"/>
      <c r="X43" s="6"/>
      <c r="Y43" s="6"/>
      <c r="Z43" s="6"/>
    </row>
    <row r="44" spans="1:26" ht="15.75" customHeight="1" x14ac:dyDescent="0.3">
      <c r="A44" s="27">
        <v>39</v>
      </c>
      <c r="B44" s="42" t="s">
        <v>68</v>
      </c>
      <c r="C44" s="21" t="s">
        <v>69</v>
      </c>
      <c r="D44" s="21" t="str">
        <f t="shared" ca="1" si="0"/>
        <v>TFG-20260819-36465</v>
      </c>
      <c r="E44" s="21" t="s">
        <v>27</v>
      </c>
      <c r="F44" s="38">
        <v>1</v>
      </c>
      <c r="G44" s="9"/>
      <c r="H44" s="21" t="str">
        <f>DH!$G44&amp;DH!$F44</f>
        <v>1</v>
      </c>
      <c r="I44" s="21"/>
      <c r="J44" s="22"/>
      <c r="K44" s="22"/>
      <c r="L44" s="23" t="str">
        <f t="shared" ca="1" si="1"/>
        <v/>
      </c>
      <c r="M44" s="24" t="str">
        <f t="shared" si="2"/>
        <v/>
      </c>
      <c r="N44" s="25" t="str">
        <f t="shared" si="3"/>
        <v/>
      </c>
      <c r="O44" s="25"/>
      <c r="P44" s="25" t="str">
        <f t="array" ref="P44">IFERROR(VLOOKUP(INDEX(CĐ!$C:$C,MATCH($B44,CĐ!$B:$B,0)+COUNTIF(CĐ!$B:$B,$B44)-1),#REF!,MATCH("Hoàn thiện",#REF!,0)+1),"")</f>
        <v/>
      </c>
      <c r="Q44" s="25"/>
      <c r="R44" s="26" t="str">
        <f t="shared" si="4"/>
        <v/>
      </c>
      <c r="S44" s="26" t="str">
        <f>IF(DH!$N44="OK","Hoàn thành","Đang làm")</f>
        <v>Đang làm</v>
      </c>
      <c r="T44" s="6"/>
      <c r="U44" s="6"/>
      <c r="V44" s="6"/>
      <c r="W44" s="6"/>
      <c r="X44" s="6"/>
      <c r="Y44" s="6"/>
      <c r="Z44" s="6"/>
    </row>
    <row r="45" spans="1:26" ht="15.75" customHeight="1" x14ac:dyDescent="0.3">
      <c r="A45" s="27">
        <v>40</v>
      </c>
      <c r="B45" s="42" t="s">
        <v>70</v>
      </c>
      <c r="C45" s="21" t="s">
        <v>69</v>
      </c>
      <c r="D45" s="21" t="str">
        <f t="shared" ca="1" si="0"/>
        <v>TFG-20260819-19995</v>
      </c>
      <c r="E45" s="21" t="s">
        <v>27</v>
      </c>
      <c r="F45" s="38">
        <v>1</v>
      </c>
      <c r="G45" s="9"/>
      <c r="H45" s="21" t="str">
        <f>DH!$G45&amp;DH!$F45</f>
        <v>1</v>
      </c>
      <c r="I45" s="21"/>
      <c r="J45" s="22"/>
      <c r="K45" s="22"/>
      <c r="L45" s="23" t="str">
        <f t="shared" ca="1" si="1"/>
        <v/>
      </c>
      <c r="M45" s="24" t="str">
        <f t="shared" si="2"/>
        <v/>
      </c>
      <c r="N45" s="25" t="str">
        <f t="shared" si="3"/>
        <v/>
      </c>
      <c r="O45" s="25"/>
      <c r="P45" s="25" t="str">
        <f t="array" ref="P45">IFERROR(VLOOKUP(INDEX(CĐ!$C:$C,MATCH($B45,CĐ!$B:$B,0)+COUNTIF(CĐ!$B:$B,$B45)-1),#REF!,MATCH("Hoàn thiện",#REF!,0)+1),"")</f>
        <v/>
      </c>
      <c r="Q45" s="25"/>
      <c r="R45" s="26" t="str">
        <f t="shared" si="4"/>
        <v/>
      </c>
      <c r="S45" s="26" t="str">
        <f>IF(DH!$N45="OK","Hoàn thành","Đang làm")</f>
        <v>Đang làm</v>
      </c>
      <c r="T45" s="6"/>
      <c r="U45" s="6"/>
      <c r="V45" s="6"/>
      <c r="W45" s="6"/>
      <c r="X45" s="6"/>
      <c r="Y45" s="6"/>
      <c r="Z45" s="6"/>
    </row>
    <row r="46" spans="1:26" ht="15.75" customHeight="1" x14ac:dyDescent="0.3">
      <c r="A46" s="27">
        <v>41</v>
      </c>
      <c r="B46" s="42" t="s">
        <v>71</v>
      </c>
      <c r="C46" s="21" t="s">
        <v>69</v>
      </c>
      <c r="D46" s="21" t="str">
        <f t="shared" ca="1" si="0"/>
        <v>TFG-20260819-36219</v>
      </c>
      <c r="E46" s="21" t="s">
        <v>27</v>
      </c>
      <c r="F46" s="38">
        <v>1</v>
      </c>
      <c r="G46" s="9"/>
      <c r="H46" s="21" t="str">
        <f>DH!$G46&amp;DH!$F46</f>
        <v>1</v>
      </c>
      <c r="I46" s="21"/>
      <c r="J46" s="22"/>
      <c r="K46" s="22"/>
      <c r="L46" s="23" t="str">
        <f t="shared" ca="1" si="1"/>
        <v/>
      </c>
      <c r="M46" s="24" t="str">
        <f t="shared" si="2"/>
        <v/>
      </c>
      <c r="N46" s="25" t="str">
        <f t="shared" si="3"/>
        <v/>
      </c>
      <c r="O46" s="25"/>
      <c r="P46" s="25" t="str">
        <f t="array" ref="P46">IFERROR(VLOOKUP(INDEX(CĐ!$C:$C,MATCH($B46,CĐ!$B:$B,0)+COUNTIF(CĐ!$B:$B,$B46)-1),#REF!,MATCH("Hoàn thiện",#REF!,0)+1),"")</f>
        <v/>
      </c>
      <c r="Q46" s="25"/>
      <c r="R46" s="26" t="str">
        <f t="shared" si="4"/>
        <v/>
      </c>
      <c r="S46" s="26" t="str">
        <f>IF(DH!$N46="OK","Hoàn thành","Đang làm")</f>
        <v>Đang làm</v>
      </c>
      <c r="T46" s="6"/>
      <c r="U46" s="6"/>
      <c r="V46" s="6"/>
      <c r="W46" s="6"/>
      <c r="X46" s="6"/>
      <c r="Y46" s="6"/>
      <c r="Z46" s="6"/>
    </row>
    <row r="47" spans="1:26" ht="15.75" customHeight="1" x14ac:dyDescent="0.3">
      <c r="A47" s="27">
        <v>42</v>
      </c>
      <c r="B47" s="42" t="s">
        <v>72</v>
      </c>
      <c r="C47" s="21" t="s">
        <v>69</v>
      </c>
      <c r="D47" s="21" t="str">
        <f t="shared" ca="1" si="0"/>
        <v>TFG-20260819-72029</v>
      </c>
      <c r="E47" s="21" t="s">
        <v>27</v>
      </c>
      <c r="F47" s="38">
        <v>1</v>
      </c>
      <c r="G47" s="9"/>
      <c r="H47" s="21" t="str">
        <f>DH!$G47&amp;DH!$F47</f>
        <v>1</v>
      </c>
      <c r="I47" s="21"/>
      <c r="J47" s="22"/>
      <c r="K47" s="22"/>
      <c r="L47" s="23" t="str">
        <f t="shared" ca="1" si="1"/>
        <v/>
      </c>
      <c r="M47" s="24" t="str">
        <f t="shared" si="2"/>
        <v/>
      </c>
      <c r="N47" s="25" t="str">
        <f t="shared" si="3"/>
        <v/>
      </c>
      <c r="O47" s="25"/>
      <c r="P47" s="25" t="str">
        <f t="array" ref="P47">IFERROR(VLOOKUP(INDEX(CĐ!$C:$C,MATCH($B47,CĐ!$B:$B,0)+COUNTIF(CĐ!$B:$B,$B47)-1),#REF!,MATCH("Hoàn thiện",#REF!,0)+1),"")</f>
        <v/>
      </c>
      <c r="Q47" s="25"/>
      <c r="R47" s="26" t="str">
        <f t="shared" si="4"/>
        <v/>
      </c>
      <c r="S47" s="26" t="str">
        <f>IF(DH!$N47="OK","Hoàn thành","Đang làm")</f>
        <v>Đang làm</v>
      </c>
      <c r="T47" s="6"/>
      <c r="U47" s="6"/>
      <c r="V47" s="6"/>
      <c r="W47" s="6"/>
      <c r="X47" s="6"/>
      <c r="Y47" s="6"/>
      <c r="Z47" s="6"/>
    </row>
    <row r="48" spans="1:26" ht="15.75" customHeight="1" x14ac:dyDescent="0.3">
      <c r="A48" s="27">
        <v>43</v>
      </c>
      <c r="B48" s="37" t="s">
        <v>73</v>
      </c>
      <c r="C48" s="21" t="s">
        <v>74</v>
      </c>
      <c r="D48" s="21" t="str">
        <f t="shared" ca="1" si="0"/>
        <v>UP Hà Tĩnh-20260819-89562</v>
      </c>
      <c r="E48" s="21" t="s">
        <v>27</v>
      </c>
      <c r="F48" s="21">
        <v>3</v>
      </c>
      <c r="G48" s="9"/>
      <c r="H48" s="21" t="str">
        <f>DH!$G48&amp;DH!$F48</f>
        <v>3</v>
      </c>
      <c r="I48" s="21"/>
      <c r="J48" s="22"/>
      <c r="K48" s="22"/>
      <c r="L48" s="23" t="str">
        <f t="shared" ca="1" si="1"/>
        <v/>
      </c>
      <c r="M48" s="24" t="str">
        <f t="shared" si="2"/>
        <v/>
      </c>
      <c r="N48" s="25" t="str">
        <f t="shared" si="3"/>
        <v/>
      </c>
      <c r="O48" s="25"/>
      <c r="P48" s="25" t="str">
        <f t="array" ref="P48">IFERROR(VLOOKUP(INDEX(CĐ!$C:$C,MATCH($B48,CĐ!$B:$B,0)+COUNTIF(CĐ!$B:$B,$B48)-1),#REF!,MATCH("Hoàn thiện",#REF!,0)+1),"")</f>
        <v/>
      </c>
      <c r="Q48" s="25"/>
      <c r="R48" s="26" t="str">
        <f t="shared" si="4"/>
        <v/>
      </c>
      <c r="S48" s="26" t="str">
        <f>IF(DH!$N48="OK","Hoàn thành","Đang làm")</f>
        <v>Đang làm</v>
      </c>
      <c r="T48" s="6"/>
      <c r="U48" s="6"/>
      <c r="V48" s="6"/>
      <c r="W48" s="6"/>
      <c r="X48" s="6"/>
      <c r="Y48" s="6"/>
      <c r="Z48" s="6"/>
    </row>
    <row r="49" spans="1:26" ht="15.75" customHeight="1" x14ac:dyDescent="0.3">
      <c r="A49" s="27">
        <v>44</v>
      </c>
      <c r="B49" s="37" t="s">
        <v>75</v>
      </c>
      <c r="C49" s="21" t="s">
        <v>74</v>
      </c>
      <c r="D49" s="21" t="str">
        <f t="shared" ca="1" si="0"/>
        <v>UP Hà Tĩnh-20260819-18632</v>
      </c>
      <c r="E49" s="21" t="s">
        <v>27</v>
      </c>
      <c r="F49" s="21">
        <v>13</v>
      </c>
      <c r="G49" s="9"/>
      <c r="H49" s="21" t="str">
        <f>DH!$G49&amp;DH!$F49</f>
        <v>13</v>
      </c>
      <c r="I49" s="21"/>
      <c r="J49" s="22"/>
      <c r="K49" s="22"/>
      <c r="L49" s="23" t="str">
        <f t="shared" ca="1" si="1"/>
        <v/>
      </c>
      <c r="M49" s="24" t="str">
        <f t="shared" si="2"/>
        <v/>
      </c>
      <c r="N49" s="25" t="str">
        <f t="shared" si="3"/>
        <v/>
      </c>
      <c r="O49" s="25"/>
      <c r="P49" s="25" t="str">
        <f t="array" ref="P49">IFERROR(VLOOKUP(INDEX(CĐ!$C:$C,MATCH($B49,CĐ!$B:$B,0)+COUNTIF(CĐ!$B:$B,$B49)-1),#REF!,MATCH("Hoàn thiện",#REF!,0)+1),"")</f>
        <v/>
      </c>
      <c r="Q49" s="25"/>
      <c r="R49" s="26" t="str">
        <f t="shared" si="4"/>
        <v/>
      </c>
      <c r="S49" s="26" t="str">
        <f>IF(DH!$N49="OK","Hoàn thành","Đang làm")</f>
        <v>Đang làm</v>
      </c>
      <c r="T49" s="6"/>
      <c r="U49" s="6"/>
      <c r="V49" s="6"/>
      <c r="W49" s="6"/>
      <c r="X49" s="6"/>
      <c r="Y49" s="6"/>
      <c r="Z49" s="6"/>
    </row>
    <row r="50" spans="1:26" ht="15.75" customHeight="1" x14ac:dyDescent="0.3">
      <c r="A50" s="27">
        <v>45</v>
      </c>
      <c r="B50" s="37" t="s">
        <v>76</v>
      </c>
      <c r="C50" s="21" t="s">
        <v>77</v>
      </c>
      <c r="D50" s="21" t="str">
        <f t="shared" ca="1" si="0"/>
        <v>Hùng HD- XM Hoàng Thạch-20260819-82958</v>
      </c>
      <c r="E50" s="21" t="s">
        <v>27</v>
      </c>
      <c r="F50" s="21">
        <v>170</v>
      </c>
      <c r="G50" s="9"/>
      <c r="H50" s="21" t="str">
        <f>DH!$G50&amp;DH!$F50</f>
        <v>170</v>
      </c>
      <c r="I50" s="21"/>
      <c r="J50" s="22"/>
      <c r="K50" s="22"/>
      <c r="L50" s="23" t="str">
        <f t="shared" ca="1" si="1"/>
        <v/>
      </c>
      <c r="M50" s="24" t="str">
        <f t="shared" si="2"/>
        <v/>
      </c>
      <c r="N50" s="25" t="str">
        <f t="shared" si="3"/>
        <v/>
      </c>
      <c r="O50" s="25"/>
      <c r="P50" s="25" t="str">
        <f t="array" ref="P50">IFERROR(VLOOKUP(INDEX(CĐ!$C:$C,MATCH($B50,CĐ!$B:$B,0)+COUNTIF(CĐ!$B:$B,$B50)-1),#REF!,MATCH("Hoàn thiện",#REF!,0)+1),"")</f>
        <v/>
      </c>
      <c r="Q50" s="25"/>
      <c r="R50" s="26" t="str">
        <f t="shared" si="4"/>
        <v/>
      </c>
      <c r="S50" s="26" t="str">
        <f>IF(DH!$N50="OK","Hoàn thành","Đang làm")</f>
        <v>Đang làm</v>
      </c>
      <c r="T50" s="6"/>
      <c r="U50" s="6"/>
      <c r="V50" s="6"/>
      <c r="W50" s="6"/>
      <c r="X50" s="6"/>
      <c r="Y50" s="6"/>
      <c r="Z50" s="6"/>
    </row>
    <row r="51" spans="1:26" ht="15.75" customHeight="1" x14ac:dyDescent="0.3">
      <c r="A51" s="27">
        <v>46</v>
      </c>
      <c r="B51" s="41" t="s">
        <v>78</v>
      </c>
      <c r="C51" s="21" t="s">
        <v>79</v>
      </c>
      <c r="D51" s="21" t="str">
        <f t="shared" ca="1" si="0"/>
        <v>Molycop-20260819-76423</v>
      </c>
      <c r="E51" s="21" t="s">
        <v>27</v>
      </c>
      <c r="F51" s="21">
        <v>500</v>
      </c>
      <c r="G51" s="9">
        <v>5.8999999999999997E-2</v>
      </c>
      <c r="H51" s="21" t="str">
        <f>DH!$G51&amp;DH!$F51</f>
        <v>0,059500</v>
      </c>
      <c r="I51" s="21"/>
      <c r="J51" s="22"/>
      <c r="K51" s="22"/>
      <c r="L51" s="23" t="str">
        <f t="shared" ca="1" si="1"/>
        <v/>
      </c>
      <c r="M51" s="24" t="str">
        <f t="shared" si="2"/>
        <v/>
      </c>
      <c r="N51" s="25" t="str">
        <f t="shared" si="3"/>
        <v/>
      </c>
      <c r="O51" s="25"/>
      <c r="P51" s="25" t="str">
        <f t="array" ref="P51">IFERROR(VLOOKUP(INDEX(CĐ!$C:$C,MATCH($B51,CĐ!$B:$B,0)+COUNTIF(CĐ!$B:$B,$B51)-1),#REF!,MATCH("Hoàn thiện",#REF!,0)+1),"")</f>
        <v/>
      </c>
      <c r="Q51" s="25"/>
      <c r="R51" s="26" t="str">
        <f t="shared" si="4"/>
        <v/>
      </c>
      <c r="S51" s="26" t="str">
        <f>IF(DH!$N51="OK","Hoàn thành","Đang làm")</f>
        <v>Đang làm</v>
      </c>
      <c r="T51" s="6"/>
      <c r="U51" s="6"/>
      <c r="V51" s="6"/>
      <c r="W51" s="6"/>
      <c r="X51" s="6"/>
      <c r="Y51" s="6"/>
      <c r="Z51" s="6"/>
    </row>
    <row r="52" spans="1:26" ht="15.75" customHeight="1" x14ac:dyDescent="0.3">
      <c r="A52" s="27">
        <v>47</v>
      </c>
      <c r="B52" s="41" t="s">
        <v>80</v>
      </c>
      <c r="C52" s="21" t="s">
        <v>79</v>
      </c>
      <c r="D52" s="21" t="str">
        <f t="shared" ca="1" si="0"/>
        <v>Molycop-20260819-48090</v>
      </c>
      <c r="E52" s="21" t="s">
        <v>27</v>
      </c>
      <c r="F52" s="21">
        <v>500</v>
      </c>
      <c r="G52" s="9">
        <v>5.8999999999999997E-2</v>
      </c>
      <c r="H52" s="21" t="str">
        <f>DH!$G52&amp;DH!$F52</f>
        <v>0,059500</v>
      </c>
      <c r="I52" s="21"/>
      <c r="J52" s="22"/>
      <c r="K52" s="22"/>
      <c r="L52" s="23" t="str">
        <f t="shared" ca="1" si="1"/>
        <v/>
      </c>
      <c r="M52" s="24" t="str">
        <f t="shared" si="2"/>
        <v/>
      </c>
      <c r="N52" s="25" t="str">
        <f t="shared" si="3"/>
        <v/>
      </c>
      <c r="O52" s="25"/>
      <c r="P52" s="25" t="str">
        <f t="array" ref="P52">IFERROR(VLOOKUP(INDEX(CĐ!$C:$C,MATCH($B52,CĐ!$B:$B,0)+COUNTIF(CĐ!$B:$B,$B52)-1),#REF!,MATCH("Hoàn thiện",#REF!,0)+1),"")</f>
        <v/>
      </c>
      <c r="Q52" s="25"/>
      <c r="R52" s="26" t="str">
        <f t="shared" si="4"/>
        <v/>
      </c>
      <c r="S52" s="26" t="str">
        <f>IF(DH!$N52="OK","Hoàn thành","Đang làm")</f>
        <v>Đang làm</v>
      </c>
      <c r="T52" s="6"/>
      <c r="U52" s="6"/>
      <c r="V52" s="6"/>
      <c r="W52" s="6"/>
      <c r="X52" s="6"/>
      <c r="Y52" s="6"/>
      <c r="Z52" s="6"/>
    </row>
    <row r="53" spans="1:26" ht="15.75" customHeight="1" x14ac:dyDescent="0.3">
      <c r="A53" s="27">
        <v>48</v>
      </c>
      <c r="B53" s="41" t="s">
        <v>81</v>
      </c>
      <c r="C53" s="21" t="s">
        <v>79</v>
      </c>
      <c r="D53" s="21" t="str">
        <f t="shared" ca="1" si="0"/>
        <v>Molycop-20260819-70514</v>
      </c>
      <c r="E53" s="21" t="s">
        <v>27</v>
      </c>
      <c r="F53" s="21">
        <v>500</v>
      </c>
      <c r="G53" s="9">
        <v>5.8999999999999997E-2</v>
      </c>
      <c r="H53" s="21" t="str">
        <f>DH!$G53&amp;DH!$F53</f>
        <v>0,059500</v>
      </c>
      <c r="I53" s="21"/>
      <c r="J53" s="22"/>
      <c r="K53" s="22"/>
      <c r="L53" s="23" t="str">
        <f t="shared" ca="1" si="1"/>
        <v/>
      </c>
      <c r="M53" s="24" t="str">
        <f t="shared" si="2"/>
        <v/>
      </c>
      <c r="N53" s="25" t="str">
        <f t="shared" si="3"/>
        <v/>
      </c>
      <c r="O53" s="25"/>
      <c r="P53" s="25" t="str">
        <f t="array" ref="P53">IFERROR(VLOOKUP(INDEX(CĐ!$C:$C,MATCH($B53,CĐ!$B:$B,0)+COUNTIF(CĐ!$B:$B,$B53)-1),#REF!,MATCH("Hoàn thiện",#REF!,0)+1),"")</f>
        <v/>
      </c>
      <c r="Q53" s="25"/>
      <c r="R53" s="26" t="str">
        <f t="shared" si="4"/>
        <v/>
      </c>
      <c r="S53" s="26" t="str">
        <f>IF(DH!$N53="OK","Hoàn thành","Đang làm")</f>
        <v>Đang làm</v>
      </c>
      <c r="T53" s="6"/>
      <c r="U53" s="6"/>
      <c r="V53" s="6"/>
      <c r="W53" s="6"/>
      <c r="X53" s="6"/>
      <c r="Y53" s="6"/>
      <c r="Z53" s="6"/>
    </row>
    <row r="54" spans="1:26" ht="15.75" customHeight="1" x14ac:dyDescent="0.3">
      <c r="A54" s="27">
        <v>49</v>
      </c>
      <c r="B54" s="41" t="s">
        <v>82</v>
      </c>
      <c r="C54" s="21" t="s">
        <v>79</v>
      </c>
      <c r="D54" s="21" t="str">
        <f t="shared" ca="1" si="0"/>
        <v>Molycop-20260819-69045</v>
      </c>
      <c r="E54" s="21" t="s">
        <v>27</v>
      </c>
      <c r="F54" s="21">
        <v>500</v>
      </c>
      <c r="G54" s="9">
        <v>6.6000000000000003E-2</v>
      </c>
      <c r="H54" s="21" t="str">
        <f>DH!$G54&amp;DH!$F54</f>
        <v>0,066500</v>
      </c>
      <c r="I54" s="21"/>
      <c r="J54" s="22"/>
      <c r="K54" s="22"/>
      <c r="L54" s="23" t="str">
        <f t="shared" ca="1" si="1"/>
        <v/>
      </c>
      <c r="M54" s="24" t="str">
        <f t="shared" si="2"/>
        <v/>
      </c>
      <c r="N54" s="25" t="str">
        <f t="shared" si="3"/>
        <v/>
      </c>
      <c r="O54" s="25"/>
      <c r="P54" s="25" t="str">
        <f t="array" ref="P54">IFERROR(VLOOKUP(INDEX(CĐ!$C:$C,MATCH($B54,CĐ!$B:$B,0)+COUNTIF(CĐ!$B:$B,$B54)-1),#REF!,MATCH("Hoàn thiện",#REF!,0)+1),"")</f>
        <v/>
      </c>
      <c r="Q54" s="25"/>
      <c r="R54" s="26" t="str">
        <f t="shared" si="4"/>
        <v/>
      </c>
      <c r="S54" s="26" t="str">
        <f>IF(DH!$N54="OK","Hoàn thành","Đang làm")</f>
        <v>Đang làm</v>
      </c>
      <c r="T54" s="6"/>
      <c r="U54" s="6"/>
      <c r="V54" s="6"/>
      <c r="W54" s="6"/>
      <c r="X54" s="6"/>
      <c r="Y54" s="6"/>
      <c r="Z54" s="6"/>
    </row>
    <row r="55" spans="1:26" ht="15.75" customHeight="1" x14ac:dyDescent="0.3">
      <c r="A55" s="27">
        <v>50</v>
      </c>
      <c r="B55" s="41" t="s">
        <v>83</v>
      </c>
      <c r="C55" s="21" t="s">
        <v>79</v>
      </c>
      <c r="D55" s="21" t="str">
        <f t="shared" ca="1" si="0"/>
        <v>Molycop-20260819-94190</v>
      </c>
      <c r="E55" s="21" t="s">
        <v>27</v>
      </c>
      <c r="F55" s="21">
        <v>500</v>
      </c>
      <c r="G55" s="9">
        <v>0.11</v>
      </c>
      <c r="H55" s="21" t="str">
        <f>DH!$G55&amp;DH!$F55</f>
        <v>0,11500</v>
      </c>
      <c r="I55" s="21"/>
      <c r="J55" s="22"/>
      <c r="K55" s="22"/>
      <c r="L55" s="23" t="str">
        <f t="shared" ca="1" si="1"/>
        <v/>
      </c>
      <c r="M55" s="24" t="str">
        <f t="shared" si="2"/>
        <v/>
      </c>
      <c r="N55" s="25" t="str">
        <f t="shared" si="3"/>
        <v/>
      </c>
      <c r="O55" s="25"/>
      <c r="P55" s="25" t="str">
        <f t="array" ref="P55">IFERROR(VLOOKUP(INDEX(CĐ!$C:$C,MATCH($B55,CĐ!$B:$B,0)+COUNTIF(CĐ!$B:$B,$B55)-1),#REF!,MATCH("Hoàn thiện",#REF!,0)+1),"")</f>
        <v/>
      </c>
      <c r="Q55" s="25"/>
      <c r="R55" s="26" t="str">
        <f t="shared" si="4"/>
        <v/>
      </c>
      <c r="S55" s="26" t="str">
        <f>IF(DH!$N55="OK","Hoàn thành","Đang làm")</f>
        <v>Đang làm</v>
      </c>
      <c r="T55" s="6"/>
      <c r="U55" s="6"/>
      <c r="V55" s="6"/>
      <c r="W55" s="6"/>
      <c r="X55" s="6"/>
      <c r="Y55" s="6"/>
      <c r="Z55" s="6"/>
    </row>
    <row r="56" spans="1:26" ht="15.75" customHeight="1" x14ac:dyDescent="0.3">
      <c r="A56" s="27">
        <v>51</v>
      </c>
      <c r="B56" s="41" t="s">
        <v>84</v>
      </c>
      <c r="C56" s="21" t="s">
        <v>79</v>
      </c>
      <c r="D56" s="21" t="str">
        <f t="shared" ca="1" si="0"/>
        <v>Molycop-20260819-71726</v>
      </c>
      <c r="E56" s="21" t="s">
        <v>27</v>
      </c>
      <c r="F56" s="21">
        <v>500</v>
      </c>
      <c r="G56" s="9">
        <v>0.27200000000000002</v>
      </c>
      <c r="H56" s="21" t="str">
        <f>DH!$G56&amp;DH!$F56</f>
        <v>0,272500</v>
      </c>
      <c r="I56" s="21"/>
      <c r="J56" s="22"/>
      <c r="K56" s="22"/>
      <c r="L56" s="23" t="str">
        <f t="shared" ca="1" si="1"/>
        <v/>
      </c>
      <c r="M56" s="24" t="str">
        <f t="shared" si="2"/>
        <v/>
      </c>
      <c r="N56" s="25" t="str">
        <f t="shared" si="3"/>
        <v/>
      </c>
      <c r="O56" s="25"/>
      <c r="P56" s="25" t="str">
        <f t="array" ref="P56">IFERROR(VLOOKUP(INDEX(CĐ!$C:$C,MATCH($B56,CĐ!$B:$B,0)+COUNTIF(CĐ!$B:$B,$B56)-1),#REF!,MATCH("Hoàn thiện",#REF!,0)+1),"")</f>
        <v/>
      </c>
      <c r="Q56" s="25"/>
      <c r="R56" s="26" t="str">
        <f t="shared" si="4"/>
        <v/>
      </c>
      <c r="S56" s="26" t="str">
        <f>IF(DH!$N56="OK","Hoàn thành","Đang làm")</f>
        <v>Đang làm</v>
      </c>
      <c r="T56" s="6"/>
      <c r="U56" s="6"/>
      <c r="V56" s="6"/>
      <c r="W56" s="6"/>
      <c r="X56" s="6"/>
      <c r="Y56" s="6"/>
      <c r="Z56" s="6"/>
    </row>
    <row r="57" spans="1:26" ht="15.75" customHeight="1" x14ac:dyDescent="0.3">
      <c r="A57" s="27">
        <v>52</v>
      </c>
      <c r="B57" s="41" t="s">
        <v>85</v>
      </c>
      <c r="C57" s="21" t="s">
        <v>79</v>
      </c>
      <c r="D57" s="21" t="str">
        <f t="shared" ca="1" si="0"/>
        <v>Molycop-20260819-20800</v>
      </c>
      <c r="E57" s="21" t="s">
        <v>27</v>
      </c>
      <c r="F57" s="21">
        <v>500</v>
      </c>
      <c r="G57" s="9">
        <v>0.49399999999999999</v>
      </c>
      <c r="H57" s="21" t="str">
        <f>DH!$G57&amp;DH!$F57</f>
        <v>0,494500</v>
      </c>
      <c r="I57" s="21"/>
      <c r="J57" s="22"/>
      <c r="K57" s="22"/>
      <c r="L57" s="23" t="str">
        <f t="shared" ca="1" si="1"/>
        <v/>
      </c>
      <c r="M57" s="24" t="str">
        <f t="shared" si="2"/>
        <v/>
      </c>
      <c r="N57" s="25" t="str">
        <f t="shared" si="3"/>
        <v/>
      </c>
      <c r="O57" s="25"/>
      <c r="P57" s="25" t="str">
        <f t="array" ref="P57">IFERROR(VLOOKUP(INDEX(CĐ!$C:$C,MATCH($B57,CĐ!$B:$B,0)+COUNTIF(CĐ!$B:$B,$B57)-1),#REF!,MATCH("Hoàn thiện",#REF!,0)+1),"")</f>
        <v/>
      </c>
      <c r="Q57" s="25"/>
      <c r="R57" s="26" t="str">
        <f t="shared" si="4"/>
        <v/>
      </c>
      <c r="S57" s="26" t="str">
        <f>IF(DH!$N57="OK","Hoàn thành","Đang làm")</f>
        <v>Đang làm</v>
      </c>
      <c r="T57" s="6"/>
      <c r="U57" s="6"/>
      <c r="V57" s="6"/>
      <c r="W57" s="6"/>
      <c r="X57" s="6"/>
      <c r="Y57" s="6"/>
      <c r="Z57" s="6"/>
    </row>
    <row r="58" spans="1:26" ht="15.75" customHeight="1" x14ac:dyDescent="0.3">
      <c r="A58" s="27">
        <v>53</v>
      </c>
      <c r="B58" s="41" t="s">
        <v>86</v>
      </c>
      <c r="C58" s="21" t="s">
        <v>79</v>
      </c>
      <c r="D58" s="21" t="str">
        <f t="shared" ca="1" si="0"/>
        <v>Molycop-20260819-30232</v>
      </c>
      <c r="E58" s="21" t="s">
        <v>27</v>
      </c>
      <c r="F58" s="21">
        <v>500</v>
      </c>
      <c r="G58" s="9">
        <v>0.88</v>
      </c>
      <c r="H58" s="21" t="str">
        <f>DH!$G58&amp;DH!$F58</f>
        <v>0,88500</v>
      </c>
      <c r="I58" s="21"/>
      <c r="J58" s="22"/>
      <c r="K58" s="22"/>
      <c r="L58" s="23" t="str">
        <f t="shared" ca="1" si="1"/>
        <v/>
      </c>
      <c r="M58" s="24" t="str">
        <f t="shared" si="2"/>
        <v/>
      </c>
      <c r="N58" s="25" t="str">
        <f t="shared" si="3"/>
        <v/>
      </c>
      <c r="O58" s="25"/>
      <c r="P58" s="25" t="str">
        <f t="array" ref="P58">IFERROR(VLOOKUP(INDEX(CĐ!$C:$C,MATCH($B58,CĐ!$B:$B,0)+COUNTIF(CĐ!$B:$B,$B58)-1),#REF!,MATCH("Hoàn thiện",#REF!,0)+1),"")</f>
        <v/>
      </c>
      <c r="Q58" s="25"/>
      <c r="R58" s="26" t="str">
        <f t="shared" si="4"/>
        <v/>
      </c>
      <c r="S58" s="26" t="str">
        <f>IF(DH!$N58="OK","Hoàn thành","Đang làm")</f>
        <v>Đang làm</v>
      </c>
      <c r="T58" s="6"/>
      <c r="U58" s="6"/>
      <c r="V58" s="6"/>
      <c r="W58" s="6"/>
      <c r="X58" s="6"/>
      <c r="Y58" s="6"/>
      <c r="Z58" s="6"/>
    </row>
    <row r="59" spans="1:26" ht="15.75" customHeight="1" x14ac:dyDescent="0.3">
      <c r="A59" s="27">
        <v>54</v>
      </c>
      <c r="B59" s="41" t="s">
        <v>87</v>
      </c>
      <c r="C59" s="21" t="s">
        <v>79</v>
      </c>
      <c r="D59" s="21" t="str">
        <f t="shared" ca="1" si="0"/>
        <v>Molycop-20260819-58777</v>
      </c>
      <c r="E59" s="21" t="s">
        <v>27</v>
      </c>
      <c r="F59" s="21">
        <v>500</v>
      </c>
      <c r="G59" s="9">
        <v>1.4</v>
      </c>
      <c r="H59" s="21" t="str">
        <f>DH!$G59&amp;DH!$F59</f>
        <v>1,4500</v>
      </c>
      <c r="I59" s="21"/>
      <c r="J59" s="22"/>
      <c r="K59" s="22"/>
      <c r="L59" s="23" t="str">
        <f t="shared" ca="1" si="1"/>
        <v/>
      </c>
      <c r="M59" s="24" t="str">
        <f t="shared" si="2"/>
        <v/>
      </c>
      <c r="N59" s="25" t="str">
        <f t="shared" si="3"/>
        <v/>
      </c>
      <c r="O59" s="25"/>
      <c r="P59" s="25" t="str">
        <f t="array" ref="P59">IFERROR(VLOOKUP(INDEX(CĐ!$C:$C,MATCH($B59,CĐ!$B:$B,0)+COUNTIF(CĐ!$B:$B,$B59)-1),#REF!,MATCH("Hoàn thiện",#REF!,0)+1),"")</f>
        <v/>
      </c>
      <c r="Q59" s="25"/>
      <c r="R59" s="26" t="str">
        <f t="shared" si="4"/>
        <v/>
      </c>
      <c r="S59" s="26" t="str">
        <f>IF(DH!$N59="OK","Hoàn thành","Đang làm")</f>
        <v>Đang làm</v>
      </c>
      <c r="T59" s="6"/>
      <c r="U59" s="6"/>
      <c r="V59" s="6"/>
      <c r="W59" s="6"/>
      <c r="X59" s="6"/>
      <c r="Y59" s="6"/>
      <c r="Z59" s="6"/>
    </row>
    <row r="60" spans="1:26" ht="15.75" customHeight="1" x14ac:dyDescent="0.3">
      <c r="A60" s="27">
        <v>55</v>
      </c>
      <c r="B60" s="41" t="s">
        <v>88</v>
      </c>
      <c r="C60" s="21" t="s">
        <v>79</v>
      </c>
      <c r="D60" s="21" t="str">
        <f t="shared" ca="1" si="0"/>
        <v>Molycop-20260819-70289</v>
      </c>
      <c r="E60" s="21" t="s">
        <v>27</v>
      </c>
      <c r="F60" s="21">
        <v>500</v>
      </c>
      <c r="G60" s="9">
        <v>2.1</v>
      </c>
      <c r="H60" s="21" t="str">
        <f>DH!$G60&amp;DH!$F60</f>
        <v>2,1500</v>
      </c>
      <c r="I60" s="21"/>
      <c r="J60" s="22"/>
      <c r="K60" s="22"/>
      <c r="L60" s="23" t="str">
        <f t="shared" ca="1" si="1"/>
        <v/>
      </c>
      <c r="M60" s="24" t="str">
        <f t="shared" si="2"/>
        <v/>
      </c>
      <c r="N60" s="25" t="str">
        <f t="shared" si="3"/>
        <v/>
      </c>
      <c r="O60" s="25"/>
      <c r="P60" s="25" t="str">
        <f t="array" ref="P60">IFERROR(VLOOKUP(INDEX(CĐ!$C:$C,MATCH($B60,CĐ!$B:$B,0)+COUNTIF(CĐ!$B:$B,$B60)-1),#REF!,MATCH("Hoàn thiện",#REF!,0)+1),"")</f>
        <v/>
      </c>
      <c r="Q60" s="25"/>
      <c r="R60" s="26" t="str">
        <f t="shared" si="4"/>
        <v/>
      </c>
      <c r="S60" s="26" t="str">
        <f>IF(DH!$N60="OK","Hoàn thành","Đang làm")</f>
        <v>Đang làm</v>
      </c>
      <c r="T60" s="6"/>
      <c r="U60" s="6"/>
      <c r="V60" s="6"/>
      <c r="W60" s="6"/>
      <c r="X60" s="6"/>
      <c r="Y60" s="6"/>
      <c r="Z60" s="6"/>
    </row>
    <row r="61" spans="1:26" ht="15.75" customHeight="1" x14ac:dyDescent="0.3">
      <c r="A61" s="27">
        <v>56</v>
      </c>
      <c r="B61" s="41" t="s">
        <v>89</v>
      </c>
      <c r="C61" s="21" t="s">
        <v>79</v>
      </c>
      <c r="D61" s="21" t="str">
        <f t="shared" ca="1" si="0"/>
        <v>Molycop-20260819-54856</v>
      </c>
      <c r="E61" s="21" t="s">
        <v>27</v>
      </c>
      <c r="F61" s="21">
        <v>500</v>
      </c>
      <c r="G61" s="9">
        <v>2.9</v>
      </c>
      <c r="H61" s="21" t="str">
        <f>DH!$G61&amp;DH!$F61</f>
        <v>2,9500</v>
      </c>
      <c r="I61" s="21"/>
      <c r="J61" s="22"/>
      <c r="K61" s="22"/>
      <c r="L61" s="23" t="str">
        <f t="shared" ca="1" si="1"/>
        <v/>
      </c>
      <c r="M61" s="24" t="str">
        <f t="shared" si="2"/>
        <v/>
      </c>
      <c r="N61" s="25" t="str">
        <f t="shared" si="3"/>
        <v/>
      </c>
      <c r="O61" s="25"/>
      <c r="P61" s="25" t="str">
        <f t="array" ref="P61">IFERROR(VLOOKUP(INDEX(CĐ!$C:$C,MATCH($B61,CĐ!$B:$B,0)+COUNTIF(CĐ!$B:$B,$B61)-1),#REF!,MATCH("Hoàn thiện",#REF!,0)+1),"")</f>
        <v/>
      </c>
      <c r="Q61" s="25"/>
      <c r="R61" s="26" t="str">
        <f t="shared" si="4"/>
        <v/>
      </c>
      <c r="S61" s="26" t="str">
        <f>IF(DH!$N61="OK","Hoàn thành","Đang làm")</f>
        <v>Đang làm</v>
      </c>
      <c r="T61" s="6"/>
      <c r="U61" s="6"/>
      <c r="V61" s="6"/>
      <c r="W61" s="6"/>
      <c r="X61" s="6"/>
      <c r="Y61" s="6"/>
      <c r="Z61" s="6"/>
    </row>
    <row r="62" spans="1:26" ht="15.75" customHeight="1" x14ac:dyDescent="0.3">
      <c r="A62" s="27">
        <v>57</v>
      </c>
      <c r="B62" s="41" t="s">
        <v>90</v>
      </c>
      <c r="C62" s="21" t="s">
        <v>79</v>
      </c>
      <c r="D62" s="21" t="str">
        <f t="shared" ca="1" si="0"/>
        <v>Molycop-20260819-57707</v>
      </c>
      <c r="E62" s="21" t="s">
        <v>27</v>
      </c>
      <c r="F62" s="21">
        <v>500</v>
      </c>
      <c r="G62" s="9"/>
      <c r="H62" s="21" t="str">
        <f>DH!$G62&amp;DH!$F62</f>
        <v>500</v>
      </c>
      <c r="I62" s="21"/>
      <c r="J62" s="22"/>
      <c r="K62" s="22"/>
      <c r="L62" s="23" t="str">
        <f t="shared" ca="1" si="1"/>
        <v/>
      </c>
      <c r="M62" s="24" t="str">
        <f t="shared" si="2"/>
        <v/>
      </c>
      <c r="N62" s="25" t="str">
        <f t="shared" si="3"/>
        <v/>
      </c>
      <c r="O62" s="25"/>
      <c r="P62" s="25" t="str">
        <f t="array" ref="P62">IFERROR(VLOOKUP(INDEX(CĐ!$C:$C,MATCH($B62,CĐ!$B:$B,0)+COUNTIF(CĐ!$B:$B,$B62)-1),#REF!,MATCH("Hoàn thiện",#REF!,0)+1),"")</f>
        <v/>
      </c>
      <c r="Q62" s="25"/>
      <c r="R62" s="26" t="str">
        <f t="shared" si="4"/>
        <v/>
      </c>
      <c r="S62" s="26" t="str">
        <f>IF(DH!$N62="OK","Hoàn thành","Đang làm")</f>
        <v>Đang làm</v>
      </c>
      <c r="T62" s="6"/>
      <c r="U62" s="6"/>
      <c r="V62" s="6"/>
      <c r="W62" s="6"/>
      <c r="X62" s="6"/>
      <c r="Y62" s="6"/>
      <c r="Z62" s="6"/>
    </row>
    <row r="63" spans="1:26" ht="15.75" customHeight="1" x14ac:dyDescent="0.3">
      <c r="A63" s="27">
        <v>58</v>
      </c>
      <c r="B63" s="41" t="s">
        <v>91</v>
      </c>
      <c r="C63" s="21" t="s">
        <v>79</v>
      </c>
      <c r="D63" s="21" t="str">
        <f t="shared" ca="1" si="0"/>
        <v>Molycop-20260819-82734</v>
      </c>
      <c r="E63" s="21" t="s">
        <v>27</v>
      </c>
      <c r="F63" s="21">
        <v>500</v>
      </c>
      <c r="G63" s="9"/>
      <c r="H63" s="21" t="str">
        <f>DH!$G63&amp;DH!$F63</f>
        <v>500</v>
      </c>
      <c r="I63" s="21"/>
      <c r="J63" s="22"/>
      <c r="K63" s="22"/>
      <c r="L63" s="23" t="str">
        <f t="shared" ca="1" si="1"/>
        <v/>
      </c>
      <c r="M63" s="24" t="str">
        <f t="shared" si="2"/>
        <v/>
      </c>
      <c r="N63" s="25" t="str">
        <f t="shared" si="3"/>
        <v/>
      </c>
      <c r="O63" s="25"/>
      <c r="P63" s="25" t="str">
        <f t="array" ref="P63">IFERROR(VLOOKUP(INDEX(CĐ!$C:$C,MATCH($B63,CĐ!$B:$B,0)+COUNTIF(CĐ!$B:$B,$B63)-1),#REF!,MATCH("Hoàn thiện",#REF!,0)+1),"")</f>
        <v/>
      </c>
      <c r="Q63" s="25"/>
      <c r="R63" s="26" t="str">
        <f t="shared" si="4"/>
        <v/>
      </c>
      <c r="S63" s="26" t="str">
        <f>IF(DH!$N63="OK","Hoàn thành","Đang làm")</f>
        <v>Đang làm</v>
      </c>
      <c r="T63" s="6"/>
      <c r="U63" s="6"/>
      <c r="V63" s="6"/>
      <c r="W63" s="6"/>
      <c r="X63" s="6"/>
      <c r="Y63" s="6"/>
      <c r="Z63" s="6"/>
    </row>
    <row r="64" spans="1:26" ht="15.75" customHeight="1" x14ac:dyDescent="0.3">
      <c r="A64" s="27">
        <v>59</v>
      </c>
      <c r="B64" s="41" t="s">
        <v>92</v>
      </c>
      <c r="C64" s="21" t="s">
        <v>79</v>
      </c>
      <c r="D64" s="21" t="str">
        <f t="shared" ca="1" si="0"/>
        <v>Molycop-20260819-98338</v>
      </c>
      <c r="E64" s="21" t="s">
        <v>27</v>
      </c>
      <c r="F64" s="21">
        <v>500</v>
      </c>
      <c r="G64" s="9"/>
      <c r="H64" s="21" t="str">
        <f>DH!$G64&amp;DH!$F64</f>
        <v>500</v>
      </c>
      <c r="I64" s="21"/>
      <c r="J64" s="22"/>
      <c r="K64" s="22"/>
      <c r="L64" s="23" t="str">
        <f t="shared" ca="1" si="1"/>
        <v/>
      </c>
      <c r="M64" s="24" t="str">
        <f t="shared" si="2"/>
        <v/>
      </c>
      <c r="N64" s="25" t="str">
        <f t="shared" si="3"/>
        <v/>
      </c>
      <c r="O64" s="25"/>
      <c r="P64" s="25" t="str">
        <f t="array" ref="P64">IFERROR(VLOOKUP(INDEX(CĐ!$C:$C,MATCH($B64,CĐ!$B:$B,0)+COUNTIF(CĐ!$B:$B,$B64)-1),#REF!,MATCH("Hoàn thiện",#REF!,0)+1),"")</f>
        <v/>
      </c>
      <c r="Q64" s="25"/>
      <c r="R64" s="26" t="str">
        <f t="shared" si="4"/>
        <v/>
      </c>
      <c r="S64" s="26" t="str">
        <f>IF(DH!$N64="OK","Hoàn thành","Đang làm")</f>
        <v>Đang làm</v>
      </c>
      <c r="T64" s="6"/>
      <c r="U64" s="6"/>
      <c r="V64" s="6"/>
      <c r="W64" s="6"/>
      <c r="X64" s="6"/>
      <c r="Y64" s="6"/>
      <c r="Z64" s="6"/>
    </row>
    <row r="65" spans="1:26" ht="15.75" customHeight="1" x14ac:dyDescent="0.3">
      <c r="A65" s="27">
        <v>60</v>
      </c>
      <c r="B65" s="43" t="s">
        <v>93</v>
      </c>
      <c r="C65" s="21" t="s">
        <v>94</v>
      </c>
      <c r="D65" s="21" t="str">
        <f t="shared" ca="1" si="0"/>
        <v>VauTid-20260819-18244</v>
      </c>
      <c r="E65" s="21" t="s">
        <v>27</v>
      </c>
      <c r="F65" s="38">
        <v>5</v>
      </c>
      <c r="G65" s="9">
        <v>19.2</v>
      </c>
      <c r="H65" s="21" t="str">
        <f>DH!$G65&amp;DH!$F65</f>
        <v>19,25</v>
      </c>
      <c r="I65" s="21"/>
      <c r="J65" s="22"/>
      <c r="K65" s="22"/>
      <c r="L65" s="23" t="str">
        <f t="shared" ca="1" si="1"/>
        <v/>
      </c>
      <c r="M65" s="24" t="str">
        <f t="shared" si="2"/>
        <v/>
      </c>
      <c r="N65" s="25" t="str">
        <f t="shared" si="3"/>
        <v/>
      </c>
      <c r="O65" s="25"/>
      <c r="P65" s="25" t="str">
        <f t="array" ref="P65">IFERROR(VLOOKUP(INDEX(CĐ!$C:$C,MATCH($B65,CĐ!$B:$B,0)+COUNTIF(CĐ!$B:$B,$B65)-1),#REF!,MATCH("Hoàn thiện",#REF!,0)+1),"")</f>
        <v/>
      </c>
      <c r="Q65" s="25"/>
      <c r="R65" s="26" t="str">
        <f t="shared" si="4"/>
        <v/>
      </c>
      <c r="S65" s="26" t="str">
        <f>IF(DH!$N65="OK","Hoàn thành","Đang làm")</f>
        <v>Đang làm</v>
      </c>
      <c r="T65" s="6"/>
      <c r="U65" s="6"/>
      <c r="V65" s="6"/>
      <c r="W65" s="6"/>
      <c r="X65" s="6"/>
      <c r="Y65" s="6"/>
      <c r="Z65" s="6"/>
    </row>
    <row r="66" spans="1:26" ht="15.75" customHeight="1" x14ac:dyDescent="0.3">
      <c r="A66" s="27">
        <v>61</v>
      </c>
      <c r="B66" s="43" t="s">
        <v>95</v>
      </c>
      <c r="C66" s="21" t="s">
        <v>94</v>
      </c>
      <c r="D66" s="21" t="str">
        <f t="shared" ca="1" si="0"/>
        <v>VauTid-20260819-76928</v>
      </c>
      <c r="E66" s="21" t="s">
        <v>27</v>
      </c>
      <c r="F66" s="38">
        <v>5</v>
      </c>
      <c r="G66" s="9">
        <v>13.5</v>
      </c>
      <c r="H66" s="21" t="str">
        <f>DH!$G66&amp;DH!$F66</f>
        <v>13,55</v>
      </c>
      <c r="I66" s="21"/>
      <c r="J66" s="22"/>
      <c r="K66" s="22"/>
      <c r="L66" s="23" t="str">
        <f t="shared" ca="1" si="1"/>
        <v/>
      </c>
      <c r="M66" s="24" t="str">
        <f t="shared" si="2"/>
        <v/>
      </c>
      <c r="N66" s="25" t="str">
        <f t="shared" si="3"/>
        <v/>
      </c>
      <c r="O66" s="25"/>
      <c r="P66" s="25" t="str">
        <f t="array" ref="P66">IFERROR(VLOOKUP(INDEX(CĐ!$C:$C,MATCH($B66,CĐ!$B:$B,0)+COUNTIF(CĐ!$B:$B,$B66)-1),#REF!,MATCH("Hoàn thiện",#REF!,0)+1),"")</f>
        <v/>
      </c>
      <c r="Q66" s="25"/>
      <c r="R66" s="26" t="str">
        <f t="shared" si="4"/>
        <v/>
      </c>
      <c r="S66" s="26" t="str">
        <f>IF(DH!$N66="OK","Hoàn thành","Đang làm")</f>
        <v>Đang làm</v>
      </c>
      <c r="T66" s="6"/>
      <c r="U66" s="6"/>
      <c r="V66" s="6"/>
      <c r="W66" s="6"/>
      <c r="X66" s="6"/>
      <c r="Y66" s="6"/>
      <c r="Z66" s="6"/>
    </row>
    <row r="67" spans="1:26" ht="15.75" customHeight="1" x14ac:dyDescent="0.3">
      <c r="A67" s="27">
        <v>62</v>
      </c>
      <c r="B67" s="43" t="s">
        <v>96</v>
      </c>
      <c r="C67" s="21" t="s">
        <v>94</v>
      </c>
      <c r="D67" s="21" t="str">
        <f t="shared" ca="1" si="0"/>
        <v>VauTid-20260819-18271</v>
      </c>
      <c r="E67" s="21" t="s">
        <v>27</v>
      </c>
      <c r="F67" s="38">
        <v>5</v>
      </c>
      <c r="G67" s="9">
        <v>13.5</v>
      </c>
      <c r="H67" s="21" t="str">
        <f>DH!$G67&amp;DH!$F67</f>
        <v>13,55</v>
      </c>
      <c r="I67" s="21"/>
      <c r="J67" s="22"/>
      <c r="K67" s="22"/>
      <c r="L67" s="23" t="str">
        <f t="shared" ca="1" si="1"/>
        <v/>
      </c>
      <c r="M67" s="24" t="str">
        <f t="shared" si="2"/>
        <v/>
      </c>
      <c r="N67" s="25" t="str">
        <f t="shared" si="3"/>
        <v/>
      </c>
      <c r="O67" s="25"/>
      <c r="P67" s="25" t="str">
        <f t="array" ref="P67">IFERROR(VLOOKUP(INDEX(CĐ!$C:$C,MATCH($B67,CĐ!$B:$B,0)+COUNTIF(CĐ!$B:$B,$B67)-1),#REF!,MATCH("Hoàn thiện",#REF!,0)+1),"")</f>
        <v/>
      </c>
      <c r="Q67" s="25"/>
      <c r="R67" s="26" t="str">
        <f t="shared" si="4"/>
        <v/>
      </c>
      <c r="S67" s="26" t="str">
        <f>IF(DH!$N67="OK","Hoàn thành","Đang làm")</f>
        <v>Đang làm</v>
      </c>
      <c r="T67" s="6"/>
      <c r="U67" s="6"/>
      <c r="V67" s="6"/>
      <c r="W67" s="6"/>
      <c r="X67" s="6"/>
      <c r="Y67" s="6"/>
      <c r="Z67" s="6"/>
    </row>
    <row r="68" spans="1:26" ht="15.75" customHeight="1" x14ac:dyDescent="0.3">
      <c r="A68" s="27">
        <v>63</v>
      </c>
      <c r="B68" s="41" t="s">
        <v>97</v>
      </c>
      <c r="C68" s="21" t="s">
        <v>98</v>
      </c>
      <c r="D68" s="21" t="str">
        <f t="shared" ca="1" si="0"/>
        <v>Kính Nổi -20260819-95498</v>
      </c>
      <c r="E68" s="21" t="s">
        <v>27</v>
      </c>
      <c r="F68" s="21">
        <v>15</v>
      </c>
      <c r="G68" s="9">
        <v>77</v>
      </c>
      <c r="H68" s="21" t="str">
        <f>DH!$G68&amp;DH!$F68</f>
        <v>7715</v>
      </c>
      <c r="I68" s="21"/>
      <c r="J68" s="22"/>
      <c r="K68" s="22"/>
      <c r="L68" s="23" t="str">
        <f t="shared" ca="1" si="1"/>
        <v/>
      </c>
      <c r="M68" s="24" t="str">
        <f t="shared" si="2"/>
        <v/>
      </c>
      <c r="N68" s="25" t="str">
        <f t="shared" si="3"/>
        <v/>
      </c>
      <c r="O68" s="25"/>
      <c r="P68" s="25" t="str">
        <f t="array" ref="P68">IFERROR(VLOOKUP(INDEX(CĐ!$C:$C,MATCH($B68,CĐ!$B:$B,0)+COUNTIF(CĐ!$B:$B,$B68)-1),#REF!,MATCH("Hoàn thiện",#REF!,0)+1),"")</f>
        <v/>
      </c>
      <c r="Q68" s="25"/>
      <c r="R68" s="26" t="str">
        <f t="shared" si="4"/>
        <v/>
      </c>
      <c r="S68" s="26" t="str">
        <f>IF(DH!$N68="OK","Hoàn thành","Đang làm")</f>
        <v>Đang làm</v>
      </c>
      <c r="T68" s="6"/>
      <c r="U68" s="6"/>
      <c r="V68" s="6"/>
      <c r="W68" s="6"/>
      <c r="X68" s="6"/>
      <c r="Y68" s="6"/>
      <c r="Z68" s="6"/>
    </row>
    <row r="69" spans="1:26" ht="15.75" customHeight="1" x14ac:dyDescent="0.3">
      <c r="A69" s="27">
        <v>64</v>
      </c>
      <c r="B69" s="43" t="s">
        <v>99</v>
      </c>
      <c r="C69" s="21" t="s">
        <v>100</v>
      </c>
      <c r="D69" s="21" t="str">
        <f t="shared" ca="1" si="0"/>
        <v>Vico- QLTB-20260819-99535</v>
      </c>
      <c r="E69" s="21" t="s">
        <v>27</v>
      </c>
      <c r="F69" s="21">
        <v>32</v>
      </c>
      <c r="G69" s="9">
        <v>25.7</v>
      </c>
      <c r="H69" s="21" t="str">
        <f>DH!$G69&amp;DH!$F69</f>
        <v>25,732</v>
      </c>
      <c r="I69" s="21"/>
      <c r="J69" s="22"/>
      <c r="K69" s="22"/>
      <c r="L69" s="23" t="str">
        <f t="shared" ca="1" si="1"/>
        <v/>
      </c>
      <c r="M69" s="24" t="str">
        <f t="shared" si="2"/>
        <v/>
      </c>
      <c r="N69" s="25" t="str">
        <f t="shared" si="3"/>
        <v/>
      </c>
      <c r="O69" s="25"/>
      <c r="P69" s="25" t="str">
        <f t="array" ref="P69">IFERROR(VLOOKUP(INDEX(CĐ!$C:$C,MATCH($B69,CĐ!$B:$B,0)+COUNTIF(CĐ!$B:$B,$B69)-1),#REF!,MATCH("Hoàn thiện",#REF!,0)+1),"")</f>
        <v/>
      </c>
      <c r="Q69" s="25"/>
      <c r="R69" s="26" t="str">
        <f t="shared" si="4"/>
        <v/>
      </c>
      <c r="S69" s="26" t="str">
        <f>IF(DH!$N69="OK","Hoàn thành","Đang làm")</f>
        <v>Đang làm</v>
      </c>
      <c r="T69" s="6"/>
      <c r="U69" s="6"/>
      <c r="V69" s="6"/>
      <c r="W69" s="6"/>
      <c r="X69" s="6"/>
      <c r="Y69" s="6"/>
      <c r="Z69" s="6"/>
    </row>
    <row r="70" spans="1:26" ht="15.75" customHeight="1" x14ac:dyDescent="0.3">
      <c r="A70" s="27">
        <v>65</v>
      </c>
      <c r="B70" s="41" t="s">
        <v>101</v>
      </c>
      <c r="C70" s="21" t="s">
        <v>102</v>
      </c>
      <c r="D70" s="21" t="str">
        <f t="shared" ca="1" si="0"/>
        <v>Win win-20260819-18125</v>
      </c>
      <c r="E70" s="21" t="s">
        <v>27</v>
      </c>
      <c r="F70" s="21">
        <v>1000</v>
      </c>
      <c r="G70" s="9">
        <v>9</v>
      </c>
      <c r="H70" s="21" t="str">
        <f>DH!$G70&amp;DH!$F70</f>
        <v>91000</v>
      </c>
      <c r="I70" s="21"/>
      <c r="J70" s="22"/>
      <c r="K70" s="22"/>
      <c r="L70" s="23" t="str">
        <f t="shared" ca="1" si="1"/>
        <v/>
      </c>
      <c r="M70" s="24" t="str">
        <f t="shared" si="2"/>
        <v/>
      </c>
      <c r="N70" s="25" t="str">
        <f t="shared" si="3"/>
        <v/>
      </c>
      <c r="O70" s="25"/>
      <c r="P70" s="25" t="str">
        <f t="array" ref="P70">IFERROR(VLOOKUP(INDEX(CĐ!$C:$C,MATCH($B70,CĐ!$B:$B,0)+COUNTIF(CĐ!$B:$B,$B70)-1),#REF!,MATCH("Hoàn thiện",#REF!,0)+1),"")</f>
        <v/>
      </c>
      <c r="Q70" s="25"/>
      <c r="R70" s="26" t="str">
        <f t="shared" si="4"/>
        <v/>
      </c>
      <c r="S70" s="26" t="str">
        <f>IF(DH!$N70="OK","Hoàn thành","Đang làm")</f>
        <v>Đang làm</v>
      </c>
      <c r="T70" s="6"/>
      <c r="U70" s="6"/>
      <c r="V70" s="6"/>
      <c r="W70" s="6"/>
      <c r="X70" s="6"/>
      <c r="Y70" s="6"/>
      <c r="Z70" s="6"/>
    </row>
    <row r="71" spans="1:26" ht="15.75" customHeight="1" x14ac:dyDescent="0.3">
      <c r="A71" s="27">
        <v>66</v>
      </c>
      <c r="B71" s="44" t="s">
        <v>103</v>
      </c>
      <c r="C71" s="21" t="s">
        <v>102</v>
      </c>
      <c r="D71" s="21" t="str">
        <f t="shared" ca="1" si="0"/>
        <v>Win win-20260819-95778</v>
      </c>
      <c r="E71" s="21" t="s">
        <v>27</v>
      </c>
      <c r="F71" s="21">
        <v>1000</v>
      </c>
      <c r="G71" s="38">
        <v>10</v>
      </c>
      <c r="H71" s="21" t="str">
        <f>DH!$G71&amp;DH!$F71</f>
        <v>101000</v>
      </c>
      <c r="I71" s="21"/>
      <c r="J71" s="22"/>
      <c r="K71" s="22"/>
      <c r="L71" s="23" t="str">
        <f t="shared" ca="1" si="1"/>
        <v/>
      </c>
      <c r="M71" s="24" t="str">
        <f t="shared" si="2"/>
        <v/>
      </c>
      <c r="N71" s="25" t="str">
        <f t="shared" si="3"/>
        <v/>
      </c>
      <c r="O71" s="25"/>
      <c r="P71" s="25" t="str">
        <f t="array" ref="P71">IFERROR(VLOOKUP(INDEX(CĐ!$C:$C,MATCH($B71,CĐ!$B:$B,0)+COUNTIF(CĐ!$B:$B,$B71)-1),#REF!,MATCH("Hoàn thiện",#REF!,0)+1),"")</f>
        <v/>
      </c>
      <c r="Q71" s="25"/>
      <c r="R71" s="26" t="str">
        <f t="shared" si="4"/>
        <v/>
      </c>
      <c r="S71" s="26" t="str">
        <f>IF(DH!$N71="OK","Hoàn thành","Đang làm")</f>
        <v>Đang làm</v>
      </c>
      <c r="T71" s="6"/>
      <c r="U71" s="6"/>
      <c r="V71" s="6"/>
      <c r="W71" s="6"/>
      <c r="X71" s="6"/>
      <c r="Y71" s="6"/>
      <c r="Z71" s="6"/>
    </row>
    <row r="72" spans="1:26" ht="15.75" customHeight="1" x14ac:dyDescent="0.3">
      <c r="A72" s="27">
        <v>67</v>
      </c>
      <c r="B72" s="41" t="s">
        <v>104</v>
      </c>
      <c r="C72" s="21" t="s">
        <v>102</v>
      </c>
      <c r="D72" s="21" t="str">
        <f t="shared" ca="1" si="0"/>
        <v>Win win-20260819-99910</v>
      </c>
      <c r="E72" s="21" t="s">
        <v>27</v>
      </c>
      <c r="F72" s="21">
        <v>1000</v>
      </c>
      <c r="G72" s="38">
        <v>13.5</v>
      </c>
      <c r="H72" s="21" t="str">
        <f>DH!$G72&amp;DH!$F72</f>
        <v>13,51000</v>
      </c>
      <c r="I72" s="21"/>
      <c r="J72" s="22"/>
      <c r="K72" s="22"/>
      <c r="L72" s="23" t="str">
        <f t="shared" ca="1" si="1"/>
        <v/>
      </c>
      <c r="M72" s="24" t="str">
        <f t="shared" si="2"/>
        <v/>
      </c>
      <c r="N72" s="25" t="str">
        <f t="shared" si="3"/>
        <v/>
      </c>
      <c r="O72" s="25"/>
      <c r="P72" s="25" t="str">
        <f t="array" ref="P72">IFERROR(VLOOKUP(INDEX(CĐ!$C:$C,MATCH($B72,CĐ!$B:$B,0)+COUNTIF(CĐ!$B:$B,$B72)-1),#REF!,MATCH("Hoàn thiện",#REF!,0)+1),"")</f>
        <v/>
      </c>
      <c r="Q72" s="25"/>
      <c r="R72" s="26" t="str">
        <f t="shared" si="4"/>
        <v/>
      </c>
      <c r="S72" s="26" t="str">
        <f>IF(DH!$N72="OK","Hoàn thành","Đang làm")</f>
        <v>Đang làm</v>
      </c>
      <c r="T72" s="6"/>
      <c r="U72" s="6"/>
      <c r="V72" s="6"/>
      <c r="W72" s="6"/>
      <c r="X72" s="6"/>
      <c r="Y72" s="6"/>
      <c r="Z72" s="6"/>
    </row>
    <row r="73" spans="1:26" ht="15.75" customHeight="1" x14ac:dyDescent="0.3">
      <c r="A73" s="27">
        <v>68</v>
      </c>
      <c r="B73" s="41" t="s">
        <v>105</v>
      </c>
      <c r="C73" s="21" t="s">
        <v>102</v>
      </c>
      <c r="D73" s="21" t="str">
        <f t="shared" ca="1" si="0"/>
        <v>Win win-20260819-85413</v>
      </c>
      <c r="E73" s="21" t="s">
        <v>27</v>
      </c>
      <c r="F73" s="21">
        <v>1000</v>
      </c>
      <c r="G73" s="38">
        <v>13.5</v>
      </c>
      <c r="H73" s="21" t="str">
        <f>DH!$G73&amp;DH!$F73</f>
        <v>13,51000</v>
      </c>
      <c r="I73" s="21"/>
      <c r="J73" s="22"/>
      <c r="K73" s="22"/>
      <c r="L73" s="23" t="str">
        <f t="shared" ca="1" si="1"/>
        <v/>
      </c>
      <c r="M73" s="24" t="str">
        <f t="shared" si="2"/>
        <v/>
      </c>
      <c r="N73" s="25" t="str">
        <f t="shared" si="3"/>
        <v/>
      </c>
      <c r="O73" s="25"/>
      <c r="P73" s="25" t="str">
        <f t="array" ref="P73">IFERROR(VLOOKUP(INDEX(CĐ!$C:$C,MATCH($B73,CĐ!$B:$B,0)+COUNTIF(CĐ!$B:$B,$B73)-1),#REF!,MATCH("Hoàn thiện",#REF!,0)+1),"")</f>
        <v/>
      </c>
      <c r="Q73" s="25"/>
      <c r="R73" s="26" t="str">
        <f t="shared" si="4"/>
        <v/>
      </c>
      <c r="S73" s="26" t="str">
        <f>IF(DH!$N73="OK","Hoàn thành","Đang làm")</f>
        <v>Đang làm</v>
      </c>
      <c r="T73" s="6"/>
      <c r="U73" s="6"/>
      <c r="V73" s="6"/>
      <c r="W73" s="6"/>
      <c r="X73" s="6"/>
      <c r="Y73" s="6"/>
      <c r="Z73" s="6"/>
    </row>
    <row r="74" spans="1:26" ht="15.75" customHeight="1" x14ac:dyDescent="0.3">
      <c r="A74" s="27">
        <v>69</v>
      </c>
      <c r="B74" s="41" t="s">
        <v>106</v>
      </c>
      <c r="C74" s="21" t="s">
        <v>102</v>
      </c>
      <c r="D74" s="21" t="str">
        <f t="shared" ca="1" si="0"/>
        <v>Win win-20260819-81587</v>
      </c>
      <c r="E74" s="21" t="s">
        <v>27</v>
      </c>
      <c r="F74" s="21">
        <v>1000</v>
      </c>
      <c r="G74" s="38">
        <v>19.5</v>
      </c>
      <c r="H74" s="21" t="str">
        <f>DH!$G74&amp;DH!$F74</f>
        <v>19,51000</v>
      </c>
      <c r="I74" s="21"/>
      <c r="J74" s="22"/>
      <c r="K74" s="22"/>
      <c r="L74" s="23" t="str">
        <f t="shared" ca="1" si="1"/>
        <v/>
      </c>
      <c r="M74" s="24" t="str">
        <f t="shared" si="2"/>
        <v/>
      </c>
      <c r="N74" s="25" t="str">
        <f t="shared" si="3"/>
        <v/>
      </c>
      <c r="O74" s="25"/>
      <c r="P74" s="25" t="str">
        <f t="array" ref="P74">IFERROR(VLOOKUP(INDEX(CĐ!$C:$C,MATCH($B74,CĐ!$B:$B,0)+COUNTIF(CĐ!$B:$B,$B74)-1),#REF!,MATCH("Hoàn thiện",#REF!,0)+1),"")</f>
        <v/>
      </c>
      <c r="Q74" s="25"/>
      <c r="R74" s="26" t="str">
        <f t="shared" si="4"/>
        <v/>
      </c>
      <c r="S74" s="26" t="str">
        <f>IF(DH!$N74="OK","Hoàn thành","Đang làm")</f>
        <v>Đang làm</v>
      </c>
      <c r="T74" s="6"/>
      <c r="U74" s="6"/>
      <c r="V74" s="6"/>
      <c r="W74" s="6"/>
      <c r="X74" s="6"/>
      <c r="Y74" s="6"/>
      <c r="Z74" s="6"/>
    </row>
    <row r="75" spans="1:26" ht="15.75" customHeight="1" x14ac:dyDescent="0.3">
      <c r="A75" s="27">
        <v>70</v>
      </c>
      <c r="B75" s="41" t="s">
        <v>107</v>
      </c>
      <c r="C75" s="21" t="s">
        <v>102</v>
      </c>
      <c r="D75" s="21" t="str">
        <f t="shared" ca="1" si="0"/>
        <v>Win win-20260819-51511</v>
      </c>
      <c r="E75" s="21" t="s">
        <v>27</v>
      </c>
      <c r="F75" s="21">
        <v>1000</v>
      </c>
      <c r="G75" s="38">
        <v>27</v>
      </c>
      <c r="H75" s="21" t="str">
        <f>DH!$G75&amp;DH!$F75</f>
        <v>271000</v>
      </c>
      <c r="I75" s="21"/>
      <c r="J75" s="22"/>
      <c r="K75" s="22"/>
      <c r="L75" s="23" t="str">
        <f t="shared" ca="1" si="1"/>
        <v/>
      </c>
      <c r="M75" s="24" t="str">
        <f t="shared" si="2"/>
        <v/>
      </c>
      <c r="N75" s="25" t="str">
        <f t="shared" si="3"/>
        <v/>
      </c>
      <c r="O75" s="25"/>
      <c r="P75" s="25" t="str">
        <f t="array" ref="P75">IFERROR(VLOOKUP(INDEX(CĐ!$C:$C,MATCH($B75,CĐ!$B:$B,0)+COUNTIF(CĐ!$B:$B,$B75)-1),#REF!,MATCH("Hoàn thiện",#REF!,0)+1),"")</f>
        <v/>
      </c>
      <c r="Q75" s="25"/>
      <c r="R75" s="26" t="str">
        <f t="shared" si="4"/>
        <v/>
      </c>
      <c r="S75" s="26" t="str">
        <f>IF(DH!$N75="OK","Hoàn thành","Đang làm")</f>
        <v>Đang làm</v>
      </c>
      <c r="T75" s="6"/>
      <c r="U75" s="6"/>
      <c r="V75" s="6"/>
      <c r="W75" s="6"/>
      <c r="X75" s="6"/>
      <c r="Y75" s="6"/>
      <c r="Z75" s="6"/>
    </row>
    <row r="76" spans="1:26" ht="15.75" customHeight="1" x14ac:dyDescent="0.3">
      <c r="A76" s="27">
        <v>71</v>
      </c>
      <c r="B76" s="41" t="s">
        <v>108</v>
      </c>
      <c r="C76" s="21" t="s">
        <v>102</v>
      </c>
      <c r="D76" s="21" t="str">
        <f t="shared" ca="1" si="0"/>
        <v>Win win-20260819-81395</v>
      </c>
      <c r="E76" s="21" t="s">
        <v>27</v>
      </c>
      <c r="F76" s="21">
        <v>1000</v>
      </c>
      <c r="G76" s="38">
        <v>9.5</v>
      </c>
      <c r="H76" s="21" t="str">
        <f>DH!$G76&amp;DH!$F76</f>
        <v>9,51000</v>
      </c>
      <c r="I76" s="21"/>
      <c r="J76" s="22"/>
      <c r="K76" s="22"/>
      <c r="L76" s="23" t="str">
        <f t="shared" ca="1" si="1"/>
        <v/>
      </c>
      <c r="M76" s="24" t="str">
        <f t="shared" si="2"/>
        <v/>
      </c>
      <c r="N76" s="25" t="str">
        <f t="shared" si="3"/>
        <v/>
      </c>
      <c r="O76" s="25"/>
      <c r="P76" s="25" t="str">
        <f t="array" ref="P76">IFERROR(VLOOKUP(INDEX(CĐ!$C:$C,MATCH($B76,CĐ!$B:$B,0)+COUNTIF(CĐ!$B:$B,$B76)-1),#REF!,MATCH("Hoàn thiện",#REF!,0)+1),"")</f>
        <v/>
      </c>
      <c r="Q76" s="25"/>
      <c r="R76" s="26" t="str">
        <f t="shared" si="4"/>
        <v/>
      </c>
      <c r="S76" s="26" t="str">
        <f>IF(DH!$N76="OK","Hoàn thành","Đang làm")</f>
        <v>Đang làm</v>
      </c>
      <c r="T76" s="6"/>
      <c r="U76" s="6"/>
      <c r="V76" s="6"/>
      <c r="W76" s="6"/>
      <c r="X76" s="6"/>
      <c r="Y76" s="6"/>
      <c r="Z76" s="6"/>
    </row>
    <row r="77" spans="1:26" ht="15.75" customHeight="1" x14ac:dyDescent="0.3">
      <c r="A77" s="27">
        <v>72</v>
      </c>
      <c r="B77" s="41" t="s">
        <v>109</v>
      </c>
      <c r="C77" s="21" t="s">
        <v>102</v>
      </c>
      <c r="D77" s="21" t="str">
        <f t="shared" ca="1" si="0"/>
        <v>Win win-20260819-72564</v>
      </c>
      <c r="E77" s="21" t="s">
        <v>27</v>
      </c>
      <c r="F77" s="21">
        <v>1000</v>
      </c>
      <c r="G77" s="36">
        <v>18</v>
      </c>
      <c r="H77" s="21" t="str">
        <f>DH!$G77&amp;DH!$F77</f>
        <v>181000</v>
      </c>
      <c r="I77" s="21"/>
      <c r="J77" s="22"/>
      <c r="K77" s="22"/>
      <c r="L77" s="23" t="str">
        <f t="shared" ca="1" si="1"/>
        <v/>
      </c>
      <c r="M77" s="24" t="str">
        <f t="shared" si="2"/>
        <v/>
      </c>
      <c r="N77" s="25" t="str">
        <f t="shared" si="3"/>
        <v/>
      </c>
      <c r="O77" s="25"/>
      <c r="P77" s="25" t="str">
        <f t="array" ref="P77">IFERROR(VLOOKUP(INDEX(CĐ!$C:$C,MATCH($B77,CĐ!$B:$B,0)+COUNTIF(CĐ!$B:$B,$B77)-1),#REF!,MATCH("Hoàn thiện",#REF!,0)+1),"")</f>
        <v/>
      </c>
      <c r="Q77" s="25"/>
      <c r="R77" s="26" t="str">
        <f t="shared" si="4"/>
        <v/>
      </c>
      <c r="S77" s="26" t="str">
        <f>IF(DH!$N77="OK","Hoàn thành","Đang làm")</f>
        <v>Đang làm</v>
      </c>
      <c r="T77" s="6"/>
      <c r="U77" s="6"/>
      <c r="V77" s="6"/>
      <c r="W77" s="6"/>
      <c r="X77" s="6"/>
      <c r="Y77" s="6"/>
      <c r="Z77" s="6"/>
    </row>
    <row r="78" spans="1:26" ht="15.75" customHeight="1" x14ac:dyDescent="0.3">
      <c r="A78" s="27">
        <v>73</v>
      </c>
      <c r="B78" s="41" t="s">
        <v>110</v>
      </c>
      <c r="C78" s="21" t="s">
        <v>102</v>
      </c>
      <c r="D78" s="21" t="str">
        <f t="shared" ca="1" si="0"/>
        <v>Win win-20260819-57047</v>
      </c>
      <c r="E78" s="21" t="s">
        <v>27</v>
      </c>
      <c r="F78" s="21">
        <v>1000</v>
      </c>
      <c r="G78" s="38">
        <v>30</v>
      </c>
      <c r="H78" s="21" t="str">
        <f>DH!$G78&amp;DH!$F78</f>
        <v>301000</v>
      </c>
      <c r="I78" s="21"/>
      <c r="J78" s="22"/>
      <c r="K78" s="22"/>
      <c r="L78" s="23" t="str">
        <f t="shared" ca="1" si="1"/>
        <v/>
      </c>
      <c r="M78" s="24" t="str">
        <f t="shared" si="2"/>
        <v/>
      </c>
      <c r="N78" s="25" t="str">
        <f t="shared" si="3"/>
        <v/>
      </c>
      <c r="O78" s="25"/>
      <c r="P78" s="25" t="str">
        <f t="array" ref="P78">IFERROR(VLOOKUP(INDEX(CĐ!$C:$C,MATCH($B78,CĐ!$B:$B,0)+COUNTIF(CĐ!$B:$B,$B78)-1),#REF!,MATCH("Hoàn thiện",#REF!,0)+1),"")</f>
        <v/>
      </c>
      <c r="Q78" s="25"/>
      <c r="R78" s="26" t="str">
        <f t="shared" si="4"/>
        <v/>
      </c>
      <c r="S78" s="26" t="str">
        <f>IF(DH!$N78="OK","Hoàn thành","Đang làm")</f>
        <v>Đang làm</v>
      </c>
      <c r="T78" s="6"/>
      <c r="U78" s="6"/>
      <c r="V78" s="6"/>
      <c r="W78" s="6"/>
      <c r="X78" s="6"/>
      <c r="Y78" s="6"/>
      <c r="Z78" s="6"/>
    </row>
    <row r="79" spans="1:26" ht="15.75" customHeight="1" x14ac:dyDescent="0.3">
      <c r="A79" s="27">
        <v>74</v>
      </c>
      <c r="B79" s="41" t="s">
        <v>111</v>
      </c>
      <c r="C79" s="21" t="s">
        <v>102</v>
      </c>
      <c r="D79" s="21" t="str">
        <f t="shared" ca="1" si="0"/>
        <v>Win win-20260819-74698</v>
      </c>
      <c r="E79" s="21" t="s">
        <v>27</v>
      </c>
      <c r="F79" s="21">
        <v>1000</v>
      </c>
      <c r="G79" s="38">
        <v>40</v>
      </c>
      <c r="H79" s="21" t="str">
        <f>DH!$G79&amp;DH!$F79</f>
        <v>401000</v>
      </c>
      <c r="I79" s="21"/>
      <c r="J79" s="22"/>
      <c r="K79" s="22"/>
      <c r="L79" s="23" t="str">
        <f t="shared" ca="1" si="1"/>
        <v/>
      </c>
      <c r="M79" s="24" t="str">
        <f t="shared" si="2"/>
        <v/>
      </c>
      <c r="N79" s="25" t="str">
        <f t="shared" si="3"/>
        <v/>
      </c>
      <c r="O79" s="25"/>
      <c r="P79" s="25" t="str">
        <f t="array" ref="P79">IFERROR(VLOOKUP(INDEX(CĐ!$C:$C,MATCH($B79,CĐ!$B:$B,0)+COUNTIF(CĐ!$B:$B,$B79)-1),#REF!,MATCH("Hoàn thiện",#REF!,0)+1),"")</f>
        <v/>
      </c>
      <c r="Q79" s="25"/>
      <c r="R79" s="26" t="str">
        <f t="shared" si="4"/>
        <v/>
      </c>
      <c r="S79" s="26" t="str">
        <f>IF(DH!$N79="OK","Hoàn thành","Đang làm")</f>
        <v>Đang làm</v>
      </c>
      <c r="T79" s="6"/>
      <c r="U79" s="6"/>
      <c r="V79" s="6"/>
      <c r="W79" s="6"/>
      <c r="X79" s="6"/>
      <c r="Y79" s="6"/>
      <c r="Z79" s="6"/>
    </row>
    <row r="80" spans="1:26" ht="15.75" customHeight="1" x14ac:dyDescent="0.3">
      <c r="A80" s="27">
        <v>75</v>
      </c>
      <c r="B80" s="41" t="s">
        <v>112</v>
      </c>
      <c r="C80" s="21" t="s">
        <v>102</v>
      </c>
      <c r="D80" s="21" t="str">
        <f t="shared" ca="1" si="0"/>
        <v>Win win-20260819-82449</v>
      </c>
      <c r="E80" s="21"/>
      <c r="F80" s="21">
        <v>1000</v>
      </c>
      <c r="G80" s="38">
        <v>45</v>
      </c>
      <c r="H80" s="21" t="str">
        <f>DH!$G80&amp;DH!$F80</f>
        <v>451000</v>
      </c>
      <c r="I80" s="21"/>
      <c r="J80" s="22"/>
      <c r="K80" s="22"/>
      <c r="L80" s="23" t="str">
        <f t="shared" ca="1" si="1"/>
        <v/>
      </c>
      <c r="M80" s="24" t="str">
        <f t="shared" si="2"/>
        <v/>
      </c>
      <c r="N80" s="25" t="str">
        <f t="shared" si="3"/>
        <v/>
      </c>
      <c r="O80" s="25"/>
      <c r="P80" s="25" t="str">
        <f t="array" ref="P80">IFERROR(VLOOKUP(INDEX(CĐ!$C:$C,MATCH($B80,CĐ!$B:$B,0)+COUNTIF(CĐ!$B:$B,$B80)-1),#REF!,MATCH("Hoàn thiện",#REF!,0)+1),"")</f>
        <v/>
      </c>
      <c r="Q80" s="25"/>
      <c r="R80" s="26" t="str">
        <f t="shared" si="4"/>
        <v/>
      </c>
      <c r="S80" s="26" t="str">
        <f>IF(DH!$N80="OK","Hoàn thành","Đang làm")</f>
        <v>Đang làm</v>
      </c>
      <c r="T80" s="6"/>
      <c r="U80" s="6"/>
      <c r="V80" s="6"/>
      <c r="W80" s="6"/>
      <c r="X80" s="6"/>
      <c r="Y80" s="6"/>
      <c r="Z80" s="6"/>
    </row>
    <row r="81" spans="1:26" ht="15.75" customHeight="1" x14ac:dyDescent="0.3">
      <c r="A81" s="27">
        <v>76</v>
      </c>
      <c r="B81" s="41" t="s">
        <v>113</v>
      </c>
      <c r="C81" s="21" t="s">
        <v>102</v>
      </c>
      <c r="D81" s="21" t="str">
        <f t="shared" ca="1" si="0"/>
        <v>Win win-20260819-63515</v>
      </c>
      <c r="E81" s="21" t="s">
        <v>27</v>
      </c>
      <c r="F81" s="21">
        <v>1000</v>
      </c>
      <c r="G81" s="36">
        <v>82</v>
      </c>
      <c r="H81" s="21" t="str">
        <f>DH!$G81&amp;DH!$F81</f>
        <v>821000</v>
      </c>
      <c r="I81" s="21"/>
      <c r="J81" s="22"/>
      <c r="K81" s="22"/>
      <c r="L81" s="23" t="str">
        <f t="shared" ca="1" si="1"/>
        <v/>
      </c>
      <c r="M81" s="24" t="str">
        <f t="shared" si="2"/>
        <v/>
      </c>
      <c r="N81" s="25" t="str">
        <f t="shared" si="3"/>
        <v/>
      </c>
      <c r="O81" s="25"/>
      <c r="P81" s="25" t="str">
        <f t="array" ref="P81">IFERROR(VLOOKUP(INDEX(CĐ!$C:$C,MATCH($B81,CĐ!$B:$B,0)+COUNTIF(CĐ!$B:$B,$B81)-1),#REF!,MATCH("Hoàn thiện",#REF!,0)+1),"")</f>
        <v/>
      </c>
      <c r="Q81" s="25"/>
      <c r="R81" s="26" t="str">
        <f t="shared" si="4"/>
        <v/>
      </c>
      <c r="S81" s="26" t="str">
        <f>IF(DH!$N81="OK","Hoàn thành","Đang làm")</f>
        <v>Đang làm</v>
      </c>
      <c r="T81" s="6"/>
      <c r="U81" s="6"/>
      <c r="V81" s="6"/>
      <c r="W81" s="6"/>
      <c r="X81" s="6"/>
      <c r="Y81" s="6"/>
      <c r="Z81" s="6"/>
    </row>
    <row r="82" spans="1:26" ht="15.75" customHeight="1" x14ac:dyDescent="0.3">
      <c r="A82" s="27">
        <v>77</v>
      </c>
      <c r="B82" s="41" t="s">
        <v>114</v>
      </c>
      <c r="C82" s="21" t="s">
        <v>102</v>
      </c>
      <c r="D82" s="21" t="str">
        <f t="shared" ca="1" si="0"/>
        <v>Win win-20260819-23649</v>
      </c>
      <c r="E82" s="21" t="s">
        <v>27</v>
      </c>
      <c r="F82" s="21">
        <v>1000</v>
      </c>
      <c r="G82" s="38">
        <v>67</v>
      </c>
      <c r="H82" s="21" t="str">
        <f>DH!$G82&amp;DH!$F82</f>
        <v>671000</v>
      </c>
      <c r="I82" s="21"/>
      <c r="J82" s="22"/>
      <c r="K82" s="22"/>
      <c r="L82" s="23" t="str">
        <f t="shared" ca="1" si="1"/>
        <v/>
      </c>
      <c r="M82" s="24" t="str">
        <f t="shared" si="2"/>
        <v/>
      </c>
      <c r="N82" s="25" t="str">
        <f t="shared" si="3"/>
        <v/>
      </c>
      <c r="O82" s="25"/>
      <c r="P82" s="25" t="str">
        <f t="array" ref="P82">IFERROR(VLOOKUP(INDEX(CĐ!$C:$C,MATCH($B82,CĐ!$B:$B,0)+COUNTIF(CĐ!$B:$B,$B82)-1),#REF!,MATCH("Hoàn thiện",#REF!,0)+1),"")</f>
        <v/>
      </c>
      <c r="Q82" s="25"/>
      <c r="R82" s="26" t="str">
        <f t="shared" si="4"/>
        <v/>
      </c>
      <c r="S82" s="26" t="str">
        <f>IF(DH!$N82="OK","Hoàn thành","Đang làm")</f>
        <v>Đang làm</v>
      </c>
      <c r="T82" s="6"/>
      <c r="U82" s="6"/>
      <c r="V82" s="6"/>
      <c r="W82" s="6"/>
      <c r="X82" s="6"/>
      <c r="Y82" s="6"/>
      <c r="Z82" s="6"/>
    </row>
    <row r="83" spans="1:26" ht="15.75" customHeight="1" x14ac:dyDescent="0.3">
      <c r="A83" s="27">
        <v>78</v>
      </c>
      <c r="B83" s="41" t="s">
        <v>115</v>
      </c>
      <c r="C83" s="21" t="s">
        <v>102</v>
      </c>
      <c r="D83" s="21" t="str">
        <f t="shared" ca="1" si="0"/>
        <v>Win win-20260819-59448</v>
      </c>
      <c r="E83" s="21" t="s">
        <v>27</v>
      </c>
      <c r="F83" s="21">
        <v>1000</v>
      </c>
      <c r="G83" s="38">
        <v>72.599999999999994</v>
      </c>
      <c r="H83" s="21" t="str">
        <f>DH!$G83&amp;DH!$F83</f>
        <v>72,61000</v>
      </c>
      <c r="I83" s="21"/>
      <c r="J83" s="22"/>
      <c r="K83" s="22"/>
      <c r="L83" s="23" t="str">
        <f t="shared" ca="1" si="1"/>
        <v/>
      </c>
      <c r="M83" s="24" t="str">
        <f t="shared" si="2"/>
        <v/>
      </c>
      <c r="N83" s="25" t="str">
        <f t="shared" si="3"/>
        <v/>
      </c>
      <c r="O83" s="25"/>
      <c r="P83" s="25" t="str">
        <f t="array" ref="P83">IFERROR(VLOOKUP(INDEX(CĐ!$C:$C,MATCH($B83,CĐ!$B:$B,0)+COUNTIF(CĐ!$B:$B,$B83)-1),#REF!,MATCH("Hoàn thiện",#REF!,0)+1),"")</f>
        <v/>
      </c>
      <c r="Q83" s="25"/>
      <c r="R83" s="26" t="str">
        <f t="shared" si="4"/>
        <v/>
      </c>
      <c r="S83" s="26" t="str">
        <f>IF(DH!$N83="OK","Hoàn thành","Đang làm")</f>
        <v>Đang làm</v>
      </c>
      <c r="T83" s="6"/>
      <c r="U83" s="6"/>
      <c r="V83" s="6"/>
      <c r="W83" s="6"/>
      <c r="X83" s="6"/>
      <c r="Y83" s="6"/>
      <c r="Z83" s="6"/>
    </row>
    <row r="84" spans="1:26" ht="15.75" customHeight="1" x14ac:dyDescent="0.3">
      <c r="A84" s="27">
        <v>79</v>
      </c>
      <c r="B84" s="41" t="s">
        <v>116</v>
      </c>
      <c r="C84" s="21" t="s">
        <v>102</v>
      </c>
      <c r="D84" s="21" t="str">
        <f t="shared" ca="1" si="0"/>
        <v>Win win-20260819-87908</v>
      </c>
      <c r="E84" s="21" t="s">
        <v>27</v>
      </c>
      <c r="F84" s="21">
        <v>1000</v>
      </c>
      <c r="G84" s="38">
        <v>105</v>
      </c>
      <c r="H84" s="21" t="str">
        <f>DH!$G84&amp;DH!$F84</f>
        <v>1051000</v>
      </c>
      <c r="I84" s="21"/>
      <c r="J84" s="22"/>
      <c r="K84" s="22"/>
      <c r="L84" s="23" t="str">
        <f t="shared" ca="1" si="1"/>
        <v/>
      </c>
      <c r="M84" s="24" t="str">
        <f t="shared" si="2"/>
        <v/>
      </c>
      <c r="N84" s="25" t="str">
        <f t="shared" si="3"/>
        <v/>
      </c>
      <c r="O84" s="25"/>
      <c r="P84" s="25" t="str">
        <f t="array" ref="P84">IFERROR(VLOOKUP(INDEX(CĐ!$C:$C,MATCH($B84,CĐ!$B:$B,0)+COUNTIF(CĐ!$B:$B,$B84)-1),#REF!,MATCH("Hoàn thiện",#REF!,0)+1),"")</f>
        <v/>
      </c>
      <c r="Q84" s="25"/>
      <c r="R84" s="26" t="str">
        <f t="shared" si="4"/>
        <v/>
      </c>
      <c r="S84" s="26" t="str">
        <f>IF(DH!$N84="OK","Hoàn thành","Đang làm")</f>
        <v>Đang làm</v>
      </c>
      <c r="T84" s="6"/>
      <c r="U84" s="6"/>
      <c r="V84" s="6"/>
      <c r="W84" s="6"/>
      <c r="X84" s="6"/>
      <c r="Y84" s="6"/>
      <c r="Z84" s="6"/>
    </row>
    <row r="85" spans="1:26" ht="15.75" customHeight="1" x14ac:dyDescent="0.3">
      <c r="A85" s="27">
        <v>80</v>
      </c>
      <c r="B85" s="37" t="s">
        <v>117</v>
      </c>
      <c r="C85" s="21" t="s">
        <v>102</v>
      </c>
      <c r="D85" s="21" t="str">
        <f t="shared" ca="1" si="0"/>
        <v>Win win-20260819-58068</v>
      </c>
      <c r="E85" s="21" t="s">
        <v>27</v>
      </c>
      <c r="F85" s="21">
        <v>1000</v>
      </c>
      <c r="G85" s="38">
        <v>168</v>
      </c>
      <c r="H85" s="21" t="str">
        <f>DH!$G85&amp;DH!$F85</f>
        <v>1681000</v>
      </c>
      <c r="I85" s="21"/>
      <c r="J85" s="22"/>
      <c r="K85" s="22"/>
      <c r="L85" s="23" t="str">
        <f t="shared" ca="1" si="1"/>
        <v/>
      </c>
      <c r="M85" s="24" t="str">
        <f t="shared" si="2"/>
        <v/>
      </c>
      <c r="N85" s="25" t="str">
        <f t="shared" si="3"/>
        <v/>
      </c>
      <c r="O85" s="25"/>
      <c r="P85" s="25" t="str">
        <f t="array" ref="P85">IFERROR(VLOOKUP(INDEX(CĐ!$C:$C,MATCH($B85,CĐ!$B:$B,0)+COUNTIF(CĐ!$B:$B,$B85)-1),#REF!,MATCH("Hoàn thiện",#REF!,0)+1),"")</f>
        <v/>
      </c>
      <c r="Q85" s="25"/>
      <c r="R85" s="26" t="str">
        <f t="shared" si="4"/>
        <v/>
      </c>
      <c r="S85" s="26" t="str">
        <f>IF(DH!$N85="OK","Hoàn thành","Đang làm")</f>
        <v>Đang làm</v>
      </c>
      <c r="T85" s="6"/>
      <c r="U85" s="6"/>
      <c r="V85" s="6"/>
      <c r="W85" s="6"/>
      <c r="X85" s="6"/>
      <c r="Y85" s="6"/>
      <c r="Z85" s="6"/>
    </row>
    <row r="86" spans="1:26" ht="15.75" customHeight="1" x14ac:dyDescent="0.3">
      <c r="A86" s="27">
        <v>81</v>
      </c>
      <c r="B86" s="37" t="s">
        <v>118</v>
      </c>
      <c r="C86" s="21" t="s">
        <v>102</v>
      </c>
      <c r="D86" s="21" t="str">
        <f t="shared" ca="1" si="0"/>
        <v>Win win-20260819-11412</v>
      </c>
      <c r="E86" s="21" t="s">
        <v>27</v>
      </c>
      <c r="F86" s="21">
        <v>1000</v>
      </c>
      <c r="G86" s="38">
        <v>174</v>
      </c>
      <c r="H86" s="21" t="str">
        <f>DH!$G86&amp;DH!$F86</f>
        <v>1741000</v>
      </c>
      <c r="I86" s="21"/>
      <c r="J86" s="22"/>
      <c r="K86" s="22"/>
      <c r="L86" s="23" t="str">
        <f t="shared" ca="1" si="1"/>
        <v/>
      </c>
      <c r="M86" s="24" t="str">
        <f t="shared" si="2"/>
        <v/>
      </c>
      <c r="N86" s="25" t="str">
        <f t="shared" si="3"/>
        <v/>
      </c>
      <c r="O86" s="25"/>
      <c r="P86" s="25" t="str">
        <f t="array" ref="P86">IFERROR(VLOOKUP(INDEX(CĐ!$C:$C,MATCH($B86,CĐ!$B:$B,0)+COUNTIF(CĐ!$B:$B,$B86)-1),#REF!,MATCH("Hoàn thiện",#REF!,0)+1),"")</f>
        <v/>
      </c>
      <c r="Q86" s="25"/>
      <c r="R86" s="26" t="str">
        <f t="shared" si="4"/>
        <v/>
      </c>
      <c r="S86" s="26" t="str">
        <f>IF(DH!$N86="OK","Hoàn thành","Đang làm")</f>
        <v>Đang làm</v>
      </c>
      <c r="T86" s="6"/>
      <c r="U86" s="6"/>
      <c r="V86" s="6"/>
      <c r="W86" s="6"/>
      <c r="X86" s="6"/>
      <c r="Y86" s="6"/>
      <c r="Z86" s="6"/>
    </row>
    <row r="87" spans="1:26" ht="15.75" customHeight="1" x14ac:dyDescent="0.3">
      <c r="A87" s="27">
        <v>82</v>
      </c>
      <c r="B87" s="37" t="s">
        <v>119</v>
      </c>
      <c r="C87" s="21" t="s">
        <v>102</v>
      </c>
      <c r="D87" s="21" t="str">
        <f t="shared" ca="1" si="0"/>
        <v>Win win-20260819-39602</v>
      </c>
      <c r="E87" s="21" t="s">
        <v>27</v>
      </c>
      <c r="F87" s="21">
        <v>1000</v>
      </c>
      <c r="G87" s="38">
        <v>254</v>
      </c>
      <c r="H87" s="21" t="str">
        <f>DH!$G87&amp;DH!$F87</f>
        <v>2541000</v>
      </c>
      <c r="I87" s="21"/>
      <c r="J87" s="22"/>
      <c r="K87" s="22"/>
      <c r="L87" s="23" t="str">
        <f t="shared" ca="1" si="1"/>
        <v/>
      </c>
      <c r="M87" s="24" t="str">
        <f t="shared" si="2"/>
        <v/>
      </c>
      <c r="N87" s="25" t="str">
        <f t="shared" si="3"/>
        <v/>
      </c>
      <c r="O87" s="25"/>
      <c r="P87" s="25" t="str">
        <f t="array" ref="P87">IFERROR(VLOOKUP(INDEX(CĐ!$C:$C,MATCH($B87,CĐ!$B:$B,0)+COUNTIF(CĐ!$B:$B,$B87)-1),#REF!,MATCH("Hoàn thiện",#REF!,0)+1),"")</f>
        <v/>
      </c>
      <c r="Q87" s="25"/>
      <c r="R87" s="26" t="str">
        <f t="shared" si="4"/>
        <v/>
      </c>
      <c r="S87" s="26" t="str">
        <f>IF(DH!$N87="OK","Hoàn thành","Đang làm")</f>
        <v>Đang làm</v>
      </c>
      <c r="T87" s="6"/>
      <c r="U87" s="6"/>
      <c r="V87" s="6"/>
      <c r="W87" s="6"/>
      <c r="X87" s="6"/>
      <c r="Y87" s="6"/>
      <c r="Z87" s="6"/>
    </row>
    <row r="88" spans="1:26" ht="15.75" customHeight="1" x14ac:dyDescent="0.3">
      <c r="A88" s="27">
        <v>83</v>
      </c>
      <c r="B88" s="37" t="s">
        <v>120</v>
      </c>
      <c r="C88" s="21" t="s">
        <v>102</v>
      </c>
      <c r="D88" s="21" t="str">
        <f t="shared" ca="1" si="0"/>
        <v>Win win-20260819-68761</v>
      </c>
      <c r="E88" s="21" t="s">
        <v>27</v>
      </c>
      <c r="F88" s="21">
        <v>1000</v>
      </c>
      <c r="G88" s="38">
        <v>354</v>
      </c>
      <c r="H88" s="21" t="str">
        <f>DH!$G88&amp;DH!$F88</f>
        <v>3541000</v>
      </c>
      <c r="I88" s="21"/>
      <c r="J88" s="22"/>
      <c r="K88" s="22"/>
      <c r="L88" s="23" t="str">
        <f t="shared" ca="1" si="1"/>
        <v/>
      </c>
      <c r="M88" s="24" t="str">
        <f t="shared" si="2"/>
        <v/>
      </c>
      <c r="N88" s="25" t="str">
        <f t="shared" si="3"/>
        <v/>
      </c>
      <c r="O88" s="25"/>
      <c r="P88" s="25" t="str">
        <f t="array" ref="P88">IFERROR(VLOOKUP(INDEX(CĐ!$C:$C,MATCH($B88,CĐ!$B:$B,0)+COUNTIF(CĐ!$B:$B,$B88)-1),#REF!,MATCH("Hoàn thiện",#REF!,0)+1),"")</f>
        <v/>
      </c>
      <c r="Q88" s="25"/>
      <c r="R88" s="26" t="str">
        <f t="shared" si="4"/>
        <v/>
      </c>
      <c r="S88" s="26" t="str">
        <f>IF(DH!$N88="OK","Hoàn thành","Đang làm")</f>
        <v>Đang làm</v>
      </c>
      <c r="T88" s="6"/>
      <c r="U88" s="6"/>
      <c r="V88" s="6"/>
      <c r="W88" s="6"/>
      <c r="X88" s="6"/>
      <c r="Y88" s="6"/>
      <c r="Z88" s="6"/>
    </row>
    <row r="89" spans="1:26" ht="15.75" customHeight="1" x14ac:dyDescent="0.3">
      <c r="A89" s="27">
        <v>84</v>
      </c>
      <c r="B89" s="37" t="s">
        <v>121</v>
      </c>
      <c r="C89" s="21" t="s">
        <v>102</v>
      </c>
      <c r="D89" s="21" t="str">
        <f t="shared" ca="1" si="0"/>
        <v>Win win-20260819-35146</v>
      </c>
      <c r="E89" s="21" t="s">
        <v>27</v>
      </c>
      <c r="F89" s="21">
        <v>1000</v>
      </c>
      <c r="G89" s="38">
        <v>12</v>
      </c>
      <c r="H89" s="21" t="str">
        <f>DH!$G89&amp;DH!$F89</f>
        <v>121000</v>
      </c>
      <c r="I89" s="21"/>
      <c r="J89" s="22"/>
      <c r="K89" s="22"/>
      <c r="L89" s="23" t="str">
        <f t="shared" ca="1" si="1"/>
        <v/>
      </c>
      <c r="M89" s="24" t="str">
        <f t="shared" si="2"/>
        <v/>
      </c>
      <c r="N89" s="25" t="str">
        <f t="shared" si="3"/>
        <v/>
      </c>
      <c r="O89" s="25"/>
      <c r="P89" s="25" t="str">
        <f t="array" ref="P89">IFERROR(VLOOKUP(INDEX(CĐ!$C:$C,MATCH($B89,CĐ!$B:$B,0)+COUNTIF(CĐ!$B:$B,$B89)-1),#REF!,MATCH("Hoàn thiện",#REF!,0)+1),"")</f>
        <v/>
      </c>
      <c r="Q89" s="25"/>
      <c r="R89" s="26" t="str">
        <f t="shared" si="4"/>
        <v/>
      </c>
      <c r="S89" s="26" t="str">
        <f>IF(DH!$N89="OK","Hoàn thành","Đang làm")</f>
        <v>Đang làm</v>
      </c>
      <c r="T89" s="6"/>
      <c r="U89" s="6"/>
      <c r="V89" s="6"/>
      <c r="W89" s="6"/>
      <c r="X89" s="6"/>
      <c r="Y89" s="6"/>
      <c r="Z89" s="6"/>
    </row>
    <row r="90" spans="1:26" ht="15.75" customHeight="1" x14ac:dyDescent="0.3">
      <c r="A90" s="27">
        <v>85</v>
      </c>
      <c r="B90" s="37" t="s">
        <v>122</v>
      </c>
      <c r="C90" s="21" t="s">
        <v>102</v>
      </c>
      <c r="D90" s="21" t="str">
        <f t="shared" ca="1" si="0"/>
        <v>Win win-20260819-13536</v>
      </c>
      <c r="E90" s="21" t="s">
        <v>27</v>
      </c>
      <c r="F90" s="21">
        <v>1000</v>
      </c>
      <c r="G90" s="38">
        <v>13</v>
      </c>
      <c r="H90" s="21" t="str">
        <f>DH!$G90&amp;DH!$F90</f>
        <v>131000</v>
      </c>
      <c r="I90" s="21"/>
      <c r="J90" s="22"/>
      <c r="K90" s="22"/>
      <c r="L90" s="23" t="str">
        <f t="shared" ca="1" si="1"/>
        <v/>
      </c>
      <c r="M90" s="24" t="str">
        <f t="shared" si="2"/>
        <v/>
      </c>
      <c r="N90" s="25" t="str">
        <f t="shared" si="3"/>
        <v/>
      </c>
      <c r="O90" s="25"/>
      <c r="P90" s="25" t="str">
        <f t="array" ref="P90">IFERROR(VLOOKUP(INDEX(CĐ!$C:$C,MATCH($B90,CĐ!$B:$B,0)+COUNTIF(CĐ!$B:$B,$B90)-1),#REF!,MATCH("Hoàn thiện",#REF!,0)+1),"")</f>
        <v/>
      </c>
      <c r="Q90" s="25"/>
      <c r="R90" s="26" t="str">
        <f t="shared" si="4"/>
        <v/>
      </c>
      <c r="S90" s="26" t="str">
        <f>IF(DH!$N90="OK","Hoàn thành","Đang làm")</f>
        <v>Đang làm</v>
      </c>
      <c r="T90" s="6"/>
      <c r="U90" s="6"/>
      <c r="V90" s="6"/>
      <c r="W90" s="6"/>
      <c r="X90" s="6"/>
      <c r="Y90" s="6"/>
      <c r="Z90" s="6"/>
    </row>
    <row r="91" spans="1:26" ht="15.75" customHeight="1" x14ac:dyDescent="0.3">
      <c r="A91" s="27">
        <v>86</v>
      </c>
      <c r="B91" s="37" t="s">
        <v>123</v>
      </c>
      <c r="C91" s="21" t="s">
        <v>102</v>
      </c>
      <c r="D91" s="21" t="str">
        <f t="shared" ca="1" si="0"/>
        <v>Win win-20260819-26446</v>
      </c>
      <c r="E91" s="21" t="s">
        <v>27</v>
      </c>
      <c r="F91" s="21">
        <v>1000</v>
      </c>
      <c r="G91" s="38">
        <v>48</v>
      </c>
      <c r="H91" s="21" t="str">
        <f>DH!$G91&amp;DH!$F91</f>
        <v>481000</v>
      </c>
      <c r="I91" s="21"/>
      <c r="J91" s="22"/>
      <c r="K91" s="22"/>
      <c r="L91" s="23" t="str">
        <f t="shared" ca="1" si="1"/>
        <v/>
      </c>
      <c r="M91" s="24" t="str">
        <f t="shared" si="2"/>
        <v/>
      </c>
      <c r="N91" s="25" t="str">
        <f t="shared" si="3"/>
        <v/>
      </c>
      <c r="O91" s="25"/>
      <c r="P91" s="25" t="str">
        <f t="array" ref="P91">IFERROR(VLOOKUP(INDEX(CĐ!$C:$C,MATCH($B91,CĐ!$B:$B,0)+COUNTIF(CĐ!$B:$B,$B91)-1),#REF!,MATCH("Hoàn thiện",#REF!,0)+1),"")</f>
        <v/>
      </c>
      <c r="Q91" s="25"/>
      <c r="R91" s="26" t="str">
        <f t="shared" si="4"/>
        <v/>
      </c>
      <c r="S91" s="26" t="str">
        <f>IF(DH!$N91="OK","Hoàn thành","Đang làm")</f>
        <v>Đang làm</v>
      </c>
      <c r="T91" s="6"/>
      <c r="U91" s="6"/>
      <c r="V91" s="6"/>
      <c r="W91" s="6"/>
      <c r="X91" s="6"/>
      <c r="Y91" s="6"/>
      <c r="Z91" s="6"/>
    </row>
    <row r="92" spans="1:26" ht="15.75" customHeight="1" x14ac:dyDescent="0.3">
      <c r="A92" s="27">
        <v>87</v>
      </c>
      <c r="B92" s="37" t="s">
        <v>124</v>
      </c>
      <c r="C92" s="21" t="s">
        <v>102</v>
      </c>
      <c r="D92" s="21" t="str">
        <f t="shared" ca="1" si="0"/>
        <v>Win win-20260819-50233</v>
      </c>
      <c r="E92" s="21" t="s">
        <v>27</v>
      </c>
      <c r="F92" s="21">
        <v>1000</v>
      </c>
      <c r="G92" s="38">
        <v>70</v>
      </c>
      <c r="H92" s="21" t="str">
        <f>DH!$G92&amp;DH!$F92</f>
        <v>701000</v>
      </c>
      <c r="I92" s="21"/>
      <c r="J92" s="22"/>
      <c r="K92" s="22"/>
      <c r="L92" s="23" t="str">
        <f t="shared" ca="1" si="1"/>
        <v/>
      </c>
      <c r="M92" s="24" t="str">
        <f t="shared" si="2"/>
        <v/>
      </c>
      <c r="N92" s="25" t="str">
        <f t="shared" si="3"/>
        <v/>
      </c>
      <c r="O92" s="25"/>
      <c r="P92" s="25" t="str">
        <f t="array" ref="P92">IFERROR(VLOOKUP(INDEX(CĐ!$C:$C,MATCH($B92,CĐ!$B:$B,0)+COUNTIF(CĐ!$B:$B,$B92)-1),#REF!,MATCH("Hoàn thiện",#REF!,0)+1),"")</f>
        <v/>
      </c>
      <c r="Q92" s="25"/>
      <c r="R92" s="26" t="str">
        <f t="shared" si="4"/>
        <v/>
      </c>
      <c r="S92" s="26" t="str">
        <f>IF(DH!$N92="OK","Hoàn thành","Đang làm")</f>
        <v>Đang làm</v>
      </c>
      <c r="T92" s="6"/>
      <c r="U92" s="6"/>
      <c r="V92" s="6"/>
      <c r="W92" s="6"/>
      <c r="X92" s="6"/>
      <c r="Y92" s="6"/>
      <c r="Z92" s="6"/>
    </row>
    <row r="93" spans="1:26" ht="15.75" customHeight="1" x14ac:dyDescent="0.3">
      <c r="A93" s="27">
        <v>88</v>
      </c>
      <c r="B93" s="37" t="s">
        <v>125</v>
      </c>
      <c r="C93" s="21" t="s">
        <v>102</v>
      </c>
      <c r="D93" s="21" t="str">
        <f t="shared" ca="1" si="0"/>
        <v>Win win-20260819-85828</v>
      </c>
      <c r="E93" s="21" t="s">
        <v>27</v>
      </c>
      <c r="F93" s="21">
        <v>1000</v>
      </c>
      <c r="G93" s="38">
        <v>111</v>
      </c>
      <c r="H93" s="21" t="str">
        <f>DH!$G93&amp;DH!$F93</f>
        <v>1111000</v>
      </c>
      <c r="I93" s="21"/>
      <c r="J93" s="22"/>
      <c r="K93" s="22"/>
      <c r="L93" s="23" t="str">
        <f t="shared" ca="1" si="1"/>
        <v/>
      </c>
      <c r="M93" s="24" t="str">
        <f t="shared" si="2"/>
        <v/>
      </c>
      <c r="N93" s="25" t="str">
        <f t="shared" si="3"/>
        <v/>
      </c>
      <c r="O93" s="25"/>
      <c r="P93" s="25" t="str">
        <f t="array" ref="P93">IFERROR(VLOOKUP(INDEX(CĐ!$C:$C,MATCH($B93,CĐ!$B:$B,0)+COUNTIF(CĐ!$B:$B,$B93)-1),#REF!,MATCH("Hoàn thiện",#REF!,0)+1),"")</f>
        <v/>
      </c>
      <c r="Q93" s="25"/>
      <c r="R93" s="26" t="str">
        <f t="shared" si="4"/>
        <v/>
      </c>
      <c r="S93" s="26" t="str">
        <f>IF(DH!$N93="OK","Hoàn thành","Đang làm")</f>
        <v>Đang làm</v>
      </c>
      <c r="T93" s="6"/>
      <c r="U93" s="6"/>
      <c r="V93" s="6"/>
      <c r="W93" s="6"/>
      <c r="X93" s="6"/>
      <c r="Y93" s="6"/>
      <c r="Z93" s="6"/>
    </row>
    <row r="94" spans="1:26" ht="15.75" customHeight="1" x14ac:dyDescent="0.3">
      <c r="A94" s="27">
        <v>89</v>
      </c>
      <c r="B94" s="37" t="s">
        <v>126</v>
      </c>
      <c r="C94" s="21" t="s">
        <v>102</v>
      </c>
      <c r="D94" s="21" t="str">
        <f t="shared" ca="1" si="0"/>
        <v>Win win-20260819-89536</v>
      </c>
      <c r="E94" s="21" t="s">
        <v>27</v>
      </c>
      <c r="F94" s="21">
        <v>1000</v>
      </c>
      <c r="G94" s="38">
        <v>75</v>
      </c>
      <c r="H94" s="21" t="str">
        <f>DH!$G94&amp;DH!$F94</f>
        <v>751000</v>
      </c>
      <c r="I94" s="21"/>
      <c r="J94" s="22"/>
      <c r="K94" s="22"/>
      <c r="L94" s="23" t="str">
        <f t="shared" ca="1" si="1"/>
        <v/>
      </c>
      <c r="M94" s="24" t="str">
        <f t="shared" si="2"/>
        <v/>
      </c>
      <c r="N94" s="25" t="str">
        <f t="shared" si="3"/>
        <v/>
      </c>
      <c r="O94" s="25"/>
      <c r="P94" s="25" t="str">
        <f t="array" ref="P94">IFERROR(VLOOKUP(INDEX(CĐ!$C:$C,MATCH($B94,CĐ!$B:$B,0)+COUNTIF(CĐ!$B:$B,$B94)-1),#REF!,MATCH("Hoàn thiện",#REF!,0)+1),"")</f>
        <v/>
      </c>
      <c r="Q94" s="25"/>
      <c r="R94" s="26" t="str">
        <f t="shared" si="4"/>
        <v/>
      </c>
      <c r="S94" s="26" t="str">
        <f>IF(DH!$N94="OK","Hoàn thành","Đang làm")</f>
        <v>Đang làm</v>
      </c>
      <c r="T94" s="6"/>
      <c r="U94" s="6"/>
      <c r="V94" s="6"/>
      <c r="W94" s="6"/>
      <c r="X94" s="6"/>
      <c r="Y94" s="6"/>
      <c r="Z94" s="6"/>
    </row>
    <row r="95" spans="1:26" ht="15.75" customHeight="1" x14ac:dyDescent="0.3">
      <c r="A95" s="27">
        <v>90</v>
      </c>
      <c r="B95" s="37" t="s">
        <v>127</v>
      </c>
      <c r="C95" s="21" t="s">
        <v>102</v>
      </c>
      <c r="D95" s="21" t="str">
        <f t="shared" ca="1" si="0"/>
        <v>Win win-20260819-95451</v>
      </c>
      <c r="E95" s="21" t="s">
        <v>27</v>
      </c>
      <c r="F95" s="21">
        <v>1000</v>
      </c>
      <c r="G95" s="38">
        <v>132.69999999999999</v>
      </c>
      <c r="H95" s="21" t="str">
        <f>DH!$G95&amp;DH!$F95</f>
        <v>132,71000</v>
      </c>
      <c r="I95" s="21"/>
      <c r="J95" s="22"/>
      <c r="K95" s="22"/>
      <c r="L95" s="23" t="str">
        <f t="shared" ca="1" si="1"/>
        <v/>
      </c>
      <c r="M95" s="24" t="str">
        <f t="shared" si="2"/>
        <v/>
      </c>
      <c r="N95" s="25" t="str">
        <f t="shared" si="3"/>
        <v/>
      </c>
      <c r="O95" s="25"/>
      <c r="P95" s="25" t="str">
        <f t="array" ref="P95">IFERROR(VLOOKUP(INDEX(CĐ!$C:$C,MATCH($B95,CĐ!$B:$B,0)+COUNTIF(CĐ!$B:$B,$B95)-1),#REF!,MATCH("Hoàn thiện",#REF!,0)+1),"")</f>
        <v/>
      </c>
      <c r="Q95" s="25"/>
      <c r="R95" s="26" t="str">
        <f t="shared" si="4"/>
        <v/>
      </c>
      <c r="S95" s="26" t="str">
        <f>IF(DH!$N95="OK","Hoàn thành","Đang làm")</f>
        <v>Đang làm</v>
      </c>
      <c r="T95" s="6"/>
      <c r="U95" s="6"/>
      <c r="V95" s="6"/>
      <c r="W95" s="6"/>
      <c r="X95" s="6"/>
      <c r="Y95" s="6"/>
      <c r="Z95" s="6"/>
    </row>
    <row r="96" spans="1:26" ht="15.75" customHeight="1" x14ac:dyDescent="0.3">
      <c r="A96" s="27">
        <v>91</v>
      </c>
      <c r="B96" s="37" t="s">
        <v>128</v>
      </c>
      <c r="C96" s="21" t="s">
        <v>102</v>
      </c>
      <c r="D96" s="21" t="str">
        <f t="shared" ca="1" si="0"/>
        <v>Win win-20260819-93438</v>
      </c>
      <c r="E96" s="21" t="s">
        <v>27</v>
      </c>
      <c r="F96" s="21">
        <v>1000</v>
      </c>
      <c r="G96" s="38">
        <v>196</v>
      </c>
      <c r="H96" s="21" t="str">
        <f>DH!$G96&amp;DH!$F96</f>
        <v>1961000</v>
      </c>
      <c r="I96" s="21"/>
      <c r="J96" s="22"/>
      <c r="K96" s="22"/>
      <c r="L96" s="23" t="str">
        <f t="shared" ca="1" si="1"/>
        <v/>
      </c>
      <c r="M96" s="24" t="str">
        <f t="shared" si="2"/>
        <v/>
      </c>
      <c r="N96" s="25" t="str">
        <f t="shared" si="3"/>
        <v/>
      </c>
      <c r="O96" s="25"/>
      <c r="P96" s="25" t="str">
        <f t="array" ref="P96">IFERROR(VLOOKUP(INDEX(CĐ!$C:$C,MATCH($B96,CĐ!$B:$B,0)+COUNTIF(CĐ!$B:$B,$B96)-1),#REF!,MATCH("Hoàn thiện",#REF!,0)+1),"")</f>
        <v/>
      </c>
      <c r="Q96" s="25"/>
      <c r="R96" s="26" t="str">
        <f t="shared" si="4"/>
        <v/>
      </c>
      <c r="S96" s="26" t="str">
        <f>IF(DH!$N96="OK","Hoàn thành","Đang làm")</f>
        <v>Đang làm</v>
      </c>
      <c r="T96" s="6"/>
      <c r="U96" s="6"/>
      <c r="V96" s="6"/>
      <c r="W96" s="6"/>
      <c r="X96" s="6"/>
      <c r="Y96" s="6"/>
      <c r="Z96" s="6"/>
    </row>
    <row r="97" spans="1:26" ht="15.75" customHeight="1" x14ac:dyDescent="0.3">
      <c r="A97" s="27">
        <v>92</v>
      </c>
      <c r="B97" s="37" t="s">
        <v>129</v>
      </c>
      <c r="C97" s="21" t="s">
        <v>102</v>
      </c>
      <c r="D97" s="21" t="str">
        <f t="shared" ca="1" si="0"/>
        <v>Win win-20260819-54818</v>
      </c>
      <c r="E97" s="21" t="s">
        <v>27</v>
      </c>
      <c r="F97" s="21">
        <v>1000</v>
      </c>
      <c r="G97" s="38">
        <v>197</v>
      </c>
      <c r="H97" s="21" t="str">
        <f>DH!$G97&amp;DH!$F97</f>
        <v>1971000</v>
      </c>
      <c r="I97" s="21"/>
      <c r="J97" s="22"/>
      <c r="K97" s="22"/>
      <c r="L97" s="23" t="str">
        <f t="shared" ca="1" si="1"/>
        <v/>
      </c>
      <c r="M97" s="24" t="str">
        <f t="shared" si="2"/>
        <v/>
      </c>
      <c r="N97" s="25" t="str">
        <f t="shared" si="3"/>
        <v/>
      </c>
      <c r="O97" s="25"/>
      <c r="P97" s="25" t="str">
        <f t="array" ref="P97">IFERROR(VLOOKUP(INDEX(CĐ!$C:$C,MATCH($B97,CĐ!$B:$B,0)+COUNTIF(CĐ!$B:$B,$B97)-1),#REF!,MATCH("Hoàn thiện",#REF!,0)+1),"")</f>
        <v/>
      </c>
      <c r="Q97" s="25"/>
      <c r="R97" s="26" t="str">
        <f t="shared" si="4"/>
        <v/>
      </c>
      <c r="S97" s="26" t="str">
        <f>IF(DH!$N97="OK","Hoàn thành","Đang làm")</f>
        <v>Đang làm</v>
      </c>
      <c r="T97" s="6"/>
      <c r="U97" s="6"/>
      <c r="V97" s="6"/>
      <c r="W97" s="6"/>
      <c r="X97" s="6"/>
      <c r="Y97" s="6"/>
      <c r="Z97" s="6"/>
    </row>
    <row r="98" spans="1:26" ht="15.75" customHeight="1" x14ac:dyDescent="0.3">
      <c r="A98" s="27">
        <v>93</v>
      </c>
      <c r="B98" s="37" t="s">
        <v>130</v>
      </c>
      <c r="C98" s="21" t="s">
        <v>102</v>
      </c>
      <c r="D98" s="21" t="str">
        <f t="shared" ca="1" si="0"/>
        <v>Win win-20260819-42176</v>
      </c>
      <c r="E98" s="21" t="s">
        <v>27</v>
      </c>
      <c r="F98" s="21">
        <v>1000</v>
      </c>
      <c r="G98" s="38">
        <v>116</v>
      </c>
      <c r="H98" s="21" t="str">
        <f>DH!$G98&amp;DH!$F98</f>
        <v>1161000</v>
      </c>
      <c r="I98" s="21"/>
      <c r="J98" s="22"/>
      <c r="K98" s="22"/>
      <c r="L98" s="23" t="str">
        <f t="shared" ca="1" si="1"/>
        <v/>
      </c>
      <c r="M98" s="24" t="str">
        <f t="shared" si="2"/>
        <v/>
      </c>
      <c r="N98" s="25" t="str">
        <f t="shared" si="3"/>
        <v/>
      </c>
      <c r="O98" s="25"/>
      <c r="P98" s="25" t="str">
        <f t="array" ref="P98">IFERROR(VLOOKUP(INDEX(CĐ!$C:$C,MATCH($B98,CĐ!$B:$B,0)+COUNTIF(CĐ!$B:$B,$B98)-1),#REF!,MATCH("Hoàn thiện",#REF!,0)+1),"")</f>
        <v/>
      </c>
      <c r="Q98" s="25"/>
      <c r="R98" s="26" t="str">
        <f t="shared" si="4"/>
        <v/>
      </c>
      <c r="S98" s="26" t="str">
        <f>IF(DH!$N98="OK","Hoàn thành","Đang làm")</f>
        <v>Đang làm</v>
      </c>
      <c r="T98" s="6"/>
      <c r="U98" s="6"/>
      <c r="V98" s="6"/>
      <c r="W98" s="6"/>
      <c r="X98" s="6"/>
      <c r="Y98" s="6"/>
      <c r="Z98" s="6"/>
    </row>
    <row r="99" spans="1:26" ht="15.75" customHeight="1" x14ac:dyDescent="0.3">
      <c r="A99" s="27">
        <v>94</v>
      </c>
      <c r="B99" s="37" t="s">
        <v>131</v>
      </c>
      <c r="C99" s="21" t="s">
        <v>102</v>
      </c>
      <c r="D99" s="21" t="str">
        <f t="shared" ca="1" si="0"/>
        <v>Win win-20260819-42096</v>
      </c>
      <c r="E99" s="21" t="s">
        <v>27</v>
      </c>
      <c r="F99" s="21">
        <v>1000</v>
      </c>
      <c r="G99" s="38">
        <v>183</v>
      </c>
      <c r="H99" s="21" t="str">
        <f>DH!$G99&amp;DH!$F99</f>
        <v>1831000</v>
      </c>
      <c r="I99" s="21"/>
      <c r="J99" s="22"/>
      <c r="K99" s="22"/>
      <c r="L99" s="23" t="str">
        <f t="shared" ca="1" si="1"/>
        <v/>
      </c>
      <c r="M99" s="24" t="str">
        <f t="shared" si="2"/>
        <v/>
      </c>
      <c r="N99" s="25" t="str">
        <f t="shared" si="3"/>
        <v/>
      </c>
      <c r="O99" s="25"/>
      <c r="P99" s="25" t="str">
        <f t="array" ref="P99">IFERROR(VLOOKUP(INDEX(CĐ!$C:$C,MATCH($B99,CĐ!$B:$B,0)+COUNTIF(CĐ!$B:$B,$B99)-1),#REF!,MATCH("Hoàn thiện",#REF!,0)+1),"")</f>
        <v/>
      </c>
      <c r="Q99" s="25"/>
      <c r="R99" s="26" t="str">
        <f t="shared" si="4"/>
        <v/>
      </c>
      <c r="S99" s="26" t="str">
        <f>IF(DH!$N99="OK","Hoàn thành","Đang làm")</f>
        <v>Đang làm</v>
      </c>
      <c r="T99" s="6"/>
      <c r="U99" s="6"/>
      <c r="V99" s="6"/>
      <c r="W99" s="6"/>
      <c r="X99" s="6"/>
      <c r="Y99" s="6"/>
      <c r="Z99" s="6"/>
    </row>
    <row r="100" spans="1:26" ht="15.75" customHeight="1" x14ac:dyDescent="0.3">
      <c r="A100" s="27">
        <v>95</v>
      </c>
      <c r="B100" s="37" t="s">
        <v>132</v>
      </c>
      <c r="C100" s="21" t="s">
        <v>102</v>
      </c>
      <c r="D100" s="21" t="str">
        <f t="shared" ca="1" si="0"/>
        <v>Win win-20260819-11567</v>
      </c>
      <c r="E100" s="21" t="s">
        <v>27</v>
      </c>
      <c r="F100" s="21">
        <v>1000</v>
      </c>
      <c r="G100" s="38">
        <v>292</v>
      </c>
      <c r="H100" s="21" t="str">
        <f>DH!$G100&amp;DH!$F100</f>
        <v>2921000</v>
      </c>
      <c r="I100" s="21"/>
      <c r="J100" s="22"/>
      <c r="K100" s="22"/>
      <c r="L100" s="23" t="str">
        <f t="shared" ca="1" si="1"/>
        <v/>
      </c>
      <c r="M100" s="24" t="str">
        <f t="shared" si="2"/>
        <v/>
      </c>
      <c r="N100" s="25" t="str">
        <f t="shared" si="3"/>
        <v/>
      </c>
      <c r="O100" s="25"/>
      <c r="P100" s="25" t="str">
        <f t="array" ref="P100">IFERROR(VLOOKUP(INDEX(CĐ!$C:$C,MATCH($B100,CĐ!$B:$B,0)+COUNTIF(CĐ!$B:$B,$B100)-1),#REF!,MATCH("Hoàn thiện",#REF!,0)+1),"")</f>
        <v/>
      </c>
      <c r="Q100" s="25"/>
      <c r="R100" s="26" t="str">
        <f t="shared" si="4"/>
        <v/>
      </c>
      <c r="S100" s="26" t="str">
        <f>IF(DH!$N100="OK","Hoàn thành","Đang làm")</f>
        <v>Đang làm</v>
      </c>
      <c r="T100" s="6"/>
      <c r="U100" s="6"/>
      <c r="V100" s="6"/>
      <c r="W100" s="6"/>
      <c r="X100" s="6"/>
      <c r="Y100" s="6"/>
      <c r="Z100" s="6"/>
    </row>
    <row r="101" spans="1:26" ht="15.75" customHeight="1" x14ac:dyDescent="0.3">
      <c r="A101" s="27">
        <v>96</v>
      </c>
      <c r="B101" s="37" t="s">
        <v>133</v>
      </c>
      <c r="C101" s="21" t="s">
        <v>102</v>
      </c>
      <c r="D101" s="21" t="str">
        <f t="shared" ca="1" si="0"/>
        <v>Win win-20260819-65698</v>
      </c>
      <c r="E101" s="21" t="s">
        <v>27</v>
      </c>
      <c r="F101" s="21">
        <v>1000</v>
      </c>
      <c r="G101" s="45">
        <v>278</v>
      </c>
      <c r="H101" s="21" t="str">
        <f>DH!$G101&amp;DH!$F101</f>
        <v>2781000</v>
      </c>
      <c r="I101" s="21"/>
      <c r="J101" s="22"/>
      <c r="K101" s="22"/>
      <c r="L101" s="23" t="str">
        <f t="shared" ca="1" si="1"/>
        <v/>
      </c>
      <c r="M101" s="24" t="str">
        <f t="shared" si="2"/>
        <v/>
      </c>
      <c r="N101" s="25" t="str">
        <f t="shared" si="3"/>
        <v/>
      </c>
      <c r="O101" s="25"/>
      <c r="P101" s="25" t="str">
        <f t="array" ref="P101">IFERROR(VLOOKUP(INDEX(CĐ!$C:$C,MATCH($B101,CĐ!$B:$B,0)+COUNTIF(CĐ!$B:$B,$B101)-1),#REF!,MATCH("Hoàn thiện",#REF!,0)+1),"")</f>
        <v/>
      </c>
      <c r="Q101" s="25"/>
      <c r="R101" s="26" t="str">
        <f t="shared" si="4"/>
        <v/>
      </c>
      <c r="S101" s="26" t="str">
        <f>IF(DH!$N101="OK","Hoàn thành","Đang làm")</f>
        <v>Đang làm</v>
      </c>
      <c r="T101" s="6"/>
      <c r="U101" s="6"/>
      <c r="V101" s="6"/>
      <c r="W101" s="6"/>
      <c r="X101" s="6"/>
      <c r="Y101" s="6"/>
      <c r="Z101" s="6"/>
    </row>
    <row r="102" spans="1:26" ht="15.75" customHeight="1" x14ac:dyDescent="0.3">
      <c r="A102" s="27">
        <v>97</v>
      </c>
      <c r="B102" s="37" t="s">
        <v>134</v>
      </c>
      <c r="C102" s="21" t="s">
        <v>102</v>
      </c>
      <c r="D102" s="21" t="str">
        <f t="shared" ca="1" si="0"/>
        <v>Win win-20260819-23471</v>
      </c>
      <c r="E102" s="21" t="s">
        <v>27</v>
      </c>
      <c r="F102" s="21">
        <v>1000</v>
      </c>
      <c r="G102" s="38">
        <v>418</v>
      </c>
      <c r="H102" s="21" t="str">
        <f>DH!$G102&amp;DH!$F102</f>
        <v>4181000</v>
      </c>
      <c r="I102" s="21"/>
      <c r="J102" s="22"/>
      <c r="K102" s="22"/>
      <c r="L102" s="23" t="str">
        <f t="shared" ca="1" si="1"/>
        <v/>
      </c>
      <c r="M102" s="24" t="str">
        <f t="shared" si="2"/>
        <v/>
      </c>
      <c r="N102" s="25" t="str">
        <f t="shared" si="3"/>
        <v/>
      </c>
      <c r="O102" s="25"/>
      <c r="P102" s="25" t="str">
        <f t="array" ref="P102">IFERROR(VLOOKUP(INDEX(CĐ!$C:$C,MATCH($B102,CĐ!$B:$B,0)+COUNTIF(CĐ!$B:$B,$B102)-1),#REF!,MATCH("Hoàn thiện",#REF!,0)+1),"")</f>
        <v/>
      </c>
      <c r="Q102" s="25"/>
      <c r="R102" s="26" t="str">
        <f t="shared" si="4"/>
        <v/>
      </c>
      <c r="S102" s="26" t="str">
        <f>IF(DH!$N102="OK","Hoàn thành","Đang làm")</f>
        <v>Đang làm</v>
      </c>
      <c r="T102" s="6"/>
      <c r="U102" s="6"/>
      <c r="V102" s="6"/>
      <c r="W102" s="6"/>
      <c r="X102" s="6"/>
      <c r="Y102" s="6"/>
      <c r="Z102" s="6"/>
    </row>
    <row r="103" spans="1:26" ht="15.75" customHeight="1" x14ac:dyDescent="0.3">
      <c r="A103" s="27">
        <v>98</v>
      </c>
      <c r="B103" s="37" t="s">
        <v>135</v>
      </c>
      <c r="C103" s="21" t="s">
        <v>102</v>
      </c>
      <c r="D103" s="21" t="str">
        <f t="shared" ca="1" si="0"/>
        <v>Win win-20260819-71450</v>
      </c>
      <c r="E103" s="21" t="s">
        <v>27</v>
      </c>
      <c r="F103" s="21">
        <v>1000</v>
      </c>
      <c r="G103" s="38">
        <v>374</v>
      </c>
      <c r="H103" s="21" t="str">
        <f>DH!$G103&amp;DH!$F103</f>
        <v>3741000</v>
      </c>
      <c r="I103" s="21"/>
      <c r="J103" s="22"/>
      <c r="K103" s="22"/>
      <c r="L103" s="23" t="str">
        <f t="shared" ca="1" si="1"/>
        <v/>
      </c>
      <c r="M103" s="24" t="str">
        <f t="shared" si="2"/>
        <v/>
      </c>
      <c r="N103" s="25" t="str">
        <f t="shared" si="3"/>
        <v/>
      </c>
      <c r="O103" s="25"/>
      <c r="P103" s="25" t="str">
        <f t="array" ref="P103">IFERROR(VLOOKUP(INDEX(CĐ!$C:$C,MATCH($B103,CĐ!$B:$B,0)+COUNTIF(CĐ!$B:$B,$B103)-1),#REF!,MATCH("Hoàn thiện",#REF!,0)+1),"")</f>
        <v/>
      </c>
      <c r="Q103" s="25"/>
      <c r="R103" s="26" t="str">
        <f t="shared" si="4"/>
        <v/>
      </c>
      <c r="S103" s="26" t="str">
        <f>IF(DH!$N103="OK","Hoàn thành","Đang làm")</f>
        <v>Đang làm</v>
      </c>
      <c r="T103" s="6"/>
      <c r="U103" s="6"/>
      <c r="V103" s="6"/>
      <c r="W103" s="6"/>
      <c r="X103" s="6"/>
      <c r="Y103" s="6"/>
      <c r="Z103" s="6"/>
    </row>
    <row r="104" spans="1:26" ht="15.75" customHeight="1" x14ac:dyDescent="0.3">
      <c r="A104" s="27">
        <v>99</v>
      </c>
      <c r="B104" s="37" t="s">
        <v>136</v>
      </c>
      <c r="C104" s="21" t="s">
        <v>102</v>
      </c>
      <c r="D104" s="21" t="str">
        <f t="shared" ca="1" si="0"/>
        <v>Win win-20260819-84256</v>
      </c>
      <c r="E104" s="21" t="s">
        <v>27</v>
      </c>
      <c r="F104" s="21">
        <v>1000</v>
      </c>
      <c r="G104" s="38">
        <v>538</v>
      </c>
      <c r="H104" s="21" t="str">
        <f>DH!$G104&amp;DH!$F104</f>
        <v>5381000</v>
      </c>
      <c r="I104" s="21"/>
      <c r="J104" s="22"/>
      <c r="K104" s="22"/>
      <c r="L104" s="23" t="str">
        <f t="shared" ca="1" si="1"/>
        <v/>
      </c>
      <c r="M104" s="24" t="str">
        <f t="shared" si="2"/>
        <v/>
      </c>
      <c r="N104" s="25" t="str">
        <f t="shared" si="3"/>
        <v/>
      </c>
      <c r="O104" s="25"/>
      <c r="P104" s="25" t="str">
        <f t="array" ref="P104">IFERROR(VLOOKUP(INDEX(CĐ!$C:$C,MATCH($B104,CĐ!$B:$B,0)+COUNTIF(CĐ!$B:$B,$B104)-1),#REF!,MATCH("Hoàn thiện",#REF!,0)+1),"")</f>
        <v/>
      </c>
      <c r="Q104" s="25"/>
      <c r="R104" s="26" t="str">
        <f t="shared" si="4"/>
        <v/>
      </c>
      <c r="S104" s="26" t="str">
        <f>IF(DH!$N104="OK","Hoàn thành","Đang làm")</f>
        <v>Đang làm</v>
      </c>
      <c r="T104" s="6"/>
      <c r="U104" s="6"/>
      <c r="V104" s="6"/>
      <c r="W104" s="6"/>
      <c r="X104" s="6"/>
      <c r="Y104" s="6"/>
      <c r="Z104" s="6"/>
    </row>
    <row r="105" spans="1:26" ht="15.75" customHeight="1" x14ac:dyDescent="0.3">
      <c r="A105" s="27">
        <v>100</v>
      </c>
      <c r="B105" s="41" t="s">
        <v>137</v>
      </c>
      <c r="C105" s="21" t="s">
        <v>100</v>
      </c>
      <c r="D105" s="21" t="str">
        <f t="shared" ca="1" si="0"/>
        <v>Vico- QLTB-20260819-73350</v>
      </c>
      <c r="E105" s="21" t="s">
        <v>27</v>
      </c>
      <c r="F105" s="21">
        <v>1</v>
      </c>
      <c r="G105" s="9">
        <v>0.7</v>
      </c>
      <c r="H105" s="21" t="str">
        <f>DH!$G105&amp;DH!$F105</f>
        <v>0,71</v>
      </c>
      <c r="I105" s="21"/>
      <c r="J105" s="22"/>
      <c r="K105" s="22"/>
      <c r="L105" s="23" t="str">
        <f t="shared" ca="1" si="1"/>
        <v/>
      </c>
      <c r="M105" s="24" t="str">
        <f t="shared" si="2"/>
        <v/>
      </c>
      <c r="N105" s="25" t="str">
        <f t="shared" si="3"/>
        <v/>
      </c>
      <c r="O105" s="25"/>
      <c r="P105" s="25" t="str">
        <f t="array" ref="P105">IFERROR(VLOOKUP(INDEX(CĐ!$C:$C,MATCH($B105,CĐ!$B:$B,0)+COUNTIF(CĐ!$B:$B,$B105)-1),#REF!,MATCH("Hoàn thiện",#REF!,0)+1),"")</f>
        <v/>
      </c>
      <c r="Q105" s="25"/>
      <c r="R105" s="26" t="str">
        <f t="shared" si="4"/>
        <v/>
      </c>
      <c r="S105" s="26" t="str">
        <f>IF(DH!$N105="OK","Hoàn thành","Đang làm")</f>
        <v>Đang làm</v>
      </c>
      <c r="T105" s="6"/>
      <c r="U105" s="6"/>
      <c r="V105" s="6"/>
      <c r="W105" s="6"/>
      <c r="X105" s="6"/>
      <c r="Y105" s="6"/>
      <c r="Z105" s="6"/>
    </row>
    <row r="106" spans="1:26" ht="15.75" customHeight="1" x14ac:dyDescent="0.3">
      <c r="A106" s="27">
        <v>101</v>
      </c>
      <c r="B106" s="41" t="s">
        <v>138</v>
      </c>
      <c r="C106" s="21" t="s">
        <v>100</v>
      </c>
      <c r="D106" s="21" t="str">
        <f t="shared" ca="1" si="0"/>
        <v>Vico- QLTB-20260819-22227</v>
      </c>
      <c r="E106" s="21" t="s">
        <v>27</v>
      </c>
      <c r="F106" s="21">
        <v>6</v>
      </c>
      <c r="G106" s="9">
        <v>4</v>
      </c>
      <c r="H106" s="21" t="str">
        <f>DH!$G106&amp;DH!$F106</f>
        <v>46</v>
      </c>
      <c r="I106" s="21"/>
      <c r="J106" s="22"/>
      <c r="K106" s="22"/>
      <c r="L106" s="23" t="str">
        <f t="shared" ca="1" si="1"/>
        <v/>
      </c>
      <c r="M106" s="24" t="str">
        <f t="shared" si="2"/>
        <v/>
      </c>
      <c r="N106" s="25" t="str">
        <f t="shared" si="3"/>
        <v/>
      </c>
      <c r="O106" s="25"/>
      <c r="P106" s="25" t="str">
        <f t="array" ref="P106">IFERROR(VLOOKUP(INDEX(CĐ!$C:$C,MATCH($B106,CĐ!$B:$B,0)+COUNTIF(CĐ!$B:$B,$B106)-1),#REF!,MATCH("Hoàn thiện",#REF!,0)+1),"")</f>
        <v/>
      </c>
      <c r="Q106" s="25"/>
      <c r="R106" s="26" t="str">
        <f t="shared" si="4"/>
        <v/>
      </c>
      <c r="S106" s="26" t="str">
        <f>IF(DH!$N106="OK","Hoàn thành","Đang làm")</f>
        <v>Đang làm</v>
      </c>
      <c r="T106" s="6"/>
      <c r="U106" s="6"/>
      <c r="V106" s="6"/>
      <c r="W106" s="6"/>
      <c r="X106" s="6"/>
      <c r="Y106" s="6"/>
      <c r="Z106" s="6"/>
    </row>
    <row r="107" spans="1:26" ht="15.75" customHeight="1" x14ac:dyDescent="0.3">
      <c r="A107" s="27">
        <v>102</v>
      </c>
      <c r="B107" s="41" t="s">
        <v>139</v>
      </c>
      <c r="C107" s="21" t="s">
        <v>100</v>
      </c>
      <c r="D107" s="21" t="str">
        <f t="shared" ca="1" si="0"/>
        <v>Vico- QLTB-20260819-47521</v>
      </c>
      <c r="E107" s="21" t="s">
        <v>27</v>
      </c>
      <c r="F107" s="21">
        <v>1</v>
      </c>
      <c r="G107" s="9">
        <v>48</v>
      </c>
      <c r="H107" s="21" t="str">
        <f>DH!$G107&amp;DH!$F107</f>
        <v>481</v>
      </c>
      <c r="I107" s="21"/>
      <c r="J107" s="22"/>
      <c r="K107" s="22"/>
      <c r="L107" s="23" t="str">
        <f t="shared" ca="1" si="1"/>
        <v/>
      </c>
      <c r="M107" s="24" t="str">
        <f t="shared" si="2"/>
        <v/>
      </c>
      <c r="N107" s="25" t="str">
        <f t="shared" si="3"/>
        <v/>
      </c>
      <c r="O107" s="25"/>
      <c r="P107" s="25" t="str">
        <f t="array" ref="P107">IFERROR(VLOOKUP(INDEX(CĐ!$C:$C,MATCH($B107,CĐ!$B:$B,0)+COUNTIF(CĐ!$B:$B,$B107)-1),#REF!,MATCH("Hoàn thiện",#REF!,0)+1),"")</f>
        <v/>
      </c>
      <c r="Q107" s="25"/>
      <c r="R107" s="26" t="str">
        <f t="shared" si="4"/>
        <v/>
      </c>
      <c r="S107" s="26" t="str">
        <f>IF(DH!$N107="OK","Hoàn thành","Đang làm")</f>
        <v>Đang làm</v>
      </c>
      <c r="T107" s="6"/>
      <c r="U107" s="6"/>
      <c r="V107" s="6"/>
      <c r="W107" s="6"/>
      <c r="X107" s="6"/>
      <c r="Y107" s="6"/>
      <c r="Z107" s="6"/>
    </row>
    <row r="108" spans="1:26" ht="15.75" customHeight="1" x14ac:dyDescent="0.3">
      <c r="A108" s="27">
        <v>103</v>
      </c>
      <c r="B108" s="41" t="s">
        <v>140</v>
      </c>
      <c r="C108" s="21" t="s">
        <v>100</v>
      </c>
      <c r="D108" s="21" t="str">
        <f t="shared" ca="1" si="0"/>
        <v>Vico- QLTB-20260819-62210</v>
      </c>
      <c r="E108" s="21" t="s">
        <v>27</v>
      </c>
      <c r="F108" s="21">
        <v>2</v>
      </c>
      <c r="G108" s="9">
        <v>100</v>
      </c>
      <c r="H108" s="21" t="str">
        <f>DH!$G108&amp;DH!$F108</f>
        <v>1002</v>
      </c>
      <c r="I108" s="21"/>
      <c r="J108" s="22"/>
      <c r="K108" s="22"/>
      <c r="L108" s="23" t="str">
        <f t="shared" ca="1" si="1"/>
        <v/>
      </c>
      <c r="M108" s="24" t="str">
        <f t="shared" si="2"/>
        <v/>
      </c>
      <c r="N108" s="25" t="str">
        <f t="shared" si="3"/>
        <v/>
      </c>
      <c r="O108" s="25"/>
      <c r="P108" s="25" t="str">
        <f t="array" ref="P108">IFERROR(VLOOKUP(INDEX(CĐ!$C:$C,MATCH($B108,CĐ!$B:$B,0)+COUNTIF(CĐ!$B:$B,$B108)-1),#REF!,MATCH("Hoàn thiện",#REF!,0)+1),"")</f>
        <v/>
      </c>
      <c r="Q108" s="25"/>
      <c r="R108" s="26" t="str">
        <f t="shared" si="4"/>
        <v/>
      </c>
      <c r="S108" s="26" t="str">
        <f>IF(DH!$N108="OK","Hoàn thành","Đang làm")</f>
        <v>Đang làm</v>
      </c>
      <c r="T108" s="6"/>
      <c r="U108" s="6"/>
      <c r="V108" s="6"/>
      <c r="W108" s="6"/>
      <c r="X108" s="6"/>
      <c r="Y108" s="6"/>
      <c r="Z108" s="6"/>
    </row>
    <row r="109" spans="1:26" ht="15.75" customHeight="1" x14ac:dyDescent="0.3">
      <c r="A109" s="27">
        <v>104</v>
      </c>
      <c r="B109" s="41" t="s">
        <v>141</v>
      </c>
      <c r="C109" s="21" t="s">
        <v>100</v>
      </c>
      <c r="D109" s="21" t="str">
        <f t="shared" ca="1" si="0"/>
        <v>Vico- QLTB-20260819-39654</v>
      </c>
      <c r="E109" s="21" t="s">
        <v>27</v>
      </c>
      <c r="F109" s="21">
        <v>4</v>
      </c>
      <c r="G109" s="9">
        <v>0.06</v>
      </c>
      <c r="H109" s="21" t="str">
        <f>DH!$G109&amp;DH!$F109</f>
        <v>0,064</v>
      </c>
      <c r="I109" s="21"/>
      <c r="J109" s="22"/>
      <c r="K109" s="22"/>
      <c r="L109" s="23" t="str">
        <f t="shared" ca="1" si="1"/>
        <v/>
      </c>
      <c r="M109" s="24" t="str">
        <f t="shared" si="2"/>
        <v/>
      </c>
      <c r="N109" s="25" t="str">
        <f t="shared" si="3"/>
        <v/>
      </c>
      <c r="O109" s="25"/>
      <c r="P109" s="25" t="str">
        <f t="array" ref="P109">IFERROR(VLOOKUP(INDEX(CĐ!$C:$C,MATCH($B109,CĐ!$B:$B,0)+COUNTIF(CĐ!$B:$B,$B109)-1),#REF!,MATCH("Hoàn thiện",#REF!,0)+1),"")</f>
        <v/>
      </c>
      <c r="Q109" s="25"/>
      <c r="R109" s="26" t="str">
        <f t="shared" si="4"/>
        <v/>
      </c>
      <c r="S109" s="26" t="str">
        <f>IF(DH!$N109="OK","Hoàn thành","Đang làm")</f>
        <v>Đang làm</v>
      </c>
      <c r="T109" s="6"/>
      <c r="U109" s="6"/>
      <c r="V109" s="6"/>
      <c r="W109" s="6"/>
      <c r="X109" s="6"/>
      <c r="Y109" s="6"/>
      <c r="Z109" s="6"/>
    </row>
    <row r="110" spans="1:26" ht="15.75" customHeight="1" x14ac:dyDescent="0.3">
      <c r="A110" s="27">
        <v>105</v>
      </c>
      <c r="B110" s="41" t="s">
        <v>142</v>
      </c>
      <c r="C110" s="21" t="s">
        <v>100</v>
      </c>
      <c r="D110" s="21" t="str">
        <f t="shared" ca="1" si="0"/>
        <v>Vico- QLTB-20260819-45144</v>
      </c>
      <c r="E110" s="21" t="s">
        <v>27</v>
      </c>
      <c r="F110" s="21">
        <v>2</v>
      </c>
      <c r="G110" s="9">
        <v>25</v>
      </c>
      <c r="H110" s="21" t="str">
        <f>DH!$G110&amp;DH!$F110</f>
        <v>252</v>
      </c>
      <c r="I110" s="21"/>
      <c r="J110" s="22"/>
      <c r="K110" s="22"/>
      <c r="L110" s="23" t="str">
        <f t="shared" ca="1" si="1"/>
        <v/>
      </c>
      <c r="M110" s="24" t="str">
        <f t="shared" si="2"/>
        <v/>
      </c>
      <c r="N110" s="25" t="str">
        <f t="shared" si="3"/>
        <v/>
      </c>
      <c r="O110" s="25"/>
      <c r="P110" s="25" t="str">
        <f t="array" ref="P110">IFERROR(VLOOKUP(INDEX(CĐ!$C:$C,MATCH($B110,CĐ!$B:$B,0)+COUNTIF(CĐ!$B:$B,$B110)-1),#REF!,MATCH("Hoàn thiện",#REF!,0)+1),"")</f>
        <v/>
      </c>
      <c r="Q110" s="25"/>
      <c r="R110" s="26" t="str">
        <f t="shared" si="4"/>
        <v/>
      </c>
      <c r="S110" s="26" t="str">
        <f>IF(DH!$N110="OK","Hoàn thành","Đang làm")</f>
        <v>Đang làm</v>
      </c>
      <c r="T110" s="6"/>
      <c r="U110" s="6"/>
      <c r="V110" s="6"/>
      <c r="W110" s="6"/>
      <c r="X110" s="6"/>
      <c r="Y110" s="6"/>
      <c r="Z110" s="6"/>
    </row>
    <row r="111" spans="1:26" ht="15.75" customHeight="1" x14ac:dyDescent="0.3">
      <c r="A111" s="27">
        <v>106</v>
      </c>
      <c r="B111" s="37" t="s">
        <v>143</v>
      </c>
      <c r="C111" s="21" t="s">
        <v>69</v>
      </c>
      <c r="D111" s="21" t="str">
        <f t="shared" ca="1" si="0"/>
        <v>TFG-20260819-11792</v>
      </c>
      <c r="E111" s="21" t="s">
        <v>27</v>
      </c>
      <c r="F111" s="21">
        <v>2</v>
      </c>
      <c r="G111" s="9">
        <v>2717</v>
      </c>
      <c r="H111" s="21" t="str">
        <f>DH!$G111&amp;DH!$F111</f>
        <v>27172</v>
      </c>
      <c r="I111" s="21"/>
      <c r="J111" s="22"/>
      <c r="K111" s="22"/>
      <c r="L111" s="23" t="str">
        <f t="shared" ca="1" si="1"/>
        <v/>
      </c>
      <c r="M111" s="24" t="str">
        <f t="shared" si="2"/>
        <v/>
      </c>
      <c r="N111" s="25" t="str">
        <f t="shared" si="3"/>
        <v/>
      </c>
      <c r="O111" s="25"/>
      <c r="P111" s="25" t="str">
        <f t="array" ref="P111">IFERROR(VLOOKUP(INDEX(CĐ!$C:$C,MATCH($B111,CĐ!$B:$B,0)+COUNTIF(CĐ!$B:$B,$B111)-1),#REF!,MATCH("Hoàn thiện",#REF!,0)+1),"")</f>
        <v/>
      </c>
      <c r="Q111" s="25"/>
      <c r="R111" s="26" t="str">
        <f t="shared" si="4"/>
        <v/>
      </c>
      <c r="S111" s="26" t="str">
        <f>IF(DH!$N111="OK","Hoàn thành","Đang làm")</f>
        <v>Đang làm</v>
      </c>
      <c r="T111" s="6"/>
      <c r="U111" s="6"/>
      <c r="V111" s="6"/>
      <c r="W111" s="6"/>
      <c r="X111" s="6"/>
      <c r="Y111" s="6"/>
      <c r="Z111" s="6"/>
    </row>
    <row r="112" spans="1:26" ht="15.75" customHeight="1" x14ac:dyDescent="0.3">
      <c r="A112" s="27">
        <v>107</v>
      </c>
      <c r="B112" s="41" t="s">
        <v>144</v>
      </c>
      <c r="C112" s="21" t="s">
        <v>100</v>
      </c>
      <c r="D112" s="21" t="str">
        <f t="shared" ca="1" si="0"/>
        <v>Vico- QLTB-20260819-26339</v>
      </c>
      <c r="E112" s="21" t="s">
        <v>27</v>
      </c>
      <c r="F112" s="21">
        <v>1</v>
      </c>
      <c r="G112" s="9">
        <v>1</v>
      </c>
      <c r="H112" s="21" t="str">
        <f>DH!$G112&amp;DH!$F112</f>
        <v>11</v>
      </c>
      <c r="I112" s="21"/>
      <c r="J112" s="22"/>
      <c r="K112" s="22"/>
      <c r="L112" s="23" t="str">
        <f t="shared" ca="1" si="1"/>
        <v/>
      </c>
      <c r="M112" s="24" t="str">
        <f t="shared" si="2"/>
        <v/>
      </c>
      <c r="N112" s="25" t="str">
        <f t="shared" si="3"/>
        <v/>
      </c>
      <c r="O112" s="25"/>
      <c r="P112" s="25" t="str">
        <f t="array" ref="P112">IFERROR(VLOOKUP(INDEX(CĐ!$C:$C,MATCH($B112,CĐ!$B:$B,0)+COUNTIF(CĐ!$B:$B,$B112)-1),#REF!,MATCH("Hoàn thiện",#REF!,0)+1),"")</f>
        <v/>
      </c>
      <c r="Q112" s="25"/>
      <c r="R112" s="26" t="str">
        <f t="shared" si="4"/>
        <v/>
      </c>
      <c r="S112" s="26" t="str">
        <f>IF(DH!$N112="OK","Hoàn thành","Đang làm")</f>
        <v>Đang làm</v>
      </c>
      <c r="T112" s="6"/>
      <c r="U112" s="6"/>
      <c r="V112" s="6"/>
      <c r="W112" s="6"/>
      <c r="X112" s="6"/>
      <c r="Y112" s="6"/>
      <c r="Z112" s="6"/>
    </row>
    <row r="113" spans="1:26" ht="15.75" customHeight="1" x14ac:dyDescent="0.3">
      <c r="A113" s="27">
        <v>108</v>
      </c>
      <c r="B113" s="41" t="s">
        <v>145</v>
      </c>
      <c r="C113" s="21" t="s">
        <v>100</v>
      </c>
      <c r="D113" s="21" t="str">
        <f t="shared" ca="1" si="0"/>
        <v>Vico- QLTB-20260819-26528</v>
      </c>
      <c r="E113" s="21" t="s">
        <v>27</v>
      </c>
      <c r="F113" s="21">
        <v>2</v>
      </c>
      <c r="G113" s="9">
        <v>2</v>
      </c>
      <c r="H113" s="21" t="str">
        <f>DH!$G113&amp;DH!$F113</f>
        <v>22</v>
      </c>
      <c r="I113" s="21"/>
      <c r="J113" s="22"/>
      <c r="K113" s="22"/>
      <c r="L113" s="23" t="str">
        <f t="shared" ca="1" si="1"/>
        <v/>
      </c>
      <c r="M113" s="24" t="str">
        <f t="shared" si="2"/>
        <v/>
      </c>
      <c r="N113" s="25" t="str">
        <f t="shared" si="3"/>
        <v/>
      </c>
      <c r="O113" s="25"/>
      <c r="P113" s="25" t="str">
        <f t="array" ref="P113">IFERROR(VLOOKUP(INDEX(CĐ!$C:$C,MATCH($B113,CĐ!$B:$B,0)+COUNTIF(CĐ!$B:$B,$B113)-1),#REF!,MATCH("Hoàn thiện",#REF!,0)+1),"")</f>
        <v/>
      </c>
      <c r="Q113" s="25"/>
      <c r="R113" s="26" t="str">
        <f t="shared" si="4"/>
        <v/>
      </c>
      <c r="S113" s="26" t="str">
        <f>IF(DH!$N113="OK","Hoàn thành","Đang làm")</f>
        <v>Đang làm</v>
      </c>
      <c r="T113" s="6"/>
      <c r="U113" s="6"/>
      <c r="V113" s="6"/>
      <c r="W113" s="6"/>
      <c r="X113" s="6"/>
      <c r="Y113" s="6"/>
      <c r="Z113" s="6"/>
    </row>
    <row r="114" spans="1:26" ht="15.75" customHeight="1" x14ac:dyDescent="0.3">
      <c r="A114" s="27">
        <v>109</v>
      </c>
      <c r="B114" s="41" t="s">
        <v>146</v>
      </c>
      <c r="C114" s="21" t="s">
        <v>100</v>
      </c>
      <c r="D114" s="21" t="str">
        <f t="shared" ca="1" si="0"/>
        <v>Vico- QLTB-20260819-79677</v>
      </c>
      <c r="E114" s="21" t="s">
        <v>27</v>
      </c>
      <c r="F114" s="21">
        <v>109</v>
      </c>
      <c r="G114" s="9">
        <v>200</v>
      </c>
      <c r="H114" s="21" t="str">
        <f>DH!$G114&amp;DH!$F114</f>
        <v>200109</v>
      </c>
      <c r="I114" s="21"/>
      <c r="J114" s="22"/>
      <c r="K114" s="22"/>
      <c r="L114" s="23" t="str">
        <f t="shared" ca="1" si="1"/>
        <v/>
      </c>
      <c r="M114" s="24" t="str">
        <f t="shared" si="2"/>
        <v/>
      </c>
      <c r="N114" s="25" t="str">
        <f t="shared" si="3"/>
        <v/>
      </c>
      <c r="O114" s="25"/>
      <c r="P114" s="25" t="str">
        <f t="array" ref="P114">IFERROR(VLOOKUP(INDEX(CĐ!$C:$C,MATCH($B114,CĐ!$B:$B,0)+COUNTIF(CĐ!$B:$B,$B114)-1),#REF!,MATCH("Hoàn thiện",#REF!,0)+1),"")</f>
        <v/>
      </c>
      <c r="Q114" s="25"/>
      <c r="R114" s="26" t="str">
        <f t="shared" si="4"/>
        <v/>
      </c>
      <c r="S114" s="26" t="str">
        <f>IF(DH!$N114="OK","Hoàn thành","Đang làm")</f>
        <v>Đang làm</v>
      </c>
      <c r="T114" s="6"/>
      <c r="U114" s="6"/>
      <c r="V114" s="6"/>
      <c r="W114" s="6"/>
      <c r="X114" s="6"/>
      <c r="Y114" s="6"/>
      <c r="Z114" s="6"/>
    </row>
    <row r="115" spans="1:26" ht="15.75" customHeight="1" x14ac:dyDescent="0.3">
      <c r="A115" s="27">
        <v>110</v>
      </c>
      <c r="B115" s="41" t="s">
        <v>147</v>
      </c>
      <c r="C115" s="21" t="s">
        <v>148</v>
      </c>
      <c r="D115" s="21" t="str">
        <f t="shared" ca="1" si="0"/>
        <v>Đức Tài -20260819-34292</v>
      </c>
      <c r="E115" s="21" t="s">
        <v>27</v>
      </c>
      <c r="F115" s="21">
        <v>1</v>
      </c>
      <c r="G115" s="9">
        <v>100</v>
      </c>
      <c r="H115" s="21" t="str">
        <f>DH!$G115&amp;DH!$F115</f>
        <v>1001</v>
      </c>
      <c r="I115" s="21"/>
      <c r="J115" s="22"/>
      <c r="K115" s="22"/>
      <c r="L115" s="23" t="str">
        <f t="shared" ca="1" si="1"/>
        <v/>
      </c>
      <c r="M115" s="24" t="str">
        <f t="shared" si="2"/>
        <v/>
      </c>
      <c r="N115" s="25" t="str">
        <f t="shared" si="3"/>
        <v/>
      </c>
      <c r="O115" s="25"/>
      <c r="P115" s="25" t="str">
        <f t="array" ref="P115">IFERROR(VLOOKUP(INDEX(CĐ!$C:$C,MATCH($B115,CĐ!$B:$B,0)+COUNTIF(CĐ!$B:$B,$B115)-1),#REF!,MATCH("Hoàn thiện",#REF!,0)+1),"")</f>
        <v/>
      </c>
      <c r="Q115" s="25"/>
      <c r="R115" s="26" t="str">
        <f t="shared" si="4"/>
        <v/>
      </c>
      <c r="S115" s="26" t="str">
        <f>IF(DH!$N115="OK","Hoàn thành","Đang làm")</f>
        <v>Đang làm</v>
      </c>
      <c r="T115" s="6"/>
      <c r="U115" s="6"/>
      <c r="V115" s="6"/>
      <c r="W115" s="6"/>
      <c r="X115" s="6"/>
      <c r="Y115" s="6"/>
      <c r="Z115" s="6"/>
    </row>
    <row r="116" spans="1:26" ht="15.75" customHeight="1" x14ac:dyDescent="0.3">
      <c r="A116" s="27">
        <v>111</v>
      </c>
      <c r="B116" s="41" t="s">
        <v>149</v>
      </c>
      <c r="C116" s="21" t="s">
        <v>148</v>
      </c>
      <c r="D116" s="21" t="str">
        <f t="shared" ca="1" si="0"/>
        <v>Đức Tài -20260819-52441</v>
      </c>
      <c r="E116" s="21" t="s">
        <v>27</v>
      </c>
      <c r="F116" s="21">
        <v>2</v>
      </c>
      <c r="G116" s="9">
        <v>3</v>
      </c>
      <c r="H116" s="21" t="str">
        <f>DH!$G116&amp;DH!$F116</f>
        <v>32</v>
      </c>
      <c r="I116" s="21"/>
      <c r="J116" s="22"/>
      <c r="K116" s="22"/>
      <c r="L116" s="23" t="str">
        <f t="shared" ca="1" si="1"/>
        <v/>
      </c>
      <c r="M116" s="24" t="str">
        <f t="shared" si="2"/>
        <v/>
      </c>
      <c r="N116" s="25" t="str">
        <f t="shared" si="3"/>
        <v/>
      </c>
      <c r="O116" s="25"/>
      <c r="P116" s="25" t="str">
        <f t="array" ref="P116">IFERROR(VLOOKUP(INDEX(CĐ!$C:$C,MATCH($B116,CĐ!$B:$B,0)+COUNTIF(CĐ!$B:$B,$B116)-1),#REF!,MATCH("Hoàn thiện",#REF!,0)+1),"")</f>
        <v/>
      </c>
      <c r="Q116" s="25"/>
      <c r="R116" s="26" t="str">
        <f t="shared" si="4"/>
        <v/>
      </c>
      <c r="S116" s="26" t="str">
        <f>IF(DH!$N116="OK","Hoàn thành","Đang làm")</f>
        <v>Đang làm</v>
      </c>
      <c r="T116" s="6"/>
      <c r="U116" s="6"/>
      <c r="V116" s="6"/>
      <c r="W116" s="6"/>
      <c r="X116" s="6"/>
      <c r="Y116" s="6"/>
      <c r="Z116" s="6"/>
    </row>
    <row r="117" spans="1:26" ht="15.75" customHeight="1" x14ac:dyDescent="0.3">
      <c r="A117" s="27">
        <v>112</v>
      </c>
      <c r="B117" s="41" t="s">
        <v>150</v>
      </c>
      <c r="C117" s="21" t="s">
        <v>151</v>
      </c>
      <c r="D117" s="21" t="str">
        <f t="shared" ca="1" si="0"/>
        <v>Hòa Phát DQ-20260819-30019</v>
      </c>
      <c r="E117" s="21" t="s">
        <v>27</v>
      </c>
      <c r="F117" s="21">
        <v>200</v>
      </c>
      <c r="G117" s="9">
        <v>25</v>
      </c>
      <c r="H117" s="21" t="str">
        <f>DH!$G117&amp;DH!$F117</f>
        <v>25200</v>
      </c>
      <c r="I117" s="21"/>
      <c r="J117" s="22"/>
      <c r="K117" s="22"/>
      <c r="L117" s="23" t="str">
        <f t="shared" ca="1" si="1"/>
        <v/>
      </c>
      <c r="M117" s="24" t="str">
        <f t="shared" si="2"/>
        <v/>
      </c>
      <c r="N117" s="25" t="str">
        <f t="shared" si="3"/>
        <v/>
      </c>
      <c r="O117" s="25"/>
      <c r="P117" s="25" t="str">
        <f t="array" ref="P117">IFERROR(VLOOKUP(INDEX(CĐ!$C:$C,MATCH($B117,CĐ!$B:$B,0)+COUNTIF(CĐ!$B:$B,$B117)-1),#REF!,MATCH("Hoàn thiện",#REF!,0)+1),"")</f>
        <v/>
      </c>
      <c r="Q117" s="25"/>
      <c r="R117" s="26" t="str">
        <f t="shared" si="4"/>
        <v/>
      </c>
      <c r="S117" s="26" t="str">
        <f>IF(DH!$N117="OK","Hoàn thành","Đang làm")</f>
        <v>Đang làm</v>
      </c>
      <c r="T117" s="6"/>
      <c r="U117" s="6"/>
      <c r="V117" s="6"/>
      <c r="W117" s="6"/>
      <c r="X117" s="6"/>
      <c r="Y117" s="6"/>
      <c r="Z117" s="6"/>
    </row>
    <row r="118" spans="1:26" ht="15.75" customHeight="1" x14ac:dyDescent="0.3">
      <c r="A118" s="27">
        <v>113</v>
      </c>
      <c r="B118" s="41" t="s">
        <v>152</v>
      </c>
      <c r="C118" s="21" t="s">
        <v>100</v>
      </c>
      <c r="D118" s="21" t="str">
        <f t="shared" ca="1" si="0"/>
        <v>Vico- QLTB-20260819-43692</v>
      </c>
      <c r="E118" s="21" t="s">
        <v>27</v>
      </c>
      <c r="F118" s="21">
        <v>1</v>
      </c>
      <c r="G118" s="9">
        <v>100</v>
      </c>
      <c r="H118" s="21" t="str">
        <f>DH!$G118&amp;DH!$F118</f>
        <v>1001</v>
      </c>
      <c r="I118" s="21"/>
      <c r="J118" s="22"/>
      <c r="K118" s="22"/>
      <c r="L118" s="23" t="str">
        <f t="shared" ca="1" si="1"/>
        <v/>
      </c>
      <c r="M118" s="24" t="str">
        <f t="shared" si="2"/>
        <v/>
      </c>
      <c r="N118" s="25" t="str">
        <f t="shared" si="3"/>
        <v/>
      </c>
      <c r="O118" s="25"/>
      <c r="P118" s="25" t="str">
        <f t="array" ref="P118">IFERROR(VLOOKUP(INDEX(CĐ!$C:$C,MATCH($B118,CĐ!$B:$B,0)+COUNTIF(CĐ!$B:$B,$B118)-1),#REF!,MATCH("Hoàn thiện",#REF!,0)+1),"")</f>
        <v/>
      </c>
      <c r="Q118" s="25"/>
      <c r="R118" s="26" t="str">
        <f t="shared" si="4"/>
        <v/>
      </c>
      <c r="S118" s="26" t="str">
        <f>IF(DH!$N118="OK","Hoàn thành","Đang làm")</f>
        <v>Đang làm</v>
      </c>
      <c r="T118" s="6"/>
      <c r="U118" s="6"/>
      <c r="V118" s="6"/>
      <c r="W118" s="6"/>
      <c r="X118" s="6"/>
      <c r="Y118" s="6"/>
      <c r="Z118" s="6"/>
    </row>
    <row r="119" spans="1:26" ht="15.75" customHeight="1" x14ac:dyDescent="0.3">
      <c r="A119" s="27">
        <v>114</v>
      </c>
      <c r="B119" s="41" t="s">
        <v>153</v>
      </c>
      <c r="C119" s="21" t="s">
        <v>100</v>
      </c>
      <c r="D119" s="21" t="str">
        <f t="shared" ca="1" si="0"/>
        <v>Vico- QLTB-20260819-76253</v>
      </c>
      <c r="E119" s="21" t="s">
        <v>27</v>
      </c>
      <c r="F119" s="21">
        <v>1</v>
      </c>
      <c r="G119" s="9">
        <v>120</v>
      </c>
      <c r="H119" s="21" t="str">
        <f>DH!$G119&amp;DH!$F119</f>
        <v>1201</v>
      </c>
      <c r="I119" s="21"/>
      <c r="J119" s="22"/>
      <c r="K119" s="22"/>
      <c r="L119" s="23" t="str">
        <f t="shared" ca="1" si="1"/>
        <v/>
      </c>
      <c r="M119" s="24" t="str">
        <f t="shared" si="2"/>
        <v/>
      </c>
      <c r="N119" s="25" t="str">
        <f t="shared" si="3"/>
        <v/>
      </c>
      <c r="O119" s="25"/>
      <c r="P119" s="25" t="str">
        <f t="array" ref="P119">IFERROR(VLOOKUP(INDEX(CĐ!$C:$C,MATCH($B119,CĐ!$B:$B,0)+COUNTIF(CĐ!$B:$B,$B119)-1),#REF!,MATCH("Hoàn thiện",#REF!,0)+1),"")</f>
        <v/>
      </c>
      <c r="Q119" s="25"/>
      <c r="R119" s="26" t="str">
        <f t="shared" si="4"/>
        <v/>
      </c>
      <c r="S119" s="26" t="str">
        <f>IF(DH!$N119="OK","Hoàn thành","Đang làm")</f>
        <v>Đang làm</v>
      </c>
      <c r="T119" s="6"/>
      <c r="U119" s="6"/>
      <c r="V119" s="6"/>
      <c r="W119" s="6"/>
      <c r="X119" s="6"/>
      <c r="Y119" s="6"/>
      <c r="Z119" s="6"/>
    </row>
    <row r="120" spans="1:26" ht="15.75" customHeight="1" x14ac:dyDescent="0.3">
      <c r="A120" s="27">
        <v>115</v>
      </c>
      <c r="B120" s="41" t="s">
        <v>154</v>
      </c>
      <c r="C120" s="21" t="s">
        <v>77</v>
      </c>
      <c r="D120" s="21" t="str">
        <f t="shared" ca="1" si="0"/>
        <v>Hùng HD- XM Hoàng Thạch-20260819-39942</v>
      </c>
      <c r="E120" s="21" t="s">
        <v>27</v>
      </c>
      <c r="F120" s="21">
        <v>100</v>
      </c>
      <c r="G120" s="9">
        <v>3.2</v>
      </c>
      <c r="H120" s="21" t="str">
        <f>DH!$G120&amp;DH!$F120</f>
        <v>3,2100</v>
      </c>
      <c r="I120" s="21"/>
      <c r="J120" s="22"/>
      <c r="K120" s="22"/>
      <c r="L120" s="23" t="str">
        <f t="shared" ca="1" si="1"/>
        <v/>
      </c>
      <c r="M120" s="24" t="str">
        <f t="shared" si="2"/>
        <v/>
      </c>
      <c r="N120" s="25" t="str">
        <f t="shared" si="3"/>
        <v/>
      </c>
      <c r="O120" s="25"/>
      <c r="P120" s="25" t="str">
        <f t="array" ref="P120">IFERROR(VLOOKUP(INDEX(CĐ!$C:$C,MATCH($B120,CĐ!$B:$B,0)+COUNTIF(CĐ!$B:$B,$B120)-1),#REF!,MATCH("Hoàn thiện",#REF!,0)+1),"")</f>
        <v/>
      </c>
      <c r="Q120" s="25"/>
      <c r="R120" s="26" t="str">
        <f t="shared" si="4"/>
        <v/>
      </c>
      <c r="S120" s="26" t="str">
        <f>IF(DH!$N120="OK","Hoàn thành","Đang làm")</f>
        <v>Đang làm</v>
      </c>
      <c r="T120" s="6"/>
      <c r="U120" s="6"/>
      <c r="V120" s="6"/>
      <c r="W120" s="6"/>
      <c r="X120" s="6"/>
      <c r="Y120" s="6"/>
      <c r="Z120" s="6"/>
    </row>
    <row r="121" spans="1:26" ht="15.75" customHeight="1" x14ac:dyDescent="0.3">
      <c r="A121" s="27">
        <v>116</v>
      </c>
      <c r="B121" s="41" t="s">
        <v>155</v>
      </c>
      <c r="C121" s="21" t="s">
        <v>100</v>
      </c>
      <c r="D121" s="21" t="str">
        <f t="shared" ca="1" si="0"/>
        <v>Vico- QLTB-20260819-69823</v>
      </c>
      <c r="E121" s="21" t="s">
        <v>27</v>
      </c>
      <c r="F121" s="21">
        <v>1</v>
      </c>
      <c r="G121" s="9">
        <v>0.5</v>
      </c>
      <c r="H121" s="21" t="str">
        <f>DH!$G121&amp;DH!$F121</f>
        <v>0,51</v>
      </c>
      <c r="I121" s="21"/>
      <c r="J121" s="22"/>
      <c r="K121" s="22"/>
      <c r="L121" s="23" t="str">
        <f t="shared" ca="1" si="1"/>
        <v/>
      </c>
      <c r="M121" s="24" t="str">
        <f t="shared" si="2"/>
        <v/>
      </c>
      <c r="N121" s="25" t="str">
        <f t="shared" si="3"/>
        <v/>
      </c>
      <c r="O121" s="25"/>
      <c r="P121" s="25" t="str">
        <f t="array" ref="P121">IFERROR(VLOOKUP(INDEX(CĐ!$C:$C,MATCH($B121,CĐ!$B:$B,0)+COUNTIF(CĐ!$B:$B,$B121)-1),#REF!,MATCH("Hoàn thiện",#REF!,0)+1),"")</f>
        <v/>
      </c>
      <c r="Q121" s="25"/>
      <c r="R121" s="26" t="str">
        <f t="shared" si="4"/>
        <v/>
      </c>
      <c r="S121" s="26" t="str">
        <f>IF(DH!$N121="OK","Hoàn thành","Đang làm")</f>
        <v>Đang làm</v>
      </c>
      <c r="T121" s="6"/>
      <c r="U121" s="6"/>
      <c r="V121" s="6"/>
      <c r="W121" s="6"/>
      <c r="X121" s="6"/>
      <c r="Y121" s="6"/>
      <c r="Z121" s="6"/>
    </row>
    <row r="122" spans="1:26" ht="15.75" customHeight="1" x14ac:dyDescent="0.3">
      <c r="A122" s="27">
        <v>117</v>
      </c>
      <c r="B122" s="21" t="s">
        <v>156</v>
      </c>
      <c r="C122" s="21" t="s">
        <v>157</v>
      </c>
      <c r="D122" s="21" t="str">
        <f t="shared" ca="1" si="0"/>
        <v>ITR-20260819-90950</v>
      </c>
      <c r="E122" s="21" t="s">
        <v>27</v>
      </c>
      <c r="F122" s="21">
        <v>1</v>
      </c>
      <c r="G122" s="9">
        <v>77.900000000000006</v>
      </c>
      <c r="H122" s="21" t="str">
        <f>DH!$G122&amp;DH!$F122</f>
        <v>77,91</v>
      </c>
      <c r="I122" s="21"/>
      <c r="J122" s="22"/>
      <c r="K122" s="22"/>
      <c r="L122" s="23" t="str">
        <f t="shared" ca="1" si="1"/>
        <v/>
      </c>
      <c r="M122" s="24" t="str">
        <f t="shared" si="2"/>
        <v/>
      </c>
      <c r="N122" s="25" t="str">
        <f t="shared" si="3"/>
        <v/>
      </c>
      <c r="O122" s="25"/>
      <c r="P122" s="25" t="str">
        <f t="array" ref="P122">IFERROR(VLOOKUP(INDEX(CĐ!$C:$C,MATCH($B122,CĐ!$B:$B,0)+COUNTIF(CĐ!$B:$B,$B122)-1),#REF!,MATCH("Hoàn thiện",#REF!,0)+1),"")</f>
        <v/>
      </c>
      <c r="Q122" s="25"/>
      <c r="R122" s="26" t="str">
        <f t="shared" si="4"/>
        <v/>
      </c>
      <c r="S122" s="26" t="str">
        <f>IF(DH!$N122="OK","Hoàn thành","Đang làm")</f>
        <v>Đang làm</v>
      </c>
      <c r="T122" s="6"/>
      <c r="U122" s="6"/>
      <c r="V122" s="6"/>
      <c r="W122" s="6"/>
      <c r="X122" s="6"/>
      <c r="Y122" s="6"/>
      <c r="Z122" s="6"/>
    </row>
    <row r="123" spans="1:26" ht="15.75" customHeight="1" x14ac:dyDescent="0.3">
      <c r="A123" s="27">
        <v>118</v>
      </c>
      <c r="B123" s="37" t="s">
        <v>44</v>
      </c>
      <c r="C123" s="21" t="s">
        <v>45</v>
      </c>
      <c r="D123" s="21" t="str">
        <f t="shared" ca="1" si="0"/>
        <v>Kachimizu-20260819-64782</v>
      </c>
      <c r="E123" s="21" t="s">
        <v>27</v>
      </c>
      <c r="F123" s="21">
        <v>1</v>
      </c>
      <c r="G123" s="9">
        <v>25</v>
      </c>
      <c r="H123" s="21" t="str">
        <f>DH!$G123&amp;DH!$F123</f>
        <v>251</v>
      </c>
      <c r="I123" s="21"/>
      <c r="J123" s="22"/>
      <c r="K123" s="22"/>
      <c r="L123" s="23" t="str">
        <f t="shared" ca="1" si="1"/>
        <v/>
      </c>
      <c r="M123" s="24" t="str">
        <f t="shared" si="2"/>
        <v/>
      </c>
      <c r="N123" s="25" t="str">
        <f t="shared" si="3"/>
        <v/>
      </c>
      <c r="O123" s="25"/>
      <c r="P123" s="25" t="str">
        <f t="array" ref="P123">IFERROR(VLOOKUP(INDEX(CĐ!$C:$C,MATCH($B123,CĐ!$B:$B,0)+COUNTIF(CĐ!$B:$B,$B123)-1),#REF!,MATCH("Hoàn thiện",#REF!,0)+1),"")</f>
        <v/>
      </c>
      <c r="Q123" s="25"/>
      <c r="R123" s="26" t="str">
        <f t="shared" si="4"/>
        <v/>
      </c>
      <c r="S123" s="26" t="str">
        <f>IF(DH!$N123="OK","Hoàn thành","Đang làm")</f>
        <v>Đang làm</v>
      </c>
      <c r="T123" s="6"/>
      <c r="U123" s="6"/>
      <c r="V123" s="6"/>
      <c r="W123" s="6"/>
      <c r="X123" s="6"/>
      <c r="Y123" s="6"/>
      <c r="Z123" s="6"/>
    </row>
    <row r="124" spans="1:26" ht="15.75" customHeight="1" x14ac:dyDescent="0.3">
      <c r="A124" s="27">
        <v>119</v>
      </c>
      <c r="B124" s="37" t="s">
        <v>46</v>
      </c>
      <c r="C124" s="21" t="s">
        <v>45</v>
      </c>
      <c r="D124" s="21" t="str">
        <f t="shared" ca="1" si="0"/>
        <v>Kachimizu-20260819-20981</v>
      </c>
      <c r="E124" s="21" t="s">
        <v>27</v>
      </c>
      <c r="F124" s="21">
        <v>4</v>
      </c>
      <c r="G124" s="9">
        <v>15</v>
      </c>
      <c r="H124" s="21" t="str">
        <f>DH!$G124&amp;DH!$F124</f>
        <v>154</v>
      </c>
      <c r="I124" s="21"/>
      <c r="J124" s="22"/>
      <c r="K124" s="22"/>
      <c r="L124" s="23" t="str">
        <f t="shared" ca="1" si="1"/>
        <v/>
      </c>
      <c r="M124" s="24" t="str">
        <f t="shared" si="2"/>
        <v/>
      </c>
      <c r="N124" s="25" t="str">
        <f t="shared" si="3"/>
        <v/>
      </c>
      <c r="O124" s="25"/>
      <c r="P124" s="25" t="str">
        <f t="array" ref="P124">IFERROR(VLOOKUP(INDEX(CĐ!$C:$C,MATCH($B124,CĐ!$B:$B,0)+COUNTIF(CĐ!$B:$B,$B124)-1),#REF!,MATCH("Hoàn thiện",#REF!,0)+1),"")</f>
        <v/>
      </c>
      <c r="Q124" s="25"/>
      <c r="R124" s="26" t="str">
        <f t="shared" si="4"/>
        <v/>
      </c>
      <c r="S124" s="26" t="str">
        <f>IF(DH!$N124="OK","Hoàn thành","Đang làm")</f>
        <v>Đang làm</v>
      </c>
      <c r="T124" s="6"/>
      <c r="U124" s="6"/>
      <c r="V124" s="6"/>
      <c r="W124" s="6"/>
      <c r="X124" s="6"/>
      <c r="Y124" s="6"/>
      <c r="Z124" s="6"/>
    </row>
    <row r="125" spans="1:26" ht="15.75" customHeight="1" x14ac:dyDescent="0.3">
      <c r="A125" s="27">
        <v>120</v>
      </c>
      <c r="B125" s="39" t="s">
        <v>66</v>
      </c>
      <c r="C125" s="21" t="s">
        <v>60</v>
      </c>
      <c r="D125" s="21" t="str">
        <f t="shared" ca="1" si="0"/>
        <v>Taniguchi-20260819-45151</v>
      </c>
      <c r="E125" s="21" t="s">
        <v>27</v>
      </c>
      <c r="F125" s="21">
        <v>2</v>
      </c>
      <c r="G125" s="9">
        <v>7</v>
      </c>
      <c r="H125" s="21" t="str">
        <f>DH!$G125&amp;DH!$F125</f>
        <v>72</v>
      </c>
      <c r="I125" s="21"/>
      <c r="J125" s="22"/>
      <c r="K125" s="22"/>
      <c r="L125" s="23" t="str">
        <f t="shared" ca="1" si="1"/>
        <v/>
      </c>
      <c r="M125" s="24" t="str">
        <f t="shared" si="2"/>
        <v/>
      </c>
      <c r="N125" s="25" t="str">
        <f t="shared" si="3"/>
        <v/>
      </c>
      <c r="O125" s="25"/>
      <c r="P125" s="25" t="str">
        <f t="array" ref="P125">IFERROR(VLOOKUP(INDEX(CĐ!$C:$C,MATCH($B125,CĐ!$B:$B,0)+COUNTIF(CĐ!$B:$B,$B125)-1),#REF!,MATCH("Hoàn thiện",#REF!,0)+1),"")</f>
        <v/>
      </c>
      <c r="Q125" s="25"/>
      <c r="R125" s="26" t="str">
        <f t="shared" si="4"/>
        <v/>
      </c>
      <c r="S125" s="26" t="str">
        <f>IF(DH!$N125="OK","Hoàn thành","Đang làm")</f>
        <v>Đang làm</v>
      </c>
      <c r="T125" s="6"/>
      <c r="U125" s="6"/>
      <c r="V125" s="6"/>
      <c r="W125" s="6"/>
      <c r="X125" s="6"/>
      <c r="Y125" s="6"/>
      <c r="Z125" s="6"/>
    </row>
    <row r="126" spans="1:26" ht="15.75" customHeight="1" x14ac:dyDescent="0.3">
      <c r="A126" s="27">
        <v>121</v>
      </c>
      <c r="B126" s="39" t="s">
        <v>67</v>
      </c>
      <c r="C126" s="21" t="s">
        <v>60</v>
      </c>
      <c r="D126" s="21" t="str">
        <f t="shared" ca="1" si="0"/>
        <v>Taniguchi-20260819-38251</v>
      </c>
      <c r="E126" s="21" t="s">
        <v>27</v>
      </c>
      <c r="F126" s="21">
        <v>2</v>
      </c>
      <c r="G126" s="9">
        <v>7</v>
      </c>
      <c r="H126" s="21" t="str">
        <f>DH!$G126&amp;DH!$F126</f>
        <v>72</v>
      </c>
      <c r="I126" s="21"/>
      <c r="J126" s="22"/>
      <c r="K126" s="22"/>
      <c r="L126" s="23" t="str">
        <f t="shared" ca="1" si="1"/>
        <v/>
      </c>
      <c r="M126" s="24" t="str">
        <f t="shared" si="2"/>
        <v/>
      </c>
      <c r="N126" s="25" t="str">
        <f t="shared" si="3"/>
        <v/>
      </c>
      <c r="O126" s="25"/>
      <c r="P126" s="25" t="str">
        <f t="array" ref="P126">IFERROR(VLOOKUP(INDEX(CĐ!$C:$C,MATCH($B126,CĐ!$B:$B,0)+COUNTIF(CĐ!$B:$B,$B126)-1),#REF!,MATCH("Hoàn thiện",#REF!,0)+1),"")</f>
        <v/>
      </c>
      <c r="Q126" s="25"/>
      <c r="R126" s="26" t="str">
        <f t="shared" si="4"/>
        <v/>
      </c>
      <c r="S126" s="26" t="str">
        <f>IF(DH!$N126="OK","Hoàn thành","Đang làm")</f>
        <v>Đang làm</v>
      </c>
      <c r="T126" s="6"/>
      <c r="U126" s="6"/>
      <c r="V126" s="6"/>
      <c r="W126" s="6"/>
      <c r="X126" s="6"/>
      <c r="Y126" s="6"/>
      <c r="Z126" s="6"/>
    </row>
    <row r="127" spans="1:26" ht="15.75" customHeight="1" x14ac:dyDescent="0.3">
      <c r="A127" s="27">
        <v>122</v>
      </c>
      <c r="B127" s="46" t="s">
        <v>158</v>
      </c>
      <c r="C127" s="21" t="s">
        <v>157</v>
      </c>
      <c r="D127" s="21" t="str">
        <f t="shared" ca="1" si="0"/>
        <v>ITR-20260819-26095</v>
      </c>
      <c r="E127" s="21" t="s">
        <v>27</v>
      </c>
      <c r="F127" s="21">
        <v>20</v>
      </c>
      <c r="G127" s="9">
        <v>129</v>
      </c>
      <c r="H127" s="21" t="str">
        <f>DH!$G127&amp;DH!$F127</f>
        <v>12920</v>
      </c>
      <c r="I127" s="21"/>
      <c r="J127" s="22"/>
      <c r="K127" s="22"/>
      <c r="L127" s="23" t="str">
        <f t="shared" ca="1" si="1"/>
        <v/>
      </c>
      <c r="M127" s="24" t="str">
        <f t="shared" si="2"/>
        <v/>
      </c>
      <c r="N127" s="25" t="str">
        <f t="shared" si="3"/>
        <v/>
      </c>
      <c r="O127" s="25"/>
      <c r="P127" s="25" t="str">
        <f t="array" ref="P127">IFERROR(VLOOKUP(INDEX(CĐ!$C:$C,MATCH($B127,CĐ!$B:$B,0)+COUNTIF(CĐ!$B:$B,$B127)-1),#REF!,MATCH("Hoàn thiện",#REF!,0)+1),"")</f>
        <v/>
      </c>
      <c r="Q127" s="25"/>
      <c r="R127" s="26" t="str">
        <f t="shared" si="4"/>
        <v/>
      </c>
      <c r="S127" s="26" t="str">
        <f>IF(DH!$N127="OK","Hoàn thành","Đang làm")</f>
        <v>Đang làm</v>
      </c>
      <c r="T127" s="6"/>
      <c r="U127" s="6"/>
      <c r="V127" s="6"/>
      <c r="W127" s="6"/>
      <c r="X127" s="6"/>
      <c r="Y127" s="6"/>
      <c r="Z127" s="6"/>
    </row>
    <row r="128" spans="1:26" ht="15.75" customHeight="1" x14ac:dyDescent="0.3">
      <c r="A128" s="27">
        <v>123</v>
      </c>
      <c r="B128" s="47" t="s">
        <v>159</v>
      </c>
      <c r="C128" s="48" t="s">
        <v>77</v>
      </c>
      <c r="D128" s="49" t="str">
        <f t="shared" ca="1" si="0"/>
        <v>Hùng HD- XM Hoàng Thạch-20260819-90659</v>
      </c>
      <c r="E128" s="21" t="s">
        <v>27</v>
      </c>
      <c r="F128" s="21">
        <v>183</v>
      </c>
      <c r="G128" s="9">
        <v>0.5</v>
      </c>
      <c r="H128" s="21" t="str">
        <f>DH!$G128&amp;DH!$F128</f>
        <v>0,5183</v>
      </c>
      <c r="I128" s="21"/>
      <c r="J128" s="22"/>
      <c r="K128" s="22"/>
      <c r="L128" s="23" t="str">
        <f t="shared" ca="1" si="1"/>
        <v/>
      </c>
      <c r="M128" s="24" t="str">
        <f t="shared" si="2"/>
        <v/>
      </c>
      <c r="N128" s="25" t="str">
        <f t="shared" si="3"/>
        <v/>
      </c>
      <c r="O128" s="25"/>
      <c r="P128" s="25" t="str">
        <f t="array" ref="P128">IFERROR(VLOOKUP(INDEX(CĐ!$C:$C,MATCH($B128,CĐ!$B:$B,0)+COUNTIF(CĐ!$B:$B,$B128)-1),#REF!,MATCH("Hoàn thiện",#REF!,0)+1),"")</f>
        <v/>
      </c>
      <c r="Q128" s="25"/>
      <c r="R128" s="26" t="str">
        <f t="shared" si="4"/>
        <v/>
      </c>
      <c r="S128" s="26" t="str">
        <f>IF(DH!$N128="OK","Hoàn thành","Đang làm")</f>
        <v>Đang làm</v>
      </c>
      <c r="T128" s="6"/>
      <c r="U128" s="6"/>
      <c r="V128" s="6"/>
      <c r="W128" s="6"/>
      <c r="X128" s="6"/>
      <c r="Y128" s="6"/>
      <c r="Z128" s="6"/>
    </row>
    <row r="129" spans="1:26" ht="15.75" customHeight="1" x14ac:dyDescent="0.3">
      <c r="A129" s="27">
        <v>124</v>
      </c>
      <c r="B129" s="41" t="s">
        <v>160</v>
      </c>
      <c r="C129" s="21" t="s">
        <v>100</v>
      </c>
      <c r="D129" s="21" t="str">
        <f t="shared" ca="1" si="0"/>
        <v>Vico- QLTB-20260819-70842</v>
      </c>
      <c r="E129" s="21" t="s">
        <v>27</v>
      </c>
      <c r="F129" s="21">
        <v>1</v>
      </c>
      <c r="G129" s="9">
        <v>150</v>
      </c>
      <c r="H129" s="21" t="str">
        <f>DH!$G129&amp;DH!$F129</f>
        <v>1501</v>
      </c>
      <c r="I129" s="21"/>
      <c r="J129" s="22"/>
      <c r="K129" s="22"/>
      <c r="L129" s="23" t="str">
        <f t="shared" ca="1" si="1"/>
        <v/>
      </c>
      <c r="M129" s="24" t="str">
        <f t="shared" si="2"/>
        <v/>
      </c>
      <c r="N129" s="25" t="str">
        <f t="shared" si="3"/>
        <v/>
      </c>
      <c r="O129" s="25"/>
      <c r="P129" s="25" t="str">
        <f t="array" ref="P129">IFERROR(VLOOKUP(INDEX(CĐ!$C:$C,MATCH($B129,CĐ!$B:$B,0)+COUNTIF(CĐ!$B:$B,$B129)-1),#REF!,MATCH("Hoàn thiện",#REF!,0)+1),"")</f>
        <v/>
      </c>
      <c r="Q129" s="25"/>
      <c r="R129" s="26" t="str">
        <f t="shared" si="4"/>
        <v/>
      </c>
      <c r="S129" s="26" t="str">
        <f>IF(DH!$N129="OK","Hoàn thành","Đang làm")</f>
        <v>Đang làm</v>
      </c>
      <c r="T129" s="6"/>
      <c r="U129" s="6"/>
      <c r="V129" s="6"/>
      <c r="W129" s="6"/>
      <c r="X129" s="6"/>
      <c r="Y129" s="6"/>
      <c r="Z129" s="6"/>
    </row>
    <row r="130" spans="1:26" ht="15.75" customHeight="1" x14ac:dyDescent="0.3">
      <c r="A130" s="27">
        <v>125</v>
      </c>
      <c r="B130" s="41" t="s">
        <v>161</v>
      </c>
      <c r="C130" s="21" t="s">
        <v>100</v>
      </c>
      <c r="D130" s="21" t="str">
        <f t="shared" ca="1" si="0"/>
        <v>Vico- QLTB-20260819-79619</v>
      </c>
      <c r="E130" s="21" t="s">
        <v>27</v>
      </c>
      <c r="F130" s="21">
        <v>100</v>
      </c>
      <c r="G130" s="9">
        <v>1.6</v>
      </c>
      <c r="H130" s="21" t="str">
        <f>DH!$G130&amp;DH!$F130</f>
        <v>1,6100</v>
      </c>
      <c r="I130" s="21"/>
      <c r="J130" s="22"/>
      <c r="K130" s="22"/>
      <c r="L130" s="23" t="str">
        <f t="shared" ca="1" si="1"/>
        <v/>
      </c>
      <c r="M130" s="24" t="str">
        <f t="shared" si="2"/>
        <v/>
      </c>
      <c r="N130" s="25" t="str">
        <f t="shared" si="3"/>
        <v/>
      </c>
      <c r="O130" s="25"/>
      <c r="P130" s="25" t="str">
        <f t="array" ref="P130">IFERROR(VLOOKUP(INDEX(CĐ!$C:$C,MATCH($B130,CĐ!$B:$B,0)+COUNTIF(CĐ!$B:$B,$B130)-1),#REF!,MATCH("Hoàn thiện",#REF!,0)+1),"")</f>
        <v/>
      </c>
      <c r="Q130" s="25"/>
      <c r="R130" s="26" t="str">
        <f t="shared" si="4"/>
        <v/>
      </c>
      <c r="S130" s="26" t="str">
        <f>IF(DH!$N130="OK","Hoàn thành","Đang làm")</f>
        <v>Đang làm</v>
      </c>
      <c r="T130" s="6"/>
      <c r="U130" s="6"/>
      <c r="V130" s="6"/>
      <c r="W130" s="6"/>
      <c r="X130" s="6"/>
      <c r="Y130" s="6"/>
      <c r="Z130" s="6"/>
    </row>
    <row r="131" spans="1:26" ht="15.75" customHeight="1" x14ac:dyDescent="0.3">
      <c r="A131" s="27">
        <v>126</v>
      </c>
      <c r="B131" s="41" t="s">
        <v>162</v>
      </c>
      <c r="C131" s="21" t="s">
        <v>100</v>
      </c>
      <c r="D131" s="21" t="str">
        <f t="shared" ca="1" si="0"/>
        <v>Vico- QLTB-20260819-95125</v>
      </c>
      <c r="E131" s="21" t="s">
        <v>27</v>
      </c>
      <c r="F131" s="21">
        <v>50</v>
      </c>
      <c r="G131" s="9" t="s">
        <v>163</v>
      </c>
      <c r="H131" s="21" t="str">
        <f>DH!$G131&amp;DH!$F131</f>
        <v>0.550</v>
      </c>
      <c r="I131" s="21"/>
      <c r="J131" s="22"/>
      <c r="K131" s="22"/>
      <c r="L131" s="23" t="str">
        <f t="shared" ca="1" si="1"/>
        <v/>
      </c>
      <c r="M131" s="24" t="str">
        <f t="shared" si="2"/>
        <v/>
      </c>
      <c r="N131" s="25" t="str">
        <f t="shared" si="3"/>
        <v/>
      </c>
      <c r="O131" s="25"/>
      <c r="P131" s="25" t="str">
        <f t="array" ref="P131">IFERROR(VLOOKUP(INDEX(CĐ!$C:$C,MATCH($B131,CĐ!$B:$B,0)+COUNTIF(CĐ!$B:$B,$B131)-1),#REF!,MATCH("Hoàn thiện",#REF!,0)+1),"")</f>
        <v/>
      </c>
      <c r="Q131" s="25"/>
      <c r="R131" s="26" t="str">
        <f t="shared" si="4"/>
        <v/>
      </c>
      <c r="S131" s="26" t="str">
        <f>IF(DH!$N131="OK","Hoàn thành","Đang làm")</f>
        <v>Đang làm</v>
      </c>
      <c r="T131" s="6"/>
      <c r="U131" s="6"/>
      <c r="V131" s="6"/>
      <c r="W131" s="6"/>
      <c r="X131" s="6"/>
      <c r="Y131" s="6"/>
      <c r="Z131" s="6"/>
    </row>
    <row r="132" spans="1:26" ht="15.75" customHeight="1" x14ac:dyDescent="0.3">
      <c r="A132" s="27">
        <v>127</v>
      </c>
      <c r="B132" s="41" t="s">
        <v>164</v>
      </c>
      <c r="C132" s="21" t="s">
        <v>100</v>
      </c>
      <c r="D132" s="21" t="str">
        <f t="shared" ca="1" si="0"/>
        <v>Vico- QLTB-20260819-32939</v>
      </c>
      <c r="E132" s="21" t="s">
        <v>27</v>
      </c>
      <c r="F132" s="21">
        <v>2</v>
      </c>
      <c r="G132" s="9">
        <v>1</v>
      </c>
      <c r="H132" s="21" t="str">
        <f>DH!$G132&amp;DH!$F132</f>
        <v>12</v>
      </c>
      <c r="I132" s="21"/>
      <c r="J132" s="22"/>
      <c r="K132" s="22"/>
      <c r="L132" s="23" t="str">
        <f t="shared" ca="1" si="1"/>
        <v/>
      </c>
      <c r="M132" s="24" t="str">
        <f t="shared" si="2"/>
        <v/>
      </c>
      <c r="N132" s="25" t="str">
        <f t="shared" si="3"/>
        <v/>
      </c>
      <c r="O132" s="25"/>
      <c r="P132" s="25" t="str">
        <f t="array" ref="P132">IFERROR(VLOOKUP(INDEX(CĐ!$C:$C,MATCH($B132,CĐ!$B:$B,0)+COUNTIF(CĐ!$B:$B,$B132)-1),#REF!,MATCH("Hoàn thiện",#REF!,0)+1),"")</f>
        <v/>
      </c>
      <c r="Q132" s="25"/>
      <c r="R132" s="26" t="str">
        <f t="shared" si="4"/>
        <v/>
      </c>
      <c r="S132" s="26" t="str">
        <f>IF(DH!$N132="OK","Hoàn thành","Đang làm")</f>
        <v>Đang làm</v>
      </c>
      <c r="T132" s="6"/>
      <c r="U132" s="6"/>
      <c r="V132" s="6"/>
      <c r="W132" s="6"/>
      <c r="X132" s="6"/>
      <c r="Y132" s="6"/>
      <c r="Z132" s="6"/>
    </row>
    <row r="133" spans="1:26" ht="15.75" customHeight="1" x14ac:dyDescent="0.3">
      <c r="A133" s="27">
        <v>128</v>
      </c>
      <c r="B133" s="41" t="s">
        <v>165</v>
      </c>
      <c r="C133" s="21" t="s">
        <v>100</v>
      </c>
      <c r="D133" s="21" t="str">
        <f t="shared" ca="1" si="0"/>
        <v>Vico- QLTB-20260819-93750</v>
      </c>
      <c r="E133" s="21" t="s">
        <v>27</v>
      </c>
      <c r="F133" s="21">
        <v>4</v>
      </c>
      <c r="G133" s="9" t="s">
        <v>166</v>
      </c>
      <c r="H133" s="21" t="str">
        <f>DH!$G133&amp;DH!$F133</f>
        <v>0.054</v>
      </c>
      <c r="I133" s="21"/>
      <c r="J133" s="22"/>
      <c r="K133" s="22">
        <v>45800</v>
      </c>
      <c r="L133" s="23">
        <f t="shared" ca="1" si="1"/>
        <v>-453</v>
      </c>
      <c r="M133" s="24" t="str">
        <f t="shared" si="2"/>
        <v/>
      </c>
      <c r="N133" s="25" t="str">
        <f t="shared" si="3"/>
        <v/>
      </c>
      <c r="O133" s="25"/>
      <c r="P133" s="25" t="str">
        <f t="array" ref="P133">IFERROR(VLOOKUP(INDEX(CĐ!$C:$C,MATCH($B133,CĐ!$B:$B,0)+COUNTIF(CĐ!$B:$B,$B133)-1),#REF!,MATCH("Hoàn thiện",#REF!,0)+1),"")</f>
        <v/>
      </c>
      <c r="Q133" s="25"/>
      <c r="R133" s="26" t="str">
        <f t="shared" si="4"/>
        <v/>
      </c>
      <c r="S133" s="26" t="str">
        <f>IF(DH!$N133="OK","Hoàn thành","Đang làm")</f>
        <v>Đang làm</v>
      </c>
      <c r="T133" s="6"/>
      <c r="U133" s="6"/>
      <c r="V133" s="6"/>
      <c r="W133" s="6"/>
      <c r="X133" s="6"/>
      <c r="Y133" s="6"/>
      <c r="Z133" s="6"/>
    </row>
    <row r="134" spans="1:26" ht="15.75" customHeight="1" x14ac:dyDescent="0.3">
      <c r="A134" s="27">
        <v>129</v>
      </c>
      <c r="B134" s="41" t="s">
        <v>167</v>
      </c>
      <c r="C134" s="21" t="s">
        <v>100</v>
      </c>
      <c r="D134" s="21" t="str">
        <f t="shared" ca="1" si="0"/>
        <v>Vico- QLTB-20260819-92874</v>
      </c>
      <c r="E134" s="21" t="s">
        <v>27</v>
      </c>
      <c r="F134" s="21">
        <v>1</v>
      </c>
      <c r="G134" s="9">
        <v>0.5</v>
      </c>
      <c r="H134" s="21" t="str">
        <f>DH!$G134&amp;DH!$F134</f>
        <v>0,51</v>
      </c>
      <c r="I134" s="21"/>
      <c r="J134" s="22"/>
      <c r="K134" s="22"/>
      <c r="L134" s="23" t="str">
        <f t="shared" ca="1" si="1"/>
        <v/>
      </c>
      <c r="M134" s="24" t="str">
        <f t="shared" si="2"/>
        <v/>
      </c>
      <c r="N134" s="25" t="str">
        <f t="shared" si="3"/>
        <v/>
      </c>
      <c r="O134" s="25"/>
      <c r="P134" s="25" t="str">
        <f t="array" ref="P134">IFERROR(VLOOKUP(INDEX(CĐ!$C:$C,MATCH($B134,CĐ!$B:$B,0)+COUNTIF(CĐ!$B:$B,$B134)-1),#REF!,MATCH("Hoàn thiện",#REF!,0)+1),"")</f>
        <v/>
      </c>
      <c r="Q134" s="25"/>
      <c r="R134" s="26" t="str">
        <f t="shared" si="4"/>
        <v/>
      </c>
      <c r="S134" s="26" t="str">
        <f>IF(DH!$N134="OK","Hoàn thành","Đang làm")</f>
        <v>Đang làm</v>
      </c>
      <c r="T134" s="6"/>
      <c r="U134" s="6"/>
      <c r="V134" s="6"/>
      <c r="W134" s="6"/>
      <c r="X134" s="6"/>
      <c r="Y134" s="6"/>
      <c r="Z134" s="6"/>
    </row>
    <row r="135" spans="1:26" ht="15.75" customHeight="1" x14ac:dyDescent="0.3">
      <c r="A135" s="27">
        <v>130</v>
      </c>
      <c r="B135" s="41" t="s">
        <v>168</v>
      </c>
      <c r="C135" s="21" t="s">
        <v>100</v>
      </c>
      <c r="D135" s="21" t="str">
        <f t="shared" ca="1" si="0"/>
        <v>Vico- QLTB-20260819-12302</v>
      </c>
      <c r="E135" s="21" t="s">
        <v>27</v>
      </c>
      <c r="F135" s="21">
        <v>1</v>
      </c>
      <c r="G135" s="9">
        <v>0.5</v>
      </c>
      <c r="H135" s="21" t="str">
        <f>DH!$G135&amp;DH!$F135</f>
        <v>0,51</v>
      </c>
      <c r="I135" s="21"/>
      <c r="J135" s="22"/>
      <c r="K135" s="22"/>
      <c r="L135" s="23" t="str">
        <f t="shared" ca="1" si="1"/>
        <v/>
      </c>
      <c r="M135" s="24" t="str">
        <f t="shared" si="2"/>
        <v/>
      </c>
      <c r="N135" s="25" t="str">
        <f t="shared" si="3"/>
        <v/>
      </c>
      <c r="O135" s="25"/>
      <c r="P135" s="25" t="str">
        <f t="array" ref="P135">IFERROR(VLOOKUP(INDEX(CĐ!$C:$C,MATCH($B135,CĐ!$B:$B,0)+COUNTIF(CĐ!$B:$B,$B135)-1),#REF!,MATCH("Hoàn thiện",#REF!,0)+1),"")</f>
        <v/>
      </c>
      <c r="Q135" s="25"/>
      <c r="R135" s="26" t="str">
        <f t="shared" si="4"/>
        <v/>
      </c>
      <c r="S135" s="26" t="str">
        <f>IF(DH!$N135="OK","Hoàn thành","Đang làm")</f>
        <v>Đang làm</v>
      </c>
      <c r="T135" s="6"/>
      <c r="U135" s="6"/>
      <c r="V135" s="6"/>
      <c r="W135" s="6"/>
      <c r="X135" s="6"/>
      <c r="Y135" s="6"/>
      <c r="Z135" s="6"/>
    </row>
    <row r="136" spans="1:26" ht="15.75" customHeight="1" x14ac:dyDescent="0.3">
      <c r="A136" s="27">
        <v>131</v>
      </c>
      <c r="B136" s="41" t="s">
        <v>169</v>
      </c>
      <c r="C136" s="21" t="s">
        <v>100</v>
      </c>
      <c r="D136" s="21" t="str">
        <f t="shared" ca="1" si="0"/>
        <v>Vico- QLTB-20260819-73404</v>
      </c>
      <c r="E136" s="21" t="s">
        <v>27</v>
      </c>
      <c r="F136" s="21">
        <v>1</v>
      </c>
      <c r="G136" s="9">
        <v>0.5</v>
      </c>
      <c r="H136" s="21" t="str">
        <f>DH!$G136&amp;DH!$F136</f>
        <v>0,51</v>
      </c>
      <c r="I136" s="21"/>
      <c r="J136" s="22"/>
      <c r="K136" s="22"/>
      <c r="L136" s="23" t="str">
        <f t="shared" ca="1" si="1"/>
        <v/>
      </c>
      <c r="M136" s="24" t="str">
        <f t="shared" si="2"/>
        <v/>
      </c>
      <c r="N136" s="25" t="str">
        <f t="shared" si="3"/>
        <v/>
      </c>
      <c r="O136" s="25"/>
      <c r="P136" s="25" t="str">
        <f t="array" ref="P136">IFERROR(VLOOKUP(INDEX(CĐ!$C:$C,MATCH($B136,CĐ!$B:$B,0)+COUNTIF(CĐ!$B:$B,$B136)-1),#REF!,MATCH("Hoàn thiện",#REF!,0)+1),"")</f>
        <v/>
      </c>
      <c r="Q136" s="25"/>
      <c r="R136" s="26" t="str">
        <f t="shared" si="4"/>
        <v/>
      </c>
      <c r="S136" s="26" t="str">
        <f>IF(DH!$N136="OK","Hoàn thành","Đang làm")</f>
        <v>Đang làm</v>
      </c>
      <c r="T136" s="6"/>
      <c r="U136" s="6"/>
      <c r="V136" s="6"/>
      <c r="W136" s="6"/>
      <c r="X136" s="6"/>
      <c r="Y136" s="6"/>
      <c r="Z136" s="6"/>
    </row>
    <row r="137" spans="1:26" ht="15.75" customHeight="1" x14ac:dyDescent="0.3">
      <c r="A137" s="27">
        <v>132</v>
      </c>
      <c r="B137" s="41" t="s">
        <v>170</v>
      </c>
      <c r="C137" s="21" t="s">
        <v>100</v>
      </c>
      <c r="D137" s="21" t="str">
        <f t="shared" ca="1" si="0"/>
        <v>Vico- QLTB-20260819-35189</v>
      </c>
      <c r="E137" s="21" t="s">
        <v>27</v>
      </c>
      <c r="F137" s="21">
        <v>1</v>
      </c>
      <c r="G137" s="9">
        <v>0.5</v>
      </c>
      <c r="H137" s="21" t="str">
        <f>DH!$G137&amp;DH!$F137</f>
        <v>0,51</v>
      </c>
      <c r="I137" s="21"/>
      <c r="J137" s="22"/>
      <c r="K137" s="22">
        <v>45804</v>
      </c>
      <c r="L137" s="23">
        <f t="shared" ca="1" si="1"/>
        <v>-449</v>
      </c>
      <c r="M137" s="24" t="str">
        <f t="shared" si="2"/>
        <v/>
      </c>
      <c r="N137" s="25" t="str">
        <f t="shared" si="3"/>
        <v/>
      </c>
      <c r="O137" s="25"/>
      <c r="P137" s="25" t="str">
        <f t="array" ref="P137">IFERROR(VLOOKUP(INDEX(CĐ!$C:$C,MATCH($B137,CĐ!$B:$B,0)+COUNTIF(CĐ!$B:$B,$B137)-1),#REF!,MATCH("Hoàn thiện",#REF!,0)+1),"")</f>
        <v/>
      </c>
      <c r="Q137" s="25"/>
      <c r="R137" s="26" t="str">
        <f t="shared" si="4"/>
        <v/>
      </c>
      <c r="S137" s="26" t="str">
        <f>IF(DH!$N137="OK","Hoàn thành","Đang làm")</f>
        <v>Đang làm</v>
      </c>
      <c r="T137" s="6"/>
      <c r="U137" s="6"/>
      <c r="V137" s="6"/>
      <c r="W137" s="6"/>
      <c r="X137" s="6"/>
      <c r="Y137" s="6"/>
      <c r="Z137" s="6"/>
    </row>
    <row r="138" spans="1:26" ht="15.75" customHeight="1" x14ac:dyDescent="0.3">
      <c r="A138" s="27">
        <v>133</v>
      </c>
      <c r="B138" s="41" t="s">
        <v>171</v>
      </c>
      <c r="C138" s="21" t="s">
        <v>100</v>
      </c>
      <c r="D138" s="21" t="str">
        <f t="shared" ca="1" si="0"/>
        <v>Vico- QLTB-20260819-83184</v>
      </c>
      <c r="E138" s="21" t="s">
        <v>27</v>
      </c>
      <c r="F138" s="21">
        <v>1</v>
      </c>
      <c r="G138" s="9">
        <v>0.5</v>
      </c>
      <c r="H138" s="21" t="str">
        <f>DH!$G138&amp;DH!$F138</f>
        <v>0,51</v>
      </c>
      <c r="I138" s="21"/>
      <c r="J138" s="22"/>
      <c r="K138" s="22">
        <v>45804</v>
      </c>
      <c r="L138" s="23">
        <f t="shared" ca="1" si="1"/>
        <v>-449</v>
      </c>
      <c r="M138" s="24" t="str">
        <f t="shared" si="2"/>
        <v/>
      </c>
      <c r="N138" s="25" t="str">
        <f t="shared" si="3"/>
        <v/>
      </c>
      <c r="O138" s="25"/>
      <c r="P138" s="25" t="str">
        <f t="array" ref="P138">IFERROR(VLOOKUP(INDEX(CĐ!$C:$C,MATCH($B138,CĐ!$B:$B,0)+COUNTIF(CĐ!$B:$B,$B138)-1),#REF!,MATCH("Hoàn thiện",#REF!,0)+1),"")</f>
        <v/>
      </c>
      <c r="Q138" s="25"/>
      <c r="R138" s="26" t="str">
        <f t="shared" si="4"/>
        <v/>
      </c>
      <c r="S138" s="26" t="str">
        <f>IF(DH!$N138="OK","Hoàn thành","Đang làm")</f>
        <v>Đang làm</v>
      </c>
      <c r="T138" s="6"/>
      <c r="U138" s="6"/>
      <c r="V138" s="6"/>
      <c r="W138" s="6"/>
      <c r="X138" s="6"/>
      <c r="Y138" s="6"/>
      <c r="Z138" s="6"/>
    </row>
    <row r="139" spans="1:26" ht="15.75" customHeight="1" x14ac:dyDescent="0.3">
      <c r="A139" s="27">
        <v>134</v>
      </c>
      <c r="B139" s="37" t="s">
        <v>172</v>
      </c>
      <c r="C139" s="21" t="s">
        <v>100</v>
      </c>
      <c r="D139" s="21" t="str">
        <f t="shared" ca="1" si="0"/>
        <v>Vico- QLTB-20260819-89400</v>
      </c>
      <c r="E139" s="21" t="s">
        <v>27</v>
      </c>
      <c r="F139" s="38">
        <v>12</v>
      </c>
      <c r="G139" s="9"/>
      <c r="H139" s="21" t="str">
        <f>DH!$G139&amp;DH!$F139</f>
        <v>12</v>
      </c>
      <c r="I139" s="21"/>
      <c r="J139" s="22"/>
      <c r="K139" s="22"/>
      <c r="L139" s="23" t="str">
        <f t="shared" ca="1" si="1"/>
        <v/>
      </c>
      <c r="M139" s="24" t="str">
        <f t="shared" si="2"/>
        <v/>
      </c>
      <c r="N139" s="25" t="str">
        <f t="shared" si="3"/>
        <v/>
      </c>
      <c r="O139" s="25"/>
      <c r="P139" s="25" t="str">
        <f t="array" ref="P139">IFERROR(VLOOKUP(INDEX(CĐ!$C:$C,MATCH($B139,CĐ!$B:$B,0)+COUNTIF(CĐ!$B:$B,$B139)-1),#REF!,MATCH("Hoàn thiện",#REF!,0)+1),"")</f>
        <v/>
      </c>
      <c r="Q139" s="25"/>
      <c r="R139" s="26" t="str">
        <f t="shared" si="4"/>
        <v/>
      </c>
      <c r="S139" s="26" t="str">
        <f>IF(DH!$N139="OK","Hoàn thành","Đang làm")</f>
        <v>Đang làm</v>
      </c>
      <c r="T139" s="6"/>
      <c r="U139" s="6"/>
      <c r="V139" s="6"/>
      <c r="W139" s="6"/>
      <c r="X139" s="6"/>
      <c r="Y139" s="6"/>
      <c r="Z139" s="6"/>
    </row>
    <row r="140" spans="1:26" ht="15.75" customHeight="1" x14ac:dyDescent="0.3">
      <c r="A140" s="27">
        <v>135</v>
      </c>
      <c r="B140" s="37" t="s">
        <v>173</v>
      </c>
      <c r="C140" s="21" t="s">
        <v>100</v>
      </c>
      <c r="D140" s="21" t="str">
        <f t="shared" ca="1" si="0"/>
        <v>Vico- QLTB-20260819-54498</v>
      </c>
      <c r="E140" s="21" t="s">
        <v>27</v>
      </c>
      <c r="F140" s="38">
        <v>4</v>
      </c>
      <c r="G140" s="9"/>
      <c r="H140" s="21" t="str">
        <f>DH!$G140&amp;DH!$F140</f>
        <v>4</v>
      </c>
      <c r="I140" s="21"/>
      <c r="J140" s="22"/>
      <c r="K140" s="22"/>
      <c r="L140" s="23" t="str">
        <f t="shared" ca="1" si="1"/>
        <v/>
      </c>
      <c r="M140" s="24" t="str">
        <f t="shared" si="2"/>
        <v/>
      </c>
      <c r="N140" s="25" t="str">
        <f t="shared" si="3"/>
        <v/>
      </c>
      <c r="O140" s="25"/>
      <c r="P140" s="25" t="str">
        <f t="array" ref="P140">IFERROR(VLOOKUP(INDEX(CĐ!$C:$C,MATCH($B140,CĐ!$B:$B,0)+COUNTIF(CĐ!$B:$B,$B140)-1),#REF!,MATCH("Hoàn thiện",#REF!,0)+1),"")</f>
        <v/>
      </c>
      <c r="Q140" s="25"/>
      <c r="R140" s="26" t="str">
        <f t="shared" si="4"/>
        <v/>
      </c>
      <c r="S140" s="26" t="str">
        <f>IF(DH!$N140="OK","Hoàn thành","Đang làm")</f>
        <v>Đang làm</v>
      </c>
      <c r="T140" s="6"/>
      <c r="U140" s="6"/>
      <c r="V140" s="6"/>
      <c r="W140" s="6"/>
      <c r="X140" s="6"/>
      <c r="Y140" s="6"/>
      <c r="Z140" s="6"/>
    </row>
    <row r="141" spans="1:26" ht="15.75" customHeight="1" x14ac:dyDescent="0.3">
      <c r="A141" s="27">
        <v>136</v>
      </c>
      <c r="B141" s="37" t="s">
        <v>174</v>
      </c>
      <c r="C141" s="21" t="s">
        <v>100</v>
      </c>
      <c r="D141" s="21" t="str">
        <f t="shared" ca="1" si="0"/>
        <v>Vico- QLTB-20260819-57531</v>
      </c>
      <c r="E141" s="21" t="s">
        <v>27</v>
      </c>
      <c r="F141" s="38">
        <v>2</v>
      </c>
      <c r="G141" s="9"/>
      <c r="H141" s="21" t="str">
        <f>DH!$G141&amp;DH!$F141</f>
        <v>2</v>
      </c>
      <c r="I141" s="21"/>
      <c r="J141" s="22"/>
      <c r="K141" s="22"/>
      <c r="L141" s="23" t="str">
        <f t="shared" ca="1" si="1"/>
        <v/>
      </c>
      <c r="M141" s="24" t="str">
        <f t="shared" si="2"/>
        <v/>
      </c>
      <c r="N141" s="25" t="str">
        <f t="shared" si="3"/>
        <v/>
      </c>
      <c r="O141" s="25"/>
      <c r="P141" s="25" t="str">
        <f t="array" ref="P141">IFERROR(VLOOKUP(INDEX(CĐ!$C:$C,MATCH($B141,CĐ!$B:$B,0)+COUNTIF(CĐ!$B:$B,$B141)-1),#REF!,MATCH("Hoàn thiện",#REF!,0)+1),"")</f>
        <v/>
      </c>
      <c r="Q141" s="25"/>
      <c r="R141" s="26" t="str">
        <f t="shared" si="4"/>
        <v/>
      </c>
      <c r="S141" s="26" t="str">
        <f>IF(DH!$N141="OK","Hoàn thành","Đang làm")</f>
        <v>Đang làm</v>
      </c>
      <c r="T141" s="6"/>
      <c r="U141" s="6"/>
      <c r="V141" s="6"/>
      <c r="W141" s="6"/>
      <c r="X141" s="6"/>
      <c r="Y141" s="6"/>
      <c r="Z141" s="6"/>
    </row>
    <row r="142" spans="1:26" ht="15.75" customHeight="1" x14ac:dyDescent="0.3">
      <c r="A142" s="27">
        <v>137</v>
      </c>
      <c r="B142" s="37" t="s">
        <v>175</v>
      </c>
      <c r="C142" s="21" t="s">
        <v>100</v>
      </c>
      <c r="D142" s="21" t="str">
        <f t="shared" ca="1" si="0"/>
        <v>Vico- QLTB-20260819-35347</v>
      </c>
      <c r="E142" s="21" t="s">
        <v>27</v>
      </c>
      <c r="F142" s="38">
        <v>2</v>
      </c>
      <c r="G142" s="9"/>
      <c r="H142" s="21" t="str">
        <f>DH!$G142&amp;DH!$F142</f>
        <v>2</v>
      </c>
      <c r="I142" s="21"/>
      <c r="J142" s="22"/>
      <c r="K142" s="22"/>
      <c r="L142" s="23" t="str">
        <f t="shared" ca="1" si="1"/>
        <v/>
      </c>
      <c r="M142" s="24" t="str">
        <f t="shared" si="2"/>
        <v/>
      </c>
      <c r="N142" s="25" t="str">
        <f t="shared" si="3"/>
        <v/>
      </c>
      <c r="O142" s="25"/>
      <c r="P142" s="25" t="str">
        <f t="array" ref="P142">IFERROR(VLOOKUP(INDEX(CĐ!$C:$C,MATCH($B142,CĐ!$B:$B,0)+COUNTIF(CĐ!$B:$B,$B142)-1),#REF!,MATCH("Hoàn thiện",#REF!,0)+1),"")</f>
        <v/>
      </c>
      <c r="Q142" s="25"/>
      <c r="R142" s="26" t="str">
        <f t="shared" si="4"/>
        <v/>
      </c>
      <c r="S142" s="26" t="str">
        <f>IF(DH!$N142="OK","Hoàn thành","Đang làm")</f>
        <v>Đang làm</v>
      </c>
      <c r="T142" s="6"/>
      <c r="U142" s="6"/>
      <c r="V142" s="6"/>
      <c r="W142" s="6"/>
      <c r="X142" s="6"/>
      <c r="Y142" s="6"/>
      <c r="Z142" s="6"/>
    </row>
    <row r="143" spans="1:26" ht="15.75" customHeight="1" x14ac:dyDescent="0.3">
      <c r="A143" s="27">
        <v>138</v>
      </c>
      <c r="B143" s="37" t="s">
        <v>176</v>
      </c>
      <c r="C143" s="21" t="s">
        <v>100</v>
      </c>
      <c r="D143" s="21" t="str">
        <f t="shared" ca="1" si="0"/>
        <v>Vico- QLTB-20260819-38198</v>
      </c>
      <c r="E143" s="21" t="s">
        <v>27</v>
      </c>
      <c r="F143" s="38">
        <v>2</v>
      </c>
      <c r="G143" s="9"/>
      <c r="H143" s="21" t="str">
        <f>DH!$G143&amp;DH!$F143</f>
        <v>2</v>
      </c>
      <c r="I143" s="21"/>
      <c r="J143" s="22"/>
      <c r="K143" s="22"/>
      <c r="L143" s="23" t="str">
        <f t="shared" ca="1" si="1"/>
        <v/>
      </c>
      <c r="M143" s="24" t="str">
        <f t="shared" si="2"/>
        <v/>
      </c>
      <c r="N143" s="25" t="str">
        <f t="shared" si="3"/>
        <v/>
      </c>
      <c r="O143" s="25"/>
      <c r="P143" s="25" t="str">
        <f t="array" ref="P143">IFERROR(VLOOKUP(INDEX(CĐ!$C:$C,MATCH($B143,CĐ!$B:$B,0)+COUNTIF(CĐ!$B:$B,$B143)-1),#REF!,MATCH("Hoàn thiện",#REF!,0)+1),"")</f>
        <v/>
      </c>
      <c r="Q143" s="25"/>
      <c r="R143" s="26" t="str">
        <f t="shared" si="4"/>
        <v/>
      </c>
      <c r="S143" s="26" t="str">
        <f>IF(DH!$N143="OK","Hoàn thành","Đang làm")</f>
        <v>Đang làm</v>
      </c>
      <c r="T143" s="6"/>
      <c r="U143" s="6"/>
      <c r="V143" s="6"/>
      <c r="W143" s="6"/>
      <c r="X143" s="6"/>
      <c r="Y143" s="6"/>
      <c r="Z143" s="6"/>
    </row>
    <row r="144" spans="1:26" ht="15.75" customHeight="1" x14ac:dyDescent="0.3">
      <c r="A144" s="27">
        <v>139</v>
      </c>
      <c r="B144" s="37" t="s">
        <v>177</v>
      </c>
      <c r="C144" s="21" t="s">
        <v>100</v>
      </c>
      <c r="D144" s="21" t="str">
        <f t="shared" ca="1" si="0"/>
        <v>Vico- QLTB-20260819-37085</v>
      </c>
      <c r="E144" s="21" t="s">
        <v>27</v>
      </c>
      <c r="F144" s="38">
        <v>2</v>
      </c>
      <c r="G144" s="9"/>
      <c r="H144" s="21" t="str">
        <f>DH!$G144&amp;DH!$F144</f>
        <v>2</v>
      </c>
      <c r="I144" s="21"/>
      <c r="J144" s="22"/>
      <c r="K144" s="22"/>
      <c r="L144" s="23" t="str">
        <f t="shared" ca="1" si="1"/>
        <v/>
      </c>
      <c r="M144" s="24" t="str">
        <f t="shared" si="2"/>
        <v/>
      </c>
      <c r="N144" s="25" t="str">
        <f t="shared" si="3"/>
        <v/>
      </c>
      <c r="O144" s="25"/>
      <c r="P144" s="25" t="str">
        <f t="array" ref="P144">IFERROR(VLOOKUP(INDEX(CĐ!$C:$C,MATCH($B144,CĐ!$B:$B,0)+COUNTIF(CĐ!$B:$B,$B144)-1),#REF!,MATCH("Hoàn thiện",#REF!,0)+1),"")</f>
        <v/>
      </c>
      <c r="Q144" s="25"/>
      <c r="R144" s="26" t="str">
        <f t="shared" si="4"/>
        <v/>
      </c>
      <c r="S144" s="26" t="str">
        <f>IF(DH!$N144="OK","Hoàn thành","Đang làm")</f>
        <v>Đang làm</v>
      </c>
      <c r="T144" s="6"/>
      <c r="U144" s="6"/>
      <c r="V144" s="6"/>
      <c r="W144" s="6"/>
      <c r="X144" s="6"/>
      <c r="Y144" s="6"/>
      <c r="Z144" s="6"/>
    </row>
    <row r="145" spans="1:26" ht="15.75" customHeight="1" x14ac:dyDescent="0.3">
      <c r="A145" s="27">
        <v>140</v>
      </c>
      <c r="B145" s="37" t="s">
        <v>178</v>
      </c>
      <c r="C145" s="21" t="s">
        <v>100</v>
      </c>
      <c r="D145" s="21" t="str">
        <f t="shared" ca="1" si="0"/>
        <v>Vico- QLTB-20260819-56178</v>
      </c>
      <c r="E145" s="21" t="s">
        <v>27</v>
      </c>
      <c r="F145" s="38">
        <v>2</v>
      </c>
      <c r="G145" s="9"/>
      <c r="H145" s="21" t="str">
        <f>DH!$G145&amp;DH!$F145</f>
        <v>2</v>
      </c>
      <c r="I145" s="21"/>
      <c r="J145" s="22"/>
      <c r="K145" s="22"/>
      <c r="L145" s="23" t="str">
        <f t="shared" ca="1" si="1"/>
        <v/>
      </c>
      <c r="M145" s="24" t="str">
        <f t="shared" si="2"/>
        <v/>
      </c>
      <c r="N145" s="25" t="str">
        <f t="shared" si="3"/>
        <v/>
      </c>
      <c r="O145" s="25"/>
      <c r="P145" s="25" t="str">
        <f t="array" ref="P145">IFERROR(VLOOKUP(INDEX(CĐ!$C:$C,MATCH($B145,CĐ!$B:$B,0)+COUNTIF(CĐ!$B:$B,$B145)-1),#REF!,MATCH("Hoàn thiện",#REF!,0)+1),"")</f>
        <v/>
      </c>
      <c r="Q145" s="25"/>
      <c r="R145" s="26" t="str">
        <f t="shared" si="4"/>
        <v/>
      </c>
      <c r="S145" s="26" t="str">
        <f>IF(DH!$N145="OK","Hoàn thành","Đang làm")</f>
        <v>Đang làm</v>
      </c>
      <c r="T145" s="6"/>
      <c r="U145" s="6"/>
      <c r="V145" s="6"/>
      <c r="W145" s="6"/>
      <c r="X145" s="6"/>
      <c r="Y145" s="6"/>
      <c r="Z145" s="6"/>
    </row>
    <row r="146" spans="1:26" ht="15.75" customHeight="1" x14ac:dyDescent="0.3">
      <c r="A146" s="27">
        <v>141</v>
      </c>
      <c r="B146" s="37" t="s">
        <v>179</v>
      </c>
      <c r="C146" s="21" t="s">
        <v>180</v>
      </c>
      <c r="D146" s="21" t="str">
        <f t="shared" ca="1" si="0"/>
        <v>Thyssen-20260819-13480</v>
      </c>
      <c r="E146" s="21" t="s">
        <v>27</v>
      </c>
      <c r="F146" s="38">
        <v>15</v>
      </c>
      <c r="G146" s="9"/>
      <c r="H146" s="21" t="str">
        <f>DH!$G146&amp;DH!$F146</f>
        <v>15</v>
      </c>
      <c r="I146" s="21"/>
      <c r="J146" s="22"/>
      <c r="K146" s="22"/>
      <c r="L146" s="23" t="str">
        <f t="shared" ca="1" si="1"/>
        <v/>
      </c>
      <c r="M146" s="24" t="str">
        <f t="shared" si="2"/>
        <v/>
      </c>
      <c r="N146" s="25" t="str">
        <f t="shared" si="3"/>
        <v/>
      </c>
      <c r="O146" s="25"/>
      <c r="P146" s="25" t="str">
        <f t="array" ref="P146">IFERROR(VLOOKUP(INDEX(CĐ!$C:$C,MATCH($B146,CĐ!$B:$B,0)+COUNTIF(CĐ!$B:$B,$B146)-1),#REF!,MATCH("Hoàn thiện",#REF!,0)+1),"")</f>
        <v/>
      </c>
      <c r="Q146" s="25"/>
      <c r="R146" s="26" t="str">
        <f t="shared" si="4"/>
        <v/>
      </c>
      <c r="S146" s="26" t="str">
        <f>IF(DH!$N146="OK","Hoàn thành","Đang làm")</f>
        <v>Đang làm</v>
      </c>
      <c r="T146" s="6"/>
      <c r="U146" s="6"/>
      <c r="V146" s="6"/>
      <c r="W146" s="6"/>
      <c r="X146" s="6"/>
      <c r="Y146" s="6"/>
      <c r="Z146" s="6"/>
    </row>
    <row r="147" spans="1:26" ht="15.75" customHeight="1" x14ac:dyDescent="0.3">
      <c r="A147" s="27">
        <v>142</v>
      </c>
      <c r="B147" s="37" t="s">
        <v>181</v>
      </c>
      <c r="C147" s="21" t="s">
        <v>180</v>
      </c>
      <c r="D147" s="21" t="str">
        <f t="shared" ca="1" si="0"/>
        <v>Thyssen-20260819-14537</v>
      </c>
      <c r="E147" s="21" t="s">
        <v>27</v>
      </c>
      <c r="F147" s="38">
        <v>7</v>
      </c>
      <c r="G147" s="9"/>
      <c r="H147" s="21" t="str">
        <f>DH!$G147&amp;DH!$F147</f>
        <v>7</v>
      </c>
      <c r="I147" s="21"/>
      <c r="J147" s="22"/>
      <c r="K147" s="22"/>
      <c r="L147" s="23" t="str">
        <f t="shared" ca="1" si="1"/>
        <v/>
      </c>
      <c r="M147" s="24" t="str">
        <f t="shared" si="2"/>
        <v/>
      </c>
      <c r="N147" s="25" t="str">
        <f t="shared" si="3"/>
        <v/>
      </c>
      <c r="O147" s="25"/>
      <c r="P147" s="25" t="str">
        <f t="array" ref="P147">IFERROR(VLOOKUP(INDEX(CĐ!$C:$C,MATCH($B147,CĐ!$B:$B,0)+COUNTIF(CĐ!$B:$B,$B147)-1),#REF!,MATCH("Hoàn thiện",#REF!,0)+1),"")</f>
        <v/>
      </c>
      <c r="Q147" s="25"/>
      <c r="R147" s="26" t="str">
        <f t="shared" si="4"/>
        <v/>
      </c>
      <c r="S147" s="26" t="str">
        <f>IF(DH!$N147="OK","Hoàn thành","Đang làm")</f>
        <v>Đang làm</v>
      </c>
      <c r="T147" s="6"/>
      <c r="U147" s="6"/>
      <c r="V147" s="6"/>
      <c r="W147" s="6"/>
      <c r="X147" s="6"/>
      <c r="Y147" s="6"/>
      <c r="Z147" s="6"/>
    </row>
    <row r="148" spans="1:26" ht="15.75" customHeight="1" x14ac:dyDescent="0.3">
      <c r="A148" s="27">
        <v>143</v>
      </c>
      <c r="B148" s="37" t="s">
        <v>182</v>
      </c>
      <c r="C148" s="21" t="s">
        <v>180</v>
      </c>
      <c r="D148" s="21" t="str">
        <f t="shared" ca="1" si="0"/>
        <v>Thyssen-20260819-51184</v>
      </c>
      <c r="E148" s="21" t="s">
        <v>27</v>
      </c>
      <c r="F148" s="38">
        <v>7</v>
      </c>
      <c r="G148" s="9"/>
      <c r="H148" s="21" t="str">
        <f>DH!$G148&amp;DH!$F148</f>
        <v>7</v>
      </c>
      <c r="I148" s="21"/>
      <c r="J148" s="22"/>
      <c r="K148" s="22"/>
      <c r="L148" s="23" t="str">
        <f t="shared" ca="1" si="1"/>
        <v/>
      </c>
      <c r="M148" s="24" t="str">
        <f t="shared" si="2"/>
        <v/>
      </c>
      <c r="N148" s="26" t="str">
        <f t="shared" si="3"/>
        <v/>
      </c>
      <c r="O148" s="26"/>
      <c r="P148" s="26" t="str">
        <f t="array" ref="P148">IFERROR(VLOOKUP(INDEX(CĐ!$C:$C,MATCH($B148,CĐ!$B:$B,0)+COUNTIF(CĐ!$B:$B,$B148)-1),#REF!,MATCH("Hoàn thiện",#REF!,0)+1),"")</f>
        <v/>
      </c>
      <c r="Q148" s="26"/>
      <c r="R148" s="26" t="str">
        <f t="shared" si="4"/>
        <v/>
      </c>
      <c r="S148" s="26" t="str">
        <f>IF(DH!$N148="OK","Hoàn thành","Đang làm")</f>
        <v>Đang làm</v>
      </c>
      <c r="T148" s="6"/>
      <c r="U148" s="6"/>
      <c r="V148" s="6"/>
      <c r="W148" s="6"/>
      <c r="X148" s="6"/>
      <c r="Y148" s="6"/>
      <c r="Z148" s="6"/>
    </row>
    <row r="149" spans="1:26" ht="15.75" customHeight="1" x14ac:dyDescent="0.3">
      <c r="A149" s="27">
        <v>144</v>
      </c>
      <c r="B149" s="37" t="s">
        <v>183</v>
      </c>
      <c r="C149" s="21" t="s">
        <v>102</v>
      </c>
      <c r="D149" s="21" t="str">
        <f t="shared" ca="1" si="0"/>
        <v>Win win-20260819-78990</v>
      </c>
      <c r="E149" s="21" t="s">
        <v>27</v>
      </c>
      <c r="F149" s="38">
        <v>1</v>
      </c>
      <c r="G149" s="9"/>
      <c r="H149" s="21" t="str">
        <f>DH!$G149&amp;DH!$F149</f>
        <v>1</v>
      </c>
      <c r="I149" s="21"/>
      <c r="J149" s="22"/>
      <c r="K149" s="22"/>
      <c r="L149" s="23" t="str">
        <f t="shared" ca="1" si="1"/>
        <v/>
      </c>
      <c r="M149" s="24" t="str">
        <f t="shared" si="2"/>
        <v/>
      </c>
      <c r="N149" s="26" t="str">
        <f t="shared" si="3"/>
        <v/>
      </c>
      <c r="O149" s="26"/>
      <c r="P149" s="26" t="str">
        <f t="array" ref="P149">IFERROR(VLOOKUP(INDEX(CĐ!$C:$C,MATCH($B149,CĐ!$B:$B,0)+COUNTIF(CĐ!$B:$B,$B149)-1),#REF!,MATCH("Hoàn thiện",#REF!,0)+1),"")</f>
        <v/>
      </c>
      <c r="Q149" s="26"/>
      <c r="R149" s="26" t="str">
        <f t="shared" si="4"/>
        <v/>
      </c>
      <c r="S149" s="26" t="str">
        <f>IF(DH!$N149="OK","Hoàn thành","Đang làm")</f>
        <v>Đang làm</v>
      </c>
      <c r="T149" s="6"/>
      <c r="U149" s="6"/>
      <c r="V149" s="6"/>
      <c r="W149" s="6"/>
      <c r="X149" s="6"/>
      <c r="Y149" s="6"/>
      <c r="Z149" s="6"/>
    </row>
    <row r="150" spans="1:26" ht="15.75" customHeight="1" x14ac:dyDescent="0.3">
      <c r="A150" s="27">
        <v>145</v>
      </c>
      <c r="B150" s="37" t="s">
        <v>184</v>
      </c>
      <c r="C150" s="21" t="s">
        <v>102</v>
      </c>
      <c r="D150" s="21" t="str">
        <f t="shared" ca="1" si="0"/>
        <v>Win win-20260819-45890</v>
      </c>
      <c r="E150" s="21" t="s">
        <v>27</v>
      </c>
      <c r="F150" s="38">
        <v>1</v>
      </c>
      <c r="G150" s="9"/>
      <c r="H150" s="21" t="str">
        <f>DH!$G150&amp;DH!$F150</f>
        <v>1</v>
      </c>
      <c r="I150" s="21"/>
      <c r="J150" s="22"/>
      <c r="K150" s="22"/>
      <c r="L150" s="23" t="str">
        <f t="shared" ca="1" si="1"/>
        <v/>
      </c>
      <c r="M150" s="24" t="str">
        <f t="shared" si="2"/>
        <v/>
      </c>
      <c r="N150" s="26" t="str">
        <f t="shared" si="3"/>
        <v/>
      </c>
      <c r="O150" s="26"/>
      <c r="P150" s="26" t="str">
        <f t="array" ref="P150">IFERROR(VLOOKUP(INDEX(CĐ!$C:$C,MATCH($B150,CĐ!$B:$B,0)+COUNTIF(CĐ!$B:$B,$B150)-1),#REF!,MATCH("Hoàn thiện",#REF!,0)+1),"")</f>
        <v/>
      </c>
      <c r="Q150" s="26"/>
      <c r="R150" s="26" t="str">
        <f t="shared" si="4"/>
        <v/>
      </c>
      <c r="S150" s="26" t="str">
        <f>IF(DH!$N150="OK","Hoàn thành","Đang làm")</f>
        <v>Đang làm</v>
      </c>
      <c r="T150" s="6"/>
      <c r="U150" s="6"/>
      <c r="V150" s="6"/>
      <c r="W150" s="6"/>
      <c r="X150" s="6"/>
      <c r="Y150" s="6"/>
      <c r="Z150" s="6"/>
    </row>
    <row r="151" spans="1:26" ht="15.75" customHeight="1" x14ac:dyDescent="0.3">
      <c r="A151" s="27">
        <v>146</v>
      </c>
      <c r="B151" s="37" t="s">
        <v>185</v>
      </c>
      <c r="C151" s="21" t="s">
        <v>102</v>
      </c>
      <c r="D151" s="21" t="str">
        <f t="shared" ca="1" si="0"/>
        <v>Win win-20260819-20182</v>
      </c>
      <c r="E151" s="21" t="s">
        <v>27</v>
      </c>
      <c r="F151" s="38">
        <v>1</v>
      </c>
      <c r="G151" s="9"/>
      <c r="H151" s="21" t="str">
        <f>DH!$G151&amp;DH!$F151</f>
        <v>1</v>
      </c>
      <c r="I151" s="21"/>
      <c r="J151" s="22"/>
      <c r="K151" s="22"/>
      <c r="L151" s="23" t="str">
        <f t="shared" ca="1" si="1"/>
        <v/>
      </c>
      <c r="M151" s="24" t="str">
        <f t="shared" si="2"/>
        <v/>
      </c>
      <c r="N151" s="26" t="str">
        <f t="shared" si="3"/>
        <v/>
      </c>
      <c r="O151" s="26"/>
      <c r="P151" s="26" t="str">
        <f t="array" ref="P151">IFERROR(VLOOKUP(INDEX(CĐ!$C:$C,MATCH($B151,CĐ!$B:$B,0)+COUNTIF(CĐ!$B:$B,$B151)-1),#REF!,MATCH("Hoàn thiện",#REF!,0)+1),"")</f>
        <v/>
      </c>
      <c r="Q151" s="26"/>
      <c r="R151" s="26" t="str">
        <f t="shared" si="4"/>
        <v/>
      </c>
      <c r="S151" s="26" t="str">
        <f>IF(DH!$N151="OK","Hoàn thành","Đang làm")</f>
        <v>Đang làm</v>
      </c>
      <c r="T151" s="6"/>
      <c r="U151" s="6"/>
      <c r="V151" s="6"/>
      <c r="W151" s="6"/>
      <c r="X151" s="6"/>
      <c r="Y151" s="6"/>
      <c r="Z151" s="6"/>
    </row>
    <row r="152" spans="1:26" ht="15.75" customHeight="1" x14ac:dyDescent="0.3">
      <c r="A152" s="27">
        <v>147</v>
      </c>
      <c r="B152" s="50" t="s">
        <v>186</v>
      </c>
      <c r="C152" s="21" t="s">
        <v>187</v>
      </c>
      <c r="D152" s="21" t="str">
        <f t="shared" ca="1" si="0"/>
        <v>Luợng- KS Tường Long-20260819-77600</v>
      </c>
      <c r="E152" s="21" t="s">
        <v>27</v>
      </c>
      <c r="F152" s="21">
        <v>124</v>
      </c>
      <c r="G152" s="9"/>
      <c r="H152" s="21" t="str">
        <f>DH!$G152&amp;DH!$F152</f>
        <v>124</v>
      </c>
      <c r="I152" s="21"/>
      <c r="J152" s="22"/>
      <c r="K152" s="22"/>
      <c r="L152" s="23" t="str">
        <f t="shared" ca="1" si="1"/>
        <v/>
      </c>
      <c r="M152" s="24" t="str">
        <f t="shared" si="2"/>
        <v/>
      </c>
      <c r="N152" s="26" t="str">
        <f t="shared" si="3"/>
        <v/>
      </c>
      <c r="O152" s="26"/>
      <c r="P152" s="26" t="str">
        <f t="array" ref="P152">IFERROR(VLOOKUP(INDEX(CĐ!$C:$C,MATCH($B152,CĐ!$B:$B,0)+COUNTIF(CĐ!$B:$B,$B152)-1),#REF!,MATCH("Hoàn thiện",#REF!,0)+1),"")</f>
        <v/>
      </c>
      <c r="Q152" s="26"/>
      <c r="R152" s="26" t="str">
        <f t="shared" si="4"/>
        <v/>
      </c>
      <c r="S152" s="26" t="str">
        <f>IF(DH!$N152="OK","Hoàn thành","Đang làm")</f>
        <v>Đang làm</v>
      </c>
      <c r="T152" s="6"/>
      <c r="U152" s="6"/>
      <c r="V152" s="6"/>
      <c r="W152" s="6"/>
      <c r="X152" s="6"/>
      <c r="Y152" s="6"/>
      <c r="Z152" s="6"/>
    </row>
    <row r="153" spans="1:26" ht="15.75" customHeight="1" x14ac:dyDescent="0.3">
      <c r="A153" s="27">
        <v>148</v>
      </c>
      <c r="B153" s="50" t="s">
        <v>188</v>
      </c>
      <c r="C153" s="21" t="s">
        <v>187</v>
      </c>
      <c r="D153" s="21" t="str">
        <f t="shared" ca="1" si="0"/>
        <v>Luợng- KS Tường Long-20260819-76100</v>
      </c>
      <c r="E153" s="21" t="s">
        <v>27</v>
      </c>
      <c r="F153" s="21">
        <v>96</v>
      </c>
      <c r="G153" s="9"/>
      <c r="H153" s="21" t="str">
        <f>DH!$G153&amp;DH!$F153</f>
        <v>96</v>
      </c>
      <c r="I153" s="21"/>
      <c r="J153" s="22"/>
      <c r="K153" s="22"/>
      <c r="L153" s="23" t="str">
        <f t="shared" ca="1" si="1"/>
        <v/>
      </c>
      <c r="M153" s="24" t="str">
        <f t="shared" si="2"/>
        <v/>
      </c>
      <c r="N153" s="26" t="str">
        <f t="shared" si="3"/>
        <v/>
      </c>
      <c r="O153" s="26"/>
      <c r="P153" s="26" t="str">
        <f t="array" ref="P153">IFERROR(VLOOKUP(INDEX(CĐ!$C:$C,MATCH($B153,CĐ!$B:$B,0)+COUNTIF(CĐ!$B:$B,$B153)-1),#REF!,MATCH("Hoàn thiện",#REF!,0)+1),"")</f>
        <v/>
      </c>
      <c r="Q153" s="26"/>
      <c r="R153" s="26" t="str">
        <f t="shared" si="4"/>
        <v/>
      </c>
      <c r="S153" s="26" t="str">
        <f>IF(DH!$N153="OK","Hoàn thành","Đang làm")</f>
        <v>Đang làm</v>
      </c>
      <c r="T153" s="6"/>
      <c r="U153" s="6"/>
      <c r="V153" s="6"/>
      <c r="W153" s="6"/>
      <c r="X153" s="6"/>
      <c r="Y153" s="6"/>
      <c r="Z153" s="6"/>
    </row>
    <row r="154" spans="1:26" ht="15.75" customHeight="1" x14ac:dyDescent="0.3">
      <c r="A154" s="27">
        <v>149</v>
      </c>
      <c r="B154" s="50" t="s">
        <v>189</v>
      </c>
      <c r="C154" s="21" t="s">
        <v>187</v>
      </c>
      <c r="D154" s="21" t="str">
        <f t="shared" ca="1" si="0"/>
        <v>Luợng- KS Tường Long-20260819-24390</v>
      </c>
      <c r="E154" s="21" t="s">
        <v>27</v>
      </c>
      <c r="F154" s="21">
        <v>24</v>
      </c>
      <c r="G154" s="9"/>
      <c r="H154" s="21" t="str">
        <f>DH!$G154&amp;DH!$F154</f>
        <v>24</v>
      </c>
      <c r="I154" s="21"/>
      <c r="J154" s="22"/>
      <c r="K154" s="22"/>
      <c r="L154" s="23" t="str">
        <f t="shared" ca="1" si="1"/>
        <v/>
      </c>
      <c r="M154" s="24" t="str">
        <f t="shared" si="2"/>
        <v/>
      </c>
      <c r="N154" s="26" t="str">
        <f t="shared" si="3"/>
        <v/>
      </c>
      <c r="O154" s="26"/>
      <c r="P154" s="26" t="str">
        <f t="array" ref="P154">IFERROR(VLOOKUP(INDEX(CĐ!$C:$C,MATCH($B154,CĐ!$B:$B,0)+COUNTIF(CĐ!$B:$B,$B154)-1),#REF!,MATCH("Hoàn thiện",#REF!,0)+1),"")</f>
        <v/>
      </c>
      <c r="Q154" s="26"/>
      <c r="R154" s="26" t="str">
        <f t="shared" si="4"/>
        <v/>
      </c>
      <c r="S154" s="26" t="str">
        <f>IF(DH!$N154="OK","Hoàn thành","Đang làm")</f>
        <v>Đang làm</v>
      </c>
      <c r="T154" s="6"/>
      <c r="U154" s="6"/>
      <c r="V154" s="6"/>
      <c r="W154" s="6"/>
      <c r="X154" s="6"/>
      <c r="Y154" s="6"/>
      <c r="Z154" s="6"/>
    </row>
    <row r="155" spans="1:26" ht="15.75" customHeight="1" x14ac:dyDescent="0.3">
      <c r="A155" s="27">
        <v>150</v>
      </c>
      <c r="B155" s="50" t="s">
        <v>190</v>
      </c>
      <c r="C155" s="21" t="s">
        <v>187</v>
      </c>
      <c r="D155" s="21" t="str">
        <f t="shared" ca="1" si="0"/>
        <v>Luợng- KS Tường Long-20260819-35788</v>
      </c>
      <c r="E155" s="21" t="s">
        <v>27</v>
      </c>
      <c r="F155" s="21">
        <v>48</v>
      </c>
      <c r="G155" s="9"/>
      <c r="H155" s="21" t="str">
        <f>DH!$G155&amp;DH!$F155</f>
        <v>48</v>
      </c>
      <c r="I155" s="21"/>
      <c r="J155" s="22"/>
      <c r="K155" s="22"/>
      <c r="L155" s="23" t="str">
        <f t="shared" ca="1" si="1"/>
        <v/>
      </c>
      <c r="M155" s="24" t="str">
        <f t="shared" si="2"/>
        <v/>
      </c>
      <c r="N155" s="26" t="str">
        <f t="shared" si="3"/>
        <v/>
      </c>
      <c r="O155" s="26"/>
      <c r="P155" s="26" t="str">
        <f t="array" ref="P155">IFERROR(VLOOKUP(INDEX(CĐ!$C:$C,MATCH($B155,CĐ!$B:$B,0)+COUNTIF(CĐ!$B:$B,$B155)-1),#REF!,MATCH("Hoàn thiện",#REF!,0)+1),"")</f>
        <v/>
      </c>
      <c r="Q155" s="26"/>
      <c r="R155" s="26" t="str">
        <f t="shared" si="4"/>
        <v/>
      </c>
      <c r="S155" s="26" t="str">
        <f>IF(DH!$N155="OK","Hoàn thành","Đang làm")</f>
        <v>Đang làm</v>
      </c>
      <c r="T155" s="6"/>
      <c r="U155" s="6"/>
      <c r="V155" s="6"/>
      <c r="W155" s="6"/>
      <c r="X155" s="6"/>
      <c r="Y155" s="6"/>
      <c r="Z155" s="6"/>
    </row>
    <row r="156" spans="1:26" ht="15.75" customHeight="1" x14ac:dyDescent="0.3">
      <c r="A156" s="27">
        <v>151</v>
      </c>
      <c r="B156" s="37" t="s">
        <v>191</v>
      </c>
      <c r="C156" s="21" t="s">
        <v>187</v>
      </c>
      <c r="D156" s="21" t="str">
        <f t="shared" ca="1" si="0"/>
        <v>Luợng- KS Tường Long-20260819-68917</v>
      </c>
      <c r="E156" s="21" t="s">
        <v>27</v>
      </c>
      <c r="F156" s="38">
        <v>15</v>
      </c>
      <c r="G156" s="9"/>
      <c r="H156" s="21" t="str">
        <f>DH!$G156&amp;DH!$F156</f>
        <v>15</v>
      </c>
      <c r="I156" s="21"/>
      <c r="J156" s="22"/>
      <c r="K156" s="22"/>
      <c r="L156" s="23" t="str">
        <f t="shared" ca="1" si="1"/>
        <v/>
      </c>
      <c r="M156" s="24" t="str">
        <f t="shared" si="2"/>
        <v/>
      </c>
      <c r="N156" s="26" t="str">
        <f t="shared" si="3"/>
        <v/>
      </c>
      <c r="O156" s="26"/>
      <c r="P156" s="26" t="str">
        <f t="array" ref="P156">IFERROR(VLOOKUP(INDEX(CĐ!$C:$C,MATCH($B156,CĐ!$B:$B,0)+COUNTIF(CĐ!$B:$B,$B156)-1),#REF!,MATCH("Hoàn thiện",#REF!,0)+1),"")</f>
        <v/>
      </c>
      <c r="Q156" s="26"/>
      <c r="R156" s="26" t="str">
        <f t="shared" si="4"/>
        <v/>
      </c>
      <c r="S156" s="26" t="str">
        <f>IF(DH!$N156="OK","Hoàn thành","Đang làm")</f>
        <v>Đang làm</v>
      </c>
      <c r="T156" s="6"/>
      <c r="U156" s="6"/>
      <c r="V156" s="6"/>
      <c r="W156" s="6"/>
      <c r="X156" s="6"/>
      <c r="Y156" s="6"/>
      <c r="Z156" s="6"/>
    </row>
    <row r="157" spans="1:26" ht="15.75" customHeight="1" x14ac:dyDescent="0.3">
      <c r="A157" s="27">
        <v>152</v>
      </c>
      <c r="B157" s="37" t="s">
        <v>192</v>
      </c>
      <c r="C157" s="21" t="s">
        <v>187</v>
      </c>
      <c r="D157" s="21" t="str">
        <f t="shared" ca="1" si="0"/>
        <v>Luợng- KS Tường Long-20260819-36711</v>
      </c>
      <c r="E157" s="21" t="s">
        <v>27</v>
      </c>
      <c r="F157" s="21">
        <v>5</v>
      </c>
      <c r="G157" s="9"/>
      <c r="H157" s="21" t="str">
        <f>DH!$G157&amp;DH!$F157</f>
        <v>5</v>
      </c>
      <c r="I157" s="21"/>
      <c r="J157" s="22"/>
      <c r="K157" s="22"/>
      <c r="L157" s="23" t="str">
        <f t="shared" ca="1" si="1"/>
        <v/>
      </c>
      <c r="M157" s="24" t="str">
        <f t="shared" si="2"/>
        <v/>
      </c>
      <c r="N157" s="26" t="str">
        <f t="shared" si="3"/>
        <v/>
      </c>
      <c r="O157" s="26"/>
      <c r="P157" s="26" t="str">
        <f t="array" ref="P157">IFERROR(VLOOKUP(INDEX(CĐ!$C:$C,MATCH($B157,CĐ!$B:$B,0)+COUNTIF(CĐ!$B:$B,$B157)-1),#REF!,MATCH("Hoàn thiện",#REF!,0)+1),"")</f>
        <v/>
      </c>
      <c r="Q157" s="26"/>
      <c r="R157" s="26" t="str">
        <f t="shared" si="4"/>
        <v/>
      </c>
      <c r="S157" s="26" t="str">
        <f>IF(DH!$N157="OK","Hoàn thành","Đang làm")</f>
        <v>Đang làm</v>
      </c>
      <c r="T157" s="6"/>
      <c r="U157" s="6"/>
      <c r="V157" s="6"/>
      <c r="W157" s="6"/>
      <c r="X157" s="6"/>
      <c r="Y157" s="6"/>
      <c r="Z157" s="6"/>
    </row>
    <row r="158" spans="1:26" ht="15.75" customHeight="1" x14ac:dyDescent="0.3">
      <c r="A158" s="27">
        <v>153</v>
      </c>
      <c r="B158" s="37" t="s">
        <v>193</v>
      </c>
      <c r="C158" s="21" t="s">
        <v>100</v>
      </c>
      <c r="D158" s="21" t="str">
        <f t="shared" ca="1" si="0"/>
        <v>Vico- QLTB-20260819-51923</v>
      </c>
      <c r="E158" s="21" t="s">
        <v>27</v>
      </c>
      <c r="F158" s="21">
        <v>50</v>
      </c>
      <c r="G158" s="9"/>
      <c r="H158" s="21" t="str">
        <f>DH!$G158&amp;DH!$F158</f>
        <v>50</v>
      </c>
      <c r="I158" s="21"/>
      <c r="J158" s="22"/>
      <c r="K158" s="22"/>
      <c r="L158" s="23" t="str">
        <f t="shared" ca="1" si="1"/>
        <v/>
      </c>
      <c r="M158" s="24" t="str">
        <f t="shared" si="2"/>
        <v/>
      </c>
      <c r="N158" s="26" t="str">
        <f t="shared" si="3"/>
        <v/>
      </c>
      <c r="O158" s="26"/>
      <c r="P158" s="26" t="str">
        <f t="array" ref="P158">IFERROR(VLOOKUP(INDEX(CĐ!$C:$C,MATCH($B158,CĐ!$B:$B,0)+COUNTIF(CĐ!$B:$B,$B158)-1),#REF!,MATCH("Hoàn thiện",#REF!,0)+1),"")</f>
        <v/>
      </c>
      <c r="Q158" s="26"/>
      <c r="R158" s="26" t="str">
        <f t="shared" si="4"/>
        <v/>
      </c>
      <c r="S158" s="26" t="str">
        <f>IF(DH!$N158="OK","Hoàn thành","Đang làm")</f>
        <v>Đang làm</v>
      </c>
      <c r="T158" s="6"/>
      <c r="U158" s="6"/>
      <c r="V158" s="6"/>
      <c r="W158" s="6"/>
      <c r="X158" s="6"/>
      <c r="Y158" s="6"/>
      <c r="Z158" s="6"/>
    </row>
    <row r="159" spans="1:26" ht="15.75" customHeight="1" x14ac:dyDescent="0.3">
      <c r="A159" s="27">
        <v>154</v>
      </c>
      <c r="B159" s="33" t="s">
        <v>194</v>
      </c>
      <c r="C159" s="21" t="s">
        <v>53</v>
      </c>
      <c r="D159" s="21" t="str">
        <f t="shared" ca="1" si="0"/>
        <v>XM Đại Phú-20260819-83786</v>
      </c>
      <c r="E159" s="21" t="s">
        <v>27</v>
      </c>
      <c r="F159" s="21">
        <v>9</v>
      </c>
      <c r="G159" s="9"/>
      <c r="H159" s="21" t="str">
        <f>DH!$G159&amp;DH!$F159</f>
        <v>9</v>
      </c>
      <c r="I159" s="21"/>
      <c r="J159" s="22"/>
      <c r="K159" s="22"/>
      <c r="L159" s="23" t="str">
        <f t="shared" ca="1" si="1"/>
        <v/>
      </c>
      <c r="M159" s="24" t="str">
        <f t="shared" si="2"/>
        <v/>
      </c>
      <c r="N159" s="26" t="str">
        <f t="shared" si="3"/>
        <v/>
      </c>
      <c r="O159" s="26"/>
      <c r="P159" s="26" t="str">
        <f t="array" ref="P159">IFERROR(VLOOKUP(INDEX(CĐ!$C:$C,MATCH($B159,CĐ!$B:$B,0)+COUNTIF(CĐ!$B:$B,$B159)-1),#REF!,MATCH("Hoàn thiện",#REF!,0)+1),"")</f>
        <v/>
      </c>
      <c r="Q159" s="26"/>
      <c r="R159" s="26" t="str">
        <f t="shared" si="4"/>
        <v/>
      </c>
      <c r="S159" s="26" t="str">
        <f>IF(DH!$N159="OK","Hoàn thành","Đang làm")</f>
        <v>Đang làm</v>
      </c>
      <c r="T159" s="6"/>
      <c r="U159" s="6"/>
      <c r="V159" s="6"/>
      <c r="W159" s="6"/>
      <c r="X159" s="6"/>
      <c r="Y159" s="6"/>
      <c r="Z159" s="6"/>
    </row>
    <row r="160" spans="1:26" ht="15.75" customHeight="1" x14ac:dyDescent="0.3">
      <c r="A160" s="27">
        <v>155</v>
      </c>
      <c r="B160" s="41" t="s">
        <v>195</v>
      </c>
      <c r="C160" s="21" t="s">
        <v>53</v>
      </c>
      <c r="D160" s="21" t="str">
        <f t="shared" ca="1" si="0"/>
        <v>XM Đại Phú-20260819-21125</v>
      </c>
      <c r="E160" s="21" t="s">
        <v>27</v>
      </c>
      <c r="F160" s="21">
        <v>2</v>
      </c>
      <c r="G160" s="9"/>
      <c r="H160" s="21" t="str">
        <f>DH!$G160&amp;DH!$F160</f>
        <v>2</v>
      </c>
      <c r="I160" s="21"/>
      <c r="J160" s="22"/>
      <c r="K160" s="22"/>
      <c r="L160" s="23" t="str">
        <f t="shared" ca="1" si="1"/>
        <v/>
      </c>
      <c r="M160" s="24" t="str">
        <f t="shared" si="2"/>
        <v/>
      </c>
      <c r="N160" s="26" t="str">
        <f t="shared" si="3"/>
        <v/>
      </c>
      <c r="O160" s="26"/>
      <c r="P160" s="26" t="str">
        <f t="array" ref="P160">IFERROR(VLOOKUP(INDEX(CĐ!$C:$C,MATCH($B160,CĐ!$B:$B,0)+COUNTIF(CĐ!$B:$B,$B160)-1),#REF!,MATCH("Hoàn thiện",#REF!,0)+1),"")</f>
        <v/>
      </c>
      <c r="Q160" s="26"/>
      <c r="R160" s="26" t="str">
        <f t="shared" si="4"/>
        <v/>
      </c>
      <c r="S160" s="26" t="str">
        <f>IF(DH!$N160="OK","Hoàn thành","Đang làm")</f>
        <v>Đang làm</v>
      </c>
      <c r="T160" s="6"/>
      <c r="U160" s="6"/>
      <c r="V160" s="6"/>
      <c r="W160" s="6"/>
      <c r="X160" s="6"/>
      <c r="Y160" s="6"/>
      <c r="Z160" s="6"/>
    </row>
    <row r="161" spans="1:26" ht="15.75" customHeight="1" x14ac:dyDescent="0.3">
      <c r="A161" s="27">
        <v>156</v>
      </c>
      <c r="B161" s="41" t="s">
        <v>196</v>
      </c>
      <c r="C161" s="21" t="s">
        <v>53</v>
      </c>
      <c r="D161" s="21" t="str">
        <f t="shared" ca="1" si="0"/>
        <v>XM Đại Phú-20260819-41867</v>
      </c>
      <c r="E161" s="21" t="s">
        <v>27</v>
      </c>
      <c r="F161" s="21">
        <v>26</v>
      </c>
      <c r="G161" s="9"/>
      <c r="H161" s="21" t="str">
        <f>DH!$G161&amp;DH!$F161</f>
        <v>26</v>
      </c>
      <c r="I161" s="21"/>
      <c r="J161" s="22"/>
      <c r="K161" s="22"/>
      <c r="L161" s="23" t="str">
        <f t="shared" ca="1" si="1"/>
        <v/>
      </c>
      <c r="M161" s="24" t="str">
        <f t="shared" si="2"/>
        <v/>
      </c>
      <c r="N161" s="26" t="str">
        <f t="shared" si="3"/>
        <v/>
      </c>
      <c r="O161" s="26"/>
      <c r="P161" s="26" t="str">
        <f t="array" ref="P161">IFERROR(VLOOKUP(INDEX(CĐ!$C:$C,MATCH($B161,CĐ!$B:$B,0)+COUNTIF(CĐ!$B:$B,$B161)-1),#REF!,MATCH("Hoàn thiện",#REF!,0)+1),"")</f>
        <v/>
      </c>
      <c r="Q161" s="26"/>
      <c r="R161" s="26" t="str">
        <f t="shared" si="4"/>
        <v/>
      </c>
      <c r="S161" s="26" t="str">
        <f>IF(DH!$N161="OK","Hoàn thành","Đang làm")</f>
        <v>Đang làm</v>
      </c>
      <c r="T161" s="6"/>
      <c r="U161" s="6"/>
      <c r="V161" s="6"/>
      <c r="W161" s="6"/>
      <c r="X161" s="6"/>
      <c r="Y161" s="6"/>
      <c r="Z161" s="6"/>
    </row>
    <row r="162" spans="1:26" ht="15.75" customHeight="1" x14ac:dyDescent="0.3">
      <c r="A162" s="27">
        <v>157</v>
      </c>
      <c r="B162" s="41" t="s">
        <v>197</v>
      </c>
      <c r="C162" s="21" t="s">
        <v>53</v>
      </c>
      <c r="D162" s="21" t="str">
        <f t="shared" ca="1" si="0"/>
        <v>XM Đại Phú-20260819-57682</v>
      </c>
      <c r="E162" s="21" t="s">
        <v>27</v>
      </c>
      <c r="F162" s="21">
        <v>4</v>
      </c>
      <c r="G162" s="9"/>
      <c r="H162" s="21" t="str">
        <f>DH!$G162&amp;DH!$F162</f>
        <v>4</v>
      </c>
      <c r="I162" s="21"/>
      <c r="J162" s="22"/>
      <c r="K162" s="22"/>
      <c r="L162" s="23" t="str">
        <f t="shared" ca="1" si="1"/>
        <v/>
      </c>
      <c r="M162" s="24" t="str">
        <f t="shared" si="2"/>
        <v/>
      </c>
      <c r="N162" s="26" t="str">
        <f t="shared" si="3"/>
        <v/>
      </c>
      <c r="O162" s="26"/>
      <c r="P162" s="26" t="str">
        <f t="array" ref="P162">IFERROR(VLOOKUP(INDEX(CĐ!$C:$C,MATCH($B162,CĐ!$B:$B,0)+COUNTIF(CĐ!$B:$B,$B162)-1),#REF!,MATCH("Hoàn thiện",#REF!,0)+1),"")</f>
        <v/>
      </c>
      <c r="Q162" s="26"/>
      <c r="R162" s="26" t="str">
        <f t="shared" si="4"/>
        <v/>
      </c>
      <c r="S162" s="26" t="str">
        <f>IF(DH!$N162="OK","Hoàn thành","Đang làm")</f>
        <v>Đang làm</v>
      </c>
      <c r="T162" s="6"/>
      <c r="U162" s="6"/>
      <c r="V162" s="6"/>
      <c r="W162" s="6"/>
      <c r="X162" s="6"/>
      <c r="Y162" s="6"/>
      <c r="Z162" s="6"/>
    </row>
    <row r="163" spans="1:26" ht="15.75" customHeight="1" x14ac:dyDescent="0.3">
      <c r="A163" s="27">
        <v>158</v>
      </c>
      <c r="B163" s="41" t="s">
        <v>198</v>
      </c>
      <c r="C163" s="21" t="s">
        <v>100</v>
      </c>
      <c r="D163" s="21" t="str">
        <f t="shared" ca="1" si="0"/>
        <v>Vico- QLTB-20260819-51153</v>
      </c>
      <c r="E163" s="21" t="s">
        <v>27</v>
      </c>
      <c r="F163" s="21">
        <v>300</v>
      </c>
      <c r="G163" s="9"/>
      <c r="H163" s="21" t="str">
        <f>DH!$G163&amp;DH!$F163</f>
        <v>300</v>
      </c>
      <c r="I163" s="21"/>
      <c r="J163" s="22"/>
      <c r="K163" s="22"/>
      <c r="L163" s="23" t="str">
        <f t="shared" ca="1" si="1"/>
        <v/>
      </c>
      <c r="M163" s="24" t="str">
        <f t="shared" si="2"/>
        <v/>
      </c>
      <c r="N163" s="26" t="str">
        <f t="shared" si="3"/>
        <v/>
      </c>
      <c r="O163" s="26"/>
      <c r="P163" s="26" t="str">
        <f t="array" ref="P163">IFERROR(VLOOKUP(INDEX(CĐ!$C:$C,MATCH($B163,CĐ!$B:$B,0)+COUNTIF(CĐ!$B:$B,$B163)-1),#REF!,MATCH("Hoàn thiện",#REF!,0)+1),"")</f>
        <v/>
      </c>
      <c r="Q163" s="26"/>
      <c r="R163" s="26" t="str">
        <f t="shared" si="4"/>
        <v/>
      </c>
      <c r="S163" s="26" t="str">
        <f>IF(DH!$N163="OK","Hoàn thành","Đang làm")</f>
        <v>Đang làm</v>
      </c>
      <c r="T163" s="6"/>
      <c r="U163" s="6"/>
      <c r="V163" s="6"/>
      <c r="W163" s="6"/>
      <c r="X163" s="6"/>
      <c r="Y163" s="6"/>
      <c r="Z163" s="6"/>
    </row>
    <row r="164" spans="1:26" ht="15.75" customHeight="1" x14ac:dyDescent="0.3">
      <c r="A164" s="27">
        <v>159</v>
      </c>
      <c r="B164" s="37" t="s">
        <v>44</v>
      </c>
      <c r="C164" s="21" t="s">
        <v>45</v>
      </c>
      <c r="D164" s="21" t="str">
        <f t="shared" ca="1" si="0"/>
        <v>Kachimizu-20260819-97912</v>
      </c>
      <c r="E164" s="21" t="s">
        <v>27</v>
      </c>
      <c r="F164" s="21">
        <v>1</v>
      </c>
      <c r="G164" s="9"/>
      <c r="H164" s="21" t="str">
        <f>DH!$G164&amp;DH!$F164</f>
        <v>1</v>
      </c>
      <c r="I164" s="21"/>
      <c r="J164" s="22"/>
      <c r="K164" s="22"/>
      <c r="L164" s="23" t="str">
        <f t="shared" ca="1" si="1"/>
        <v/>
      </c>
      <c r="M164" s="24" t="str">
        <f t="shared" si="2"/>
        <v/>
      </c>
      <c r="N164" s="26" t="str">
        <f t="shared" si="3"/>
        <v/>
      </c>
      <c r="O164" s="26"/>
      <c r="P164" s="26" t="str">
        <f t="array" ref="P164">IFERROR(VLOOKUP(INDEX(CĐ!$C:$C,MATCH($B164,CĐ!$B:$B,0)+COUNTIF(CĐ!$B:$B,$B164)-1),#REF!,MATCH("Hoàn thiện",#REF!,0)+1),"")</f>
        <v/>
      </c>
      <c r="Q164" s="26"/>
      <c r="R164" s="26" t="str">
        <f t="shared" si="4"/>
        <v/>
      </c>
      <c r="S164" s="26" t="str">
        <f>IF(DH!$N164="OK","Hoàn thành","Đang làm")</f>
        <v>Đang làm</v>
      </c>
      <c r="T164" s="6"/>
      <c r="U164" s="6"/>
      <c r="V164" s="6"/>
      <c r="W164" s="6"/>
      <c r="X164" s="6"/>
      <c r="Y164" s="6"/>
      <c r="Z164" s="6"/>
    </row>
    <row r="165" spans="1:26" ht="15.75" customHeight="1" x14ac:dyDescent="0.3">
      <c r="A165" s="27">
        <v>160</v>
      </c>
      <c r="B165" s="37" t="s">
        <v>46</v>
      </c>
      <c r="C165" s="21" t="s">
        <v>45</v>
      </c>
      <c r="D165" s="21" t="str">
        <f t="shared" ca="1" si="0"/>
        <v>Kachimizu-20260819-53928</v>
      </c>
      <c r="E165" s="21" t="s">
        <v>27</v>
      </c>
      <c r="F165" s="21">
        <v>2</v>
      </c>
      <c r="G165" s="9"/>
      <c r="H165" s="21" t="str">
        <f>DH!$G165&amp;DH!$F165</f>
        <v>2</v>
      </c>
      <c r="I165" s="21"/>
      <c r="J165" s="22"/>
      <c r="K165" s="22"/>
      <c r="L165" s="23" t="str">
        <f t="shared" ca="1" si="1"/>
        <v/>
      </c>
      <c r="M165" s="24" t="str">
        <f t="shared" si="2"/>
        <v/>
      </c>
      <c r="N165" s="26" t="str">
        <f t="shared" si="3"/>
        <v/>
      </c>
      <c r="O165" s="26"/>
      <c r="P165" s="26" t="str">
        <f t="array" ref="P165">IFERROR(VLOOKUP(INDEX(CĐ!$C:$C,MATCH($B165,CĐ!$B:$B,0)+COUNTIF(CĐ!$B:$B,$B165)-1),#REF!,MATCH("Hoàn thiện",#REF!,0)+1),"")</f>
        <v/>
      </c>
      <c r="Q165" s="26"/>
      <c r="R165" s="26" t="str">
        <f t="shared" si="4"/>
        <v/>
      </c>
      <c r="S165" s="26" t="str">
        <f>IF(DH!$N165="OK","Hoàn thành","Đang làm")</f>
        <v>Đang làm</v>
      </c>
      <c r="T165" s="6"/>
      <c r="U165" s="6"/>
      <c r="V165" s="6"/>
      <c r="W165" s="6"/>
      <c r="X165" s="6"/>
      <c r="Y165" s="6"/>
      <c r="Z165" s="6"/>
    </row>
    <row r="166" spans="1:26" ht="15.75" customHeight="1" x14ac:dyDescent="0.3">
      <c r="A166" s="27">
        <v>161</v>
      </c>
      <c r="B166" s="37" t="s">
        <v>47</v>
      </c>
      <c r="C166" s="21" t="s">
        <v>45</v>
      </c>
      <c r="D166" s="21" t="str">
        <f t="shared" ca="1" si="0"/>
        <v>Kachimizu-20260819-25104</v>
      </c>
      <c r="E166" s="21" t="s">
        <v>27</v>
      </c>
      <c r="F166" s="21">
        <v>4</v>
      </c>
      <c r="G166" s="9"/>
      <c r="H166" s="21" t="str">
        <f>DH!$G166&amp;DH!$F166</f>
        <v>4</v>
      </c>
      <c r="I166" s="21"/>
      <c r="J166" s="22"/>
      <c r="K166" s="22"/>
      <c r="L166" s="23" t="str">
        <f t="shared" ca="1" si="1"/>
        <v/>
      </c>
      <c r="M166" s="24" t="str">
        <f t="shared" si="2"/>
        <v/>
      </c>
      <c r="N166" s="26" t="str">
        <f t="shared" si="3"/>
        <v/>
      </c>
      <c r="O166" s="26"/>
      <c r="P166" s="26" t="str">
        <f t="array" ref="P166">IFERROR(VLOOKUP(INDEX(CĐ!$C:$C,MATCH($B166,CĐ!$B:$B,0)+COUNTIF(CĐ!$B:$B,$B166)-1),#REF!,MATCH("Hoàn thiện",#REF!,0)+1),"")</f>
        <v/>
      </c>
      <c r="Q166" s="26"/>
      <c r="R166" s="26" t="str">
        <f t="shared" si="4"/>
        <v/>
      </c>
      <c r="S166" s="26" t="str">
        <f>IF(DH!$N166="OK","Hoàn thành","Đang làm")</f>
        <v>Đang làm</v>
      </c>
      <c r="T166" s="6"/>
      <c r="U166" s="6"/>
      <c r="V166" s="6"/>
      <c r="W166" s="6"/>
      <c r="X166" s="6"/>
      <c r="Y166" s="6"/>
      <c r="Z166" s="6"/>
    </row>
    <row r="167" spans="1:26" ht="15.75" customHeight="1" x14ac:dyDescent="0.3">
      <c r="A167" s="27">
        <v>162</v>
      </c>
      <c r="B167" s="37" t="s">
        <v>48</v>
      </c>
      <c r="C167" s="21" t="s">
        <v>45</v>
      </c>
      <c r="D167" s="21" t="str">
        <f t="shared" ca="1" si="0"/>
        <v>Kachimizu-20260819-35385</v>
      </c>
      <c r="E167" s="21" t="s">
        <v>27</v>
      </c>
      <c r="F167" s="21">
        <v>2</v>
      </c>
      <c r="G167" s="9"/>
      <c r="H167" s="21" t="str">
        <f>DH!$G167&amp;DH!$F167</f>
        <v>2</v>
      </c>
      <c r="I167" s="21"/>
      <c r="J167" s="22"/>
      <c r="K167" s="22"/>
      <c r="L167" s="23" t="str">
        <f t="shared" ca="1" si="1"/>
        <v/>
      </c>
      <c r="M167" s="24" t="str">
        <f t="shared" si="2"/>
        <v/>
      </c>
      <c r="N167" s="26" t="str">
        <f t="shared" si="3"/>
        <v/>
      </c>
      <c r="O167" s="26"/>
      <c r="P167" s="26" t="str">
        <f t="array" ref="P167">IFERROR(VLOOKUP(INDEX(CĐ!$C:$C,MATCH($B167,CĐ!$B:$B,0)+COUNTIF(CĐ!$B:$B,$B167)-1),#REF!,MATCH("Hoàn thiện",#REF!,0)+1),"")</f>
        <v/>
      </c>
      <c r="Q167" s="26"/>
      <c r="R167" s="26" t="str">
        <f t="shared" si="4"/>
        <v/>
      </c>
      <c r="S167" s="26" t="str">
        <f>IF(DH!$N167="OK","Hoàn thành","Đang làm")</f>
        <v>Đang làm</v>
      </c>
      <c r="T167" s="6"/>
      <c r="U167" s="6"/>
      <c r="V167" s="6"/>
      <c r="W167" s="6"/>
      <c r="X167" s="6"/>
      <c r="Y167" s="6"/>
      <c r="Z167" s="6"/>
    </row>
    <row r="168" spans="1:26" ht="15.75" customHeight="1" x14ac:dyDescent="0.3">
      <c r="A168" s="27">
        <v>163</v>
      </c>
      <c r="B168" s="37" t="s">
        <v>49</v>
      </c>
      <c r="C168" s="21" t="s">
        <v>45</v>
      </c>
      <c r="D168" s="21" t="str">
        <f t="shared" ca="1" si="0"/>
        <v>Kachimizu-20260819-47753</v>
      </c>
      <c r="E168" s="21" t="s">
        <v>27</v>
      </c>
      <c r="F168" s="21">
        <v>2</v>
      </c>
      <c r="G168" s="9"/>
      <c r="H168" s="21" t="str">
        <f>DH!$G168&amp;DH!$F168</f>
        <v>2</v>
      </c>
      <c r="I168" s="21"/>
      <c r="J168" s="22"/>
      <c r="K168" s="22"/>
      <c r="L168" s="23" t="str">
        <f t="shared" ca="1" si="1"/>
        <v/>
      </c>
      <c r="M168" s="24" t="str">
        <f t="shared" si="2"/>
        <v/>
      </c>
      <c r="N168" s="26" t="str">
        <f t="shared" si="3"/>
        <v/>
      </c>
      <c r="O168" s="26"/>
      <c r="P168" s="26" t="str">
        <f t="array" ref="P168">IFERROR(VLOOKUP(INDEX(CĐ!$C:$C,MATCH($B168,CĐ!$B:$B,0)+COUNTIF(CĐ!$B:$B,$B168)-1),#REF!,MATCH("Hoàn thiện",#REF!,0)+1),"")</f>
        <v/>
      </c>
      <c r="Q168" s="26"/>
      <c r="R168" s="26" t="str">
        <f t="shared" si="4"/>
        <v/>
      </c>
      <c r="S168" s="26" t="str">
        <f>IF(DH!$N168="OK","Hoàn thành","Đang làm")</f>
        <v>Đang làm</v>
      </c>
      <c r="T168" s="6"/>
      <c r="U168" s="6"/>
      <c r="V168" s="6"/>
      <c r="W168" s="6"/>
      <c r="X168" s="6"/>
      <c r="Y168" s="6"/>
      <c r="Z168" s="6"/>
    </row>
    <row r="169" spans="1:26" ht="15.75" customHeight="1" x14ac:dyDescent="0.3">
      <c r="A169" s="27">
        <v>164</v>
      </c>
      <c r="B169" s="37" t="s">
        <v>159</v>
      </c>
      <c r="C169" s="21" t="s">
        <v>45</v>
      </c>
      <c r="D169" s="21" t="str">
        <f t="shared" ca="1" si="0"/>
        <v>Kachimizu-20260819-96619</v>
      </c>
      <c r="E169" s="21" t="s">
        <v>27</v>
      </c>
      <c r="F169" s="21"/>
      <c r="G169" s="9"/>
      <c r="H169" s="21" t="str">
        <f>DH!$G169&amp;DH!$F169</f>
        <v/>
      </c>
      <c r="I169" s="21"/>
      <c r="J169" s="22"/>
      <c r="K169" s="22"/>
      <c r="L169" s="23" t="str">
        <f t="shared" ca="1" si="1"/>
        <v/>
      </c>
      <c r="M169" s="24" t="str">
        <f t="shared" si="2"/>
        <v/>
      </c>
      <c r="N169" s="26" t="str">
        <f t="shared" si="3"/>
        <v/>
      </c>
      <c r="O169" s="26"/>
      <c r="P169" s="26" t="str">
        <f t="array" ref="P169">IFERROR(VLOOKUP(INDEX(CĐ!$C:$C,MATCH($B169,CĐ!$B:$B,0)+COUNTIF(CĐ!$B:$B,$B169)-1),#REF!,MATCH("Hoàn thiện",#REF!,0)+1),"")</f>
        <v/>
      </c>
      <c r="Q169" s="26"/>
      <c r="R169" s="26" t="str">
        <f t="shared" si="4"/>
        <v/>
      </c>
      <c r="S169" s="26" t="str">
        <f>IF(DH!$N169="OK","Hoàn thành","Đang làm")</f>
        <v>Đang làm</v>
      </c>
      <c r="T169" s="6"/>
      <c r="U169" s="6"/>
      <c r="V169" s="6"/>
      <c r="W169" s="6"/>
      <c r="X169" s="6"/>
      <c r="Y169" s="6"/>
      <c r="Z169" s="6"/>
    </row>
    <row r="170" spans="1:26" ht="15.75" customHeight="1" x14ac:dyDescent="0.3">
      <c r="A170" s="27">
        <v>165</v>
      </c>
      <c r="B170" s="37" t="s">
        <v>51</v>
      </c>
      <c r="C170" s="21" t="s">
        <v>45</v>
      </c>
      <c r="D170" s="21" t="str">
        <f t="shared" ca="1" si="0"/>
        <v>Kachimizu-20260819-80242</v>
      </c>
      <c r="E170" s="21" t="s">
        <v>27</v>
      </c>
      <c r="F170" s="21">
        <v>4</v>
      </c>
      <c r="G170" s="9"/>
      <c r="H170" s="21" t="str">
        <f>DH!$G170&amp;DH!$F170</f>
        <v>4</v>
      </c>
      <c r="I170" s="21"/>
      <c r="J170" s="22"/>
      <c r="K170" s="22"/>
      <c r="L170" s="23" t="str">
        <f t="shared" ca="1" si="1"/>
        <v/>
      </c>
      <c r="M170" s="24" t="str">
        <f t="shared" si="2"/>
        <v/>
      </c>
      <c r="N170" s="26" t="str">
        <f t="shared" si="3"/>
        <v/>
      </c>
      <c r="O170" s="26"/>
      <c r="P170" s="26" t="str">
        <f t="array" ref="P170">IFERROR(VLOOKUP(INDEX(CĐ!$C:$C,MATCH($B170,CĐ!$B:$B,0)+COUNTIF(CĐ!$B:$B,$B170)-1),#REF!,MATCH("Hoàn thiện",#REF!,0)+1),"")</f>
        <v/>
      </c>
      <c r="Q170" s="26"/>
      <c r="R170" s="26" t="str">
        <f t="shared" si="4"/>
        <v/>
      </c>
      <c r="S170" s="26" t="str">
        <f>IF(DH!$N170="OK","Hoàn thành","Đang làm")</f>
        <v>Đang làm</v>
      </c>
      <c r="T170" s="6"/>
      <c r="U170" s="6"/>
      <c r="V170" s="6"/>
      <c r="W170" s="6"/>
      <c r="X170" s="6"/>
      <c r="Y170" s="6"/>
      <c r="Z170" s="6"/>
    </row>
    <row r="171" spans="1:26" ht="15.75" customHeight="1" x14ac:dyDescent="0.3">
      <c r="A171" s="27">
        <v>166</v>
      </c>
      <c r="B171" s="41" t="s">
        <v>199</v>
      </c>
      <c r="C171" s="21" t="s">
        <v>100</v>
      </c>
      <c r="D171" s="21" t="str">
        <f t="shared" ca="1" si="0"/>
        <v>Vico- QLTB-20260819-70462</v>
      </c>
      <c r="E171" s="21" t="s">
        <v>27</v>
      </c>
      <c r="F171" s="21">
        <v>10</v>
      </c>
      <c r="G171" s="9"/>
      <c r="H171" s="21" t="str">
        <f>DH!$G171&amp;DH!$F171</f>
        <v>10</v>
      </c>
      <c r="I171" s="21"/>
      <c r="J171" s="22"/>
      <c r="K171" s="22"/>
      <c r="L171" s="23" t="str">
        <f t="shared" ca="1" si="1"/>
        <v/>
      </c>
      <c r="M171" s="24" t="str">
        <f t="shared" si="2"/>
        <v/>
      </c>
      <c r="N171" s="26" t="str">
        <f t="shared" si="3"/>
        <v/>
      </c>
      <c r="O171" s="26"/>
      <c r="P171" s="26" t="str">
        <f t="array" ref="P171">IFERROR(VLOOKUP(INDEX(CĐ!$C:$C,MATCH($B171,CĐ!$B:$B,0)+COUNTIF(CĐ!$B:$B,$B171)-1),#REF!,MATCH("Hoàn thiện",#REF!,0)+1),"")</f>
        <v/>
      </c>
      <c r="Q171" s="26"/>
      <c r="R171" s="26" t="str">
        <f t="shared" si="4"/>
        <v/>
      </c>
      <c r="S171" s="26" t="str">
        <f>IF(DH!$N171="OK","Hoàn thành","Đang làm")</f>
        <v>Đang làm</v>
      </c>
      <c r="T171" s="6"/>
      <c r="U171" s="6"/>
      <c r="V171" s="6"/>
      <c r="W171" s="6"/>
      <c r="X171" s="6"/>
      <c r="Y171" s="6"/>
      <c r="Z171" s="6"/>
    </row>
    <row r="172" spans="1:26" ht="15.75" customHeight="1" x14ac:dyDescent="0.3">
      <c r="A172" s="27">
        <v>167</v>
      </c>
      <c r="B172" s="41" t="s">
        <v>200</v>
      </c>
      <c r="C172" s="21" t="s">
        <v>100</v>
      </c>
      <c r="D172" s="21" t="str">
        <f t="shared" ca="1" si="0"/>
        <v>Vico- QLTB-20260819-58825</v>
      </c>
      <c r="E172" s="21" t="s">
        <v>27</v>
      </c>
      <c r="F172" s="21">
        <v>310</v>
      </c>
      <c r="G172" s="9"/>
      <c r="H172" s="21" t="str">
        <f>DH!$G172&amp;DH!$F172</f>
        <v>310</v>
      </c>
      <c r="I172" s="21"/>
      <c r="J172" s="22"/>
      <c r="K172" s="22"/>
      <c r="L172" s="23" t="str">
        <f t="shared" ca="1" si="1"/>
        <v/>
      </c>
      <c r="M172" s="24" t="str">
        <f t="shared" si="2"/>
        <v/>
      </c>
      <c r="N172" s="26" t="str">
        <f t="shared" si="3"/>
        <v/>
      </c>
      <c r="O172" s="26"/>
      <c r="P172" s="26" t="str">
        <f t="array" ref="P172">IFERROR(VLOOKUP(INDEX(CĐ!$C:$C,MATCH($B172,CĐ!$B:$B,0)+COUNTIF(CĐ!$B:$B,$B172)-1),#REF!,MATCH("Hoàn thiện",#REF!,0)+1),"")</f>
        <v/>
      </c>
      <c r="Q172" s="26"/>
      <c r="R172" s="26" t="str">
        <f t="shared" si="4"/>
        <v/>
      </c>
      <c r="S172" s="26" t="str">
        <f>IF(DH!$N172="OK","Hoàn thành","Đang làm")</f>
        <v>Đang làm</v>
      </c>
      <c r="T172" s="6"/>
      <c r="U172" s="6"/>
      <c r="V172" s="6"/>
      <c r="W172" s="6"/>
      <c r="X172" s="6"/>
      <c r="Y172" s="6"/>
      <c r="Z172" s="6"/>
    </row>
    <row r="173" spans="1:26" ht="15.75" customHeight="1" x14ac:dyDescent="0.3">
      <c r="A173" s="27">
        <v>168</v>
      </c>
      <c r="B173" s="41" t="s">
        <v>201</v>
      </c>
      <c r="C173" s="21" t="s">
        <v>100</v>
      </c>
      <c r="D173" s="21" t="str">
        <f t="shared" ca="1" si="0"/>
        <v>Vico- QLTB-20260819-82136</v>
      </c>
      <c r="E173" s="21" t="s">
        <v>27</v>
      </c>
      <c r="F173" s="21">
        <v>3</v>
      </c>
      <c r="G173" s="9"/>
      <c r="H173" s="21" t="str">
        <f>DH!$G173&amp;DH!$F173</f>
        <v>3</v>
      </c>
      <c r="I173" s="21"/>
      <c r="J173" s="37"/>
      <c r="K173" s="22"/>
      <c r="L173" s="23" t="str">
        <f t="shared" ca="1" si="1"/>
        <v/>
      </c>
      <c r="M173" s="24" t="str">
        <f t="shared" si="2"/>
        <v/>
      </c>
      <c r="N173" s="26" t="str">
        <f t="shared" si="3"/>
        <v/>
      </c>
      <c r="O173" s="26"/>
      <c r="P173" s="26" t="str">
        <f t="array" ref="P173">IFERROR(VLOOKUP(INDEX(CĐ!$C:$C,MATCH($B173,CĐ!$B:$B,0)+COUNTIF(CĐ!$B:$B,$B173)-1),#REF!,MATCH("Hoàn thiện",#REF!,0)+1),"")</f>
        <v/>
      </c>
      <c r="Q173" s="26"/>
      <c r="R173" s="26" t="str">
        <f t="shared" si="4"/>
        <v/>
      </c>
      <c r="S173" s="26" t="str">
        <f>IF(DH!$N173="OK","Hoàn thành","Đang làm")</f>
        <v>Đang làm</v>
      </c>
      <c r="T173" s="6"/>
      <c r="U173" s="6"/>
      <c r="V173" s="6"/>
      <c r="W173" s="6"/>
      <c r="X173" s="6"/>
      <c r="Y173" s="6"/>
      <c r="Z173" s="6"/>
    </row>
    <row r="174" spans="1:26" ht="15.75" customHeight="1" x14ac:dyDescent="0.3">
      <c r="A174" s="27">
        <v>169</v>
      </c>
      <c r="B174" s="41" t="s">
        <v>202</v>
      </c>
      <c r="C174" s="21" t="s">
        <v>100</v>
      </c>
      <c r="D174" s="21" t="str">
        <f t="shared" ca="1" si="0"/>
        <v>Vico- QLTB-20260819-29359</v>
      </c>
      <c r="E174" s="21" t="s">
        <v>27</v>
      </c>
      <c r="F174" s="21">
        <v>32</v>
      </c>
      <c r="G174" s="9"/>
      <c r="H174" s="21" t="str">
        <f>DH!$G174&amp;DH!$F174</f>
        <v>32</v>
      </c>
      <c r="I174" s="21"/>
      <c r="J174" s="22"/>
      <c r="K174" s="22"/>
      <c r="L174" s="23" t="str">
        <f t="shared" ca="1" si="1"/>
        <v/>
      </c>
      <c r="M174" s="24" t="str">
        <f t="shared" si="2"/>
        <v/>
      </c>
      <c r="N174" s="26" t="str">
        <f t="shared" si="3"/>
        <v/>
      </c>
      <c r="O174" s="26"/>
      <c r="P174" s="26" t="str">
        <f t="array" ref="P174">IFERROR(VLOOKUP(INDEX(CĐ!$C:$C,MATCH($B174,CĐ!$B:$B,0)+COUNTIF(CĐ!$B:$B,$B174)-1),#REF!,MATCH("Hoàn thiện",#REF!,0)+1),"")</f>
        <v/>
      </c>
      <c r="Q174" s="26"/>
      <c r="R174" s="26" t="str">
        <f t="shared" si="4"/>
        <v/>
      </c>
      <c r="S174" s="26" t="str">
        <f>IF(DH!$N174="OK","Hoàn thành","Đang làm")</f>
        <v>Đang làm</v>
      </c>
      <c r="T174" s="6"/>
      <c r="U174" s="6"/>
      <c r="V174" s="6"/>
      <c r="W174" s="6"/>
      <c r="X174" s="6"/>
      <c r="Y174" s="6"/>
      <c r="Z174" s="6"/>
    </row>
    <row r="175" spans="1:26" ht="15.75" customHeight="1" x14ac:dyDescent="0.3">
      <c r="A175" s="36">
        <v>170</v>
      </c>
      <c r="B175" s="51" t="s">
        <v>203</v>
      </c>
      <c r="C175" s="21" t="s">
        <v>102</v>
      </c>
      <c r="D175" s="21" t="str">
        <f t="shared" ca="1" si="0"/>
        <v>Win win-20260819-68473</v>
      </c>
      <c r="E175" s="38" t="s">
        <v>27</v>
      </c>
      <c r="F175" s="38">
        <v>216</v>
      </c>
      <c r="G175" s="45">
        <v>13.5</v>
      </c>
      <c r="H175" s="38" t="str">
        <f>DH!$G175&amp;DH!$F175</f>
        <v>13,5216</v>
      </c>
      <c r="I175" s="38"/>
      <c r="J175" s="52"/>
      <c r="K175" s="52">
        <v>45819</v>
      </c>
      <c r="L175" s="53">
        <f t="shared" ca="1" si="1"/>
        <v>-434</v>
      </c>
      <c r="M175" s="54" t="str">
        <f t="shared" si="2"/>
        <v/>
      </c>
      <c r="N175" s="55" t="str">
        <f t="shared" si="3"/>
        <v/>
      </c>
      <c r="O175" s="55"/>
      <c r="P175" s="55" t="str">
        <f t="array" ref="P175">IFERROR(VLOOKUP(INDEX(CĐ!$C:$C,MATCH($B175,CĐ!$B:$B,0)+COUNTIF(CĐ!$B:$B,$B175)-1),#REF!,MATCH("Hoàn thiện",#REF!,0)+1),"")</f>
        <v/>
      </c>
      <c r="Q175" s="55"/>
      <c r="R175" s="55" t="str">
        <f t="shared" si="4"/>
        <v/>
      </c>
      <c r="S175" s="55" t="str">
        <f>IF(DH!$N175="OK","Hoàn thành","Đang làm")</f>
        <v>Đang làm</v>
      </c>
      <c r="T175" s="6"/>
      <c r="U175" s="6"/>
      <c r="V175" s="6"/>
      <c r="W175" s="6"/>
      <c r="X175" s="6"/>
      <c r="Y175" s="6"/>
      <c r="Z175" s="6"/>
    </row>
    <row r="176" spans="1:26" ht="15.75" customHeight="1" x14ac:dyDescent="0.3">
      <c r="A176" s="36">
        <v>171</v>
      </c>
      <c r="B176" s="51" t="s">
        <v>204</v>
      </c>
      <c r="C176" s="21" t="s">
        <v>102</v>
      </c>
      <c r="D176" s="21" t="str">
        <f t="shared" ca="1" si="0"/>
        <v>Win win-20260819-55659</v>
      </c>
      <c r="E176" s="38" t="s">
        <v>27</v>
      </c>
      <c r="F176" s="38">
        <v>160</v>
      </c>
      <c r="G176" s="45">
        <v>18</v>
      </c>
      <c r="H176" s="38" t="str">
        <f>DH!$G176&amp;DH!$F176</f>
        <v>18160</v>
      </c>
      <c r="I176" s="38"/>
      <c r="J176" s="52"/>
      <c r="K176" s="52">
        <v>45819</v>
      </c>
      <c r="L176" s="53">
        <f t="shared" ca="1" si="1"/>
        <v>-434</v>
      </c>
      <c r="M176" s="54" t="str">
        <f t="shared" si="2"/>
        <v/>
      </c>
      <c r="N176" s="55" t="str">
        <f t="shared" si="3"/>
        <v/>
      </c>
      <c r="O176" s="55"/>
      <c r="P176" s="55" t="str">
        <f t="array" ref="P176">IFERROR(VLOOKUP(INDEX(CĐ!$C:$C,MATCH($B176,CĐ!$B:$B,0)+COUNTIF(CĐ!$B:$B,$B176)-1),#REF!,MATCH("Hoàn thiện",#REF!,0)+1),"")</f>
        <v/>
      </c>
      <c r="Q176" s="55"/>
      <c r="R176" s="55" t="str">
        <f t="shared" si="4"/>
        <v/>
      </c>
      <c r="S176" s="55" t="str">
        <f>IF(DH!$N176="OK","Hoàn thành","Đang làm")</f>
        <v>Đang làm</v>
      </c>
      <c r="T176" s="6"/>
      <c r="U176" s="6"/>
      <c r="V176" s="6"/>
      <c r="W176" s="6"/>
      <c r="X176" s="6"/>
      <c r="Y176" s="6"/>
      <c r="Z176" s="6"/>
    </row>
    <row r="177" spans="1:26" ht="15.75" customHeight="1" x14ac:dyDescent="0.3">
      <c r="A177" s="36">
        <v>172</v>
      </c>
      <c r="B177" s="51" t="s">
        <v>205</v>
      </c>
      <c r="C177" s="21" t="s">
        <v>102</v>
      </c>
      <c r="D177" s="21" t="str">
        <f t="shared" ca="1" si="0"/>
        <v>Win win-20260819-60904</v>
      </c>
      <c r="E177" s="38" t="s">
        <v>27</v>
      </c>
      <c r="F177" s="38">
        <v>48</v>
      </c>
      <c r="G177" s="45">
        <v>72.5</v>
      </c>
      <c r="H177" s="38" t="str">
        <f>DH!$G177&amp;DH!$F177</f>
        <v>72,548</v>
      </c>
      <c r="I177" s="38"/>
      <c r="J177" s="52"/>
      <c r="K177" s="52">
        <v>45819</v>
      </c>
      <c r="L177" s="53">
        <f t="shared" ca="1" si="1"/>
        <v>-434</v>
      </c>
      <c r="M177" s="54" t="str">
        <f t="shared" si="2"/>
        <v/>
      </c>
      <c r="N177" s="55" t="str">
        <f t="shared" si="3"/>
        <v/>
      </c>
      <c r="O177" s="55"/>
      <c r="P177" s="55" t="str">
        <f t="array" ref="P177">IFERROR(VLOOKUP(INDEX(CĐ!$C:$C,MATCH($B177,CĐ!$B:$B,0)+COUNTIF(CĐ!$B:$B,$B177)-1),#REF!,MATCH("Hoàn thiện",#REF!,0)+1),"")</f>
        <v/>
      </c>
      <c r="Q177" s="55"/>
      <c r="R177" s="55" t="str">
        <f t="shared" si="4"/>
        <v/>
      </c>
      <c r="S177" s="55" t="str">
        <f>IF(DH!$N177="OK","Hoàn thành","Đang làm")</f>
        <v>Đang làm</v>
      </c>
      <c r="T177" s="6"/>
      <c r="U177" s="6"/>
      <c r="V177" s="6"/>
      <c r="W177" s="6"/>
      <c r="X177" s="6"/>
      <c r="Y177" s="6"/>
      <c r="Z177" s="6"/>
    </row>
    <row r="178" spans="1:26" ht="14.4" x14ac:dyDescent="0.3">
      <c r="A178" s="36">
        <v>173</v>
      </c>
      <c r="B178" s="51" t="s">
        <v>206</v>
      </c>
      <c r="C178" s="21" t="s">
        <v>102</v>
      </c>
      <c r="D178" s="21" t="str">
        <f t="shared" ca="1" si="0"/>
        <v>Win win-20260819-39416</v>
      </c>
      <c r="E178" s="38" t="s">
        <v>27</v>
      </c>
      <c r="F178" s="38">
        <v>21</v>
      </c>
      <c r="G178" s="45">
        <v>105</v>
      </c>
      <c r="H178" s="38" t="str">
        <f>DH!$G178&amp;DH!$F178</f>
        <v>10521</v>
      </c>
      <c r="I178" s="38"/>
      <c r="J178" s="52"/>
      <c r="K178" s="52">
        <v>45819</v>
      </c>
      <c r="L178" s="53">
        <f t="shared" ca="1" si="1"/>
        <v>-434</v>
      </c>
      <c r="M178" s="54" t="str">
        <f t="shared" si="2"/>
        <v/>
      </c>
      <c r="N178" s="55" t="str">
        <f t="shared" si="3"/>
        <v/>
      </c>
      <c r="O178" s="55"/>
      <c r="P178" s="55" t="str">
        <f t="array" ref="P178">IFERROR(VLOOKUP(INDEX(CĐ!$C:$C,MATCH($B178,CĐ!$B:$B,0)+COUNTIF(CĐ!$B:$B,$B178)-1),#REF!,MATCH("Hoàn thiện",#REF!,0)+1),"")</f>
        <v/>
      </c>
      <c r="Q178" s="55"/>
      <c r="R178" s="55" t="str">
        <f t="shared" si="4"/>
        <v/>
      </c>
      <c r="S178" s="55" t="str">
        <f>IF(DH!$N178="OK","Hoàn thành","Đang làm")</f>
        <v>Đang làm</v>
      </c>
      <c r="T178" s="6"/>
      <c r="U178" s="6"/>
      <c r="V178" s="6"/>
      <c r="W178" s="6"/>
      <c r="X178" s="6"/>
      <c r="Y178" s="6"/>
      <c r="Z178" s="6"/>
    </row>
    <row r="179" spans="1:26" ht="14.4" x14ac:dyDescent="0.3">
      <c r="A179" s="36">
        <v>174</v>
      </c>
      <c r="B179" s="51" t="s">
        <v>207</v>
      </c>
      <c r="C179" s="21" t="s">
        <v>102</v>
      </c>
      <c r="D179" s="21" t="str">
        <f t="shared" ca="1" si="0"/>
        <v>Win win-20260819-60196</v>
      </c>
      <c r="E179" s="38" t="s">
        <v>27</v>
      </c>
      <c r="F179" s="38">
        <v>96</v>
      </c>
      <c r="G179" s="45">
        <v>132.69999999999999</v>
      </c>
      <c r="H179" s="38" t="str">
        <f>DH!$G179&amp;DH!$F179</f>
        <v>132,796</v>
      </c>
      <c r="I179" s="38"/>
      <c r="J179" s="52"/>
      <c r="K179" s="52">
        <v>45825</v>
      </c>
      <c r="L179" s="53">
        <f t="shared" ca="1" si="1"/>
        <v>-428</v>
      </c>
      <c r="M179" s="54" t="str">
        <f t="shared" si="2"/>
        <v/>
      </c>
      <c r="N179" s="55" t="str">
        <f t="shared" si="3"/>
        <v/>
      </c>
      <c r="O179" s="55"/>
      <c r="P179" s="55" t="str">
        <f t="array" ref="P179">IFERROR(VLOOKUP(INDEX(CĐ!$C:$C,MATCH($B179,CĐ!$B:$B,0)+COUNTIF(CĐ!$B:$B,$B179)-1),#REF!,MATCH("Hoàn thiện",#REF!,0)+1),"")</f>
        <v/>
      </c>
      <c r="Q179" s="55"/>
      <c r="R179" s="55" t="str">
        <f t="shared" si="4"/>
        <v/>
      </c>
      <c r="S179" s="55" t="str">
        <f>IF(DH!$N179="OK","Hoàn thành","Đang làm")</f>
        <v>Đang làm</v>
      </c>
      <c r="T179" s="6"/>
      <c r="U179" s="6"/>
      <c r="V179" s="6"/>
      <c r="W179" s="6"/>
      <c r="X179" s="6"/>
      <c r="Y179" s="6"/>
      <c r="Z179" s="6"/>
    </row>
    <row r="180" spans="1:26" ht="15.75" customHeight="1" x14ac:dyDescent="0.3">
      <c r="A180" s="36">
        <v>175</v>
      </c>
      <c r="B180" s="51" t="s">
        <v>208</v>
      </c>
      <c r="C180" s="21" t="s">
        <v>102</v>
      </c>
      <c r="D180" s="21" t="str">
        <f t="shared" ca="1" si="0"/>
        <v>Win win-20260819-91747</v>
      </c>
      <c r="E180" s="38" t="s">
        <v>27</v>
      </c>
      <c r="F180" s="38">
        <v>24</v>
      </c>
      <c r="G180" s="45"/>
      <c r="H180" s="38" t="str">
        <f>DH!$G180&amp;DH!$F180</f>
        <v>24</v>
      </c>
      <c r="I180" s="38"/>
      <c r="J180" s="52"/>
      <c r="K180" s="52">
        <v>45830</v>
      </c>
      <c r="L180" s="53">
        <f t="shared" ca="1" si="1"/>
        <v>-423</v>
      </c>
      <c r="M180" s="54" t="str">
        <f t="shared" si="2"/>
        <v/>
      </c>
      <c r="N180" s="55" t="str">
        <f t="shared" si="3"/>
        <v/>
      </c>
      <c r="O180" s="55"/>
      <c r="P180" s="55" t="str">
        <f t="array" ref="P180">IFERROR(VLOOKUP(INDEX(CĐ!$C:$C,MATCH($B180,CĐ!$B:$B,0)+COUNTIF(CĐ!$B:$B,$B180)-1),#REF!,MATCH("Hoàn thiện",#REF!,0)+1),"")</f>
        <v/>
      </c>
      <c r="Q180" s="55"/>
      <c r="R180" s="55" t="str">
        <f t="shared" si="4"/>
        <v/>
      </c>
      <c r="S180" s="55" t="str">
        <f>IF(DH!$N180="OK","Hoàn thành","Đang làm")</f>
        <v>Đang làm</v>
      </c>
      <c r="T180" s="6"/>
      <c r="U180" s="6"/>
      <c r="V180" s="6"/>
      <c r="W180" s="6"/>
      <c r="X180" s="6"/>
      <c r="Y180" s="6"/>
      <c r="Z180" s="6"/>
    </row>
    <row r="181" spans="1:26" ht="15.75" customHeight="1" x14ac:dyDescent="0.3">
      <c r="A181" s="36">
        <v>176</v>
      </c>
      <c r="B181" s="51" t="s">
        <v>209</v>
      </c>
      <c r="C181" s="21" t="s">
        <v>102</v>
      </c>
      <c r="D181" s="21" t="str">
        <f t="shared" ca="1" si="0"/>
        <v>Win win-20260819-80667</v>
      </c>
      <c r="E181" s="38" t="s">
        <v>27</v>
      </c>
      <c r="F181" s="38">
        <v>32</v>
      </c>
      <c r="G181" s="45">
        <v>111</v>
      </c>
      <c r="H181" s="38" t="str">
        <f>DH!$G181&amp;DH!$F181</f>
        <v>11132</v>
      </c>
      <c r="I181" s="38"/>
      <c r="J181" s="52"/>
      <c r="K181" s="52">
        <v>45830</v>
      </c>
      <c r="L181" s="53">
        <f t="shared" ca="1" si="1"/>
        <v>-423</v>
      </c>
      <c r="M181" s="54" t="str">
        <f t="shared" si="2"/>
        <v/>
      </c>
      <c r="N181" s="55" t="str">
        <f t="shared" si="3"/>
        <v/>
      </c>
      <c r="O181" s="55"/>
      <c r="P181" s="55" t="str">
        <f t="array" ref="P181">IFERROR(VLOOKUP(INDEX(CĐ!$C:$C,MATCH($B181,CĐ!$B:$B,0)+COUNTIF(CĐ!$B:$B,$B181)-1),#REF!,MATCH("Hoàn thiện",#REF!,0)+1),"")</f>
        <v/>
      </c>
      <c r="Q181" s="55"/>
      <c r="R181" s="55" t="str">
        <f t="shared" si="4"/>
        <v/>
      </c>
      <c r="S181" s="55" t="str">
        <f>IF(DH!$N181="OK","Hoàn thành","Đang làm")</f>
        <v>Đang làm</v>
      </c>
      <c r="T181" s="6"/>
      <c r="U181" s="6"/>
      <c r="V181" s="6"/>
      <c r="W181" s="6"/>
      <c r="X181" s="6"/>
      <c r="Y181" s="6"/>
      <c r="Z181" s="6"/>
    </row>
    <row r="182" spans="1:26" ht="15.75" customHeight="1" x14ac:dyDescent="0.3">
      <c r="A182" s="36">
        <v>177</v>
      </c>
      <c r="B182" s="51" t="s">
        <v>210</v>
      </c>
      <c r="C182" s="21" t="s">
        <v>102</v>
      </c>
      <c r="D182" s="21" t="str">
        <f t="shared" ca="1" si="0"/>
        <v>Win win-20260819-97300</v>
      </c>
      <c r="E182" s="38" t="s">
        <v>27</v>
      </c>
      <c r="F182" s="38">
        <v>8</v>
      </c>
      <c r="G182" s="45">
        <v>116</v>
      </c>
      <c r="H182" s="38" t="str">
        <f>DH!$G182&amp;DH!$F182</f>
        <v>1168</v>
      </c>
      <c r="I182" s="38"/>
      <c r="J182" s="52"/>
      <c r="K182" s="52">
        <v>45830</v>
      </c>
      <c r="L182" s="53">
        <f t="shared" ca="1" si="1"/>
        <v>-423</v>
      </c>
      <c r="M182" s="54" t="str">
        <f t="shared" si="2"/>
        <v/>
      </c>
      <c r="N182" s="55" t="str">
        <f t="shared" si="3"/>
        <v/>
      </c>
      <c r="O182" s="55"/>
      <c r="P182" s="55" t="str">
        <f t="array" ref="P182">IFERROR(VLOOKUP(INDEX(CĐ!$C:$C,MATCH($B182,CĐ!$B:$B,0)+COUNTIF(CĐ!$B:$B,$B182)-1),#REF!,MATCH("Hoàn thiện",#REF!,0)+1),"")</f>
        <v/>
      </c>
      <c r="Q182" s="55"/>
      <c r="R182" s="55" t="str">
        <f t="shared" si="4"/>
        <v/>
      </c>
      <c r="S182" s="55" t="str">
        <f>IF(DH!$N182="OK","Hoàn thành","Đang làm")</f>
        <v>Đang làm</v>
      </c>
      <c r="T182" s="6"/>
      <c r="U182" s="6"/>
      <c r="V182" s="6"/>
      <c r="W182" s="6"/>
      <c r="X182" s="6"/>
      <c r="Y182" s="6"/>
      <c r="Z182" s="6"/>
    </row>
    <row r="183" spans="1:26" ht="15.75" customHeight="1" x14ac:dyDescent="0.3">
      <c r="A183" s="36">
        <v>178</v>
      </c>
      <c r="B183" s="51" t="s">
        <v>211</v>
      </c>
      <c r="C183" s="21" t="s">
        <v>102</v>
      </c>
      <c r="D183" s="21" t="str">
        <f t="shared" ca="1" si="0"/>
        <v>Win win-20260819-29375</v>
      </c>
      <c r="E183" s="38" t="s">
        <v>27</v>
      </c>
      <c r="F183" s="38">
        <v>28</v>
      </c>
      <c r="G183" s="45">
        <v>292</v>
      </c>
      <c r="H183" s="38" t="str">
        <f>DH!$G183&amp;DH!$F183</f>
        <v>29228</v>
      </c>
      <c r="I183" s="38"/>
      <c r="J183" s="52"/>
      <c r="K183" s="52">
        <v>45830</v>
      </c>
      <c r="L183" s="53">
        <f t="shared" ca="1" si="1"/>
        <v>-423</v>
      </c>
      <c r="M183" s="54" t="str">
        <f t="shared" si="2"/>
        <v/>
      </c>
      <c r="N183" s="55" t="str">
        <f t="shared" si="3"/>
        <v/>
      </c>
      <c r="O183" s="55"/>
      <c r="P183" s="55" t="str">
        <f t="array" ref="P183">IFERROR(VLOOKUP(INDEX(CĐ!$C:$C,MATCH($B183,CĐ!$B:$B,0)+COUNTIF(CĐ!$B:$B,$B183)-1),#REF!,MATCH("Hoàn thiện",#REF!,0)+1),"")</f>
        <v/>
      </c>
      <c r="Q183" s="55"/>
      <c r="R183" s="55" t="str">
        <f t="shared" si="4"/>
        <v/>
      </c>
      <c r="S183" s="55" t="str">
        <f>IF(DH!$N183="OK","Hoàn thành","Đang làm")</f>
        <v>Đang làm</v>
      </c>
      <c r="T183" s="6"/>
      <c r="U183" s="6"/>
      <c r="V183" s="6"/>
      <c r="W183" s="6"/>
      <c r="X183" s="6"/>
      <c r="Y183" s="6"/>
      <c r="Z183" s="6"/>
    </row>
    <row r="184" spans="1:26" ht="15.75" customHeight="1" x14ac:dyDescent="0.3">
      <c r="A184" s="36">
        <v>179</v>
      </c>
      <c r="B184" s="51" t="s">
        <v>212</v>
      </c>
      <c r="C184" s="21" t="s">
        <v>102</v>
      </c>
      <c r="D184" s="21" t="str">
        <f t="shared" ca="1" si="0"/>
        <v>Win win-20260819-38710</v>
      </c>
      <c r="E184" s="38" t="s">
        <v>27</v>
      </c>
      <c r="F184" s="38">
        <v>20</v>
      </c>
      <c r="G184" s="45">
        <v>45</v>
      </c>
      <c r="H184" s="38" t="str">
        <f>DH!$G184&amp;DH!$F184</f>
        <v>4520</v>
      </c>
      <c r="I184" s="38"/>
      <c r="J184" s="52"/>
      <c r="K184" s="52">
        <v>45830</v>
      </c>
      <c r="L184" s="53">
        <f t="shared" ca="1" si="1"/>
        <v>-423</v>
      </c>
      <c r="M184" s="54" t="str">
        <f t="shared" si="2"/>
        <v/>
      </c>
      <c r="N184" s="55" t="str">
        <f t="shared" si="3"/>
        <v/>
      </c>
      <c r="O184" s="55"/>
      <c r="P184" s="55" t="str">
        <f t="array" ref="P184">IFERROR(VLOOKUP(INDEX(CĐ!$C:$C,MATCH($B184,CĐ!$B:$B,0)+COUNTIF(CĐ!$B:$B,$B184)-1),#REF!,MATCH("Hoàn thiện",#REF!,0)+1),"")</f>
        <v/>
      </c>
      <c r="Q184" s="55"/>
      <c r="R184" s="55" t="str">
        <f t="shared" si="4"/>
        <v/>
      </c>
      <c r="S184" s="55" t="str">
        <f>IF(DH!$N184="OK","Hoàn thành","Đang làm")</f>
        <v>Đang làm</v>
      </c>
      <c r="T184" s="6"/>
      <c r="U184" s="6"/>
      <c r="V184" s="6"/>
      <c r="W184" s="6"/>
      <c r="X184" s="6"/>
      <c r="Y184" s="6"/>
      <c r="Z184" s="6"/>
    </row>
    <row r="185" spans="1:26" ht="15.75" customHeight="1" x14ac:dyDescent="0.3">
      <c r="A185" s="36">
        <v>180</v>
      </c>
      <c r="B185" s="51" t="s">
        <v>213</v>
      </c>
      <c r="C185" s="21" t="s">
        <v>102</v>
      </c>
      <c r="D185" s="21" t="str">
        <f t="shared" ca="1" si="0"/>
        <v>Win win-20260819-70967</v>
      </c>
      <c r="E185" s="38" t="s">
        <v>27</v>
      </c>
      <c r="F185" s="38">
        <v>96</v>
      </c>
      <c r="G185" s="45">
        <v>132.69999999999999</v>
      </c>
      <c r="H185" s="38" t="str">
        <f>DH!$G185&amp;DH!$F185</f>
        <v>132,796</v>
      </c>
      <c r="I185" s="38"/>
      <c r="J185" s="52"/>
      <c r="K185" s="52">
        <v>45835</v>
      </c>
      <c r="L185" s="53">
        <f t="shared" ca="1" si="1"/>
        <v>-418</v>
      </c>
      <c r="M185" s="54" t="str">
        <f t="shared" si="2"/>
        <v/>
      </c>
      <c r="N185" s="55" t="str">
        <f t="shared" si="3"/>
        <v/>
      </c>
      <c r="O185" s="55"/>
      <c r="P185" s="55" t="str">
        <f t="array" ref="P185">IFERROR(VLOOKUP(INDEX(CĐ!$C:$C,MATCH($B185,CĐ!$B:$B,0)+COUNTIF(CĐ!$B:$B,$B185)-1),#REF!,MATCH("Hoàn thiện",#REF!,0)+1),"")</f>
        <v/>
      </c>
      <c r="Q185" s="55"/>
      <c r="R185" s="55" t="str">
        <f t="shared" si="4"/>
        <v/>
      </c>
      <c r="S185" s="55" t="str">
        <f>IF(DH!$N185="OK","Hoàn thành","Đang làm")</f>
        <v>Đang làm</v>
      </c>
      <c r="T185" s="6"/>
      <c r="U185" s="6"/>
      <c r="V185" s="6"/>
      <c r="W185" s="6"/>
      <c r="X185" s="6"/>
      <c r="Y185" s="6"/>
      <c r="Z185" s="6"/>
    </row>
    <row r="186" spans="1:26" ht="15.75" customHeight="1" x14ac:dyDescent="0.3">
      <c r="A186" s="36">
        <v>181</v>
      </c>
      <c r="B186" s="51" t="s">
        <v>214</v>
      </c>
      <c r="C186" s="21" t="s">
        <v>102</v>
      </c>
      <c r="D186" s="21" t="str">
        <f t="shared" ca="1" si="0"/>
        <v>Win win-20260819-58191</v>
      </c>
      <c r="E186" s="38" t="s">
        <v>27</v>
      </c>
      <c r="F186" s="38">
        <v>64</v>
      </c>
      <c r="G186" s="45">
        <v>374</v>
      </c>
      <c r="H186" s="38" t="str">
        <f>DH!$G186&amp;DH!$F186</f>
        <v>37464</v>
      </c>
      <c r="I186" s="38"/>
      <c r="J186" s="52"/>
      <c r="K186" s="52">
        <v>45843</v>
      </c>
      <c r="L186" s="53">
        <f t="shared" ca="1" si="1"/>
        <v>-410</v>
      </c>
      <c r="M186" s="54" t="str">
        <f t="shared" si="2"/>
        <v/>
      </c>
      <c r="N186" s="55" t="str">
        <f t="shared" si="3"/>
        <v/>
      </c>
      <c r="O186" s="55"/>
      <c r="P186" s="55" t="str">
        <f t="array" ref="P186">IFERROR(VLOOKUP(INDEX(CĐ!$C:$C,MATCH($B186,CĐ!$B:$B,0)+COUNTIF(CĐ!$B:$B,$B186)-1),#REF!,MATCH("Hoàn thiện",#REF!,0)+1),"")</f>
        <v/>
      </c>
      <c r="Q186" s="55"/>
      <c r="R186" s="55" t="str">
        <f t="shared" si="4"/>
        <v/>
      </c>
      <c r="S186" s="55" t="str">
        <f>IF(DH!$N186="OK","Hoàn thành","Đang làm")</f>
        <v>Đang làm</v>
      </c>
      <c r="T186" s="6"/>
      <c r="U186" s="6"/>
      <c r="V186" s="6"/>
      <c r="W186" s="6"/>
      <c r="X186" s="6"/>
      <c r="Y186" s="6"/>
      <c r="Z186" s="6"/>
    </row>
    <row r="187" spans="1:26" ht="15.75" customHeight="1" x14ac:dyDescent="0.3">
      <c r="A187" s="36">
        <v>182</v>
      </c>
      <c r="B187" s="51" t="s">
        <v>214</v>
      </c>
      <c r="C187" s="21" t="s">
        <v>102</v>
      </c>
      <c r="D187" s="21" t="str">
        <f t="shared" ca="1" si="0"/>
        <v>Win win-20260819-47008</v>
      </c>
      <c r="E187" s="38" t="s">
        <v>27</v>
      </c>
      <c r="F187" s="38">
        <v>46</v>
      </c>
      <c r="G187" s="45">
        <v>374</v>
      </c>
      <c r="H187" s="38" t="str">
        <f>DH!$G187&amp;DH!$F187</f>
        <v>37446</v>
      </c>
      <c r="I187" s="38"/>
      <c r="J187" s="52"/>
      <c r="K187" s="52">
        <v>45853</v>
      </c>
      <c r="L187" s="53">
        <f t="shared" ca="1" si="1"/>
        <v>-400</v>
      </c>
      <c r="M187" s="54" t="str">
        <f t="shared" si="2"/>
        <v/>
      </c>
      <c r="N187" s="55" t="str">
        <f t="shared" si="3"/>
        <v/>
      </c>
      <c r="O187" s="55"/>
      <c r="P187" s="55" t="str">
        <f t="array" ref="P187">IFERROR(VLOOKUP(INDEX(CĐ!$C:$C,MATCH($B187,CĐ!$B:$B,0)+COUNTIF(CĐ!$B:$B,$B187)-1),#REF!,MATCH("Hoàn thiện",#REF!,0)+1),"")</f>
        <v/>
      </c>
      <c r="Q187" s="55"/>
      <c r="R187" s="55" t="str">
        <f t="shared" si="4"/>
        <v/>
      </c>
      <c r="S187" s="55" t="str">
        <f>IF(DH!$N187="OK","Hoàn thành","Đang làm")</f>
        <v>Đang làm</v>
      </c>
      <c r="T187" s="6"/>
      <c r="U187" s="6"/>
      <c r="V187" s="6"/>
      <c r="W187" s="6"/>
      <c r="X187" s="6"/>
      <c r="Y187" s="6"/>
      <c r="Z187" s="6"/>
    </row>
    <row r="188" spans="1:26" ht="15.75" customHeight="1" x14ac:dyDescent="0.3">
      <c r="A188" s="36">
        <v>183</v>
      </c>
      <c r="B188" s="51" t="s">
        <v>214</v>
      </c>
      <c r="C188" s="21" t="s">
        <v>102</v>
      </c>
      <c r="D188" s="21" t="str">
        <f t="shared" ca="1" si="0"/>
        <v>Win win-20260819-76135</v>
      </c>
      <c r="E188" s="38" t="s">
        <v>27</v>
      </c>
      <c r="F188" s="38">
        <v>110</v>
      </c>
      <c r="G188" s="45">
        <v>374</v>
      </c>
      <c r="H188" s="38" t="str">
        <f>DH!$G188&amp;DH!$F188</f>
        <v>374110</v>
      </c>
      <c r="I188" s="38"/>
      <c r="J188" s="52"/>
      <c r="K188" s="52">
        <v>45869</v>
      </c>
      <c r="L188" s="53">
        <f t="shared" ca="1" si="1"/>
        <v>-384</v>
      </c>
      <c r="M188" s="54" t="str">
        <f t="shared" si="2"/>
        <v/>
      </c>
      <c r="N188" s="55" t="str">
        <f t="shared" si="3"/>
        <v/>
      </c>
      <c r="O188" s="55"/>
      <c r="P188" s="55" t="str">
        <f t="array" ref="P188">IFERROR(VLOOKUP(INDEX(CĐ!$C:$C,MATCH($B188,CĐ!$B:$B,0)+COUNTIF(CĐ!$B:$B,$B188)-1),#REF!,MATCH("Hoàn thiện",#REF!,0)+1),"")</f>
        <v/>
      </c>
      <c r="Q188" s="55"/>
      <c r="R188" s="55" t="str">
        <f t="shared" si="4"/>
        <v/>
      </c>
      <c r="S188" s="55" t="str">
        <f>IF(DH!$N188="OK","Hoàn thành","Đang làm")</f>
        <v>Đang làm</v>
      </c>
      <c r="T188" s="6"/>
      <c r="U188" s="6"/>
      <c r="V188" s="6"/>
      <c r="W188" s="6"/>
      <c r="X188" s="6"/>
      <c r="Y188" s="6"/>
      <c r="Z188" s="6"/>
    </row>
    <row r="189" spans="1:26" ht="15.75" customHeight="1" x14ac:dyDescent="0.3">
      <c r="A189" s="36">
        <v>184</v>
      </c>
      <c r="B189" s="51" t="s">
        <v>215</v>
      </c>
      <c r="C189" s="21" t="s">
        <v>102</v>
      </c>
      <c r="D189" s="21" t="str">
        <f t="shared" ca="1" si="0"/>
        <v>Win win-20260819-80858</v>
      </c>
      <c r="E189" s="38" t="s">
        <v>27</v>
      </c>
      <c r="F189" s="38">
        <v>51</v>
      </c>
      <c r="G189" s="45">
        <v>538</v>
      </c>
      <c r="H189" s="38" t="str">
        <f>DH!$G189&amp;DH!$F189</f>
        <v>53851</v>
      </c>
      <c r="I189" s="38"/>
      <c r="J189" s="52"/>
      <c r="K189" s="52">
        <v>45879</v>
      </c>
      <c r="L189" s="53">
        <f t="shared" ca="1" si="1"/>
        <v>-374</v>
      </c>
      <c r="M189" s="54" t="str">
        <f t="shared" si="2"/>
        <v/>
      </c>
      <c r="N189" s="55" t="str">
        <f t="shared" si="3"/>
        <v/>
      </c>
      <c r="O189" s="55"/>
      <c r="P189" s="55" t="str">
        <f t="array" ref="P189">IFERROR(VLOOKUP(INDEX(CĐ!$C:$C,MATCH($B189,CĐ!$B:$B,0)+COUNTIF(CĐ!$B:$B,$B189)-1),#REF!,MATCH("Hoàn thiện",#REF!,0)+1),"")</f>
        <v/>
      </c>
      <c r="Q189" s="55"/>
      <c r="R189" s="55" t="str">
        <f t="shared" si="4"/>
        <v/>
      </c>
      <c r="S189" s="55" t="str">
        <f>IF(DH!$N189="OK","Hoàn thành","Đang làm")</f>
        <v>Đang làm</v>
      </c>
      <c r="T189" s="6"/>
      <c r="U189" s="6"/>
      <c r="V189" s="6"/>
      <c r="W189" s="6"/>
      <c r="X189" s="6"/>
      <c r="Y189" s="6"/>
      <c r="Z189" s="6"/>
    </row>
    <row r="190" spans="1:26" ht="15.75" customHeight="1" x14ac:dyDescent="0.3">
      <c r="A190" s="36">
        <v>185</v>
      </c>
      <c r="B190" s="51" t="s">
        <v>2870</v>
      </c>
      <c r="C190" s="21" t="s">
        <v>74</v>
      </c>
      <c r="D190" s="21" t="s">
        <v>2873</v>
      </c>
      <c r="E190" s="38" t="s">
        <v>27</v>
      </c>
      <c r="F190" s="38">
        <v>3</v>
      </c>
      <c r="G190" s="45">
        <v>1864</v>
      </c>
      <c r="H190" s="38" t="str">
        <f>DH!$G190&amp;DH!$F190</f>
        <v>18643</v>
      </c>
      <c r="I190" s="38"/>
      <c r="J190" s="52"/>
      <c r="K190" s="52">
        <v>45976</v>
      </c>
      <c r="L190" s="53">
        <f t="shared" ca="1" si="1"/>
        <v>-277</v>
      </c>
      <c r="M190" s="54" t="str">
        <f t="shared" si="2"/>
        <v/>
      </c>
      <c r="N190" s="55" t="str">
        <f t="shared" si="3"/>
        <v/>
      </c>
      <c r="O190" s="55"/>
      <c r="P190" s="55" t="str">
        <f t="array" ref="P190">IFERROR(VLOOKUP(INDEX(CĐ!$C:$C,MATCH($B190,CĐ!$B:$B,0)+COUNTIF(CĐ!$B:$B,$B190)-1),#REF!,MATCH("Hoàn thiện",#REF!,0)+1),"")</f>
        <v/>
      </c>
      <c r="Q190" s="55"/>
      <c r="R190" s="55" t="str">
        <f t="shared" si="4"/>
        <v/>
      </c>
      <c r="S190" s="55" t="str">
        <f>IF(DH!$N190="OK","Hoàn thành","Đang làm")</f>
        <v>Đang làm</v>
      </c>
      <c r="T190" s="6"/>
      <c r="U190" s="6"/>
      <c r="V190" s="6"/>
      <c r="W190" s="6"/>
      <c r="X190" s="6"/>
      <c r="Y190" s="6"/>
      <c r="Z190" s="6"/>
    </row>
    <row r="191" spans="1:26" ht="15.75" customHeight="1" x14ac:dyDescent="0.3">
      <c r="A191" s="36">
        <v>186</v>
      </c>
      <c r="B191" s="51" t="s">
        <v>217</v>
      </c>
      <c r="C191" s="21" t="s">
        <v>102</v>
      </c>
      <c r="D191" s="21" t="str">
        <f t="shared" ca="1" si="0"/>
        <v>Win win-20260819-64038</v>
      </c>
      <c r="E191" s="38" t="s">
        <v>27</v>
      </c>
      <c r="F191" s="38">
        <v>52</v>
      </c>
      <c r="G191" s="45">
        <v>418</v>
      </c>
      <c r="H191" s="38" t="str">
        <f>DH!$G191&amp;DH!$F191</f>
        <v>41852</v>
      </c>
      <c r="I191" s="38"/>
      <c r="J191" s="52"/>
      <c r="K191" s="52"/>
      <c r="L191" s="53" t="str">
        <f t="shared" ca="1" si="1"/>
        <v/>
      </c>
      <c r="M191" s="54" t="str">
        <f t="shared" si="2"/>
        <v/>
      </c>
      <c r="N191" s="55" t="str">
        <f t="shared" si="3"/>
        <v/>
      </c>
      <c r="O191" s="55"/>
      <c r="P191" s="55" t="str">
        <f t="array" ref="P191">IFERROR(VLOOKUP(INDEX(CĐ!$C:$C,MATCH($B191,CĐ!$B:$B,0)+COUNTIF(CĐ!$B:$B,$B191)-1),#REF!,MATCH("Hoàn thiện",#REF!,0)+1),"")</f>
        <v/>
      </c>
      <c r="Q191" s="55"/>
      <c r="R191" s="55" t="str">
        <f t="shared" si="4"/>
        <v/>
      </c>
      <c r="S191" s="55" t="str">
        <f>IF(DH!$N191="OK","Hoàn thành","Đang làm")</f>
        <v>Đang làm</v>
      </c>
      <c r="T191" s="6"/>
      <c r="U191" s="6"/>
      <c r="V191" s="6"/>
      <c r="W191" s="6"/>
      <c r="X191" s="6"/>
      <c r="Y191" s="6"/>
      <c r="Z191" s="6"/>
    </row>
    <row r="192" spans="1:26" ht="15.75" customHeight="1" x14ac:dyDescent="0.3">
      <c r="A192" s="36">
        <v>187</v>
      </c>
      <c r="B192" s="51" t="s">
        <v>218</v>
      </c>
      <c r="C192" s="38" t="s">
        <v>38</v>
      </c>
      <c r="D192" s="38" t="str">
        <f t="shared" ca="1" si="0"/>
        <v>Xm Hải Phòng -20260819-60123</v>
      </c>
      <c r="E192" s="38" t="s">
        <v>27</v>
      </c>
      <c r="F192" s="38">
        <v>12</v>
      </c>
      <c r="G192" s="45"/>
      <c r="H192" s="38" t="str">
        <f>DH!$G192&amp;DH!$F192</f>
        <v>12</v>
      </c>
      <c r="I192" s="38"/>
      <c r="J192" s="52"/>
      <c r="K192" s="52">
        <v>45821</v>
      </c>
      <c r="L192" s="53">
        <f t="shared" ca="1" si="1"/>
        <v>-432</v>
      </c>
      <c r="M192" s="54" t="str">
        <f t="shared" si="2"/>
        <v/>
      </c>
      <c r="N192" s="55" t="str">
        <f t="shared" si="3"/>
        <v/>
      </c>
      <c r="O192" s="55"/>
      <c r="P192" s="55" t="str">
        <f t="array" ref="P192">IFERROR(VLOOKUP(INDEX(CĐ!$C:$C,MATCH($B192,CĐ!$B:$B,0)+COUNTIF(CĐ!$B:$B,$B192)-1),#REF!,MATCH("Hoàn thiện",#REF!,0)+1),"")</f>
        <v/>
      </c>
      <c r="Q192" s="55"/>
      <c r="R192" s="55" t="str">
        <f t="shared" si="4"/>
        <v/>
      </c>
      <c r="S192" s="55" t="str">
        <f>IF(DH!$N192="OK","Hoàn thành","Đang làm")</f>
        <v>Đang làm</v>
      </c>
      <c r="T192" s="6"/>
      <c r="U192" s="6"/>
      <c r="V192" s="6"/>
      <c r="W192" s="6"/>
      <c r="X192" s="6"/>
      <c r="Y192" s="6"/>
      <c r="Z192" s="6"/>
    </row>
    <row r="193" spans="1:26" ht="15.75" customHeight="1" x14ac:dyDescent="0.3">
      <c r="A193" s="36">
        <v>188</v>
      </c>
      <c r="B193" s="51" t="s">
        <v>219</v>
      </c>
      <c r="C193" s="38" t="s">
        <v>100</v>
      </c>
      <c r="D193" s="38" t="str">
        <f t="shared" ca="1" si="0"/>
        <v>Vico- QLTB-20260819-66160</v>
      </c>
      <c r="E193" s="38" t="s">
        <v>27</v>
      </c>
      <c r="F193" s="38">
        <v>1</v>
      </c>
      <c r="G193" s="45">
        <v>1</v>
      </c>
      <c r="H193" s="38" t="str">
        <f>DH!$G193&amp;DH!$F193</f>
        <v>11</v>
      </c>
      <c r="I193" s="38"/>
      <c r="J193" s="52"/>
      <c r="K193" s="52">
        <v>45819</v>
      </c>
      <c r="L193" s="53">
        <f t="shared" ca="1" si="1"/>
        <v>-434</v>
      </c>
      <c r="M193" s="54" t="str">
        <f t="shared" si="2"/>
        <v/>
      </c>
      <c r="N193" s="55" t="str">
        <f t="shared" si="3"/>
        <v/>
      </c>
      <c r="O193" s="55"/>
      <c r="P193" s="55" t="str">
        <f t="array" ref="P193">IFERROR(VLOOKUP(INDEX(CĐ!$C:$C,MATCH($B193,CĐ!$B:$B,0)+COUNTIF(CĐ!$B:$B,$B193)-1),#REF!,MATCH("Hoàn thiện",#REF!,0)+1),"")</f>
        <v/>
      </c>
      <c r="Q193" s="55"/>
      <c r="R193" s="55" t="str">
        <f t="shared" si="4"/>
        <v/>
      </c>
      <c r="S193" s="55" t="str">
        <f>IF(DH!$N193="OK","Hoàn thành","Đang làm")</f>
        <v>Đang làm</v>
      </c>
      <c r="T193" s="6"/>
      <c r="U193" s="6"/>
      <c r="V193" s="6"/>
      <c r="W193" s="6"/>
      <c r="X193" s="6"/>
      <c r="Y193" s="6"/>
      <c r="Z193" s="6"/>
    </row>
    <row r="194" spans="1:26" ht="15.75" customHeight="1" x14ac:dyDescent="0.3">
      <c r="A194" s="36">
        <v>189</v>
      </c>
      <c r="B194" s="51" t="s">
        <v>220</v>
      </c>
      <c r="C194" s="38" t="s">
        <v>100</v>
      </c>
      <c r="D194" s="38" t="str">
        <f t="shared" ca="1" si="0"/>
        <v>Vico- QLTB-20260819-35935</v>
      </c>
      <c r="E194" s="38" t="s">
        <v>27</v>
      </c>
      <c r="F194" s="38">
        <v>1</v>
      </c>
      <c r="G194" s="45">
        <v>1</v>
      </c>
      <c r="H194" s="38" t="str">
        <f>DH!$G194&amp;DH!$F194</f>
        <v>11</v>
      </c>
      <c r="I194" s="38"/>
      <c r="J194" s="52"/>
      <c r="K194" s="52">
        <v>45820</v>
      </c>
      <c r="L194" s="53">
        <f t="shared" ca="1" si="1"/>
        <v>-433</v>
      </c>
      <c r="M194" s="54" t="str">
        <f t="shared" si="2"/>
        <v/>
      </c>
      <c r="N194" s="55" t="str">
        <f t="shared" si="3"/>
        <v/>
      </c>
      <c r="O194" s="55"/>
      <c r="P194" s="55" t="str">
        <f t="array" ref="P194">IFERROR(VLOOKUP(INDEX(CĐ!$C:$C,MATCH($B194,CĐ!$B:$B,0)+COUNTIF(CĐ!$B:$B,$B194)-1),#REF!,MATCH("Hoàn thiện",#REF!,0)+1),"")</f>
        <v/>
      </c>
      <c r="Q194" s="55"/>
      <c r="R194" s="55" t="str">
        <f t="shared" si="4"/>
        <v/>
      </c>
      <c r="S194" s="55" t="str">
        <f>IF(DH!$N194="OK","Hoàn thành","Đang làm")</f>
        <v>Đang làm</v>
      </c>
      <c r="T194" s="6"/>
      <c r="U194" s="6"/>
      <c r="V194" s="6"/>
      <c r="W194" s="6"/>
      <c r="X194" s="6"/>
      <c r="Y194" s="6"/>
      <c r="Z194" s="6"/>
    </row>
    <row r="195" spans="1:26" ht="15.75" customHeight="1" x14ac:dyDescent="0.3">
      <c r="A195" s="36">
        <v>190</v>
      </c>
      <c r="B195" s="51" t="s">
        <v>221</v>
      </c>
      <c r="C195" s="38" t="s">
        <v>100</v>
      </c>
      <c r="D195" s="38" t="str">
        <f t="shared" ca="1" si="0"/>
        <v>Vico- QLTB-20260819-86135</v>
      </c>
      <c r="E195" s="38" t="s">
        <v>27</v>
      </c>
      <c r="F195" s="38">
        <v>1</v>
      </c>
      <c r="G195" s="45">
        <v>1</v>
      </c>
      <c r="H195" s="38" t="str">
        <f>DH!$G195&amp;DH!$F195</f>
        <v>11</v>
      </c>
      <c r="I195" s="38"/>
      <c r="J195" s="52"/>
      <c r="K195" s="52">
        <v>45820</v>
      </c>
      <c r="L195" s="53">
        <f t="shared" ca="1" si="1"/>
        <v>-433</v>
      </c>
      <c r="M195" s="54" t="str">
        <f t="shared" si="2"/>
        <v/>
      </c>
      <c r="N195" s="55" t="str">
        <f t="shared" si="3"/>
        <v/>
      </c>
      <c r="O195" s="55"/>
      <c r="P195" s="55" t="str">
        <f t="array" ref="P195">IFERROR(VLOOKUP(INDEX(CĐ!$C:$C,MATCH($B195,CĐ!$B:$B,0)+COUNTIF(CĐ!$B:$B,$B195)-1),#REF!,MATCH("Hoàn thiện",#REF!,0)+1),"")</f>
        <v/>
      </c>
      <c r="Q195" s="55"/>
      <c r="R195" s="55" t="str">
        <f t="shared" si="4"/>
        <v/>
      </c>
      <c r="S195" s="55" t="str">
        <f>IF(DH!$N195="OK","Hoàn thành","Đang làm")</f>
        <v>Đang làm</v>
      </c>
      <c r="T195" s="6"/>
      <c r="U195" s="6"/>
      <c r="V195" s="6"/>
      <c r="W195" s="6"/>
      <c r="X195" s="6"/>
      <c r="Y195" s="6"/>
      <c r="Z195" s="6"/>
    </row>
    <row r="196" spans="1:26" ht="15.75" customHeight="1" x14ac:dyDescent="0.3">
      <c r="A196" s="36">
        <v>191</v>
      </c>
      <c r="B196" s="51" t="s">
        <v>222</v>
      </c>
      <c r="C196" s="38" t="s">
        <v>100</v>
      </c>
      <c r="D196" s="38" t="str">
        <f t="shared" ca="1" si="0"/>
        <v>Vico- QLTB-20260819-81405</v>
      </c>
      <c r="E196" s="38" t="s">
        <v>27</v>
      </c>
      <c r="F196" s="38">
        <v>1</v>
      </c>
      <c r="G196" s="45">
        <v>1</v>
      </c>
      <c r="H196" s="38" t="str">
        <f>DH!$G196&amp;DH!$F196</f>
        <v>11</v>
      </c>
      <c r="I196" s="38"/>
      <c r="J196" s="52"/>
      <c r="K196" s="52"/>
      <c r="L196" s="53" t="str">
        <f t="shared" ca="1" si="1"/>
        <v/>
      </c>
      <c r="M196" s="54" t="str">
        <f t="shared" si="2"/>
        <v/>
      </c>
      <c r="N196" s="55" t="str">
        <f t="shared" si="3"/>
        <v/>
      </c>
      <c r="O196" s="55"/>
      <c r="P196" s="55" t="str">
        <f t="array" ref="P196">IFERROR(VLOOKUP(INDEX(CĐ!$C:$C,MATCH($B196,CĐ!$B:$B,0)+COUNTIF(CĐ!$B:$B,$B196)-1),#REF!,MATCH("Hoàn thiện",#REF!,0)+1),"")</f>
        <v/>
      </c>
      <c r="Q196" s="55"/>
      <c r="R196" s="55" t="str">
        <f t="shared" si="4"/>
        <v/>
      </c>
      <c r="S196" s="55" t="str">
        <f>IF(DH!$N196="OK","Hoàn thành","Đang làm")</f>
        <v>Đang làm</v>
      </c>
      <c r="T196" s="6"/>
      <c r="U196" s="6"/>
      <c r="V196" s="6"/>
      <c r="W196" s="6"/>
      <c r="X196" s="6"/>
      <c r="Y196" s="6"/>
      <c r="Z196" s="6"/>
    </row>
    <row r="197" spans="1:26" ht="15.75" customHeight="1" x14ac:dyDescent="0.3">
      <c r="A197" s="36">
        <v>192</v>
      </c>
      <c r="B197" s="51" t="s">
        <v>223</v>
      </c>
      <c r="C197" s="38" t="s">
        <v>100</v>
      </c>
      <c r="D197" s="38" t="str">
        <f t="shared" ca="1" si="0"/>
        <v>Vico- QLTB-20260819-87814</v>
      </c>
      <c r="E197" s="38" t="s">
        <v>27</v>
      </c>
      <c r="F197" s="38">
        <v>2</v>
      </c>
      <c r="G197" s="45">
        <v>1</v>
      </c>
      <c r="H197" s="38" t="str">
        <f>DH!$G197&amp;DH!$F197</f>
        <v>12</v>
      </c>
      <c r="I197" s="38"/>
      <c r="J197" s="52"/>
      <c r="K197" s="52"/>
      <c r="L197" s="53" t="str">
        <f t="shared" ca="1" si="1"/>
        <v/>
      </c>
      <c r="M197" s="54" t="str">
        <f t="shared" si="2"/>
        <v/>
      </c>
      <c r="N197" s="55" t="str">
        <f t="shared" si="3"/>
        <v/>
      </c>
      <c r="O197" s="55"/>
      <c r="P197" s="55" t="str">
        <f t="array" ref="P197">IFERROR(VLOOKUP(INDEX(CĐ!$C:$C,MATCH($B197,CĐ!$B:$B,0)+COUNTIF(CĐ!$B:$B,$B197)-1),#REF!,MATCH("Hoàn thiện",#REF!,0)+1),"")</f>
        <v/>
      </c>
      <c r="Q197" s="55"/>
      <c r="R197" s="55" t="str">
        <f t="shared" si="4"/>
        <v/>
      </c>
      <c r="S197" s="55" t="str">
        <f>IF(DH!$N197="OK","Hoàn thành","Đang làm")</f>
        <v>Đang làm</v>
      </c>
      <c r="T197" s="6"/>
      <c r="U197" s="6"/>
      <c r="V197" s="6"/>
      <c r="W197" s="6"/>
      <c r="X197" s="6"/>
      <c r="Y197" s="6"/>
      <c r="Z197" s="6"/>
    </row>
    <row r="198" spans="1:26" ht="15.75" customHeight="1" x14ac:dyDescent="0.3">
      <c r="A198" s="36">
        <v>193</v>
      </c>
      <c r="B198" s="51" t="s">
        <v>224</v>
      </c>
      <c r="C198" s="38" t="s">
        <v>100</v>
      </c>
      <c r="D198" s="38" t="str">
        <f t="shared" ca="1" si="0"/>
        <v>Vico- QLTB-20260819-45477</v>
      </c>
      <c r="E198" s="38" t="s">
        <v>27</v>
      </c>
      <c r="F198" s="38">
        <v>1</v>
      </c>
      <c r="G198" s="45">
        <v>1</v>
      </c>
      <c r="H198" s="38" t="str">
        <f>DH!$G198&amp;DH!$F198</f>
        <v>11</v>
      </c>
      <c r="I198" s="38"/>
      <c r="J198" s="52"/>
      <c r="K198" s="52">
        <v>45820</v>
      </c>
      <c r="L198" s="53">
        <f t="shared" ca="1" si="1"/>
        <v>-433</v>
      </c>
      <c r="M198" s="54" t="str">
        <f t="shared" si="2"/>
        <v/>
      </c>
      <c r="N198" s="55" t="str">
        <f t="shared" si="3"/>
        <v/>
      </c>
      <c r="O198" s="55"/>
      <c r="P198" s="55" t="str">
        <f t="array" ref="P198">IFERROR(VLOOKUP(INDEX(CĐ!$C:$C,MATCH($B198,CĐ!$B:$B,0)+COUNTIF(CĐ!$B:$B,$B198)-1),#REF!,MATCH("Hoàn thiện",#REF!,0)+1),"")</f>
        <v/>
      </c>
      <c r="Q198" s="55"/>
      <c r="R198" s="55" t="str">
        <f t="shared" si="4"/>
        <v/>
      </c>
      <c r="S198" s="55" t="str">
        <f>IF(DH!$N198="OK","Hoàn thành","Đang làm")</f>
        <v>Đang làm</v>
      </c>
      <c r="T198" s="6"/>
      <c r="U198" s="6"/>
      <c r="V198" s="6"/>
      <c r="W198" s="6"/>
      <c r="X198" s="6"/>
      <c r="Y198" s="6"/>
      <c r="Z198" s="6"/>
    </row>
    <row r="199" spans="1:26" ht="15.75" customHeight="1" x14ac:dyDescent="0.3">
      <c r="A199" s="36">
        <v>194</v>
      </c>
      <c r="B199" s="51" t="s">
        <v>225</v>
      </c>
      <c r="C199" s="36" t="s">
        <v>100</v>
      </c>
      <c r="D199" s="36" t="str">
        <f t="shared" ca="1" si="0"/>
        <v>Vico- QLTB-20260819-38724</v>
      </c>
      <c r="E199" s="38" t="s">
        <v>27</v>
      </c>
      <c r="F199" s="38">
        <v>1</v>
      </c>
      <c r="G199" s="45">
        <v>1</v>
      </c>
      <c r="H199" s="38" t="str">
        <f>DH!$G199&amp;DH!$F199</f>
        <v>11</v>
      </c>
      <c r="I199" s="38"/>
      <c r="J199" s="52"/>
      <c r="K199" s="52">
        <v>45821</v>
      </c>
      <c r="L199" s="53">
        <f t="shared" ca="1" si="1"/>
        <v>-432</v>
      </c>
      <c r="M199" s="54" t="str">
        <f t="shared" si="2"/>
        <v/>
      </c>
      <c r="N199" s="55" t="str">
        <f t="shared" si="3"/>
        <v/>
      </c>
      <c r="O199" s="55"/>
      <c r="P199" s="55" t="str">
        <f t="array" ref="P199">IFERROR(VLOOKUP(INDEX(CĐ!$C:$C,MATCH($B199,CĐ!$B:$B,0)+COUNTIF(CĐ!$B:$B,$B199)-1),#REF!,MATCH("Hoàn thiện",#REF!,0)+1),"")</f>
        <v/>
      </c>
      <c r="Q199" s="55"/>
      <c r="R199" s="55" t="str">
        <f t="shared" si="4"/>
        <v/>
      </c>
      <c r="S199" s="55" t="str">
        <f>IF(DH!$N199="OK","Hoàn thành","Đang làm")</f>
        <v>Đang làm</v>
      </c>
      <c r="T199" s="6"/>
      <c r="U199" s="6"/>
      <c r="V199" s="6"/>
      <c r="W199" s="6"/>
      <c r="X199" s="6"/>
      <c r="Y199" s="6"/>
      <c r="Z199" s="6"/>
    </row>
    <row r="200" spans="1:26" ht="15.75" customHeight="1" x14ac:dyDescent="0.3">
      <c r="A200" s="36">
        <v>195</v>
      </c>
      <c r="B200" s="51" t="s">
        <v>226</v>
      </c>
      <c r="C200" s="19" t="s">
        <v>26</v>
      </c>
      <c r="D200" s="20" t="str">
        <f t="shared" ca="1" si="0"/>
        <v>UCC-20260819-40811</v>
      </c>
      <c r="E200" s="38" t="s">
        <v>27</v>
      </c>
      <c r="F200" s="38">
        <v>8</v>
      </c>
      <c r="G200" s="45"/>
      <c r="H200" s="38" t="str">
        <f>DH!$G200&amp;DH!$F200</f>
        <v>8</v>
      </c>
      <c r="I200" s="38"/>
      <c r="J200" s="52"/>
      <c r="K200" s="52">
        <v>45821</v>
      </c>
      <c r="L200" s="53">
        <f t="shared" ca="1" si="1"/>
        <v>-432</v>
      </c>
      <c r="M200" s="54" t="str">
        <f t="shared" si="2"/>
        <v/>
      </c>
      <c r="N200" s="55" t="str">
        <f t="shared" si="3"/>
        <v/>
      </c>
      <c r="O200" s="55"/>
      <c r="P200" s="55" t="str">
        <f t="array" ref="P200">IFERROR(VLOOKUP(INDEX(CĐ!$C:$C,MATCH($B200,CĐ!$B:$B,0)+COUNTIF(CĐ!$B:$B,$B200)-1),#REF!,MATCH("Hoàn thiện",#REF!,0)+1),"")</f>
        <v/>
      </c>
      <c r="Q200" s="55"/>
      <c r="R200" s="55" t="str">
        <f t="shared" si="4"/>
        <v/>
      </c>
      <c r="S200" s="55" t="str">
        <f>IF(DH!$N200="OK","Hoàn thành","Đang làm")</f>
        <v>Đang làm</v>
      </c>
      <c r="T200" s="6"/>
      <c r="U200" s="6"/>
      <c r="V200" s="6"/>
      <c r="W200" s="6"/>
      <c r="X200" s="6"/>
      <c r="Y200" s="6"/>
      <c r="Z200" s="6"/>
    </row>
    <row r="201" spans="1:26" ht="15.75" customHeight="1" x14ac:dyDescent="0.3">
      <c r="A201" s="36">
        <v>196</v>
      </c>
      <c r="B201" s="51" t="s">
        <v>227</v>
      </c>
      <c r="C201" s="38" t="s">
        <v>100</v>
      </c>
      <c r="D201" s="38" t="str">
        <f t="shared" ca="1" si="0"/>
        <v>Vico- QLTB-20260819-91214</v>
      </c>
      <c r="E201" s="38" t="s">
        <v>27</v>
      </c>
      <c r="F201" s="38">
        <v>1</v>
      </c>
      <c r="G201" s="45"/>
      <c r="H201" s="38" t="str">
        <f>DH!$G201&amp;DH!$F201</f>
        <v>1</v>
      </c>
      <c r="I201" s="38"/>
      <c r="J201" s="52"/>
      <c r="K201" s="52">
        <v>45821</v>
      </c>
      <c r="L201" s="53">
        <f t="shared" ca="1" si="1"/>
        <v>-432</v>
      </c>
      <c r="M201" s="54" t="str">
        <f t="shared" si="2"/>
        <v/>
      </c>
      <c r="N201" s="55" t="str">
        <f t="shared" si="3"/>
        <v/>
      </c>
      <c r="O201" s="55"/>
      <c r="P201" s="55" t="str">
        <f t="array" ref="P201">IFERROR(VLOOKUP(INDEX(CĐ!$C:$C,MATCH($B201,CĐ!$B:$B,0)+COUNTIF(CĐ!$B:$B,$B201)-1),#REF!,MATCH("Hoàn thiện",#REF!,0)+1),"")</f>
        <v/>
      </c>
      <c r="Q201" s="55"/>
      <c r="R201" s="55" t="str">
        <f t="shared" si="4"/>
        <v/>
      </c>
      <c r="S201" s="55" t="str">
        <f>IF(DH!$N201="OK","Hoàn thành","Đang làm")</f>
        <v>Đang làm</v>
      </c>
      <c r="T201" s="6"/>
      <c r="U201" s="6"/>
      <c r="V201" s="6"/>
      <c r="W201" s="6"/>
      <c r="X201" s="6"/>
      <c r="Y201" s="6"/>
      <c r="Z201" s="6"/>
    </row>
    <row r="202" spans="1:26" ht="15.75" customHeight="1" x14ac:dyDescent="0.3">
      <c r="A202" s="36">
        <v>197</v>
      </c>
      <c r="B202" s="51" t="s">
        <v>228</v>
      </c>
      <c r="C202" s="38" t="s">
        <v>100</v>
      </c>
      <c r="D202" s="38" t="str">
        <f t="shared" ca="1" si="0"/>
        <v>Vico- QLTB-20260819-85555</v>
      </c>
      <c r="E202" s="38" t="s">
        <v>27</v>
      </c>
      <c r="F202" s="38">
        <v>18</v>
      </c>
      <c r="G202" s="45">
        <v>0.5</v>
      </c>
      <c r="H202" s="38" t="str">
        <f>DH!$G202&amp;DH!$F202</f>
        <v>0,518</v>
      </c>
      <c r="I202" s="38"/>
      <c r="J202" s="52"/>
      <c r="K202" s="52">
        <v>45822</v>
      </c>
      <c r="L202" s="53">
        <f t="shared" ca="1" si="1"/>
        <v>-431</v>
      </c>
      <c r="M202" s="54" t="str">
        <f t="shared" si="2"/>
        <v/>
      </c>
      <c r="N202" s="55" t="str">
        <f t="shared" si="3"/>
        <v/>
      </c>
      <c r="O202" s="55"/>
      <c r="P202" s="55" t="str">
        <f t="array" ref="P202">IFERROR(VLOOKUP(INDEX(CĐ!$C:$C,MATCH($B202,CĐ!$B:$B,0)+COUNTIF(CĐ!$B:$B,$B202)-1),#REF!,MATCH("Hoàn thiện",#REF!,0)+1),"")</f>
        <v/>
      </c>
      <c r="Q202" s="55"/>
      <c r="R202" s="55" t="str">
        <f t="shared" si="4"/>
        <v/>
      </c>
      <c r="S202" s="55" t="str">
        <f>IF(DH!$N202="OK","Hoàn thành","Đang làm")</f>
        <v>Đang làm</v>
      </c>
      <c r="T202" s="6"/>
      <c r="U202" s="6"/>
      <c r="V202" s="6"/>
      <c r="W202" s="6"/>
      <c r="X202" s="6"/>
      <c r="Y202" s="6"/>
      <c r="Z202" s="6"/>
    </row>
    <row r="203" spans="1:26" ht="15.75" customHeight="1" x14ac:dyDescent="0.3">
      <c r="A203" s="27">
        <v>198</v>
      </c>
      <c r="B203" s="41" t="s">
        <v>229</v>
      </c>
      <c r="C203" s="21" t="s">
        <v>100</v>
      </c>
      <c r="D203" s="21" t="str">
        <f t="shared" ca="1" si="0"/>
        <v>Vico- QLTB-20260819-12645</v>
      </c>
      <c r="E203" s="21" t="s">
        <v>27</v>
      </c>
      <c r="F203" s="21">
        <v>10</v>
      </c>
      <c r="G203" s="9">
        <v>3</v>
      </c>
      <c r="H203" s="21" t="str">
        <f>DH!$G203&amp;DH!$F203</f>
        <v>310</v>
      </c>
      <c r="I203" s="21"/>
      <c r="J203" s="22"/>
      <c r="K203" s="22"/>
      <c r="L203" s="23" t="str">
        <f t="shared" ca="1" si="1"/>
        <v/>
      </c>
      <c r="M203" s="24" t="str">
        <f t="shared" si="2"/>
        <v/>
      </c>
      <c r="N203" s="26" t="str">
        <f t="shared" si="3"/>
        <v/>
      </c>
      <c r="O203" s="26"/>
      <c r="P203" s="26" t="str">
        <f t="array" ref="P203">IFERROR(VLOOKUP(INDEX(CĐ!$C:$C,MATCH($B203,CĐ!$B:$B,0)+COUNTIF(CĐ!$B:$B,$B203)-1),#REF!,MATCH("Hoàn thiện",#REF!,0)+1),"")</f>
        <v/>
      </c>
      <c r="Q203" s="26"/>
      <c r="R203" s="26" t="str">
        <f t="shared" si="4"/>
        <v/>
      </c>
      <c r="S203" s="26" t="str">
        <f>IF(DH!$N203="OK","Hoàn thành","Đang làm")</f>
        <v>Đang làm</v>
      </c>
      <c r="T203" s="6"/>
      <c r="U203" s="6"/>
      <c r="V203" s="6"/>
      <c r="W203" s="6"/>
      <c r="X203" s="6"/>
      <c r="Y203" s="6"/>
      <c r="Z203" s="6"/>
    </row>
    <row r="204" spans="1:26" ht="15.75" customHeight="1" x14ac:dyDescent="0.3">
      <c r="A204" s="27">
        <v>199</v>
      </c>
      <c r="B204" s="41" t="s">
        <v>198</v>
      </c>
      <c r="C204" s="21" t="s">
        <v>100</v>
      </c>
      <c r="D204" s="21" t="str">
        <f t="shared" ca="1" si="0"/>
        <v>Vico- QLTB-20260819-27064</v>
      </c>
      <c r="E204" s="21" t="s">
        <v>27</v>
      </c>
      <c r="F204" s="21">
        <v>130</v>
      </c>
      <c r="G204" s="9"/>
      <c r="H204" s="21" t="str">
        <f>DH!$G204&amp;DH!$F204</f>
        <v>130</v>
      </c>
      <c r="I204" s="21"/>
      <c r="J204" s="22"/>
      <c r="K204" s="22"/>
      <c r="L204" s="23" t="str">
        <f t="shared" ca="1" si="1"/>
        <v/>
      </c>
      <c r="M204" s="24" t="str">
        <f t="shared" si="2"/>
        <v/>
      </c>
      <c r="N204" s="26" t="str">
        <f t="shared" si="3"/>
        <v/>
      </c>
      <c r="O204" s="26"/>
      <c r="P204" s="26" t="str">
        <f t="array" ref="P204">IFERROR(VLOOKUP(INDEX(CĐ!$C:$C,MATCH($B204,CĐ!$B:$B,0)+COUNTIF(CĐ!$B:$B,$B204)-1),#REF!,MATCH("Hoàn thiện",#REF!,0)+1),"")</f>
        <v/>
      </c>
      <c r="Q204" s="26"/>
      <c r="R204" s="26" t="str">
        <f t="shared" si="4"/>
        <v/>
      </c>
      <c r="S204" s="26" t="str">
        <f>IF(DH!$N204="OK","Hoàn thành","Đang làm")</f>
        <v>Đang làm</v>
      </c>
      <c r="T204" s="6"/>
      <c r="U204" s="6"/>
      <c r="V204" s="6"/>
      <c r="W204" s="6"/>
      <c r="X204" s="6"/>
      <c r="Y204" s="6"/>
      <c r="Z204" s="6"/>
    </row>
    <row r="205" spans="1:26" ht="15.75" customHeight="1" x14ac:dyDescent="0.3">
      <c r="A205" s="27">
        <v>200</v>
      </c>
      <c r="B205" s="41" t="s">
        <v>230</v>
      </c>
      <c r="C205" s="21" t="s">
        <v>100</v>
      </c>
      <c r="D205" s="21" t="str">
        <f t="shared" ca="1" si="0"/>
        <v>Vico- QLTB-20260819-56004</v>
      </c>
      <c r="E205" s="21" t="s">
        <v>27</v>
      </c>
      <c r="F205" s="21">
        <v>100</v>
      </c>
      <c r="G205" s="9"/>
      <c r="H205" s="21" t="str">
        <f>DH!$G205&amp;DH!$F205</f>
        <v>100</v>
      </c>
      <c r="I205" s="21"/>
      <c r="J205" s="22"/>
      <c r="K205" s="22"/>
      <c r="L205" s="23" t="str">
        <f t="shared" ca="1" si="1"/>
        <v/>
      </c>
      <c r="M205" s="24" t="str">
        <f t="shared" si="2"/>
        <v/>
      </c>
      <c r="N205" s="26" t="str">
        <f t="shared" si="3"/>
        <v/>
      </c>
      <c r="O205" s="26"/>
      <c r="P205" s="26" t="str">
        <f t="array" ref="P205">IFERROR(VLOOKUP(INDEX(CĐ!$C:$C,MATCH($B205,CĐ!$B:$B,0)+COUNTIF(CĐ!$B:$B,$B205)-1),#REF!,MATCH("Hoàn thiện",#REF!,0)+1),"")</f>
        <v/>
      </c>
      <c r="Q205" s="26"/>
      <c r="R205" s="26" t="str">
        <f t="shared" si="4"/>
        <v/>
      </c>
      <c r="S205" s="26" t="str">
        <f>IF(DH!$N205="OK","Hoàn thành","Đang làm")</f>
        <v>Đang làm</v>
      </c>
      <c r="T205" s="6"/>
      <c r="U205" s="6"/>
      <c r="V205" s="6"/>
      <c r="W205" s="6"/>
      <c r="X205" s="6"/>
      <c r="Y205" s="6"/>
      <c r="Z205" s="6"/>
    </row>
    <row r="206" spans="1:26" ht="15.75" customHeight="1" x14ac:dyDescent="0.3">
      <c r="A206" s="27">
        <v>201</v>
      </c>
      <c r="B206" s="41" t="s">
        <v>231</v>
      </c>
      <c r="C206" s="21" t="s">
        <v>100</v>
      </c>
      <c r="D206" s="21" t="str">
        <f t="shared" ca="1" si="0"/>
        <v>Vico- QLTB-20260819-65327</v>
      </c>
      <c r="E206" s="21" t="s">
        <v>27</v>
      </c>
      <c r="F206" s="21">
        <v>4</v>
      </c>
      <c r="G206" s="9"/>
      <c r="H206" s="21" t="str">
        <f>DH!$G206&amp;DH!$F206</f>
        <v>4</v>
      </c>
      <c r="I206" s="21"/>
      <c r="J206" s="22"/>
      <c r="K206" s="22"/>
      <c r="L206" s="23" t="str">
        <f t="shared" ca="1" si="1"/>
        <v/>
      </c>
      <c r="M206" s="24" t="str">
        <f t="shared" si="2"/>
        <v/>
      </c>
      <c r="N206" s="26" t="str">
        <f t="shared" si="3"/>
        <v/>
      </c>
      <c r="O206" s="26"/>
      <c r="P206" s="26" t="str">
        <f t="array" ref="P206">IFERROR(VLOOKUP(INDEX(CĐ!$C:$C,MATCH($B206,CĐ!$B:$B,0)+COUNTIF(CĐ!$B:$B,$B206)-1),#REF!,MATCH("Hoàn thiện",#REF!,0)+1),"")</f>
        <v/>
      </c>
      <c r="Q206" s="26"/>
      <c r="R206" s="26" t="str">
        <f t="shared" si="4"/>
        <v/>
      </c>
      <c r="S206" s="26" t="str">
        <f>IF(DH!$N206="OK","Hoàn thành","Đang làm")</f>
        <v>Đang làm</v>
      </c>
      <c r="T206" s="6"/>
      <c r="U206" s="6"/>
      <c r="V206" s="6"/>
      <c r="W206" s="6"/>
      <c r="X206" s="6"/>
      <c r="Y206" s="6"/>
      <c r="Z206" s="6"/>
    </row>
    <row r="207" spans="1:26" ht="15.75" customHeight="1" x14ac:dyDescent="0.3">
      <c r="A207" s="27">
        <v>202</v>
      </c>
      <c r="B207" s="41" t="s">
        <v>232</v>
      </c>
      <c r="C207" s="21" t="s">
        <v>100</v>
      </c>
      <c r="D207" s="21" t="str">
        <f t="shared" ca="1" si="0"/>
        <v>Vico- QLTB-20260819-84063</v>
      </c>
      <c r="E207" s="21" t="s">
        <v>27</v>
      </c>
      <c r="F207" s="21">
        <v>2</v>
      </c>
      <c r="G207" s="9"/>
      <c r="H207" s="21" t="str">
        <f>DH!$G207&amp;DH!$F207</f>
        <v>2</v>
      </c>
      <c r="I207" s="21"/>
      <c r="J207" s="22"/>
      <c r="K207" s="22"/>
      <c r="L207" s="23" t="str">
        <f t="shared" ca="1" si="1"/>
        <v/>
      </c>
      <c r="M207" s="24" t="str">
        <f t="shared" si="2"/>
        <v/>
      </c>
      <c r="N207" s="26" t="str">
        <f t="shared" si="3"/>
        <v/>
      </c>
      <c r="O207" s="26"/>
      <c r="P207" s="26" t="str">
        <f t="array" ref="P207">IFERROR(VLOOKUP(INDEX(CĐ!$C:$C,MATCH($B207,CĐ!$B:$B,0)+COUNTIF(CĐ!$B:$B,$B207)-1),#REF!,MATCH("Hoàn thiện",#REF!,0)+1),"")</f>
        <v/>
      </c>
      <c r="Q207" s="26"/>
      <c r="R207" s="26" t="str">
        <f t="shared" si="4"/>
        <v/>
      </c>
      <c r="S207" s="26" t="str">
        <f>IF(DH!$N207="OK","Hoàn thành","Đang làm")</f>
        <v>Đang làm</v>
      </c>
      <c r="T207" s="6"/>
      <c r="U207" s="6"/>
      <c r="V207" s="6"/>
      <c r="W207" s="6"/>
      <c r="X207" s="6"/>
      <c r="Y207" s="6"/>
      <c r="Z207" s="6"/>
    </row>
    <row r="208" spans="1:26" ht="15.75" customHeight="1" x14ac:dyDescent="0.3">
      <c r="A208" s="27">
        <v>203</v>
      </c>
      <c r="B208" s="41" t="s">
        <v>233</v>
      </c>
      <c r="C208" s="21" t="s">
        <v>26</v>
      </c>
      <c r="D208" s="21" t="str">
        <f t="shared" ca="1" si="0"/>
        <v>UCC-20260819-51512</v>
      </c>
      <c r="E208" s="21" t="s">
        <v>27</v>
      </c>
      <c r="F208" s="21"/>
      <c r="G208" s="9"/>
      <c r="H208" s="21" t="str">
        <f>DH!$G208&amp;DH!$F208</f>
        <v/>
      </c>
      <c r="I208" s="21"/>
      <c r="J208" s="22"/>
      <c r="K208" s="22"/>
      <c r="L208" s="23" t="str">
        <f t="shared" ca="1" si="1"/>
        <v/>
      </c>
      <c r="M208" s="24" t="str">
        <f t="shared" si="2"/>
        <v/>
      </c>
      <c r="N208" s="26" t="str">
        <f t="shared" si="3"/>
        <v/>
      </c>
      <c r="O208" s="26"/>
      <c r="P208" s="26" t="str">
        <f t="array" ref="P208">IFERROR(VLOOKUP(INDEX(CĐ!$C:$C,MATCH($B208,CĐ!$B:$B,0)+COUNTIF(CĐ!$B:$B,$B208)-1),#REF!,MATCH("Hoàn thiện",#REF!,0)+1),"")</f>
        <v/>
      </c>
      <c r="Q208" s="26"/>
      <c r="R208" s="26" t="str">
        <f t="shared" si="4"/>
        <v/>
      </c>
      <c r="S208" s="26" t="str">
        <f>IF(DH!$N208="OK","Hoàn thành","Đang làm")</f>
        <v>Đang làm</v>
      </c>
      <c r="T208" s="6"/>
      <c r="U208" s="6"/>
      <c r="V208" s="6"/>
      <c r="W208" s="6"/>
      <c r="X208" s="6"/>
      <c r="Y208" s="6"/>
      <c r="Z208" s="6"/>
    </row>
    <row r="209" spans="1:26" ht="15.75" customHeight="1" x14ac:dyDescent="0.3">
      <c r="A209" s="27">
        <v>204</v>
      </c>
      <c r="B209" s="41" t="s">
        <v>234</v>
      </c>
      <c r="C209" s="21" t="s">
        <v>26</v>
      </c>
      <c r="D209" s="21" t="str">
        <f t="shared" ca="1" si="0"/>
        <v>UCC-20260819-25777</v>
      </c>
      <c r="E209" s="21" t="s">
        <v>27</v>
      </c>
      <c r="F209" s="21"/>
      <c r="G209" s="9"/>
      <c r="H209" s="21" t="str">
        <f>DH!$G209&amp;DH!$F209</f>
        <v/>
      </c>
      <c r="I209" s="21"/>
      <c r="J209" s="22"/>
      <c r="K209" s="22"/>
      <c r="L209" s="23" t="str">
        <f t="shared" ca="1" si="1"/>
        <v/>
      </c>
      <c r="M209" s="24" t="str">
        <f t="shared" si="2"/>
        <v/>
      </c>
      <c r="N209" s="26" t="str">
        <f t="shared" si="3"/>
        <v/>
      </c>
      <c r="O209" s="26"/>
      <c r="P209" s="26" t="str">
        <f t="array" ref="P209">IFERROR(VLOOKUP(INDEX(CĐ!$C:$C,MATCH($B209,CĐ!$B:$B,0)+COUNTIF(CĐ!$B:$B,$B209)-1),#REF!,MATCH("Hoàn thiện",#REF!,0)+1),"")</f>
        <v/>
      </c>
      <c r="Q209" s="26"/>
      <c r="R209" s="26" t="str">
        <f t="shared" si="4"/>
        <v/>
      </c>
      <c r="S209" s="26" t="str">
        <f>IF(DH!$N209="OK","Hoàn thành","Đang làm")</f>
        <v>Đang làm</v>
      </c>
      <c r="T209" s="6"/>
      <c r="U209" s="6"/>
      <c r="V209" s="6"/>
      <c r="W209" s="6"/>
      <c r="X209" s="6"/>
      <c r="Y209" s="6"/>
      <c r="Z209" s="6"/>
    </row>
    <row r="210" spans="1:26" ht="15.75" customHeight="1" x14ac:dyDescent="0.3">
      <c r="A210" s="27">
        <v>205</v>
      </c>
      <c r="B210" s="41" t="s">
        <v>235</v>
      </c>
      <c r="C210" s="21" t="s">
        <v>100</v>
      </c>
      <c r="D210" s="21" t="str">
        <f t="shared" ca="1" si="0"/>
        <v>Vico- QLTB-20260819-59629</v>
      </c>
      <c r="E210" s="21" t="s">
        <v>27</v>
      </c>
      <c r="F210" s="21">
        <v>4</v>
      </c>
      <c r="G210" s="9"/>
      <c r="H210" s="21" t="str">
        <f>DH!$G210&amp;DH!$F210</f>
        <v>4</v>
      </c>
      <c r="I210" s="21"/>
      <c r="J210" s="22"/>
      <c r="K210" s="22">
        <v>45831</v>
      </c>
      <c r="L210" s="23">
        <f t="shared" ca="1" si="1"/>
        <v>-422</v>
      </c>
      <c r="M210" s="24" t="str">
        <f t="shared" si="2"/>
        <v/>
      </c>
      <c r="N210" s="26" t="str">
        <f t="shared" si="3"/>
        <v/>
      </c>
      <c r="O210" s="26"/>
      <c r="P210" s="26" t="str">
        <f t="array" ref="P210">IFERROR(VLOOKUP(INDEX(CĐ!$C:$C,MATCH($B210,CĐ!$B:$B,0)+COUNTIF(CĐ!$B:$B,$B210)-1),#REF!,MATCH("Hoàn thiện",#REF!,0)+1),"")</f>
        <v/>
      </c>
      <c r="Q210" s="26"/>
      <c r="R210" s="26" t="str">
        <f t="shared" si="4"/>
        <v/>
      </c>
      <c r="S210" s="26" t="str">
        <f>IF(DH!$N210="OK","Hoàn thành","Đang làm")</f>
        <v>Đang làm</v>
      </c>
      <c r="T210" s="6"/>
      <c r="U210" s="6"/>
      <c r="V210" s="6"/>
      <c r="W210" s="6"/>
      <c r="X210" s="6"/>
      <c r="Y210" s="6"/>
      <c r="Z210" s="6"/>
    </row>
    <row r="211" spans="1:26" ht="15.75" customHeight="1" x14ac:dyDescent="0.3">
      <c r="A211" s="27">
        <v>206</v>
      </c>
      <c r="B211" s="41" t="s">
        <v>236</v>
      </c>
      <c r="C211" s="21" t="s">
        <v>100</v>
      </c>
      <c r="D211" s="21" t="str">
        <f t="shared" ca="1" si="0"/>
        <v>Vico- QLTB-20260819-96173</v>
      </c>
      <c r="E211" s="21" t="s">
        <v>27</v>
      </c>
      <c r="F211" s="21">
        <v>1</v>
      </c>
      <c r="G211" s="9"/>
      <c r="H211" s="21" t="str">
        <f>DH!$G211&amp;DH!$F211</f>
        <v>1</v>
      </c>
      <c r="I211" s="21"/>
      <c r="J211" s="22"/>
      <c r="K211" s="22">
        <v>45833</v>
      </c>
      <c r="L211" s="23">
        <f t="shared" ca="1" si="1"/>
        <v>-420</v>
      </c>
      <c r="M211" s="24" t="str">
        <f t="shared" si="2"/>
        <v/>
      </c>
      <c r="N211" s="26" t="str">
        <f t="shared" si="3"/>
        <v/>
      </c>
      <c r="O211" s="26"/>
      <c r="P211" s="26" t="str">
        <f t="array" ref="P211">IFERROR(VLOOKUP(INDEX(CĐ!$C:$C,MATCH($B211,CĐ!$B:$B,0)+COUNTIF(CĐ!$B:$B,$B211)-1),#REF!,MATCH("Hoàn thiện",#REF!,0)+1),"")</f>
        <v/>
      </c>
      <c r="Q211" s="26"/>
      <c r="R211" s="26" t="str">
        <f t="shared" si="4"/>
        <v/>
      </c>
      <c r="S211" s="26" t="str">
        <f>IF(DH!$N211="OK","Hoàn thành","Đang làm")</f>
        <v>Đang làm</v>
      </c>
      <c r="T211" s="6"/>
      <c r="U211" s="6"/>
      <c r="V211" s="6"/>
      <c r="W211" s="6"/>
      <c r="X211" s="6"/>
      <c r="Y211" s="6"/>
      <c r="Z211" s="6"/>
    </row>
    <row r="212" spans="1:26" ht="15.75" customHeight="1" x14ac:dyDescent="0.3">
      <c r="A212" s="27">
        <v>207</v>
      </c>
      <c r="B212" s="41" t="s">
        <v>237</v>
      </c>
      <c r="C212" s="21" t="s">
        <v>100</v>
      </c>
      <c r="D212" s="21" t="str">
        <f t="shared" ca="1" si="0"/>
        <v>Vico- QLTB-20260819-34503</v>
      </c>
      <c r="E212" s="21" t="s">
        <v>27</v>
      </c>
      <c r="F212" s="21">
        <v>1</v>
      </c>
      <c r="G212" s="9"/>
      <c r="H212" s="21" t="str">
        <f>DH!$G212&amp;DH!$F212</f>
        <v>1</v>
      </c>
      <c r="I212" s="21"/>
      <c r="J212" s="22"/>
      <c r="K212" s="22">
        <v>45833</v>
      </c>
      <c r="L212" s="23">
        <f t="shared" ca="1" si="1"/>
        <v>-420</v>
      </c>
      <c r="M212" s="24" t="str">
        <f t="shared" si="2"/>
        <v/>
      </c>
      <c r="N212" s="26" t="str">
        <f t="shared" si="3"/>
        <v/>
      </c>
      <c r="O212" s="26"/>
      <c r="P212" s="26" t="str">
        <f t="array" ref="P212">IFERROR(VLOOKUP(INDEX(CĐ!$C:$C,MATCH($B212,CĐ!$B:$B,0)+COUNTIF(CĐ!$B:$B,$B212)-1),#REF!,MATCH("Hoàn thiện",#REF!,0)+1),"")</f>
        <v/>
      </c>
      <c r="Q212" s="26"/>
      <c r="R212" s="26" t="str">
        <f t="shared" si="4"/>
        <v/>
      </c>
      <c r="S212" s="26" t="str">
        <f>IF(DH!$N212="OK","Hoàn thành","Đang làm")</f>
        <v>Đang làm</v>
      </c>
      <c r="T212" s="6"/>
      <c r="U212" s="6"/>
      <c r="V212" s="6"/>
      <c r="W212" s="6"/>
      <c r="X212" s="6"/>
      <c r="Y212" s="6"/>
      <c r="Z212" s="6"/>
    </row>
    <row r="213" spans="1:26" ht="15.75" customHeight="1" x14ac:dyDescent="0.3">
      <c r="A213" s="27">
        <v>208</v>
      </c>
      <c r="B213" s="41" t="s">
        <v>238</v>
      </c>
      <c r="C213" s="21" t="s">
        <v>98</v>
      </c>
      <c r="D213" s="21" t="str">
        <f t="shared" ca="1" si="0"/>
        <v>Kính Nổi -20260819-79346</v>
      </c>
      <c r="E213" s="21" t="s">
        <v>27</v>
      </c>
      <c r="F213" s="21">
        <v>12</v>
      </c>
      <c r="G213" s="9"/>
      <c r="H213" s="21" t="str">
        <f>DH!$G213&amp;DH!$F213</f>
        <v>12</v>
      </c>
      <c r="I213" s="21"/>
      <c r="J213" s="22"/>
      <c r="K213" s="22">
        <v>45832</v>
      </c>
      <c r="L213" s="23">
        <f t="shared" ca="1" si="1"/>
        <v>-421</v>
      </c>
      <c r="M213" s="24" t="str">
        <f t="shared" si="2"/>
        <v/>
      </c>
      <c r="N213" s="26" t="str">
        <f t="shared" si="3"/>
        <v/>
      </c>
      <c r="O213" s="26"/>
      <c r="P213" s="26" t="str">
        <f t="array" ref="P213">IFERROR(VLOOKUP(INDEX(CĐ!$C:$C,MATCH($B213,CĐ!$B:$B,0)+COUNTIF(CĐ!$B:$B,$B213)-1),#REF!,MATCH("Hoàn thiện",#REF!,0)+1),"")</f>
        <v/>
      </c>
      <c r="Q213" s="26"/>
      <c r="R213" s="26" t="str">
        <f t="shared" si="4"/>
        <v/>
      </c>
      <c r="S213" s="26" t="str">
        <f>IF(DH!$N213="OK","Hoàn thành","Đang làm")</f>
        <v>Đang làm</v>
      </c>
      <c r="T213" s="6"/>
      <c r="U213" s="6"/>
      <c r="V213" s="6"/>
      <c r="W213" s="6"/>
      <c r="X213" s="6"/>
      <c r="Y213" s="6"/>
      <c r="Z213" s="6"/>
    </row>
    <row r="214" spans="1:26" ht="15.75" customHeight="1" x14ac:dyDescent="0.3">
      <c r="A214" s="27">
        <v>209</v>
      </c>
      <c r="B214" s="41" t="s">
        <v>239</v>
      </c>
      <c r="C214" s="21" t="s">
        <v>100</v>
      </c>
      <c r="D214" s="21" t="str">
        <f t="shared" ca="1" si="0"/>
        <v>Vico- QLTB-20260819-32901</v>
      </c>
      <c r="E214" s="21" t="s">
        <v>27</v>
      </c>
      <c r="F214" s="21">
        <v>162</v>
      </c>
      <c r="G214" s="9"/>
      <c r="H214" s="21" t="str">
        <f>DH!$G214&amp;DH!$F214</f>
        <v>162</v>
      </c>
      <c r="I214" s="21"/>
      <c r="J214" s="22"/>
      <c r="K214" s="22">
        <v>45832</v>
      </c>
      <c r="L214" s="23">
        <f t="shared" ca="1" si="1"/>
        <v>-421</v>
      </c>
      <c r="M214" s="24" t="str">
        <f t="shared" si="2"/>
        <v/>
      </c>
      <c r="N214" s="26" t="str">
        <f t="shared" si="3"/>
        <v/>
      </c>
      <c r="O214" s="26"/>
      <c r="P214" s="26" t="str">
        <f t="array" ref="P214">IFERROR(VLOOKUP(INDEX(CĐ!$C:$C,MATCH($B214,CĐ!$B:$B,0)+COUNTIF(CĐ!$B:$B,$B214)-1),#REF!,MATCH("Hoàn thiện",#REF!,0)+1),"")</f>
        <v/>
      </c>
      <c r="Q214" s="26"/>
      <c r="R214" s="26" t="str">
        <f t="shared" si="4"/>
        <v/>
      </c>
      <c r="S214" s="26" t="str">
        <f>IF(DH!$N214="OK","Hoàn thành","Đang làm")</f>
        <v>Đang làm</v>
      </c>
      <c r="T214" s="6"/>
      <c r="U214" s="6"/>
      <c r="V214" s="6"/>
      <c r="W214" s="6"/>
      <c r="X214" s="6"/>
      <c r="Y214" s="6"/>
      <c r="Z214" s="6"/>
    </row>
    <row r="215" spans="1:26" ht="15.75" customHeight="1" x14ac:dyDescent="0.3">
      <c r="A215" s="27">
        <v>210</v>
      </c>
      <c r="B215" s="41" t="s">
        <v>240</v>
      </c>
      <c r="C215" s="21" t="s">
        <v>100</v>
      </c>
      <c r="D215" s="21" t="str">
        <f t="shared" ca="1" si="0"/>
        <v>Vico- QLTB-20260819-31678</v>
      </c>
      <c r="E215" s="21" t="s">
        <v>27</v>
      </c>
      <c r="F215" s="21">
        <v>2</v>
      </c>
      <c r="G215" s="9"/>
      <c r="H215" s="21" t="str">
        <f>DH!$G215&amp;DH!$F215</f>
        <v>2</v>
      </c>
      <c r="I215" s="21"/>
      <c r="J215" s="22"/>
      <c r="K215" s="22">
        <v>45832</v>
      </c>
      <c r="L215" s="23">
        <f t="shared" ca="1" si="1"/>
        <v>-421</v>
      </c>
      <c r="M215" s="24" t="str">
        <f t="shared" si="2"/>
        <v/>
      </c>
      <c r="N215" s="26" t="str">
        <f t="shared" si="3"/>
        <v/>
      </c>
      <c r="O215" s="26"/>
      <c r="P215" s="26" t="str">
        <f t="array" ref="P215">IFERROR(VLOOKUP(INDEX(CĐ!$C:$C,MATCH($B215,CĐ!$B:$B,0)+COUNTIF(CĐ!$B:$B,$B215)-1),#REF!,MATCH("Hoàn thiện",#REF!,0)+1),"")</f>
        <v/>
      </c>
      <c r="Q215" s="26"/>
      <c r="R215" s="26" t="str">
        <f t="shared" si="4"/>
        <v/>
      </c>
      <c r="S215" s="26" t="str">
        <f>IF(DH!$N215="OK","Hoàn thành","Đang làm")</f>
        <v>Đang làm</v>
      </c>
      <c r="T215" s="6"/>
      <c r="U215" s="6"/>
      <c r="V215" s="6"/>
      <c r="W215" s="6"/>
      <c r="X215" s="6"/>
      <c r="Y215" s="6"/>
      <c r="Z215" s="6"/>
    </row>
    <row r="216" spans="1:26" ht="15.75" customHeight="1" x14ac:dyDescent="0.3">
      <c r="A216" s="27">
        <v>211</v>
      </c>
      <c r="B216" s="41" t="s">
        <v>241</v>
      </c>
      <c r="C216" s="21" t="s">
        <v>100</v>
      </c>
      <c r="D216" s="21" t="str">
        <f t="shared" ca="1" si="0"/>
        <v>Vico- QLTB-20260819-31167</v>
      </c>
      <c r="E216" s="21" t="s">
        <v>27</v>
      </c>
      <c r="F216" s="21">
        <v>12</v>
      </c>
      <c r="G216" s="9"/>
      <c r="H216" s="21" t="str">
        <f>DH!$G216&amp;DH!$F216</f>
        <v>12</v>
      </c>
      <c r="I216" s="21"/>
      <c r="J216" s="22"/>
      <c r="K216" s="22">
        <v>45833</v>
      </c>
      <c r="L216" s="23">
        <f t="shared" ca="1" si="1"/>
        <v>-420</v>
      </c>
      <c r="M216" s="24" t="str">
        <f t="shared" si="2"/>
        <v/>
      </c>
      <c r="N216" s="26" t="str">
        <f t="shared" si="3"/>
        <v/>
      </c>
      <c r="O216" s="26"/>
      <c r="P216" s="26" t="str">
        <f t="array" ref="P216">IFERROR(VLOOKUP(INDEX(CĐ!$C:$C,MATCH($B216,CĐ!$B:$B,0)+COUNTIF(CĐ!$B:$B,$B216)-1),#REF!,MATCH("Hoàn thiện",#REF!,0)+1),"")</f>
        <v/>
      </c>
      <c r="Q216" s="26"/>
      <c r="R216" s="26" t="str">
        <f t="shared" si="4"/>
        <v/>
      </c>
      <c r="S216" s="26" t="str">
        <f>IF(DH!$N216="OK","Hoàn thành","Đang làm")</f>
        <v>Đang làm</v>
      </c>
      <c r="T216" s="6"/>
      <c r="U216" s="6"/>
      <c r="V216" s="6"/>
      <c r="W216" s="6"/>
      <c r="X216" s="6"/>
      <c r="Y216" s="6"/>
      <c r="Z216" s="6"/>
    </row>
    <row r="217" spans="1:26" ht="15.75" customHeight="1" x14ac:dyDescent="0.3">
      <c r="A217" s="27">
        <v>212</v>
      </c>
      <c r="B217" s="41" t="s">
        <v>242</v>
      </c>
      <c r="C217" s="21" t="s">
        <v>243</v>
      </c>
      <c r="D217" s="21" t="str">
        <f t="shared" ca="1" si="0"/>
        <v>Xm Tây Ninh-20260819-78808</v>
      </c>
      <c r="E217" s="21" t="s">
        <v>27</v>
      </c>
      <c r="F217" s="21">
        <v>8</v>
      </c>
      <c r="G217" s="9"/>
      <c r="H217" s="21" t="str">
        <f>DH!$G217&amp;DH!$F217</f>
        <v>8</v>
      </c>
      <c r="I217" s="21"/>
      <c r="J217" s="22"/>
      <c r="K217" s="22">
        <v>45848</v>
      </c>
      <c r="L217" s="23">
        <f t="shared" ca="1" si="1"/>
        <v>-405</v>
      </c>
      <c r="M217" s="24" t="str">
        <f t="shared" si="2"/>
        <v/>
      </c>
      <c r="N217" s="26" t="str">
        <f t="shared" si="3"/>
        <v/>
      </c>
      <c r="O217" s="26"/>
      <c r="P217" s="26" t="str">
        <f t="array" ref="P217">IFERROR(VLOOKUP(INDEX(CĐ!$C:$C,MATCH($B217,CĐ!$B:$B,0)+COUNTIF(CĐ!$B:$B,$B217)-1),#REF!,MATCH("Hoàn thiện",#REF!,0)+1),"")</f>
        <v/>
      </c>
      <c r="Q217" s="26"/>
      <c r="R217" s="26" t="str">
        <f t="shared" si="4"/>
        <v/>
      </c>
      <c r="S217" s="26" t="str">
        <f>IF(DH!$N217="OK","Hoàn thành","Đang làm")</f>
        <v>Đang làm</v>
      </c>
      <c r="T217" s="6"/>
      <c r="U217" s="6"/>
      <c r="V217" s="6"/>
      <c r="W217" s="6"/>
      <c r="X217" s="6"/>
      <c r="Y217" s="6"/>
      <c r="Z217" s="6"/>
    </row>
    <row r="218" spans="1:26" ht="15.75" customHeight="1" x14ac:dyDescent="0.3">
      <c r="A218" s="27">
        <v>213</v>
      </c>
      <c r="B218" s="41" t="s">
        <v>244</v>
      </c>
      <c r="C218" s="21" t="s">
        <v>245</v>
      </c>
      <c r="D218" s="21" t="s">
        <v>246</v>
      </c>
      <c r="E218" s="21" t="s">
        <v>27</v>
      </c>
      <c r="F218" s="21">
        <v>115</v>
      </c>
      <c r="G218" s="9">
        <v>4.5999999999999996</v>
      </c>
      <c r="H218" s="21" t="str">
        <f>DH!$G218&amp;DH!$F218</f>
        <v>4,6115</v>
      </c>
      <c r="I218" s="21"/>
      <c r="J218" s="22"/>
      <c r="K218" s="22">
        <v>45841</v>
      </c>
      <c r="L218" s="23">
        <f t="shared" ca="1" si="1"/>
        <v>-412</v>
      </c>
      <c r="M218" s="24" t="str">
        <f t="shared" si="2"/>
        <v/>
      </c>
      <c r="N218" s="26" t="str">
        <f t="shared" si="3"/>
        <v/>
      </c>
      <c r="O218" s="26"/>
      <c r="P218" s="26" t="str">
        <f t="array" ref="P218">IFERROR(VLOOKUP(INDEX(CĐ!$C:$C,MATCH($B218,CĐ!$B:$B,0)+COUNTIF(CĐ!$B:$B,$B218)-1),#REF!,MATCH("Hoàn thiện",#REF!,0)+1),"")</f>
        <v/>
      </c>
      <c r="Q218" s="26"/>
      <c r="R218" s="26" t="str">
        <f t="shared" si="4"/>
        <v/>
      </c>
      <c r="S218" s="26" t="str">
        <f>IF(DH!$N218="OK","Hoàn thành","Đang làm")</f>
        <v>Đang làm</v>
      </c>
      <c r="T218" s="6"/>
      <c r="U218" s="6"/>
      <c r="V218" s="6"/>
      <c r="W218" s="6"/>
      <c r="X218" s="6"/>
      <c r="Y218" s="6"/>
      <c r="Z218" s="6"/>
    </row>
    <row r="219" spans="1:26" ht="15.75" customHeight="1" x14ac:dyDescent="0.3">
      <c r="A219" s="27">
        <v>214</v>
      </c>
      <c r="B219" s="41" t="s">
        <v>233</v>
      </c>
      <c r="C219" s="21" t="s">
        <v>26</v>
      </c>
      <c r="D219" s="21" t="s">
        <v>247</v>
      </c>
      <c r="E219" s="21" t="s">
        <v>27</v>
      </c>
      <c r="F219" s="21">
        <v>20</v>
      </c>
      <c r="G219" s="9">
        <v>25</v>
      </c>
      <c r="H219" s="21" t="str">
        <f>DH!$G219&amp;DH!$F219</f>
        <v>2520</v>
      </c>
      <c r="I219" s="21"/>
      <c r="J219" s="22"/>
      <c r="K219" s="22">
        <v>45857</v>
      </c>
      <c r="L219" s="23">
        <f t="shared" ca="1" si="1"/>
        <v>-396</v>
      </c>
      <c r="M219" s="24" t="str">
        <f t="shared" si="2"/>
        <v/>
      </c>
      <c r="N219" s="26" t="str">
        <f t="shared" si="3"/>
        <v/>
      </c>
      <c r="O219" s="26"/>
      <c r="P219" s="26" t="str">
        <f t="array" ref="P219">IFERROR(VLOOKUP(INDEX(CĐ!$C:$C,MATCH($B219,CĐ!$B:$B,0)+COUNTIF(CĐ!$B:$B,$B219)-1),#REF!,MATCH("Hoàn thiện",#REF!,0)+1),"")</f>
        <v/>
      </c>
      <c r="Q219" s="26"/>
      <c r="R219" s="26" t="str">
        <f t="shared" si="4"/>
        <v/>
      </c>
      <c r="S219" s="26" t="str">
        <f>IF(DH!$N219="OK","Hoàn thành","Đang làm")</f>
        <v>Đang làm</v>
      </c>
      <c r="T219" s="6"/>
      <c r="U219" s="6"/>
      <c r="V219" s="6"/>
      <c r="W219" s="6"/>
      <c r="X219" s="6"/>
      <c r="Y219" s="6"/>
      <c r="Z219" s="6"/>
    </row>
    <row r="220" spans="1:26" ht="15.75" customHeight="1" x14ac:dyDescent="0.3">
      <c r="A220" s="27">
        <v>215</v>
      </c>
      <c r="B220" s="41" t="s">
        <v>248</v>
      </c>
      <c r="C220" s="21" t="s">
        <v>100</v>
      </c>
      <c r="D220" s="21" t="s">
        <v>249</v>
      </c>
      <c r="E220" s="21" t="s">
        <v>27</v>
      </c>
      <c r="F220" s="21">
        <v>1</v>
      </c>
      <c r="G220" s="9">
        <v>5</v>
      </c>
      <c r="H220" s="21" t="str">
        <f>DH!$G220&amp;DH!$F220</f>
        <v>51</v>
      </c>
      <c r="I220" s="21"/>
      <c r="J220" s="22"/>
      <c r="K220" s="22">
        <v>45843</v>
      </c>
      <c r="L220" s="23">
        <f t="shared" ca="1" si="1"/>
        <v>-410</v>
      </c>
      <c r="M220" s="24" t="str">
        <f t="shared" si="2"/>
        <v/>
      </c>
      <c r="N220" s="26" t="str">
        <f t="shared" si="3"/>
        <v/>
      </c>
      <c r="O220" s="26"/>
      <c r="P220" s="26" t="str">
        <f t="array" ref="P220">IFERROR(VLOOKUP(INDEX(CĐ!$C:$C,MATCH($B220,CĐ!$B:$B,0)+COUNTIF(CĐ!$B:$B,$B220)-1),#REF!,MATCH("Hoàn thiện",#REF!,0)+1),"")</f>
        <v/>
      </c>
      <c r="Q220" s="26"/>
      <c r="R220" s="26" t="str">
        <f t="shared" si="4"/>
        <v/>
      </c>
      <c r="S220" s="26" t="str">
        <f>IF(DH!$N220="OK","Hoàn thành","Đang làm")</f>
        <v>Đang làm</v>
      </c>
      <c r="T220" s="6"/>
      <c r="U220" s="6"/>
      <c r="V220" s="6"/>
      <c r="W220" s="6"/>
      <c r="X220" s="6"/>
      <c r="Y220" s="6"/>
      <c r="Z220" s="6"/>
    </row>
    <row r="221" spans="1:26" ht="15.75" customHeight="1" x14ac:dyDescent="0.3">
      <c r="A221" s="27">
        <v>216</v>
      </c>
      <c r="B221" s="41" t="s">
        <v>250</v>
      </c>
      <c r="C221" s="21" t="s">
        <v>251</v>
      </c>
      <c r="D221" s="21" t="s">
        <v>252</v>
      </c>
      <c r="E221" s="21" t="s">
        <v>27</v>
      </c>
      <c r="F221" s="21">
        <v>1</v>
      </c>
      <c r="G221" s="9">
        <v>152</v>
      </c>
      <c r="H221" s="21" t="str">
        <f>DH!$G221&amp;DH!$F221</f>
        <v>1521</v>
      </c>
      <c r="I221" s="21"/>
      <c r="J221" s="22"/>
      <c r="K221" s="22">
        <v>45845</v>
      </c>
      <c r="L221" s="23">
        <f t="shared" ca="1" si="1"/>
        <v>-408</v>
      </c>
      <c r="M221" s="24" t="str">
        <f t="shared" si="2"/>
        <v/>
      </c>
      <c r="N221" s="26" t="str">
        <f t="shared" si="3"/>
        <v/>
      </c>
      <c r="O221" s="26"/>
      <c r="P221" s="26" t="str">
        <f t="array" ref="P221">IFERROR(VLOOKUP(INDEX(CĐ!$C:$C,MATCH($B221,CĐ!$B:$B,0)+COUNTIF(CĐ!$B:$B,$B221)-1),#REF!,MATCH("Hoàn thiện",#REF!,0)+1),"")</f>
        <v/>
      </c>
      <c r="Q221" s="26"/>
      <c r="R221" s="26" t="str">
        <f t="shared" si="4"/>
        <v/>
      </c>
      <c r="S221" s="26" t="str">
        <f>IF(DH!$N221="OK","Hoàn thành","Đang làm")</f>
        <v>Đang làm</v>
      </c>
      <c r="T221" s="6"/>
      <c r="U221" s="6"/>
      <c r="V221" s="6"/>
      <c r="W221" s="6"/>
      <c r="X221" s="6"/>
      <c r="Y221" s="6"/>
      <c r="Z221" s="6"/>
    </row>
    <row r="222" spans="1:26" ht="15.75" customHeight="1" x14ac:dyDescent="0.3">
      <c r="A222" s="27">
        <v>217</v>
      </c>
      <c r="B222" s="41" t="s">
        <v>253</v>
      </c>
      <c r="C222" s="21" t="s">
        <v>254</v>
      </c>
      <c r="D222" s="21" t="s">
        <v>255</v>
      </c>
      <c r="E222" s="21" t="s">
        <v>27</v>
      </c>
      <c r="F222" s="21">
        <v>9</v>
      </c>
      <c r="G222" s="9">
        <v>130</v>
      </c>
      <c r="H222" s="21" t="str">
        <f>DH!$G222&amp;DH!$F222</f>
        <v>1309</v>
      </c>
      <c r="I222" s="21"/>
      <c r="J222" s="22"/>
      <c r="K222" s="22">
        <v>45845</v>
      </c>
      <c r="L222" s="23">
        <f t="shared" ca="1" si="1"/>
        <v>-408</v>
      </c>
      <c r="M222" s="24" t="str">
        <f t="shared" si="2"/>
        <v/>
      </c>
      <c r="N222" s="26" t="str">
        <f t="shared" si="3"/>
        <v/>
      </c>
      <c r="O222" s="26"/>
      <c r="P222" s="26" t="str">
        <f t="array" ref="P222">IFERROR(VLOOKUP(INDEX(CĐ!$C:$C,MATCH($B222,CĐ!$B:$B,0)+COUNTIF(CĐ!$B:$B,$B222)-1),#REF!,MATCH("Hoàn thiện",#REF!,0)+1),"")</f>
        <v/>
      </c>
      <c r="Q222" s="26"/>
      <c r="R222" s="26" t="str">
        <f t="shared" si="4"/>
        <v/>
      </c>
      <c r="S222" s="26" t="str">
        <f>IF(DH!$N222="OK","Hoàn thành","Đang làm")</f>
        <v>Đang làm</v>
      </c>
      <c r="T222" s="6"/>
      <c r="U222" s="6"/>
      <c r="V222" s="6"/>
      <c r="W222" s="6"/>
      <c r="X222" s="6"/>
      <c r="Y222" s="6"/>
      <c r="Z222" s="6"/>
    </row>
    <row r="223" spans="1:26" ht="15.75" customHeight="1" x14ac:dyDescent="0.3">
      <c r="A223" s="27">
        <v>218</v>
      </c>
      <c r="B223" s="41" t="s">
        <v>256</v>
      </c>
      <c r="C223" s="21" t="s">
        <v>254</v>
      </c>
      <c r="D223" s="21" t="s">
        <v>257</v>
      </c>
      <c r="E223" s="21" t="s">
        <v>27</v>
      </c>
      <c r="F223" s="21">
        <v>1</v>
      </c>
      <c r="G223" s="9">
        <v>130</v>
      </c>
      <c r="H223" s="21" t="str">
        <f>DH!$G223&amp;DH!$F223</f>
        <v>1301</v>
      </c>
      <c r="I223" s="21"/>
      <c r="J223" s="22"/>
      <c r="K223" s="22">
        <v>45845</v>
      </c>
      <c r="L223" s="23">
        <f t="shared" ca="1" si="1"/>
        <v>-408</v>
      </c>
      <c r="M223" s="24" t="str">
        <f t="shared" si="2"/>
        <v/>
      </c>
      <c r="N223" s="26" t="str">
        <f t="shared" si="3"/>
        <v/>
      </c>
      <c r="O223" s="26"/>
      <c r="P223" s="26" t="str">
        <f t="array" ref="P223">IFERROR(VLOOKUP(INDEX(CĐ!$C:$C,MATCH($B223,CĐ!$B:$B,0)+COUNTIF(CĐ!$B:$B,$B223)-1),#REF!,MATCH("Hoàn thiện",#REF!,0)+1),"")</f>
        <v/>
      </c>
      <c r="Q223" s="26"/>
      <c r="R223" s="26" t="str">
        <f t="shared" si="4"/>
        <v/>
      </c>
      <c r="S223" s="26" t="str">
        <f>IF(DH!$N223="OK","Hoàn thành","Đang làm")</f>
        <v>Đang làm</v>
      </c>
      <c r="T223" s="6"/>
      <c r="U223" s="6"/>
      <c r="V223" s="6"/>
      <c r="W223" s="6"/>
      <c r="X223" s="6"/>
      <c r="Y223" s="6"/>
      <c r="Z223" s="6"/>
    </row>
    <row r="224" spans="1:26" ht="15.75" customHeight="1" x14ac:dyDescent="0.3">
      <c r="A224" s="27">
        <v>219</v>
      </c>
      <c r="B224" s="41" t="s">
        <v>258</v>
      </c>
      <c r="C224" s="21" t="s">
        <v>254</v>
      </c>
      <c r="D224" s="21" t="s">
        <v>259</v>
      </c>
      <c r="E224" s="21" t="s">
        <v>27</v>
      </c>
      <c r="F224" s="21">
        <v>1</v>
      </c>
      <c r="G224" s="9">
        <v>130</v>
      </c>
      <c r="H224" s="21" t="str">
        <f>DH!$G224&amp;DH!$F224</f>
        <v>1301</v>
      </c>
      <c r="I224" s="21"/>
      <c r="J224" s="22"/>
      <c r="K224" s="22">
        <v>45845</v>
      </c>
      <c r="L224" s="23">
        <f t="shared" ca="1" si="1"/>
        <v>-408</v>
      </c>
      <c r="M224" s="24" t="str">
        <f t="shared" si="2"/>
        <v/>
      </c>
      <c r="N224" s="26" t="str">
        <f t="shared" si="3"/>
        <v/>
      </c>
      <c r="O224" s="26"/>
      <c r="P224" s="26" t="str">
        <f t="array" ref="P224">IFERROR(VLOOKUP(INDEX(CĐ!$C:$C,MATCH($B224,CĐ!$B:$B,0)+COUNTIF(CĐ!$B:$B,$B224)-1),#REF!,MATCH("Hoàn thiện",#REF!,0)+1),"")</f>
        <v/>
      </c>
      <c r="Q224" s="26"/>
      <c r="R224" s="26" t="str">
        <f t="shared" si="4"/>
        <v/>
      </c>
      <c r="S224" s="26" t="str">
        <f>IF(DH!$N224="OK","Hoàn thành","Đang làm")</f>
        <v>Đang làm</v>
      </c>
      <c r="T224" s="6"/>
      <c r="U224" s="6"/>
      <c r="V224" s="6"/>
      <c r="W224" s="6"/>
      <c r="X224" s="6"/>
      <c r="Y224" s="6"/>
      <c r="Z224" s="6"/>
    </row>
    <row r="225" spans="1:26" ht="15.75" customHeight="1" x14ac:dyDescent="0.3">
      <c r="A225" s="27">
        <v>220</v>
      </c>
      <c r="B225" s="41" t="s">
        <v>260</v>
      </c>
      <c r="C225" s="21" t="s">
        <v>102</v>
      </c>
      <c r="D225" s="21" t="s">
        <v>261</v>
      </c>
      <c r="E225" s="21" t="s">
        <v>27</v>
      </c>
      <c r="F225" s="21">
        <v>500</v>
      </c>
      <c r="G225" s="9">
        <v>4.5999999999999996</v>
      </c>
      <c r="H225" s="21" t="str">
        <f>DH!$G225&amp;DH!$F225</f>
        <v>4,6500</v>
      </c>
      <c r="I225" s="21"/>
      <c r="J225" s="22"/>
      <c r="K225" s="22">
        <v>46022</v>
      </c>
      <c r="L225" s="23">
        <f t="shared" ca="1" si="1"/>
        <v>-231</v>
      </c>
      <c r="M225" s="24" t="str">
        <f t="shared" si="2"/>
        <v/>
      </c>
      <c r="N225" s="26" t="str">
        <f t="shared" si="3"/>
        <v/>
      </c>
      <c r="O225" s="26"/>
      <c r="P225" s="26" t="str">
        <f t="array" ref="P225">IFERROR(VLOOKUP(INDEX(CĐ!$C:$C,MATCH($B225,CĐ!$B:$B,0)+COUNTIF(CĐ!$B:$B,$B225)-1),#REF!,MATCH("Hoàn thiện",#REF!,0)+1),"")</f>
        <v/>
      </c>
      <c r="Q225" s="26"/>
      <c r="R225" s="26" t="str">
        <f t="shared" si="4"/>
        <v/>
      </c>
      <c r="S225" s="26" t="str">
        <f>IF(DH!$N225="OK","Hoàn thành","Đang làm")</f>
        <v>Đang làm</v>
      </c>
      <c r="T225" s="6"/>
      <c r="U225" s="6"/>
      <c r="V225" s="6"/>
      <c r="W225" s="6"/>
      <c r="X225" s="6"/>
      <c r="Y225" s="6"/>
      <c r="Z225" s="6"/>
    </row>
    <row r="226" spans="1:26" ht="15.75" customHeight="1" x14ac:dyDescent="0.3">
      <c r="A226" s="27">
        <v>221</v>
      </c>
      <c r="B226" s="41" t="s">
        <v>262</v>
      </c>
      <c r="C226" s="21" t="s">
        <v>100</v>
      </c>
      <c r="D226" s="21" t="s">
        <v>263</v>
      </c>
      <c r="E226" s="21" t="s">
        <v>27</v>
      </c>
      <c r="F226" s="21">
        <v>1</v>
      </c>
      <c r="G226" s="9">
        <v>42</v>
      </c>
      <c r="H226" s="21" t="str">
        <f>DH!$G226&amp;DH!$F226</f>
        <v>421</v>
      </c>
      <c r="I226" s="21"/>
      <c r="J226" s="22"/>
      <c r="K226" s="22">
        <v>45998</v>
      </c>
      <c r="L226" s="23">
        <f t="shared" ca="1" si="1"/>
        <v>-255</v>
      </c>
      <c r="M226" s="24" t="str">
        <f t="shared" si="2"/>
        <v/>
      </c>
      <c r="N226" s="26" t="str">
        <f t="shared" si="3"/>
        <v/>
      </c>
      <c r="O226" s="26"/>
      <c r="P226" s="26" t="str">
        <f t="array" ref="P226">IFERROR(VLOOKUP(INDEX(CĐ!$C:$C,MATCH($B226,CĐ!$B:$B,0)+COUNTIF(CĐ!$B:$B,$B226)-1),#REF!,MATCH("Hoàn thiện",#REF!,0)+1),"")</f>
        <v/>
      </c>
      <c r="Q226" s="26"/>
      <c r="R226" s="26" t="str">
        <f t="shared" si="4"/>
        <v/>
      </c>
      <c r="S226" s="26" t="str">
        <f>IF(DH!$N226="OK","Hoàn thành","Đang làm")</f>
        <v>Đang làm</v>
      </c>
      <c r="T226" s="6"/>
      <c r="U226" s="6"/>
      <c r="V226" s="6"/>
      <c r="W226" s="6"/>
      <c r="X226" s="6"/>
      <c r="Y226" s="6"/>
      <c r="Z226" s="6"/>
    </row>
    <row r="227" spans="1:26" ht="15.75" customHeight="1" x14ac:dyDescent="0.3">
      <c r="A227" s="27">
        <v>222</v>
      </c>
      <c r="B227" s="41" t="s">
        <v>264</v>
      </c>
      <c r="C227" s="21" t="s">
        <v>100</v>
      </c>
      <c r="D227" s="21" t="s">
        <v>265</v>
      </c>
      <c r="E227" s="21" t="s">
        <v>27</v>
      </c>
      <c r="F227" s="21">
        <v>4</v>
      </c>
      <c r="G227" s="9">
        <v>4</v>
      </c>
      <c r="H227" s="21" t="str">
        <f>DH!$G227&amp;DH!$F227</f>
        <v>44</v>
      </c>
      <c r="I227" s="21"/>
      <c r="J227" s="22"/>
      <c r="K227" s="22">
        <v>45998</v>
      </c>
      <c r="L227" s="23">
        <f t="shared" ca="1" si="1"/>
        <v>-255</v>
      </c>
      <c r="M227" s="24" t="str">
        <f t="shared" si="2"/>
        <v/>
      </c>
      <c r="N227" s="26" t="str">
        <f t="shared" si="3"/>
        <v/>
      </c>
      <c r="O227" s="26"/>
      <c r="P227" s="26" t="str">
        <f t="array" ref="P227">IFERROR(VLOOKUP(INDEX(CĐ!$C:$C,MATCH($B227,CĐ!$B:$B,0)+COUNTIF(CĐ!$B:$B,$B227)-1),#REF!,MATCH("Hoàn thiện",#REF!,0)+1),"")</f>
        <v/>
      </c>
      <c r="Q227" s="26"/>
      <c r="R227" s="26" t="str">
        <f t="shared" si="4"/>
        <v/>
      </c>
      <c r="S227" s="26" t="str">
        <f>IF(DH!$N227="OK","Hoàn thành","Đang làm")</f>
        <v>Đang làm</v>
      </c>
      <c r="T227" s="6"/>
      <c r="U227" s="6"/>
      <c r="V227" s="6"/>
      <c r="W227" s="6"/>
      <c r="X227" s="6"/>
      <c r="Y227" s="6"/>
      <c r="Z227" s="6"/>
    </row>
    <row r="228" spans="1:26" ht="15.75" customHeight="1" x14ac:dyDescent="0.3">
      <c r="A228" s="27">
        <v>223</v>
      </c>
      <c r="B228" s="41" t="s">
        <v>266</v>
      </c>
      <c r="C228" s="21" t="s">
        <v>100</v>
      </c>
      <c r="D228" s="21" t="s">
        <v>267</v>
      </c>
      <c r="E228" s="21" t="s">
        <v>27</v>
      </c>
      <c r="F228" s="21">
        <v>4</v>
      </c>
      <c r="G228" s="9">
        <v>6</v>
      </c>
      <c r="H228" s="21" t="str">
        <f>DH!$G228&amp;DH!$F228</f>
        <v>64</v>
      </c>
      <c r="I228" s="21"/>
      <c r="J228" s="22"/>
      <c r="K228" s="22">
        <v>45998</v>
      </c>
      <c r="L228" s="23">
        <f t="shared" ca="1" si="1"/>
        <v>-255</v>
      </c>
      <c r="M228" s="24" t="str">
        <f t="shared" si="2"/>
        <v/>
      </c>
      <c r="N228" s="26" t="str">
        <f t="shared" si="3"/>
        <v/>
      </c>
      <c r="O228" s="26"/>
      <c r="P228" s="26" t="str">
        <f t="array" ref="P228">IFERROR(VLOOKUP(INDEX(CĐ!$C:$C,MATCH($B228,CĐ!$B:$B,0)+COUNTIF(CĐ!$B:$B,$B228)-1),#REF!,MATCH("Hoàn thiện",#REF!,0)+1),"")</f>
        <v/>
      </c>
      <c r="Q228" s="26"/>
      <c r="R228" s="26" t="str">
        <f t="shared" si="4"/>
        <v/>
      </c>
      <c r="S228" s="26" t="str">
        <f>IF(DH!$N228="OK","Hoàn thành","Đang làm")</f>
        <v>Đang làm</v>
      </c>
      <c r="T228" s="6"/>
      <c r="U228" s="6"/>
      <c r="V228" s="6"/>
      <c r="W228" s="6"/>
      <c r="X228" s="6"/>
      <c r="Y228" s="6"/>
      <c r="Z228" s="6"/>
    </row>
    <row r="229" spans="1:26" ht="15.75" customHeight="1" x14ac:dyDescent="0.3">
      <c r="A229" s="27">
        <v>224</v>
      </c>
      <c r="B229" s="41" t="s">
        <v>35</v>
      </c>
      <c r="C229" s="21" t="s">
        <v>36</v>
      </c>
      <c r="D229" s="21" t="s">
        <v>268</v>
      </c>
      <c r="E229" s="21" t="s">
        <v>27</v>
      </c>
      <c r="F229" s="21">
        <v>32</v>
      </c>
      <c r="G229" s="9">
        <v>77</v>
      </c>
      <c r="H229" s="21" t="str">
        <f>DH!$G229&amp;DH!$F229</f>
        <v>7732</v>
      </c>
      <c r="I229" s="21"/>
      <c r="J229" s="22"/>
      <c r="K229" s="22">
        <v>46006</v>
      </c>
      <c r="L229" s="23">
        <f t="shared" ca="1" si="1"/>
        <v>-247</v>
      </c>
      <c r="M229" s="24" t="str">
        <f t="shared" si="2"/>
        <v/>
      </c>
      <c r="N229" s="26" t="str">
        <f t="shared" si="3"/>
        <v/>
      </c>
      <c r="O229" s="26"/>
      <c r="P229" s="26" t="str">
        <f t="array" ref="P229">IFERROR(VLOOKUP(INDEX(CĐ!$C:$C,MATCH($B229,CĐ!$B:$B,0)+COUNTIF(CĐ!$B:$B,$B229)-1),#REF!,MATCH("Hoàn thiện",#REF!,0)+1),"")</f>
        <v/>
      </c>
      <c r="Q229" s="26"/>
      <c r="R229" s="26" t="str">
        <f t="shared" si="4"/>
        <v/>
      </c>
      <c r="S229" s="26" t="str">
        <f>IF(DH!$N229="OK","Hoàn thành","Đang làm")</f>
        <v>Đang làm</v>
      </c>
      <c r="T229" s="6"/>
      <c r="U229" s="6"/>
      <c r="V229" s="6"/>
      <c r="W229" s="6"/>
      <c r="X229" s="6"/>
      <c r="Y229" s="6"/>
      <c r="Z229" s="6"/>
    </row>
    <row r="230" spans="1:26" ht="15.75" customHeight="1" x14ac:dyDescent="0.3">
      <c r="A230" s="27">
        <v>225</v>
      </c>
      <c r="B230" s="41" t="s">
        <v>269</v>
      </c>
      <c r="C230" s="21" t="s">
        <v>69</v>
      </c>
      <c r="D230" s="21" t="s">
        <v>270</v>
      </c>
      <c r="E230" s="21" t="s">
        <v>27</v>
      </c>
      <c r="F230" s="21">
        <v>1</v>
      </c>
      <c r="G230" s="9">
        <v>4.5999999999999996</v>
      </c>
      <c r="H230" s="21" t="str">
        <f>DH!$G230&amp;DH!$F230</f>
        <v>4,61</v>
      </c>
      <c r="I230" s="21"/>
      <c r="J230" s="22"/>
      <c r="K230" s="22">
        <v>45845</v>
      </c>
      <c r="L230" s="23">
        <f t="shared" ca="1" si="1"/>
        <v>-408</v>
      </c>
      <c r="M230" s="24" t="str">
        <f t="shared" si="2"/>
        <v/>
      </c>
      <c r="N230" s="26" t="str">
        <f t="shared" si="3"/>
        <v/>
      </c>
      <c r="O230" s="26"/>
      <c r="P230" s="26" t="str">
        <f t="array" ref="P230">IFERROR(VLOOKUP(INDEX(CĐ!$C:$C,MATCH($B230,CĐ!$B:$B,0)+COUNTIF(CĐ!$B:$B,$B230)-1),#REF!,MATCH("Hoàn thiện",#REF!,0)+1),"")</f>
        <v/>
      </c>
      <c r="Q230" s="26"/>
      <c r="R230" s="26" t="str">
        <f t="shared" si="4"/>
        <v/>
      </c>
      <c r="S230" s="26" t="str">
        <f>IF(DH!$N230="OK","Hoàn thành","Đang làm")</f>
        <v>Đang làm</v>
      </c>
      <c r="T230" s="6"/>
      <c r="U230" s="6"/>
      <c r="V230" s="6"/>
      <c r="W230" s="6"/>
      <c r="X230" s="6"/>
      <c r="Y230" s="6"/>
      <c r="Z230" s="6"/>
    </row>
    <row r="231" spans="1:26" ht="15.75" customHeight="1" x14ac:dyDescent="0.3">
      <c r="A231" s="27">
        <v>226</v>
      </c>
      <c r="B231" s="41" t="s">
        <v>271</v>
      </c>
      <c r="C231" s="21" t="s">
        <v>69</v>
      </c>
      <c r="D231" s="21" t="s">
        <v>272</v>
      </c>
      <c r="E231" s="21" t="s">
        <v>27</v>
      </c>
      <c r="F231" s="21">
        <v>1</v>
      </c>
      <c r="G231" s="9">
        <v>6</v>
      </c>
      <c r="H231" s="21" t="str">
        <f>DH!$G231&amp;DH!$F231</f>
        <v>61</v>
      </c>
      <c r="I231" s="21"/>
      <c r="J231" s="22"/>
      <c r="K231" s="22">
        <v>45845</v>
      </c>
      <c r="L231" s="23">
        <f t="shared" ca="1" si="1"/>
        <v>-408</v>
      </c>
      <c r="M231" s="24" t="str">
        <f t="shared" si="2"/>
        <v/>
      </c>
      <c r="N231" s="26" t="str">
        <f t="shared" si="3"/>
        <v/>
      </c>
      <c r="O231" s="26"/>
      <c r="P231" s="26" t="str">
        <f t="array" ref="P231">IFERROR(VLOOKUP(INDEX(CĐ!$C:$C,MATCH($B231,CĐ!$B:$B,0)+COUNTIF(CĐ!$B:$B,$B231)-1),#REF!,MATCH("Hoàn thiện",#REF!,0)+1),"")</f>
        <v/>
      </c>
      <c r="Q231" s="26"/>
      <c r="R231" s="26" t="str">
        <f t="shared" si="4"/>
        <v/>
      </c>
      <c r="S231" s="26" t="str">
        <f>IF(DH!$N231="OK","Hoàn thành","Đang làm")</f>
        <v>Đang làm</v>
      </c>
      <c r="T231" s="6"/>
      <c r="U231" s="6"/>
      <c r="V231" s="6"/>
      <c r="W231" s="6"/>
      <c r="X231" s="6"/>
      <c r="Y231" s="6"/>
      <c r="Z231" s="6"/>
    </row>
    <row r="232" spans="1:26" ht="15.75" customHeight="1" x14ac:dyDescent="0.3">
      <c r="A232" s="27">
        <v>227</v>
      </c>
      <c r="B232" s="41" t="s">
        <v>273</v>
      </c>
      <c r="C232" s="21" t="s">
        <v>100</v>
      </c>
      <c r="D232" s="21" t="s">
        <v>274</v>
      </c>
      <c r="E232" s="21" t="s">
        <v>43</v>
      </c>
      <c r="F232" s="21">
        <v>1</v>
      </c>
      <c r="G232" s="9">
        <v>25</v>
      </c>
      <c r="H232" s="21" t="str">
        <f>DH!$G232&amp;DH!$F232</f>
        <v>251</v>
      </c>
      <c r="I232" s="21"/>
      <c r="J232" s="22"/>
      <c r="K232" s="22">
        <v>45846</v>
      </c>
      <c r="L232" s="23">
        <f t="shared" ca="1" si="1"/>
        <v>-407</v>
      </c>
      <c r="M232" s="24" t="str">
        <f t="shared" si="2"/>
        <v/>
      </c>
      <c r="N232" s="26" t="str">
        <f t="shared" si="3"/>
        <v/>
      </c>
      <c r="O232" s="26"/>
      <c r="P232" s="26" t="str">
        <f t="array" ref="P232">IFERROR(VLOOKUP(INDEX(CĐ!$C:$C,MATCH($B232,CĐ!$B:$B,0)+COUNTIF(CĐ!$B:$B,$B232)-1),#REF!,MATCH("Hoàn thiện",#REF!,0)+1),"")</f>
        <v/>
      </c>
      <c r="Q232" s="26"/>
      <c r="R232" s="26" t="str">
        <f t="shared" si="4"/>
        <v/>
      </c>
      <c r="S232" s="26" t="str">
        <f>IF(DH!$N232="OK","Hoàn thành","Đang làm")</f>
        <v>Đang làm</v>
      </c>
      <c r="T232" s="6"/>
      <c r="U232" s="6"/>
      <c r="V232" s="6"/>
      <c r="W232" s="6"/>
      <c r="X232" s="6"/>
      <c r="Y232" s="6"/>
      <c r="Z232" s="6"/>
    </row>
    <row r="233" spans="1:26" ht="15.75" customHeight="1" x14ac:dyDescent="0.3">
      <c r="A233" s="27">
        <v>228</v>
      </c>
      <c r="B233" s="41" t="s">
        <v>275</v>
      </c>
      <c r="C233" s="21" t="s">
        <v>100</v>
      </c>
      <c r="D233" s="21" t="s">
        <v>276</v>
      </c>
      <c r="E233" s="21" t="s">
        <v>43</v>
      </c>
      <c r="F233" s="21">
        <v>1</v>
      </c>
      <c r="G233" s="9">
        <v>25</v>
      </c>
      <c r="H233" s="21" t="str">
        <f>DH!$G233&amp;DH!$F233</f>
        <v>251</v>
      </c>
      <c r="I233" s="21"/>
      <c r="J233" s="22"/>
      <c r="K233" s="22">
        <v>45850</v>
      </c>
      <c r="L233" s="23">
        <f t="shared" ca="1" si="1"/>
        <v>-403</v>
      </c>
      <c r="M233" s="24" t="str">
        <f t="shared" si="2"/>
        <v/>
      </c>
      <c r="N233" s="26" t="str">
        <f t="shared" si="3"/>
        <v/>
      </c>
      <c r="O233" s="26"/>
      <c r="P233" s="26" t="str">
        <f t="array" ref="P233">IFERROR(VLOOKUP(INDEX(CĐ!$C:$C,MATCH($B233,CĐ!$B:$B,0)+COUNTIF(CĐ!$B:$B,$B233)-1),#REF!,MATCH("Hoàn thiện",#REF!,0)+1),"")</f>
        <v/>
      </c>
      <c r="Q233" s="26"/>
      <c r="R233" s="26" t="str">
        <f t="shared" si="4"/>
        <v/>
      </c>
      <c r="S233" s="26" t="str">
        <f>IF(DH!$N233="OK","Hoàn thành","Đang làm")</f>
        <v>Đang làm</v>
      </c>
      <c r="T233" s="6"/>
      <c r="U233" s="6"/>
      <c r="V233" s="6"/>
      <c r="W233" s="6"/>
      <c r="X233" s="6"/>
      <c r="Y233" s="6"/>
      <c r="Z233" s="6"/>
    </row>
    <row r="234" spans="1:26" ht="15.75" customHeight="1" x14ac:dyDescent="0.3">
      <c r="A234" s="27">
        <v>229</v>
      </c>
      <c r="B234" s="41" t="s">
        <v>277</v>
      </c>
      <c r="C234" s="21" t="s">
        <v>100</v>
      </c>
      <c r="D234" s="21" t="s">
        <v>278</v>
      </c>
      <c r="E234" s="21" t="s">
        <v>43</v>
      </c>
      <c r="F234" s="21">
        <v>1</v>
      </c>
      <c r="G234" s="9">
        <v>50</v>
      </c>
      <c r="H234" s="21" t="str">
        <f>DH!$G234&amp;DH!$F234</f>
        <v>501</v>
      </c>
      <c r="I234" s="21"/>
      <c r="J234" s="22"/>
      <c r="K234" s="22">
        <v>45857</v>
      </c>
      <c r="L234" s="23">
        <f t="shared" ca="1" si="1"/>
        <v>-396</v>
      </c>
      <c r="M234" s="24" t="str">
        <f t="shared" si="2"/>
        <v/>
      </c>
      <c r="N234" s="26" t="str">
        <f t="shared" si="3"/>
        <v/>
      </c>
      <c r="O234" s="26"/>
      <c r="P234" s="26" t="str">
        <f t="array" ref="P234">IFERROR(VLOOKUP(INDEX(CĐ!$C:$C,MATCH($B234,CĐ!$B:$B,0)+COUNTIF(CĐ!$B:$B,$B234)-1),#REF!,MATCH("Hoàn thiện",#REF!,0)+1),"")</f>
        <v/>
      </c>
      <c r="Q234" s="26"/>
      <c r="R234" s="26" t="str">
        <f t="shared" si="4"/>
        <v/>
      </c>
      <c r="S234" s="26" t="str">
        <f>IF(DH!$N234="OK","Hoàn thành","Đang làm")</f>
        <v>Đang làm</v>
      </c>
      <c r="T234" s="6"/>
      <c r="U234" s="6"/>
      <c r="V234" s="6"/>
      <c r="W234" s="6"/>
      <c r="X234" s="6"/>
      <c r="Y234" s="6"/>
      <c r="Z234" s="6"/>
    </row>
    <row r="235" spans="1:26" ht="15.75" customHeight="1" x14ac:dyDescent="0.3">
      <c r="A235" s="27">
        <v>230</v>
      </c>
      <c r="B235" s="41" t="s">
        <v>279</v>
      </c>
      <c r="C235" s="21" t="s">
        <v>100</v>
      </c>
      <c r="D235" s="21" t="s">
        <v>280</v>
      </c>
      <c r="E235" s="21" t="s">
        <v>27</v>
      </c>
      <c r="F235" s="21">
        <v>1</v>
      </c>
      <c r="G235" s="9">
        <v>11.11</v>
      </c>
      <c r="H235" s="21" t="str">
        <f>DH!$G235&amp;DH!$F235</f>
        <v>11,111</v>
      </c>
      <c r="I235" s="21"/>
      <c r="J235" s="22"/>
      <c r="K235" s="22">
        <v>45845</v>
      </c>
      <c r="L235" s="23">
        <f t="shared" ca="1" si="1"/>
        <v>-408</v>
      </c>
      <c r="M235" s="24" t="str">
        <f t="shared" si="2"/>
        <v/>
      </c>
      <c r="N235" s="26" t="str">
        <f t="shared" si="3"/>
        <v/>
      </c>
      <c r="O235" s="26"/>
      <c r="P235" s="26" t="str">
        <f t="array" ref="P235">IFERROR(VLOOKUP(INDEX(CĐ!$C:$C,MATCH($B235,CĐ!$B:$B,0)+COUNTIF(CĐ!$B:$B,$B235)-1),#REF!,MATCH("Hoàn thiện",#REF!,0)+1),"")</f>
        <v/>
      </c>
      <c r="Q235" s="26"/>
      <c r="R235" s="26" t="str">
        <f t="shared" si="4"/>
        <v/>
      </c>
      <c r="S235" s="26" t="str">
        <f>IF(DH!$N235="OK","Hoàn thành","Đang làm")</f>
        <v>Đang làm</v>
      </c>
      <c r="T235" s="6"/>
      <c r="U235" s="6"/>
      <c r="V235" s="6"/>
      <c r="W235" s="6"/>
      <c r="X235" s="6"/>
      <c r="Y235" s="6"/>
      <c r="Z235" s="6"/>
    </row>
    <row r="236" spans="1:26" ht="15.75" customHeight="1" x14ac:dyDescent="0.3">
      <c r="A236" s="27">
        <v>231</v>
      </c>
      <c r="B236" s="41" t="s">
        <v>281</v>
      </c>
      <c r="C236" s="21" t="s">
        <v>100</v>
      </c>
      <c r="D236" s="21" t="s">
        <v>282</v>
      </c>
      <c r="E236" s="21" t="s">
        <v>27</v>
      </c>
      <c r="F236" s="21">
        <v>2</v>
      </c>
      <c r="G236" s="9">
        <v>13.7</v>
      </c>
      <c r="H236" s="21" t="str">
        <f>DH!$G236&amp;DH!$F236</f>
        <v>13,72</v>
      </c>
      <c r="I236" s="21"/>
      <c r="J236" s="22"/>
      <c r="K236" s="22">
        <v>45847</v>
      </c>
      <c r="L236" s="23">
        <f t="shared" ca="1" si="1"/>
        <v>-406</v>
      </c>
      <c r="M236" s="24" t="str">
        <f t="shared" si="2"/>
        <v/>
      </c>
      <c r="N236" s="26" t="str">
        <f t="shared" si="3"/>
        <v/>
      </c>
      <c r="O236" s="26"/>
      <c r="P236" s="26" t="str">
        <f t="array" ref="P236">IFERROR(VLOOKUP(INDEX(CĐ!$C:$C,MATCH($B236,CĐ!$B:$B,0)+COUNTIF(CĐ!$B:$B,$B236)-1),#REF!,MATCH("Hoàn thiện",#REF!,0)+1),"")</f>
        <v/>
      </c>
      <c r="Q236" s="26"/>
      <c r="R236" s="26" t="str">
        <f t="shared" si="4"/>
        <v/>
      </c>
      <c r="S236" s="26" t="str">
        <f>IF(DH!$N236="OK","Hoàn thành","Đang làm")</f>
        <v>Đang làm</v>
      </c>
      <c r="T236" s="6"/>
      <c r="U236" s="6"/>
      <c r="V236" s="6"/>
      <c r="W236" s="6"/>
      <c r="X236" s="6"/>
      <c r="Y236" s="6"/>
      <c r="Z236" s="6"/>
    </row>
    <row r="237" spans="1:26" ht="15.75" customHeight="1" x14ac:dyDescent="0.3">
      <c r="A237" s="27">
        <v>232</v>
      </c>
      <c r="B237" s="41" t="s">
        <v>283</v>
      </c>
      <c r="C237" s="21" t="s">
        <v>100</v>
      </c>
      <c r="D237" s="21" t="s">
        <v>284</v>
      </c>
      <c r="E237" s="21" t="s">
        <v>27</v>
      </c>
      <c r="F237" s="21">
        <v>50</v>
      </c>
      <c r="G237" s="9">
        <v>130</v>
      </c>
      <c r="H237" s="21" t="str">
        <f>DH!$G237&amp;DH!$F237</f>
        <v>13050</v>
      </c>
      <c r="I237" s="21"/>
      <c r="J237" s="22"/>
      <c r="K237" s="22">
        <v>45850</v>
      </c>
      <c r="L237" s="23">
        <f t="shared" ca="1" si="1"/>
        <v>-403</v>
      </c>
      <c r="M237" s="24" t="str">
        <f t="shared" si="2"/>
        <v/>
      </c>
      <c r="N237" s="26" t="str">
        <f t="shared" si="3"/>
        <v/>
      </c>
      <c r="O237" s="26"/>
      <c r="P237" s="26" t="str">
        <f t="array" ref="P237">IFERROR(VLOOKUP(INDEX(CĐ!$C:$C,MATCH($B237,CĐ!$B:$B,0)+COUNTIF(CĐ!$B:$B,$B237)-1),#REF!,MATCH("Hoàn thiện",#REF!,0)+1),"")</f>
        <v/>
      </c>
      <c r="Q237" s="26"/>
      <c r="R237" s="26" t="str">
        <f t="shared" si="4"/>
        <v/>
      </c>
      <c r="S237" s="26" t="str">
        <f>IF(DH!$N237="OK","Hoàn thành","Đang làm")</f>
        <v>Đang làm</v>
      </c>
      <c r="T237" s="6"/>
      <c r="U237" s="6"/>
      <c r="V237" s="6"/>
      <c r="W237" s="6"/>
      <c r="X237" s="6"/>
      <c r="Y237" s="6"/>
      <c r="Z237" s="6"/>
    </row>
    <row r="238" spans="1:26" ht="15.75" customHeight="1" x14ac:dyDescent="0.3">
      <c r="A238" s="27">
        <v>233</v>
      </c>
      <c r="B238" s="41" t="s">
        <v>285</v>
      </c>
      <c r="C238" s="21" t="s">
        <v>100</v>
      </c>
      <c r="D238" s="21" t="s">
        <v>286</v>
      </c>
      <c r="E238" s="21" t="s">
        <v>27</v>
      </c>
      <c r="F238" s="21">
        <v>1</v>
      </c>
      <c r="G238" s="9">
        <v>10</v>
      </c>
      <c r="H238" s="21" t="str">
        <f>DH!$G238&amp;DH!$F238</f>
        <v>101</v>
      </c>
      <c r="I238" s="21"/>
      <c r="J238" s="22"/>
      <c r="K238" s="22">
        <v>45848</v>
      </c>
      <c r="L238" s="23">
        <f t="shared" ca="1" si="1"/>
        <v>-405</v>
      </c>
      <c r="M238" s="24" t="str">
        <f t="shared" si="2"/>
        <v/>
      </c>
      <c r="N238" s="26" t="str">
        <f t="shared" si="3"/>
        <v/>
      </c>
      <c r="O238" s="26"/>
      <c r="P238" s="26" t="str">
        <f t="array" ref="P238">IFERROR(VLOOKUP(INDEX(CĐ!$C:$C,MATCH($B238,CĐ!$B:$B,0)+COUNTIF(CĐ!$B:$B,$B238)-1),#REF!,MATCH("Hoàn thiện",#REF!,0)+1),"")</f>
        <v/>
      </c>
      <c r="Q238" s="26"/>
      <c r="R238" s="26" t="str">
        <f t="shared" si="4"/>
        <v/>
      </c>
      <c r="S238" s="26" t="str">
        <f>IF(DH!$N238="OK","Hoàn thành","Đang làm")</f>
        <v>Đang làm</v>
      </c>
      <c r="T238" s="6"/>
      <c r="U238" s="6"/>
      <c r="V238" s="6"/>
      <c r="W238" s="6"/>
      <c r="X238" s="6"/>
      <c r="Y238" s="6"/>
      <c r="Z238" s="6"/>
    </row>
    <row r="239" spans="1:26" ht="15.75" customHeight="1" x14ac:dyDescent="0.3">
      <c r="A239" s="27">
        <v>234</v>
      </c>
      <c r="B239" s="41" t="s">
        <v>287</v>
      </c>
      <c r="C239" s="21" t="s">
        <v>53</v>
      </c>
      <c r="D239" s="21" t="s">
        <v>288</v>
      </c>
      <c r="E239" s="21" t="s">
        <v>27</v>
      </c>
      <c r="F239" s="21">
        <v>9</v>
      </c>
      <c r="G239" s="9">
        <v>130</v>
      </c>
      <c r="H239" s="21" t="str">
        <f>DH!$G239&amp;DH!$F239</f>
        <v>1309</v>
      </c>
      <c r="I239" s="21"/>
      <c r="J239" s="22"/>
      <c r="K239" s="22">
        <v>45847</v>
      </c>
      <c r="L239" s="23">
        <f t="shared" ca="1" si="1"/>
        <v>-406</v>
      </c>
      <c r="M239" s="24" t="str">
        <f t="shared" si="2"/>
        <v/>
      </c>
      <c r="N239" s="26" t="str">
        <f t="shared" si="3"/>
        <v/>
      </c>
      <c r="O239" s="26"/>
      <c r="P239" s="26" t="str">
        <f t="array" ref="P239">IFERROR(VLOOKUP(INDEX(CĐ!$C:$C,MATCH($B239,CĐ!$B:$B,0)+COUNTIF(CĐ!$B:$B,$B239)-1),#REF!,MATCH("Hoàn thiện",#REF!,0)+1),"")</f>
        <v/>
      </c>
      <c r="Q239" s="26"/>
      <c r="R239" s="26" t="str">
        <f t="shared" si="4"/>
        <v/>
      </c>
      <c r="S239" s="26" t="str">
        <f>IF(DH!$N239="OK","Hoàn thành","Đang làm")</f>
        <v>Đang làm</v>
      </c>
      <c r="T239" s="6"/>
      <c r="U239" s="6"/>
      <c r="V239" s="6"/>
      <c r="W239" s="6"/>
      <c r="X239" s="6"/>
      <c r="Y239" s="6"/>
      <c r="Z239" s="6"/>
    </row>
    <row r="240" spans="1:26" ht="15.75" customHeight="1" x14ac:dyDescent="0.3">
      <c r="A240" s="27">
        <v>235</v>
      </c>
      <c r="B240" s="41" t="s">
        <v>289</v>
      </c>
      <c r="C240" s="21" t="s">
        <v>53</v>
      </c>
      <c r="D240" s="21" t="s">
        <v>290</v>
      </c>
      <c r="E240" s="21" t="s">
        <v>27</v>
      </c>
      <c r="F240" s="21">
        <v>2</v>
      </c>
      <c r="G240" s="9">
        <v>112</v>
      </c>
      <c r="H240" s="21" t="str">
        <f>DH!$G240&amp;DH!$F240</f>
        <v>1122</v>
      </c>
      <c r="I240" s="21"/>
      <c r="J240" s="22"/>
      <c r="K240" s="22">
        <v>45847</v>
      </c>
      <c r="L240" s="23">
        <f t="shared" ca="1" si="1"/>
        <v>-406</v>
      </c>
      <c r="M240" s="24" t="str">
        <f t="shared" si="2"/>
        <v/>
      </c>
      <c r="N240" s="26" t="str">
        <f t="shared" si="3"/>
        <v/>
      </c>
      <c r="O240" s="26"/>
      <c r="P240" s="26" t="str">
        <f t="array" ref="P240">IFERROR(VLOOKUP(INDEX(CĐ!$C:$C,MATCH($B240,CĐ!$B:$B,0)+COUNTIF(CĐ!$B:$B,$B240)-1),#REF!,MATCH("Hoàn thiện",#REF!,0)+1),"")</f>
        <v/>
      </c>
      <c r="Q240" s="26"/>
      <c r="R240" s="26" t="str">
        <f t="shared" si="4"/>
        <v/>
      </c>
      <c r="S240" s="26" t="str">
        <f>IF(DH!$N240="OK","Hoàn thành","Đang làm")</f>
        <v>Đang làm</v>
      </c>
      <c r="T240" s="6"/>
      <c r="U240" s="6"/>
      <c r="V240" s="6"/>
      <c r="W240" s="6"/>
      <c r="X240" s="6"/>
      <c r="Y240" s="6"/>
      <c r="Z240" s="6"/>
    </row>
    <row r="241" spans="1:26" ht="15.75" customHeight="1" x14ac:dyDescent="0.3">
      <c r="A241" s="27">
        <v>236</v>
      </c>
      <c r="B241" s="41" t="s">
        <v>291</v>
      </c>
      <c r="C241" s="21" t="s">
        <v>100</v>
      </c>
      <c r="D241" s="21" t="s">
        <v>292</v>
      </c>
      <c r="E241" s="21" t="s">
        <v>43</v>
      </c>
      <c r="F241" s="21">
        <v>1</v>
      </c>
      <c r="G241" s="9">
        <v>120</v>
      </c>
      <c r="H241" s="21" t="str">
        <f>DH!$G241&amp;DH!$F241</f>
        <v>1201</v>
      </c>
      <c r="I241" s="21"/>
      <c r="J241" s="22"/>
      <c r="K241" s="22">
        <v>45847</v>
      </c>
      <c r="L241" s="23">
        <f t="shared" ca="1" si="1"/>
        <v>-406</v>
      </c>
      <c r="M241" s="24" t="str">
        <f t="shared" si="2"/>
        <v/>
      </c>
      <c r="N241" s="26" t="str">
        <f t="shared" si="3"/>
        <v/>
      </c>
      <c r="O241" s="26"/>
      <c r="P241" s="26" t="str">
        <f t="array" ref="P241">IFERROR(VLOOKUP(INDEX(CĐ!$C:$C,MATCH($B241,CĐ!$B:$B,0)+COUNTIF(CĐ!$B:$B,$B241)-1),#REF!,MATCH("Hoàn thiện",#REF!,0)+1),"")</f>
        <v/>
      </c>
      <c r="Q241" s="26"/>
      <c r="R241" s="26" t="str">
        <f t="shared" si="4"/>
        <v/>
      </c>
      <c r="S241" s="26" t="str">
        <f>IF(DH!$N241="OK","Hoàn thành","Đang làm")</f>
        <v>Đang làm</v>
      </c>
      <c r="T241" s="6"/>
      <c r="U241" s="6"/>
      <c r="V241" s="6"/>
      <c r="W241" s="6"/>
      <c r="X241" s="6"/>
      <c r="Y241" s="6"/>
      <c r="Z241" s="6"/>
    </row>
    <row r="242" spans="1:26" ht="15.75" customHeight="1" x14ac:dyDescent="0.3">
      <c r="A242" s="27">
        <v>237</v>
      </c>
      <c r="B242" s="41" t="s">
        <v>293</v>
      </c>
      <c r="C242" s="21" t="s">
        <v>100</v>
      </c>
      <c r="D242" s="21" t="s">
        <v>294</v>
      </c>
      <c r="E242" s="21" t="s">
        <v>27</v>
      </c>
      <c r="F242" s="21">
        <v>6</v>
      </c>
      <c r="G242" s="9">
        <v>36</v>
      </c>
      <c r="H242" s="21" t="str">
        <f>DH!$G242&amp;DH!$F242</f>
        <v>366</v>
      </c>
      <c r="I242" s="21"/>
      <c r="J242" s="22"/>
      <c r="K242" s="22">
        <v>45849</v>
      </c>
      <c r="L242" s="23">
        <f t="shared" ca="1" si="1"/>
        <v>-404</v>
      </c>
      <c r="M242" s="24" t="str">
        <f t="shared" si="2"/>
        <v/>
      </c>
      <c r="N242" s="26" t="str">
        <f t="shared" si="3"/>
        <v/>
      </c>
      <c r="O242" s="26"/>
      <c r="P242" s="26" t="str">
        <f t="array" ref="P242">IFERROR(VLOOKUP(INDEX(CĐ!$C:$C,MATCH($B242,CĐ!$B:$B,0)+COUNTIF(CĐ!$B:$B,$B242)-1),#REF!,MATCH("Hoàn thiện",#REF!,0)+1),"")</f>
        <v/>
      </c>
      <c r="Q242" s="26"/>
      <c r="R242" s="26" t="str">
        <f t="shared" si="4"/>
        <v/>
      </c>
      <c r="S242" s="26" t="str">
        <f>IF(DH!$N242="OK","Hoàn thành","Đang làm")</f>
        <v>Đang làm</v>
      </c>
      <c r="T242" s="6"/>
      <c r="U242" s="6"/>
      <c r="V242" s="6"/>
      <c r="W242" s="6"/>
      <c r="X242" s="6"/>
      <c r="Y242" s="6"/>
      <c r="Z242" s="6"/>
    </row>
    <row r="243" spans="1:26" ht="15.75" customHeight="1" x14ac:dyDescent="0.3">
      <c r="A243" s="27">
        <v>238</v>
      </c>
      <c r="B243" s="41" t="s">
        <v>295</v>
      </c>
      <c r="C243" s="21" t="s">
        <v>42</v>
      </c>
      <c r="D243" s="21" t="s">
        <v>296</v>
      </c>
      <c r="E243" s="21" t="s">
        <v>27</v>
      </c>
      <c r="F243" s="21">
        <v>1</v>
      </c>
      <c r="G243" s="9">
        <v>477</v>
      </c>
      <c r="H243" s="21" t="str">
        <f>DH!$G243&amp;DH!$F243</f>
        <v>4771</v>
      </c>
      <c r="I243" s="21"/>
      <c r="J243" s="22"/>
      <c r="K243" s="22">
        <v>45853</v>
      </c>
      <c r="L243" s="23">
        <f t="shared" ca="1" si="1"/>
        <v>-400</v>
      </c>
      <c r="M243" s="24" t="str">
        <f t="shared" si="2"/>
        <v/>
      </c>
      <c r="N243" s="26" t="str">
        <f t="shared" si="3"/>
        <v/>
      </c>
      <c r="O243" s="26"/>
      <c r="P243" s="26" t="str">
        <f t="array" ref="P243">IFERROR(VLOOKUP(INDEX(CĐ!$C:$C,MATCH($B243,CĐ!$B:$B,0)+COUNTIF(CĐ!$B:$B,$B243)-1),#REF!,MATCH("Hoàn thiện",#REF!,0)+1),"")</f>
        <v/>
      </c>
      <c r="Q243" s="26"/>
      <c r="R243" s="26" t="str">
        <f t="shared" si="4"/>
        <v/>
      </c>
      <c r="S243" s="26" t="str">
        <f>IF(DH!$N243="OK","Hoàn thành","Đang làm")</f>
        <v>Đang làm</v>
      </c>
      <c r="T243" s="6"/>
      <c r="U243" s="6"/>
      <c r="V243" s="6"/>
      <c r="W243" s="6"/>
      <c r="X243" s="6"/>
      <c r="Y243" s="6"/>
      <c r="Z243" s="6"/>
    </row>
    <row r="244" spans="1:26" ht="15.75" customHeight="1" x14ac:dyDescent="0.3">
      <c r="A244" s="27">
        <v>239</v>
      </c>
      <c r="B244" s="41" t="s">
        <v>297</v>
      </c>
      <c r="C244" s="21" t="s">
        <v>100</v>
      </c>
      <c r="D244" s="21" t="s">
        <v>298</v>
      </c>
      <c r="E244" s="21" t="s">
        <v>27</v>
      </c>
      <c r="F244" s="21">
        <v>2</v>
      </c>
      <c r="G244" s="9">
        <v>30</v>
      </c>
      <c r="H244" s="21" t="str">
        <f>DH!$G244&amp;DH!$F244</f>
        <v>302</v>
      </c>
      <c r="I244" s="21"/>
      <c r="J244" s="22"/>
      <c r="K244" s="22">
        <v>45856</v>
      </c>
      <c r="L244" s="23">
        <f t="shared" ca="1" si="1"/>
        <v>-397</v>
      </c>
      <c r="M244" s="24" t="str">
        <f t="shared" si="2"/>
        <v/>
      </c>
      <c r="N244" s="26" t="str">
        <f t="shared" si="3"/>
        <v/>
      </c>
      <c r="O244" s="26"/>
      <c r="P244" s="26" t="str">
        <f t="array" ref="P244">IFERROR(VLOOKUP(INDEX(CĐ!$C:$C,MATCH($B244,CĐ!$B:$B,0)+COUNTIF(CĐ!$B:$B,$B244)-1),#REF!,MATCH("Hoàn thiện",#REF!,0)+1),"")</f>
        <v/>
      </c>
      <c r="Q244" s="26"/>
      <c r="R244" s="26" t="str">
        <f t="shared" si="4"/>
        <v/>
      </c>
      <c r="S244" s="26" t="str">
        <f>IF(DH!$N244="OK","Hoàn thành","Đang làm")</f>
        <v>Đang làm</v>
      </c>
      <c r="T244" s="6"/>
      <c r="U244" s="6"/>
      <c r="V244" s="6"/>
      <c r="W244" s="6"/>
      <c r="X244" s="6"/>
      <c r="Y244" s="6"/>
      <c r="Z244" s="6"/>
    </row>
    <row r="245" spans="1:26" ht="15.75" customHeight="1" x14ac:dyDescent="0.3">
      <c r="A245" s="27">
        <v>240</v>
      </c>
      <c r="B245" s="41" t="s">
        <v>299</v>
      </c>
      <c r="C245" s="21" t="s">
        <v>100</v>
      </c>
      <c r="D245" s="21" t="s">
        <v>300</v>
      </c>
      <c r="E245" s="21" t="s">
        <v>27</v>
      </c>
      <c r="F245" s="21">
        <v>1</v>
      </c>
      <c r="G245" s="9">
        <v>30</v>
      </c>
      <c r="H245" s="21" t="str">
        <f>DH!$G245&amp;DH!$F245</f>
        <v>301</v>
      </c>
      <c r="I245" s="21"/>
      <c r="J245" s="22"/>
      <c r="K245" s="22">
        <v>45856</v>
      </c>
      <c r="L245" s="23">
        <f t="shared" ca="1" si="1"/>
        <v>-397</v>
      </c>
      <c r="M245" s="24" t="str">
        <f t="shared" si="2"/>
        <v/>
      </c>
      <c r="N245" s="26" t="str">
        <f t="shared" si="3"/>
        <v/>
      </c>
      <c r="O245" s="26"/>
      <c r="P245" s="26" t="str">
        <f t="array" ref="P245">IFERROR(VLOOKUP(INDEX(CĐ!$C:$C,MATCH($B245,CĐ!$B:$B,0)+COUNTIF(CĐ!$B:$B,$B245)-1),#REF!,MATCH("Hoàn thiện",#REF!,0)+1),"")</f>
        <v/>
      </c>
      <c r="Q245" s="26"/>
      <c r="R245" s="26" t="str">
        <f t="shared" si="4"/>
        <v/>
      </c>
      <c r="S245" s="26" t="str">
        <f>IF(DH!$N245="OK","Hoàn thành","Đang làm")</f>
        <v>Đang làm</v>
      </c>
      <c r="T245" s="6"/>
      <c r="U245" s="6"/>
      <c r="V245" s="6"/>
      <c r="W245" s="6"/>
      <c r="X245" s="6"/>
      <c r="Y245" s="6"/>
      <c r="Z245" s="6"/>
    </row>
    <row r="246" spans="1:26" ht="15.75" customHeight="1" x14ac:dyDescent="0.3">
      <c r="A246" s="27">
        <v>241</v>
      </c>
      <c r="B246" s="41" t="s">
        <v>301</v>
      </c>
      <c r="C246" s="21" t="s">
        <v>100</v>
      </c>
      <c r="D246" s="21" t="s">
        <v>302</v>
      </c>
      <c r="E246" s="21" t="s">
        <v>27</v>
      </c>
      <c r="F246" s="21">
        <v>4</v>
      </c>
      <c r="G246" s="9">
        <v>7</v>
      </c>
      <c r="H246" s="21" t="str">
        <f>DH!$G246&amp;DH!$F246</f>
        <v>74</v>
      </c>
      <c r="I246" s="21"/>
      <c r="J246" s="22"/>
      <c r="K246" s="22">
        <v>45856</v>
      </c>
      <c r="L246" s="23">
        <f t="shared" ca="1" si="1"/>
        <v>-397</v>
      </c>
      <c r="M246" s="24" t="str">
        <f t="shared" si="2"/>
        <v/>
      </c>
      <c r="N246" s="26" t="str">
        <f t="shared" si="3"/>
        <v/>
      </c>
      <c r="O246" s="26"/>
      <c r="P246" s="26" t="str">
        <f t="array" ref="P246">IFERROR(VLOOKUP(INDEX(CĐ!$C:$C,MATCH($B246,CĐ!$B:$B,0)+COUNTIF(CĐ!$B:$B,$B246)-1),#REF!,MATCH("Hoàn thiện",#REF!,0)+1),"")</f>
        <v/>
      </c>
      <c r="Q246" s="26"/>
      <c r="R246" s="26" t="str">
        <f t="shared" si="4"/>
        <v/>
      </c>
      <c r="S246" s="26" t="str">
        <f>IF(DH!$N246="OK","Hoàn thành","Đang làm")</f>
        <v>Đang làm</v>
      </c>
      <c r="T246" s="6"/>
      <c r="U246" s="6"/>
      <c r="V246" s="6"/>
      <c r="W246" s="6"/>
      <c r="X246" s="6"/>
      <c r="Y246" s="6"/>
      <c r="Z246" s="6"/>
    </row>
    <row r="247" spans="1:26" ht="15.75" customHeight="1" x14ac:dyDescent="0.3">
      <c r="A247" s="27">
        <v>242</v>
      </c>
      <c r="B247" s="41" t="s">
        <v>301</v>
      </c>
      <c r="C247" s="21" t="s">
        <v>100</v>
      </c>
      <c r="D247" s="21" t="s">
        <v>303</v>
      </c>
      <c r="E247" s="21" t="s">
        <v>27</v>
      </c>
      <c r="F247" s="21">
        <v>1</v>
      </c>
      <c r="G247" s="9">
        <v>7</v>
      </c>
      <c r="H247" s="21" t="str">
        <f>DH!$G247&amp;DH!$F247</f>
        <v>71</v>
      </c>
      <c r="I247" s="21"/>
      <c r="J247" s="22"/>
      <c r="K247" s="22">
        <v>45856</v>
      </c>
      <c r="L247" s="23">
        <f t="shared" ca="1" si="1"/>
        <v>-397</v>
      </c>
      <c r="M247" s="24" t="str">
        <f t="shared" si="2"/>
        <v/>
      </c>
      <c r="N247" s="26" t="str">
        <f t="shared" si="3"/>
        <v/>
      </c>
      <c r="O247" s="26"/>
      <c r="P247" s="26" t="str">
        <f t="array" ref="P247">IFERROR(VLOOKUP(INDEX(CĐ!$C:$C,MATCH($B247,CĐ!$B:$B,0)+COUNTIF(CĐ!$B:$B,$B247)-1),#REF!,MATCH("Hoàn thiện",#REF!,0)+1),"")</f>
        <v/>
      </c>
      <c r="Q247" s="26"/>
      <c r="R247" s="26" t="str">
        <f t="shared" si="4"/>
        <v/>
      </c>
      <c r="S247" s="26" t="str">
        <f>IF(DH!$N247="OK","Hoàn thành","Đang làm")</f>
        <v>Đang làm</v>
      </c>
      <c r="T247" s="6"/>
      <c r="U247" s="6"/>
      <c r="V247" s="6"/>
      <c r="W247" s="6"/>
      <c r="X247" s="6"/>
      <c r="Y247" s="6"/>
      <c r="Z247" s="6"/>
    </row>
    <row r="248" spans="1:26" ht="15.75" customHeight="1" x14ac:dyDescent="0.3">
      <c r="A248" s="27">
        <v>243</v>
      </c>
      <c r="B248" s="41" t="s">
        <v>304</v>
      </c>
      <c r="C248" s="21" t="s">
        <v>100</v>
      </c>
      <c r="D248" s="21" t="s">
        <v>305</v>
      </c>
      <c r="E248" s="21" t="s">
        <v>27</v>
      </c>
      <c r="F248" s="21">
        <v>6</v>
      </c>
      <c r="G248" s="9">
        <v>25</v>
      </c>
      <c r="H248" s="21" t="str">
        <f>DH!$G248&amp;DH!$F248</f>
        <v>256</v>
      </c>
      <c r="I248" s="21"/>
      <c r="J248" s="22"/>
      <c r="K248" s="22">
        <v>45856</v>
      </c>
      <c r="L248" s="23">
        <f t="shared" ca="1" si="1"/>
        <v>-397</v>
      </c>
      <c r="M248" s="24" t="str">
        <f t="shared" si="2"/>
        <v/>
      </c>
      <c r="N248" s="26" t="str">
        <f t="shared" si="3"/>
        <v/>
      </c>
      <c r="O248" s="26"/>
      <c r="P248" s="26" t="str">
        <f t="array" ref="P248">IFERROR(VLOOKUP(INDEX(CĐ!$C:$C,MATCH($B248,CĐ!$B:$B,0)+COUNTIF(CĐ!$B:$B,$B248)-1),#REF!,MATCH("Hoàn thiện",#REF!,0)+1),"")</f>
        <v/>
      </c>
      <c r="Q248" s="26"/>
      <c r="R248" s="26" t="str">
        <f t="shared" si="4"/>
        <v/>
      </c>
      <c r="S248" s="26" t="str">
        <f>IF(DH!$N248="OK","Hoàn thành","Đang làm")</f>
        <v>Đang làm</v>
      </c>
      <c r="T248" s="6"/>
      <c r="U248" s="6"/>
      <c r="V248" s="6"/>
      <c r="W248" s="6"/>
      <c r="X248" s="6"/>
      <c r="Y248" s="6"/>
      <c r="Z248" s="6"/>
    </row>
    <row r="249" spans="1:26" ht="15.75" customHeight="1" x14ac:dyDescent="0.3">
      <c r="A249" s="27">
        <v>244</v>
      </c>
      <c r="B249" s="41" t="s">
        <v>306</v>
      </c>
      <c r="C249" s="21" t="s">
        <v>100</v>
      </c>
      <c r="D249" s="21" t="s">
        <v>307</v>
      </c>
      <c r="E249" s="21" t="s">
        <v>27</v>
      </c>
      <c r="F249" s="21">
        <v>8</v>
      </c>
      <c r="G249" s="9">
        <v>1</v>
      </c>
      <c r="H249" s="21" t="str">
        <f>DH!$G249&amp;DH!$F249</f>
        <v>18</v>
      </c>
      <c r="I249" s="21"/>
      <c r="J249" s="22"/>
      <c r="K249" s="22">
        <v>45857</v>
      </c>
      <c r="L249" s="23">
        <f t="shared" ca="1" si="1"/>
        <v>-396</v>
      </c>
      <c r="M249" s="24" t="str">
        <f t="shared" si="2"/>
        <v/>
      </c>
      <c r="N249" s="26" t="str">
        <f t="shared" si="3"/>
        <v/>
      </c>
      <c r="O249" s="26"/>
      <c r="P249" s="26" t="str">
        <f t="array" ref="P249">IFERROR(VLOOKUP(INDEX(CĐ!$C:$C,MATCH($B249,CĐ!$B:$B,0)+COUNTIF(CĐ!$B:$B,$B249)-1),#REF!,MATCH("Hoàn thiện",#REF!,0)+1),"")</f>
        <v/>
      </c>
      <c r="Q249" s="26"/>
      <c r="R249" s="26" t="str">
        <f t="shared" si="4"/>
        <v/>
      </c>
      <c r="S249" s="26" t="str">
        <f>IF(DH!$N249="OK","Hoàn thành","Đang làm")</f>
        <v>Đang làm</v>
      </c>
      <c r="T249" s="6"/>
      <c r="U249" s="6"/>
      <c r="V249" s="6"/>
      <c r="W249" s="6"/>
      <c r="X249" s="6"/>
      <c r="Y249" s="6"/>
      <c r="Z249" s="6"/>
    </row>
    <row r="250" spans="1:26" ht="15.75" customHeight="1" x14ac:dyDescent="0.3">
      <c r="A250" s="27">
        <v>245</v>
      </c>
      <c r="B250" s="41" t="s">
        <v>308</v>
      </c>
      <c r="C250" s="21" t="s">
        <v>100</v>
      </c>
      <c r="D250" s="21" t="s">
        <v>309</v>
      </c>
      <c r="E250" s="21" t="s">
        <v>27</v>
      </c>
      <c r="F250" s="21">
        <v>76</v>
      </c>
      <c r="G250" s="9">
        <v>0.5</v>
      </c>
      <c r="H250" s="21" t="str">
        <f>DH!$G250&amp;DH!$F250</f>
        <v>0,576</v>
      </c>
      <c r="I250" s="21"/>
      <c r="J250" s="22"/>
      <c r="K250" s="22">
        <v>45863</v>
      </c>
      <c r="L250" s="23">
        <f t="shared" ca="1" si="1"/>
        <v>-390</v>
      </c>
      <c r="M250" s="24" t="str">
        <f t="shared" si="2"/>
        <v/>
      </c>
      <c r="N250" s="26" t="str">
        <f t="shared" si="3"/>
        <v/>
      </c>
      <c r="O250" s="26"/>
      <c r="P250" s="26" t="str">
        <f t="array" ref="P250">IFERROR(VLOOKUP(INDEX(CĐ!$C:$C,MATCH($B250,CĐ!$B:$B,0)+COUNTIF(CĐ!$B:$B,$B250)-1),#REF!,MATCH("Hoàn thiện",#REF!,0)+1),"")</f>
        <v/>
      </c>
      <c r="Q250" s="26"/>
      <c r="R250" s="26" t="str">
        <f t="shared" si="4"/>
        <v/>
      </c>
      <c r="S250" s="26" t="str">
        <f>IF(DH!$N250="OK","Hoàn thành","Đang làm")</f>
        <v>Đang làm</v>
      </c>
      <c r="T250" s="6"/>
      <c r="U250" s="6"/>
      <c r="V250" s="6"/>
      <c r="W250" s="6"/>
      <c r="X250" s="6"/>
      <c r="Y250" s="6"/>
      <c r="Z250" s="6"/>
    </row>
    <row r="251" spans="1:26" ht="15.75" customHeight="1" x14ac:dyDescent="0.3">
      <c r="A251" s="27">
        <v>246</v>
      </c>
      <c r="B251" s="41" t="s">
        <v>310</v>
      </c>
      <c r="C251" s="21" t="s">
        <v>100</v>
      </c>
      <c r="D251" s="21" t="s">
        <v>311</v>
      </c>
      <c r="E251" s="21" t="s">
        <v>27</v>
      </c>
      <c r="F251" s="21">
        <v>1</v>
      </c>
      <c r="G251" s="9">
        <v>3660</v>
      </c>
      <c r="H251" s="21" t="str">
        <f>DH!$G251&amp;DH!$F251</f>
        <v>36601</v>
      </c>
      <c r="I251" s="21"/>
      <c r="J251" s="22"/>
      <c r="K251" s="22">
        <v>45869</v>
      </c>
      <c r="L251" s="23">
        <f t="shared" ca="1" si="1"/>
        <v>-384</v>
      </c>
      <c r="M251" s="24" t="str">
        <f t="shared" si="2"/>
        <v/>
      </c>
      <c r="N251" s="26" t="str">
        <f t="shared" si="3"/>
        <v/>
      </c>
      <c r="O251" s="26"/>
      <c r="P251" s="26" t="str">
        <f t="array" ref="P251">IFERROR(VLOOKUP(INDEX(CĐ!$C:$C,MATCH($B251,CĐ!$B:$B,0)+COUNTIF(CĐ!$B:$B,$B251)-1),#REF!,MATCH("Hoàn thiện",#REF!,0)+1),"")</f>
        <v/>
      </c>
      <c r="Q251" s="26"/>
      <c r="R251" s="26" t="str">
        <f t="shared" si="4"/>
        <v/>
      </c>
      <c r="S251" s="26" t="str">
        <f>IF(DH!$N251="OK","Hoàn thành","Đang làm")</f>
        <v>Đang làm</v>
      </c>
      <c r="T251" s="6"/>
      <c r="U251" s="6"/>
      <c r="V251" s="6"/>
      <c r="W251" s="6"/>
      <c r="X251" s="6"/>
      <c r="Y251" s="6"/>
      <c r="Z251" s="6"/>
    </row>
    <row r="252" spans="1:26" ht="15.75" customHeight="1" x14ac:dyDescent="0.3">
      <c r="A252" s="27">
        <v>247</v>
      </c>
      <c r="B252" s="41" t="s">
        <v>312</v>
      </c>
      <c r="C252" s="21" t="s">
        <v>100</v>
      </c>
      <c r="D252" s="21" t="s">
        <v>313</v>
      </c>
      <c r="E252" s="21" t="s">
        <v>27</v>
      </c>
      <c r="F252" s="21">
        <v>1</v>
      </c>
      <c r="G252" s="9">
        <v>136</v>
      </c>
      <c r="H252" s="21" t="str">
        <f>DH!$G252&amp;DH!$F252</f>
        <v>1361</v>
      </c>
      <c r="I252" s="21"/>
      <c r="J252" s="22"/>
      <c r="K252" s="22">
        <v>45862</v>
      </c>
      <c r="L252" s="23">
        <f t="shared" ca="1" si="1"/>
        <v>-391</v>
      </c>
      <c r="M252" s="24" t="str">
        <f t="shared" si="2"/>
        <v/>
      </c>
      <c r="N252" s="26" t="str">
        <f t="shared" si="3"/>
        <v/>
      </c>
      <c r="O252" s="26"/>
      <c r="P252" s="26" t="str">
        <f t="array" ref="P252">IFERROR(VLOOKUP(INDEX(CĐ!$C:$C,MATCH($B252,CĐ!$B:$B,0)+COUNTIF(CĐ!$B:$B,$B252)-1),#REF!,MATCH("Hoàn thiện",#REF!,0)+1),"")</f>
        <v/>
      </c>
      <c r="Q252" s="26"/>
      <c r="R252" s="26" t="str">
        <f t="shared" si="4"/>
        <v/>
      </c>
      <c r="S252" s="26" t="str">
        <f>IF(DH!$N252="OK","Hoàn thành","Đang làm")</f>
        <v>Đang làm</v>
      </c>
      <c r="T252" s="6"/>
      <c r="U252" s="6"/>
      <c r="V252" s="6"/>
      <c r="W252" s="6"/>
      <c r="X252" s="6"/>
      <c r="Y252" s="6"/>
      <c r="Z252" s="6"/>
    </row>
    <row r="253" spans="1:26" ht="15.75" customHeight="1" x14ac:dyDescent="0.3">
      <c r="A253" s="27">
        <v>248</v>
      </c>
      <c r="B253" s="41" t="s">
        <v>314</v>
      </c>
      <c r="C253" s="21" t="s">
        <v>100</v>
      </c>
      <c r="D253" s="21" t="s">
        <v>315</v>
      </c>
      <c r="E253" s="21" t="s">
        <v>27</v>
      </c>
      <c r="F253" s="21">
        <v>1</v>
      </c>
      <c r="G253" s="9">
        <v>461</v>
      </c>
      <c r="H253" s="21" t="str">
        <f>DH!$G253&amp;DH!$F253</f>
        <v>4611</v>
      </c>
      <c r="I253" s="21"/>
      <c r="J253" s="22"/>
      <c r="K253" s="22">
        <v>45861</v>
      </c>
      <c r="L253" s="23">
        <f t="shared" ca="1" si="1"/>
        <v>-392</v>
      </c>
      <c r="M253" s="24" t="str">
        <f t="shared" si="2"/>
        <v/>
      </c>
      <c r="N253" s="26" t="str">
        <f t="shared" si="3"/>
        <v/>
      </c>
      <c r="O253" s="26"/>
      <c r="P253" s="26" t="str">
        <f t="array" ref="P253">IFERROR(VLOOKUP(INDEX(CĐ!$C:$C,MATCH($B253,CĐ!$B:$B,0)+COUNTIF(CĐ!$B:$B,$B253)-1),#REF!,MATCH("Hoàn thiện",#REF!,0)+1),"")</f>
        <v/>
      </c>
      <c r="Q253" s="26"/>
      <c r="R253" s="26" t="str">
        <f t="shared" si="4"/>
        <v/>
      </c>
      <c r="S253" s="26" t="str">
        <f>IF(DH!$N253="OK","Hoàn thành","Đang làm")</f>
        <v>Đang làm</v>
      </c>
      <c r="T253" s="6"/>
      <c r="U253" s="6"/>
      <c r="V253" s="6"/>
      <c r="W253" s="6"/>
      <c r="X253" s="6"/>
      <c r="Y253" s="6"/>
      <c r="Z253" s="6"/>
    </row>
    <row r="254" spans="1:26" ht="15.75" customHeight="1" x14ac:dyDescent="0.3">
      <c r="A254" s="27">
        <v>249</v>
      </c>
      <c r="B254" s="41" t="s">
        <v>316</v>
      </c>
      <c r="C254" s="21" t="s">
        <v>100</v>
      </c>
      <c r="D254" s="21" t="s">
        <v>317</v>
      </c>
      <c r="E254" s="21" t="s">
        <v>27</v>
      </c>
      <c r="F254" s="21">
        <v>50</v>
      </c>
      <c r="G254" s="9">
        <v>0.5</v>
      </c>
      <c r="H254" s="21" t="str">
        <f>DH!$G254&amp;DH!$F254</f>
        <v>0,550</v>
      </c>
      <c r="I254" s="21"/>
      <c r="J254" s="22"/>
      <c r="K254" s="22">
        <v>45866</v>
      </c>
      <c r="L254" s="23">
        <f t="shared" ca="1" si="1"/>
        <v>-387</v>
      </c>
      <c r="M254" s="24" t="str">
        <f t="shared" si="2"/>
        <v/>
      </c>
      <c r="N254" s="26" t="str">
        <f t="shared" si="3"/>
        <v/>
      </c>
      <c r="O254" s="26"/>
      <c r="P254" s="26" t="str">
        <f t="array" ref="P254">IFERROR(VLOOKUP(INDEX(CĐ!$C:$C,MATCH($B254,CĐ!$B:$B,0)+COUNTIF(CĐ!$B:$B,$B254)-1),#REF!,MATCH("Hoàn thiện",#REF!,0)+1),"")</f>
        <v/>
      </c>
      <c r="Q254" s="26"/>
      <c r="R254" s="26" t="str">
        <f t="shared" si="4"/>
        <v/>
      </c>
      <c r="S254" s="26" t="str">
        <f>IF(DH!$N254="OK","Hoàn thành","Đang làm")</f>
        <v>Đang làm</v>
      </c>
      <c r="T254" s="6"/>
      <c r="U254" s="6"/>
      <c r="V254" s="6"/>
      <c r="W254" s="6"/>
      <c r="X254" s="6"/>
      <c r="Y254" s="6"/>
      <c r="Z254" s="6"/>
    </row>
    <row r="255" spans="1:26" ht="15.75" customHeight="1" x14ac:dyDescent="0.3">
      <c r="A255" s="27">
        <v>250</v>
      </c>
      <c r="B255" s="41" t="s">
        <v>318</v>
      </c>
      <c r="C255" s="21" t="s">
        <v>100</v>
      </c>
      <c r="D255" s="21" t="s">
        <v>319</v>
      </c>
      <c r="E255" s="21" t="s">
        <v>27</v>
      </c>
      <c r="F255" s="21">
        <v>6</v>
      </c>
      <c r="G255" s="9">
        <v>0.1</v>
      </c>
      <c r="H255" s="21" t="str">
        <f>DH!$G255&amp;DH!$F255</f>
        <v>0,16</v>
      </c>
      <c r="I255" s="21"/>
      <c r="J255" s="22"/>
      <c r="K255" s="22">
        <v>45866</v>
      </c>
      <c r="L255" s="23">
        <f t="shared" ca="1" si="1"/>
        <v>-387</v>
      </c>
      <c r="M255" s="24" t="str">
        <f t="shared" si="2"/>
        <v/>
      </c>
      <c r="N255" s="26" t="str">
        <f t="shared" si="3"/>
        <v/>
      </c>
      <c r="O255" s="26"/>
      <c r="P255" s="26" t="str">
        <f t="array" ref="P255">IFERROR(VLOOKUP(INDEX(CĐ!$C:$C,MATCH($B255,CĐ!$B:$B,0)+COUNTIF(CĐ!$B:$B,$B255)-1),#REF!,MATCH("Hoàn thiện",#REF!,0)+1),"")</f>
        <v/>
      </c>
      <c r="Q255" s="26"/>
      <c r="R255" s="26" t="str">
        <f t="shared" si="4"/>
        <v/>
      </c>
      <c r="S255" s="26" t="str">
        <f>IF(DH!$N255="OK","Hoàn thành","Đang làm")</f>
        <v>Đang làm</v>
      </c>
      <c r="T255" s="6"/>
      <c r="U255" s="6"/>
      <c r="V255" s="6"/>
      <c r="W255" s="6"/>
      <c r="X255" s="6"/>
      <c r="Y255" s="6"/>
      <c r="Z255" s="6"/>
    </row>
    <row r="256" spans="1:26" ht="15.75" customHeight="1" x14ac:dyDescent="0.3">
      <c r="A256" s="27">
        <v>251</v>
      </c>
      <c r="B256" s="41" t="s">
        <v>320</v>
      </c>
      <c r="C256" s="21" t="s">
        <v>100</v>
      </c>
      <c r="D256" s="21" t="s">
        <v>321</v>
      </c>
      <c r="E256" s="21" t="s">
        <v>27</v>
      </c>
      <c r="F256" s="21">
        <v>12</v>
      </c>
      <c r="G256" s="9">
        <v>0.5</v>
      </c>
      <c r="H256" s="21" t="str">
        <f>DH!$G256&amp;DH!$F256</f>
        <v>0,512</v>
      </c>
      <c r="I256" s="21"/>
      <c r="J256" s="22"/>
      <c r="K256" s="22">
        <v>45866</v>
      </c>
      <c r="L256" s="23">
        <f t="shared" ca="1" si="1"/>
        <v>-387</v>
      </c>
      <c r="M256" s="24" t="str">
        <f t="shared" si="2"/>
        <v/>
      </c>
      <c r="N256" s="26" t="str">
        <f t="shared" si="3"/>
        <v/>
      </c>
      <c r="O256" s="26"/>
      <c r="P256" s="26" t="str">
        <f t="array" ref="P256">IFERROR(VLOOKUP(INDEX(CĐ!$C:$C,MATCH($B256,CĐ!$B:$B,0)+COUNTIF(CĐ!$B:$B,$B256)-1),#REF!,MATCH("Hoàn thiện",#REF!,0)+1),"")</f>
        <v/>
      </c>
      <c r="Q256" s="26"/>
      <c r="R256" s="26" t="str">
        <f t="shared" si="4"/>
        <v/>
      </c>
      <c r="S256" s="26" t="str">
        <f>IF(DH!$N256="OK","Hoàn thành","Đang làm")</f>
        <v>Đang làm</v>
      </c>
      <c r="T256" s="6"/>
      <c r="U256" s="6"/>
      <c r="V256" s="6"/>
      <c r="W256" s="6"/>
      <c r="X256" s="6"/>
      <c r="Y256" s="6"/>
      <c r="Z256" s="6"/>
    </row>
    <row r="257" spans="1:26" ht="15.75" customHeight="1" x14ac:dyDescent="0.3">
      <c r="A257" s="27">
        <v>252</v>
      </c>
      <c r="B257" s="41" t="s">
        <v>322</v>
      </c>
      <c r="C257" s="21" t="s">
        <v>100</v>
      </c>
      <c r="D257" s="21" t="s">
        <v>323</v>
      </c>
      <c r="E257" s="21" t="s">
        <v>27</v>
      </c>
      <c r="F257" s="21">
        <v>5</v>
      </c>
      <c r="G257" s="9">
        <v>0.5</v>
      </c>
      <c r="H257" s="21" t="str">
        <f>DH!$G257&amp;DH!$F257</f>
        <v>0,55</v>
      </c>
      <c r="I257" s="21"/>
      <c r="J257" s="22"/>
      <c r="K257" s="22">
        <v>45866</v>
      </c>
      <c r="L257" s="23">
        <f t="shared" ca="1" si="1"/>
        <v>-387</v>
      </c>
      <c r="M257" s="24" t="str">
        <f t="shared" si="2"/>
        <v/>
      </c>
      <c r="N257" s="26" t="str">
        <f t="shared" si="3"/>
        <v/>
      </c>
      <c r="O257" s="26"/>
      <c r="P257" s="26" t="str">
        <f t="array" ref="P257">IFERROR(VLOOKUP(INDEX(CĐ!$C:$C,MATCH($B257,CĐ!$B:$B,0)+COUNTIF(CĐ!$B:$B,$B257)-1),#REF!,MATCH("Hoàn thiện",#REF!,0)+1),"")</f>
        <v/>
      </c>
      <c r="Q257" s="26"/>
      <c r="R257" s="26" t="str">
        <f t="shared" si="4"/>
        <v/>
      </c>
      <c r="S257" s="26" t="str">
        <f>IF(DH!$N257="OK","Hoàn thành","Đang làm")</f>
        <v>Đang làm</v>
      </c>
      <c r="T257" s="6"/>
      <c r="U257" s="6"/>
      <c r="V257" s="6"/>
      <c r="W257" s="6"/>
      <c r="X257" s="6"/>
      <c r="Y257" s="6"/>
      <c r="Z257" s="6"/>
    </row>
    <row r="258" spans="1:26" ht="15.75" customHeight="1" x14ac:dyDescent="0.3">
      <c r="A258" s="27">
        <v>253</v>
      </c>
      <c r="B258" s="41" t="s">
        <v>324</v>
      </c>
      <c r="C258" s="21" t="s">
        <v>100</v>
      </c>
      <c r="D258" s="21" t="s">
        <v>325</v>
      </c>
      <c r="E258" s="21" t="s">
        <v>27</v>
      </c>
      <c r="F258" s="21">
        <v>4</v>
      </c>
      <c r="G258" s="9" t="s">
        <v>326</v>
      </c>
      <c r="H258" s="21" t="str">
        <f>DH!$G258&amp;DH!$F258</f>
        <v>0,74</v>
      </c>
      <c r="I258" s="21"/>
      <c r="J258" s="22"/>
      <c r="K258" s="22">
        <v>45866</v>
      </c>
      <c r="L258" s="23">
        <f t="shared" ca="1" si="1"/>
        <v>-387</v>
      </c>
      <c r="M258" s="24" t="str">
        <f t="shared" si="2"/>
        <v/>
      </c>
      <c r="N258" s="26" t="str">
        <f t="shared" si="3"/>
        <v/>
      </c>
      <c r="O258" s="26"/>
      <c r="P258" s="26" t="str">
        <f t="array" ref="P258">IFERROR(VLOOKUP(INDEX(CĐ!$C:$C,MATCH($B258,CĐ!$B:$B,0)+COUNTIF(CĐ!$B:$B,$B258)-1),#REF!,MATCH("Hoàn thiện",#REF!,0)+1),"")</f>
        <v/>
      </c>
      <c r="Q258" s="26"/>
      <c r="R258" s="26" t="str">
        <f t="shared" si="4"/>
        <v/>
      </c>
      <c r="S258" s="26" t="str">
        <f>IF(DH!$N258="OK","Hoàn thành","Đang làm")</f>
        <v>Đang làm</v>
      </c>
      <c r="T258" s="6"/>
      <c r="U258" s="6"/>
      <c r="V258" s="6"/>
      <c r="W258" s="6"/>
      <c r="X258" s="6"/>
      <c r="Y258" s="6"/>
      <c r="Z258" s="6"/>
    </row>
    <row r="259" spans="1:26" ht="15.75" customHeight="1" x14ac:dyDescent="0.3">
      <c r="A259" s="27">
        <v>254</v>
      </c>
      <c r="B259" s="41" t="s">
        <v>327</v>
      </c>
      <c r="C259" s="21" t="s">
        <v>100</v>
      </c>
      <c r="D259" s="21" t="s">
        <v>328</v>
      </c>
      <c r="E259" s="21" t="s">
        <v>27</v>
      </c>
      <c r="F259" s="21">
        <v>4</v>
      </c>
      <c r="G259" s="9" t="s">
        <v>329</v>
      </c>
      <c r="H259" s="21" t="str">
        <f>DH!$G259&amp;DH!$F259</f>
        <v>0,54</v>
      </c>
      <c r="I259" s="21"/>
      <c r="J259" s="22"/>
      <c r="K259" s="22">
        <v>45866</v>
      </c>
      <c r="L259" s="23">
        <f t="shared" ca="1" si="1"/>
        <v>-387</v>
      </c>
      <c r="M259" s="24" t="str">
        <f t="shared" si="2"/>
        <v/>
      </c>
      <c r="N259" s="26" t="str">
        <f t="shared" si="3"/>
        <v/>
      </c>
      <c r="O259" s="26"/>
      <c r="P259" s="26" t="str">
        <f t="array" ref="P259">IFERROR(VLOOKUP(INDEX(CĐ!$C:$C,MATCH($B259,CĐ!$B:$B,0)+COUNTIF(CĐ!$B:$B,$B259)-1),#REF!,MATCH("Hoàn thiện",#REF!,0)+1),"")</f>
        <v/>
      </c>
      <c r="Q259" s="26"/>
      <c r="R259" s="26" t="str">
        <f t="shared" si="4"/>
        <v/>
      </c>
      <c r="S259" s="26" t="str">
        <f>IF(DH!$N259="OK","Hoàn thành","Đang làm")</f>
        <v>Đang làm</v>
      </c>
      <c r="T259" s="6"/>
      <c r="U259" s="6"/>
      <c r="V259" s="6"/>
      <c r="W259" s="6"/>
      <c r="X259" s="6"/>
      <c r="Y259" s="6"/>
      <c r="Z259" s="6"/>
    </row>
    <row r="260" spans="1:26" ht="15.75" customHeight="1" x14ac:dyDescent="0.3">
      <c r="A260" s="27">
        <v>255</v>
      </c>
      <c r="B260" s="41" t="s">
        <v>330</v>
      </c>
      <c r="C260" s="21" t="s">
        <v>100</v>
      </c>
      <c r="D260" s="21" t="s">
        <v>331</v>
      </c>
      <c r="E260" s="21" t="s">
        <v>27</v>
      </c>
      <c r="F260" s="21">
        <v>4</v>
      </c>
      <c r="G260" s="9">
        <v>0.5</v>
      </c>
      <c r="H260" s="21" t="str">
        <f>DH!$G260&amp;DH!$F260</f>
        <v>0,54</v>
      </c>
      <c r="I260" s="21"/>
      <c r="J260" s="22"/>
      <c r="K260" s="22">
        <v>45866</v>
      </c>
      <c r="L260" s="23">
        <f t="shared" ca="1" si="1"/>
        <v>-387</v>
      </c>
      <c r="M260" s="24" t="str">
        <f t="shared" si="2"/>
        <v/>
      </c>
      <c r="N260" s="26" t="str">
        <f t="shared" si="3"/>
        <v/>
      </c>
      <c r="O260" s="26"/>
      <c r="P260" s="26" t="str">
        <f t="array" ref="P260">IFERROR(VLOOKUP(INDEX(CĐ!$C:$C,MATCH($B260,CĐ!$B:$B,0)+COUNTIF(CĐ!$B:$B,$B260)-1),#REF!,MATCH("Hoàn thiện",#REF!,0)+1),"")</f>
        <v/>
      </c>
      <c r="Q260" s="26"/>
      <c r="R260" s="26" t="str">
        <f t="shared" si="4"/>
        <v/>
      </c>
      <c r="S260" s="26" t="str">
        <f>IF(DH!$N260="OK","Hoàn thành","Đang làm")</f>
        <v>Đang làm</v>
      </c>
      <c r="T260" s="6"/>
      <c r="U260" s="6"/>
      <c r="V260" s="6"/>
      <c r="W260" s="6"/>
      <c r="X260" s="6"/>
      <c r="Y260" s="6"/>
      <c r="Z260" s="6"/>
    </row>
    <row r="261" spans="1:26" ht="15.75" customHeight="1" x14ac:dyDescent="0.3">
      <c r="A261" s="27">
        <v>256</v>
      </c>
      <c r="B261" s="41" t="s">
        <v>332</v>
      </c>
      <c r="C261" s="21" t="s">
        <v>100</v>
      </c>
      <c r="D261" s="21" t="s">
        <v>333</v>
      </c>
      <c r="E261" s="21" t="s">
        <v>27</v>
      </c>
      <c r="F261" s="21">
        <v>1</v>
      </c>
      <c r="G261" s="9">
        <v>4</v>
      </c>
      <c r="H261" s="21" t="str">
        <f>DH!$G261&amp;DH!$F261</f>
        <v>41</v>
      </c>
      <c r="I261" s="21"/>
      <c r="J261" s="22"/>
      <c r="K261" s="22">
        <v>45866</v>
      </c>
      <c r="L261" s="23">
        <f t="shared" ref="L261:L296" ca="1" si="5">IF(K261="","",+IF(K261&gt;TODAY(),DATEDIF(TODAY(),K261,"d"),-DATEDIF(K261,TODAY(),"d")))</f>
        <v>-387</v>
      </c>
      <c r="M261" s="24" t="str">
        <f t="shared" ref="M261:M296" si="6">IFERROR(IF(F261="","",P261+O261),"")</f>
        <v/>
      </c>
      <c r="N261" s="26" t="str">
        <f t="shared" ref="N261:N296" si="7">IFERROR(IF(F261="","",IF(M261-F261=0,"OK",IF(M261-F261&gt;0,"SX Thừa" &amp; " " &amp; M261-F261,M261-F261))),"")</f>
        <v/>
      </c>
      <c r="O261" s="26"/>
      <c r="P261" s="26" t="str">
        <f t="array" ref="P261">IFERROR(VLOOKUP(INDEX(CĐ!$C:$C,MATCH($B261,CĐ!$B:$B,0)+COUNTIF(CĐ!$B:$B,$B261)-1),#REF!,MATCH("Hoàn thiện",#REF!,0)+1),"")</f>
        <v/>
      </c>
      <c r="Q261" s="26"/>
      <c r="R261" s="26" t="str">
        <f t="shared" ref="R261:R296" si="8">IFERROR(IF(M261="","",O261+P261-Q261),"")</f>
        <v/>
      </c>
      <c r="S261" s="26" t="str">
        <f>IF(DH!$N261="OK","Hoàn thành","Đang làm")</f>
        <v>Đang làm</v>
      </c>
      <c r="T261" s="6"/>
      <c r="U261" s="6"/>
      <c r="V261" s="6"/>
      <c r="W261" s="6"/>
      <c r="X261" s="6"/>
      <c r="Y261" s="6"/>
      <c r="Z261" s="6"/>
    </row>
    <row r="262" spans="1:26" ht="15.75" customHeight="1" x14ac:dyDescent="0.3">
      <c r="A262" s="27">
        <v>257</v>
      </c>
      <c r="B262" s="41" t="s">
        <v>334</v>
      </c>
      <c r="C262" s="21" t="s">
        <v>335</v>
      </c>
      <c r="D262" s="21" t="s">
        <v>336</v>
      </c>
      <c r="E262" s="21" t="s">
        <v>27</v>
      </c>
      <c r="F262" s="21">
        <v>2</v>
      </c>
      <c r="G262" s="9">
        <v>133.5</v>
      </c>
      <c r="H262" s="21" t="str">
        <f>DH!$G262&amp;DH!$F262</f>
        <v>133,52</v>
      </c>
      <c r="I262" s="21"/>
      <c r="J262" s="22"/>
      <c r="K262" s="22">
        <v>45869</v>
      </c>
      <c r="L262" s="23">
        <f t="shared" ca="1" si="5"/>
        <v>-384</v>
      </c>
      <c r="M262" s="24" t="str">
        <f t="shared" si="6"/>
        <v/>
      </c>
      <c r="N262" s="26" t="str">
        <f t="shared" si="7"/>
        <v/>
      </c>
      <c r="O262" s="26"/>
      <c r="P262" s="26" t="str">
        <f t="array" ref="P262">IFERROR(VLOOKUP(INDEX(CĐ!$C:$C,MATCH($B262,CĐ!$B:$B,0)+COUNTIF(CĐ!$B:$B,$B262)-1),#REF!,MATCH("Hoàn thiện",#REF!,0)+1),"")</f>
        <v/>
      </c>
      <c r="Q262" s="26"/>
      <c r="R262" s="26" t="str">
        <f t="shared" si="8"/>
        <v/>
      </c>
      <c r="S262" s="26" t="str">
        <f>IF(DH!$N262="OK","Hoàn thành","Đang làm")</f>
        <v>Đang làm</v>
      </c>
      <c r="T262" s="6"/>
      <c r="U262" s="6"/>
      <c r="V262" s="6"/>
      <c r="W262" s="6"/>
      <c r="X262" s="6"/>
      <c r="Y262" s="6"/>
      <c r="Z262" s="6"/>
    </row>
    <row r="263" spans="1:26" ht="15.75" customHeight="1" x14ac:dyDescent="0.3">
      <c r="A263" s="27">
        <v>258</v>
      </c>
      <c r="B263" s="41" t="s">
        <v>337</v>
      </c>
      <c r="C263" s="21" t="s">
        <v>335</v>
      </c>
      <c r="D263" s="21" t="s">
        <v>338</v>
      </c>
      <c r="E263" s="21" t="s">
        <v>27</v>
      </c>
      <c r="F263" s="21">
        <v>2</v>
      </c>
      <c r="G263" s="9">
        <v>31.5</v>
      </c>
      <c r="H263" s="21" t="str">
        <f>DH!$G263&amp;DH!$F263</f>
        <v>31,52</v>
      </c>
      <c r="I263" s="21"/>
      <c r="J263" s="22"/>
      <c r="K263" s="22">
        <v>45869</v>
      </c>
      <c r="L263" s="23">
        <f t="shared" ca="1" si="5"/>
        <v>-384</v>
      </c>
      <c r="M263" s="24" t="str">
        <f t="shared" si="6"/>
        <v/>
      </c>
      <c r="N263" s="26" t="str">
        <f t="shared" si="7"/>
        <v/>
      </c>
      <c r="O263" s="26"/>
      <c r="P263" s="26" t="str">
        <f t="array" ref="P263">IFERROR(VLOOKUP(INDEX(CĐ!$C:$C,MATCH($B263,CĐ!$B:$B,0)+COUNTIF(CĐ!$B:$B,$B263)-1),#REF!,MATCH("Hoàn thiện",#REF!,0)+1),"")</f>
        <v/>
      </c>
      <c r="Q263" s="26"/>
      <c r="R263" s="26" t="str">
        <f t="shared" si="8"/>
        <v/>
      </c>
      <c r="S263" s="26" t="str">
        <f>IF(DH!$N263="OK","Hoàn thành","Đang làm")</f>
        <v>Đang làm</v>
      </c>
      <c r="T263" s="6"/>
      <c r="U263" s="6"/>
      <c r="V263" s="6"/>
      <c r="W263" s="6"/>
      <c r="X263" s="6"/>
      <c r="Y263" s="6"/>
      <c r="Z263" s="6"/>
    </row>
    <row r="264" spans="1:26" ht="15.75" customHeight="1" x14ac:dyDescent="0.3">
      <c r="A264" s="27">
        <v>259</v>
      </c>
      <c r="B264" s="41" t="s">
        <v>339</v>
      </c>
      <c r="C264" s="21" t="s">
        <v>335</v>
      </c>
      <c r="D264" s="21" t="s">
        <v>340</v>
      </c>
      <c r="E264" s="21" t="s">
        <v>27</v>
      </c>
      <c r="F264" s="21">
        <v>2</v>
      </c>
      <c r="G264" s="9" t="s">
        <v>341</v>
      </c>
      <c r="H264" s="21" t="str">
        <f>DH!$G264&amp;DH!$F264</f>
        <v>31,52</v>
      </c>
      <c r="I264" s="21"/>
      <c r="J264" s="22"/>
      <c r="K264" s="22">
        <v>45869</v>
      </c>
      <c r="L264" s="23">
        <f t="shared" ca="1" si="5"/>
        <v>-384</v>
      </c>
      <c r="M264" s="24" t="str">
        <f t="shared" si="6"/>
        <v/>
      </c>
      <c r="N264" s="26" t="str">
        <f t="shared" si="7"/>
        <v/>
      </c>
      <c r="O264" s="26"/>
      <c r="P264" s="26" t="str">
        <f t="array" ref="P264">IFERROR(VLOOKUP(INDEX(CĐ!$C:$C,MATCH($B264,CĐ!$B:$B,0)+COUNTIF(CĐ!$B:$B,$B264)-1),#REF!,MATCH("Hoàn thiện",#REF!,0)+1),"")</f>
        <v/>
      </c>
      <c r="Q264" s="26"/>
      <c r="R264" s="26" t="str">
        <f t="shared" si="8"/>
        <v/>
      </c>
      <c r="S264" s="26" t="str">
        <f>IF(DH!$N264="OK","Hoàn thành","Đang làm")</f>
        <v>Đang làm</v>
      </c>
      <c r="T264" s="6"/>
      <c r="U264" s="6"/>
      <c r="V264" s="6"/>
      <c r="W264" s="6"/>
      <c r="X264" s="6"/>
      <c r="Y264" s="6"/>
      <c r="Z264" s="6"/>
    </row>
    <row r="265" spans="1:26" ht="15.75" customHeight="1" x14ac:dyDescent="0.3">
      <c r="A265" s="27">
        <v>260</v>
      </c>
      <c r="B265" s="41" t="s">
        <v>342</v>
      </c>
      <c r="C265" s="21" t="s">
        <v>335</v>
      </c>
      <c r="D265" s="21" t="s">
        <v>343</v>
      </c>
      <c r="E265" s="21" t="s">
        <v>27</v>
      </c>
      <c r="F265" s="21">
        <v>2</v>
      </c>
      <c r="G265" s="9">
        <v>75</v>
      </c>
      <c r="H265" s="21" t="str">
        <f>DH!$G265&amp;DH!$F265</f>
        <v>752</v>
      </c>
      <c r="I265" s="21"/>
      <c r="J265" s="22"/>
      <c r="K265" s="22">
        <v>45869</v>
      </c>
      <c r="L265" s="23">
        <f t="shared" ca="1" si="5"/>
        <v>-384</v>
      </c>
      <c r="M265" s="24" t="str">
        <f t="shared" si="6"/>
        <v/>
      </c>
      <c r="N265" s="26" t="str">
        <f t="shared" si="7"/>
        <v/>
      </c>
      <c r="O265" s="26"/>
      <c r="P265" s="26" t="str">
        <f t="array" ref="P265">IFERROR(VLOOKUP(INDEX(CĐ!$C:$C,MATCH($B265,CĐ!$B:$B,0)+COUNTIF(CĐ!$B:$B,$B265)-1),#REF!,MATCH("Hoàn thiện",#REF!,0)+1),"")</f>
        <v/>
      </c>
      <c r="Q265" s="26"/>
      <c r="R265" s="26" t="str">
        <f t="shared" si="8"/>
        <v/>
      </c>
      <c r="S265" s="26" t="str">
        <f>IF(DH!$N265="OK","Hoàn thành","Đang làm")</f>
        <v>Đang làm</v>
      </c>
      <c r="T265" s="6"/>
      <c r="U265" s="6"/>
      <c r="V265" s="6"/>
      <c r="W265" s="6"/>
      <c r="X265" s="6"/>
      <c r="Y265" s="6"/>
      <c r="Z265" s="6"/>
    </row>
    <row r="266" spans="1:26" ht="15.75" customHeight="1" x14ac:dyDescent="0.3">
      <c r="A266" s="27">
        <v>261</v>
      </c>
      <c r="B266" s="41" t="s">
        <v>344</v>
      </c>
      <c r="C266" s="21" t="s">
        <v>100</v>
      </c>
      <c r="D266" s="21" t="s">
        <v>345</v>
      </c>
      <c r="E266" s="21" t="s">
        <v>27</v>
      </c>
      <c r="F266" s="21">
        <v>2</v>
      </c>
      <c r="G266" s="9">
        <v>12</v>
      </c>
      <c r="H266" s="21" t="str">
        <f>DH!$G266&amp;DH!$F266</f>
        <v>122</v>
      </c>
      <c r="I266" s="21"/>
      <c r="J266" s="22"/>
      <c r="K266" s="22">
        <v>45867</v>
      </c>
      <c r="L266" s="23">
        <f t="shared" ca="1" si="5"/>
        <v>-386</v>
      </c>
      <c r="M266" s="24" t="str">
        <f t="shared" si="6"/>
        <v/>
      </c>
      <c r="N266" s="26" t="str">
        <f t="shared" si="7"/>
        <v/>
      </c>
      <c r="O266" s="26"/>
      <c r="P266" s="26" t="str">
        <f t="array" ref="P266">IFERROR(VLOOKUP(INDEX(CĐ!$C:$C,MATCH($B266,CĐ!$B:$B,0)+COUNTIF(CĐ!$B:$B,$B266)-1),#REF!,MATCH("Hoàn thiện",#REF!,0)+1),"")</f>
        <v/>
      </c>
      <c r="Q266" s="26"/>
      <c r="R266" s="26" t="str">
        <f t="shared" si="8"/>
        <v/>
      </c>
      <c r="S266" s="26" t="str">
        <f>IF(DH!$N266="OK","Hoàn thành","Đang làm")</f>
        <v>Đang làm</v>
      </c>
      <c r="T266" s="6"/>
      <c r="U266" s="6"/>
      <c r="V266" s="6"/>
      <c r="W266" s="6"/>
      <c r="X266" s="6"/>
      <c r="Y266" s="6"/>
      <c r="Z266" s="6"/>
    </row>
    <row r="267" spans="1:26" ht="15.75" customHeight="1" x14ac:dyDescent="0.3">
      <c r="A267" s="27">
        <v>262</v>
      </c>
      <c r="B267" s="41" t="s">
        <v>346</v>
      </c>
      <c r="C267" s="21" t="s">
        <v>100</v>
      </c>
      <c r="D267" s="21" t="s">
        <v>347</v>
      </c>
      <c r="E267" s="21">
        <v>2</v>
      </c>
      <c r="F267" s="21">
        <v>2</v>
      </c>
      <c r="G267" s="9">
        <v>60</v>
      </c>
      <c r="H267" s="21" t="str">
        <f>DH!$G267&amp;DH!$F267</f>
        <v>602</v>
      </c>
      <c r="I267" s="21"/>
      <c r="J267" s="22"/>
      <c r="K267" s="22">
        <v>45877</v>
      </c>
      <c r="L267" s="23">
        <f t="shared" ca="1" si="5"/>
        <v>-376</v>
      </c>
      <c r="M267" s="24" t="str">
        <f t="shared" si="6"/>
        <v/>
      </c>
      <c r="N267" s="26" t="str">
        <f t="shared" si="7"/>
        <v/>
      </c>
      <c r="O267" s="26"/>
      <c r="P267" s="26" t="str">
        <f t="array" ref="P267">IFERROR(VLOOKUP(INDEX(CĐ!$C:$C,MATCH($B267,CĐ!$B:$B,0)+COUNTIF(CĐ!$B:$B,$B267)-1),#REF!,MATCH("Hoàn thiện",#REF!,0)+1),"")</f>
        <v/>
      </c>
      <c r="Q267" s="26"/>
      <c r="R267" s="26" t="str">
        <f t="shared" si="8"/>
        <v/>
      </c>
      <c r="S267" s="26" t="str">
        <f>IF(DH!$N267="OK","Hoàn thành","Đang làm")</f>
        <v>Đang làm</v>
      </c>
      <c r="T267" s="6"/>
      <c r="U267" s="6"/>
      <c r="V267" s="6"/>
      <c r="W267" s="6"/>
      <c r="X267" s="6"/>
      <c r="Y267" s="6"/>
      <c r="Z267" s="6"/>
    </row>
    <row r="268" spans="1:26" ht="15.75" customHeight="1" x14ac:dyDescent="0.3">
      <c r="A268" s="27">
        <v>263</v>
      </c>
      <c r="B268" s="41" t="s">
        <v>231</v>
      </c>
      <c r="C268" s="21" t="s">
        <v>100</v>
      </c>
      <c r="D268" s="21" t="s">
        <v>348</v>
      </c>
      <c r="E268" s="21" t="s">
        <v>27</v>
      </c>
      <c r="F268" s="21">
        <v>4</v>
      </c>
      <c r="G268" s="9">
        <v>12</v>
      </c>
      <c r="H268" s="21" t="str">
        <f>DH!$G268&amp;DH!$F268</f>
        <v>124</v>
      </c>
      <c r="I268" s="21"/>
      <c r="J268" s="22"/>
      <c r="K268" s="22">
        <v>45877</v>
      </c>
      <c r="L268" s="23">
        <f t="shared" ca="1" si="5"/>
        <v>-376</v>
      </c>
      <c r="M268" s="24" t="str">
        <f t="shared" si="6"/>
        <v/>
      </c>
      <c r="N268" s="26" t="str">
        <f t="shared" si="7"/>
        <v/>
      </c>
      <c r="O268" s="26"/>
      <c r="P268" s="26" t="str">
        <f t="array" ref="P268">IFERROR(VLOOKUP(INDEX(CĐ!$C:$C,MATCH($B268,CĐ!$B:$B,0)+COUNTIF(CĐ!$B:$B,$B268)-1),#REF!,MATCH("Hoàn thiện",#REF!,0)+1),"")</f>
        <v/>
      </c>
      <c r="Q268" s="26"/>
      <c r="R268" s="26" t="str">
        <f t="shared" si="8"/>
        <v/>
      </c>
      <c r="S268" s="26" t="str">
        <f>IF(DH!$N268="OK","Hoàn thành","Đang làm")</f>
        <v>Đang làm</v>
      </c>
      <c r="T268" s="6"/>
      <c r="U268" s="6"/>
      <c r="V268" s="6"/>
      <c r="W268" s="6"/>
      <c r="X268" s="6"/>
      <c r="Y268" s="6"/>
      <c r="Z268" s="6"/>
    </row>
    <row r="269" spans="1:26" ht="15.75" customHeight="1" x14ac:dyDescent="0.3">
      <c r="A269" s="27">
        <v>264</v>
      </c>
      <c r="B269" s="41" t="s">
        <v>349</v>
      </c>
      <c r="C269" s="21" t="s">
        <v>100</v>
      </c>
      <c r="D269" s="21" t="s">
        <v>350</v>
      </c>
      <c r="E269" s="21" t="s">
        <v>27</v>
      </c>
      <c r="F269" s="21">
        <v>30</v>
      </c>
      <c r="G269" s="9">
        <v>0.3</v>
      </c>
      <c r="H269" s="21" t="str">
        <f>DH!$G269&amp;DH!$F269</f>
        <v>0,330</v>
      </c>
      <c r="I269" s="21"/>
      <c r="J269" s="22"/>
      <c r="K269" s="22">
        <v>45877</v>
      </c>
      <c r="L269" s="23">
        <f t="shared" ca="1" si="5"/>
        <v>-376</v>
      </c>
      <c r="M269" s="24" t="str">
        <f t="shared" si="6"/>
        <v/>
      </c>
      <c r="N269" s="26" t="str">
        <f t="shared" si="7"/>
        <v/>
      </c>
      <c r="O269" s="26"/>
      <c r="P269" s="26" t="str">
        <f t="array" ref="P269">IFERROR(VLOOKUP(INDEX(CĐ!$C:$C,MATCH($B269,CĐ!$B:$B,0)+COUNTIF(CĐ!$B:$B,$B269)-1),#REF!,MATCH("Hoàn thiện",#REF!,0)+1),"")</f>
        <v/>
      </c>
      <c r="Q269" s="26"/>
      <c r="R269" s="26" t="str">
        <f t="shared" si="8"/>
        <v/>
      </c>
      <c r="S269" s="26" t="str">
        <f>IF(DH!$N269="OK","Hoàn thành","Đang làm")</f>
        <v>Đang làm</v>
      </c>
      <c r="T269" s="6"/>
      <c r="U269" s="6"/>
      <c r="V269" s="6"/>
      <c r="W269" s="6"/>
      <c r="X269" s="6"/>
      <c r="Y269" s="6"/>
      <c r="Z269" s="6"/>
    </row>
    <row r="270" spans="1:26" ht="15.75" customHeight="1" x14ac:dyDescent="0.3">
      <c r="A270" s="27">
        <v>265</v>
      </c>
      <c r="B270" s="41" t="s">
        <v>351</v>
      </c>
      <c r="C270" s="21" t="s">
        <v>352</v>
      </c>
      <c r="D270" s="21" t="s">
        <v>353</v>
      </c>
      <c r="E270" s="21" t="s">
        <v>27</v>
      </c>
      <c r="F270" s="21">
        <v>30</v>
      </c>
      <c r="G270" s="9">
        <v>25</v>
      </c>
      <c r="H270" s="21" t="str">
        <f>DH!$G270&amp;DH!$F270</f>
        <v>2530</v>
      </c>
      <c r="I270" s="21"/>
      <c r="J270" s="22"/>
      <c r="K270" s="22">
        <v>45899</v>
      </c>
      <c r="L270" s="23">
        <f t="shared" ca="1" si="5"/>
        <v>-354</v>
      </c>
      <c r="M270" s="24" t="str">
        <f t="shared" si="6"/>
        <v/>
      </c>
      <c r="N270" s="26" t="str">
        <f t="shared" si="7"/>
        <v/>
      </c>
      <c r="O270" s="26"/>
      <c r="P270" s="26" t="str">
        <f t="array" ref="P270">IFERROR(VLOOKUP(INDEX(CĐ!$C:$C,MATCH($B270,CĐ!$B:$B,0)+COUNTIF(CĐ!$B:$B,$B270)-1),#REF!,MATCH("Hoàn thiện",#REF!,0)+1),"")</f>
        <v/>
      </c>
      <c r="Q270" s="26"/>
      <c r="R270" s="26" t="str">
        <f t="shared" si="8"/>
        <v/>
      </c>
      <c r="S270" s="26" t="str">
        <f>IF(DH!$N270="OK","Hoàn thành","Đang làm")</f>
        <v>Đang làm</v>
      </c>
      <c r="T270" s="6"/>
      <c r="U270" s="6"/>
      <c r="V270" s="6"/>
      <c r="W270" s="6"/>
      <c r="X270" s="6"/>
      <c r="Y270" s="6"/>
      <c r="Z270" s="6"/>
    </row>
    <row r="271" spans="1:26" ht="15.75" customHeight="1" x14ac:dyDescent="0.3">
      <c r="A271" s="27">
        <v>266</v>
      </c>
      <c r="B271" s="41" t="s">
        <v>354</v>
      </c>
      <c r="C271" s="21" t="s">
        <v>100</v>
      </c>
      <c r="D271" s="21" t="s">
        <v>355</v>
      </c>
      <c r="E271" s="21" t="s">
        <v>27</v>
      </c>
      <c r="F271" s="21">
        <v>2</v>
      </c>
      <c r="G271" s="9">
        <v>16</v>
      </c>
      <c r="H271" s="21" t="str">
        <f>DH!$G271&amp;DH!$F271</f>
        <v>162</v>
      </c>
      <c r="I271" s="21"/>
      <c r="J271" s="22"/>
      <c r="K271" s="22">
        <v>45897</v>
      </c>
      <c r="L271" s="23">
        <f t="shared" ca="1" si="5"/>
        <v>-356</v>
      </c>
      <c r="M271" s="24" t="str">
        <f t="shared" si="6"/>
        <v/>
      </c>
      <c r="N271" s="26" t="str">
        <f t="shared" si="7"/>
        <v/>
      </c>
      <c r="O271" s="26"/>
      <c r="P271" s="26" t="str">
        <f t="array" ref="P271">IFERROR(VLOOKUP(INDEX(CĐ!$C:$C,MATCH($B271,CĐ!$B:$B,0)+COUNTIF(CĐ!$B:$B,$B271)-1),#REF!,MATCH("Hoàn thiện",#REF!,0)+1),"")</f>
        <v/>
      </c>
      <c r="Q271" s="26"/>
      <c r="R271" s="26" t="str">
        <f t="shared" si="8"/>
        <v/>
      </c>
      <c r="S271" s="26" t="str">
        <f>IF(DH!$N271="OK","Hoàn thành","Đang làm")</f>
        <v>Đang làm</v>
      </c>
      <c r="T271" s="6"/>
      <c r="U271" s="6"/>
      <c r="V271" s="6"/>
      <c r="W271" s="6"/>
      <c r="X271" s="6"/>
      <c r="Y271" s="6"/>
      <c r="Z271" s="6"/>
    </row>
    <row r="272" spans="1:26" ht="15.75" customHeight="1" x14ac:dyDescent="0.3">
      <c r="A272" s="27">
        <v>267</v>
      </c>
      <c r="B272" s="41" t="s">
        <v>356</v>
      </c>
      <c r="C272" s="21" t="s">
        <v>100</v>
      </c>
      <c r="D272" s="21" t="s">
        <v>357</v>
      </c>
      <c r="E272" s="21" t="s">
        <v>27</v>
      </c>
      <c r="F272" s="21">
        <v>4</v>
      </c>
      <c r="G272" s="9">
        <v>16</v>
      </c>
      <c r="H272" s="21" t="str">
        <f>DH!$G272&amp;DH!$F272</f>
        <v>164</v>
      </c>
      <c r="I272" s="21"/>
      <c r="J272" s="22"/>
      <c r="K272" s="22">
        <v>45899</v>
      </c>
      <c r="L272" s="23">
        <f t="shared" ca="1" si="5"/>
        <v>-354</v>
      </c>
      <c r="M272" s="24" t="str">
        <f t="shared" si="6"/>
        <v/>
      </c>
      <c r="N272" s="26" t="str">
        <f t="shared" si="7"/>
        <v/>
      </c>
      <c r="O272" s="26"/>
      <c r="P272" s="26" t="str">
        <f t="array" ref="P272">IFERROR(VLOOKUP(INDEX(CĐ!$C:$C,MATCH($B272,CĐ!$B:$B,0)+COUNTIF(CĐ!$B:$B,$B272)-1),#REF!,MATCH("Hoàn thiện",#REF!,0)+1),"")</f>
        <v/>
      </c>
      <c r="Q272" s="26"/>
      <c r="R272" s="26" t="str">
        <f t="shared" si="8"/>
        <v/>
      </c>
      <c r="S272" s="26" t="str">
        <f>IF(DH!$N272="OK","Hoàn thành","Đang làm")</f>
        <v>Đang làm</v>
      </c>
      <c r="T272" s="6"/>
      <c r="U272" s="6"/>
      <c r="V272" s="6"/>
      <c r="W272" s="6"/>
      <c r="X272" s="6"/>
      <c r="Y272" s="6"/>
      <c r="Z272" s="6"/>
    </row>
    <row r="273" spans="1:26" ht="15.75" customHeight="1" x14ac:dyDescent="0.3">
      <c r="A273" s="27">
        <v>268</v>
      </c>
      <c r="B273" s="41" t="s">
        <v>358</v>
      </c>
      <c r="C273" s="21" t="s">
        <v>100</v>
      </c>
      <c r="D273" s="21" t="s">
        <v>359</v>
      </c>
      <c r="E273" s="21" t="s">
        <v>27</v>
      </c>
      <c r="F273" s="21">
        <v>2</v>
      </c>
      <c r="G273" s="9">
        <v>70</v>
      </c>
      <c r="H273" s="21" t="str">
        <f>DH!$G273&amp;DH!$F273</f>
        <v>702</v>
      </c>
      <c r="I273" s="21"/>
      <c r="J273" s="22"/>
      <c r="K273" s="22">
        <v>45899</v>
      </c>
      <c r="L273" s="23">
        <f t="shared" ca="1" si="5"/>
        <v>-354</v>
      </c>
      <c r="M273" s="24" t="str">
        <f t="shared" si="6"/>
        <v/>
      </c>
      <c r="N273" s="26" t="str">
        <f t="shared" si="7"/>
        <v/>
      </c>
      <c r="O273" s="26"/>
      <c r="P273" s="26" t="str">
        <f t="array" ref="P273">IFERROR(VLOOKUP(INDEX(CĐ!$C:$C,MATCH($B273,CĐ!$B:$B,0)+COUNTIF(CĐ!$B:$B,$B273)-1),#REF!,MATCH("Hoàn thiện",#REF!,0)+1),"")</f>
        <v/>
      </c>
      <c r="Q273" s="26"/>
      <c r="R273" s="26" t="str">
        <f t="shared" si="8"/>
        <v/>
      </c>
      <c r="S273" s="26" t="str">
        <f>IF(DH!$N273="OK","Hoàn thành","Đang làm")</f>
        <v>Đang làm</v>
      </c>
      <c r="T273" s="6"/>
      <c r="U273" s="6"/>
      <c r="V273" s="6"/>
      <c r="W273" s="6"/>
      <c r="X273" s="6"/>
      <c r="Y273" s="6"/>
      <c r="Z273" s="6"/>
    </row>
    <row r="274" spans="1:26" ht="15.75" customHeight="1" x14ac:dyDescent="0.3">
      <c r="A274" s="27">
        <v>269</v>
      </c>
      <c r="B274" s="41" t="s">
        <v>360</v>
      </c>
      <c r="C274" s="21" t="s">
        <v>100</v>
      </c>
      <c r="D274" s="21" t="s">
        <v>361</v>
      </c>
      <c r="E274" s="21" t="s">
        <v>27</v>
      </c>
      <c r="F274" s="21">
        <v>2</v>
      </c>
      <c r="G274" s="9">
        <v>70</v>
      </c>
      <c r="H274" s="21" t="str">
        <f>DH!$G274&amp;DH!$F274</f>
        <v>702</v>
      </c>
      <c r="I274" s="21"/>
      <c r="J274" s="22"/>
      <c r="K274" s="22">
        <v>45899</v>
      </c>
      <c r="L274" s="23">
        <f t="shared" ca="1" si="5"/>
        <v>-354</v>
      </c>
      <c r="M274" s="24" t="str">
        <f t="shared" si="6"/>
        <v/>
      </c>
      <c r="N274" s="26" t="str">
        <f t="shared" si="7"/>
        <v/>
      </c>
      <c r="O274" s="26"/>
      <c r="P274" s="26" t="str">
        <f t="array" ref="P274">IFERROR(VLOOKUP(INDEX(CĐ!$C:$C,MATCH($B274,CĐ!$B:$B,0)+COUNTIF(CĐ!$B:$B,$B274)-1),#REF!,MATCH("Hoàn thiện",#REF!,0)+1),"")</f>
        <v/>
      </c>
      <c r="Q274" s="26"/>
      <c r="R274" s="26" t="str">
        <f t="shared" si="8"/>
        <v/>
      </c>
      <c r="S274" s="26" t="str">
        <f>IF(DH!$N274="OK","Hoàn thành","Đang làm")</f>
        <v>Đang làm</v>
      </c>
      <c r="T274" s="6"/>
      <c r="U274" s="6"/>
      <c r="V274" s="6"/>
      <c r="W274" s="6"/>
      <c r="X274" s="6"/>
      <c r="Y274" s="6"/>
      <c r="Z274" s="6"/>
    </row>
    <row r="275" spans="1:26" ht="15.75" customHeight="1" x14ac:dyDescent="0.3">
      <c r="A275" s="27">
        <v>270</v>
      </c>
      <c r="B275" s="41" t="s">
        <v>362</v>
      </c>
      <c r="C275" s="21" t="s">
        <v>100</v>
      </c>
      <c r="D275" s="21" t="s">
        <v>363</v>
      </c>
      <c r="E275" s="21" t="s">
        <v>27</v>
      </c>
      <c r="F275" s="21">
        <v>2</v>
      </c>
      <c r="G275" s="9">
        <v>8</v>
      </c>
      <c r="H275" s="21" t="str">
        <f>DH!$G275&amp;DH!$F275</f>
        <v>82</v>
      </c>
      <c r="I275" s="21"/>
      <c r="J275" s="22"/>
      <c r="K275" s="22">
        <v>45899</v>
      </c>
      <c r="L275" s="23">
        <f t="shared" ca="1" si="5"/>
        <v>-354</v>
      </c>
      <c r="M275" s="24" t="str">
        <f t="shared" si="6"/>
        <v/>
      </c>
      <c r="N275" s="26" t="str">
        <f t="shared" si="7"/>
        <v/>
      </c>
      <c r="O275" s="26"/>
      <c r="P275" s="26" t="str">
        <f t="array" ref="P275">IFERROR(VLOOKUP(INDEX(CĐ!$C:$C,MATCH($B275,CĐ!$B:$B,0)+COUNTIF(CĐ!$B:$B,$B275)-1),#REF!,MATCH("Hoàn thiện",#REF!,0)+1),"")</f>
        <v/>
      </c>
      <c r="Q275" s="26"/>
      <c r="R275" s="26" t="str">
        <f t="shared" si="8"/>
        <v/>
      </c>
      <c r="S275" s="26" t="str">
        <f>IF(DH!$N275="OK","Hoàn thành","Đang làm")</f>
        <v>Đang làm</v>
      </c>
      <c r="T275" s="6"/>
      <c r="U275" s="6"/>
      <c r="V275" s="6"/>
      <c r="W275" s="6"/>
      <c r="X275" s="6"/>
      <c r="Y275" s="6"/>
      <c r="Z275" s="6"/>
    </row>
    <row r="276" spans="1:26" ht="15.75" customHeight="1" x14ac:dyDescent="0.3">
      <c r="A276" s="27">
        <v>271</v>
      </c>
      <c r="B276" s="41" t="s">
        <v>364</v>
      </c>
      <c r="C276" s="21" t="s">
        <v>100</v>
      </c>
      <c r="D276" s="21" t="s">
        <v>365</v>
      </c>
      <c r="E276" s="21">
        <v>1</v>
      </c>
      <c r="F276" s="21">
        <v>1</v>
      </c>
      <c r="G276" s="9">
        <v>100</v>
      </c>
      <c r="H276" s="21" t="str">
        <f>DH!$G276&amp;DH!$F276</f>
        <v>1001</v>
      </c>
      <c r="I276" s="21"/>
      <c r="J276" s="22"/>
      <c r="K276" s="22">
        <v>45893</v>
      </c>
      <c r="L276" s="23">
        <f t="shared" ca="1" si="5"/>
        <v>-360</v>
      </c>
      <c r="M276" s="24" t="str">
        <f t="shared" si="6"/>
        <v/>
      </c>
      <c r="N276" s="26" t="str">
        <f t="shared" si="7"/>
        <v/>
      </c>
      <c r="O276" s="26"/>
      <c r="P276" s="26" t="str">
        <f t="array" ref="P276">IFERROR(VLOOKUP(INDEX(CĐ!$C:$C,MATCH($B276,CĐ!$B:$B,0)+COUNTIF(CĐ!$B:$B,$B276)-1),#REF!,MATCH("Hoàn thiện",#REF!,0)+1),"")</f>
        <v/>
      </c>
      <c r="Q276" s="26"/>
      <c r="R276" s="26" t="str">
        <f t="shared" si="8"/>
        <v/>
      </c>
      <c r="S276" s="26" t="str">
        <f>IF(DH!$N276="OK","Hoàn thành","Đang làm")</f>
        <v>Đang làm</v>
      </c>
      <c r="T276" s="6"/>
      <c r="U276" s="6"/>
      <c r="V276" s="6"/>
      <c r="W276" s="6"/>
      <c r="X276" s="6"/>
      <c r="Y276" s="6"/>
      <c r="Z276" s="6"/>
    </row>
    <row r="277" spans="1:26" ht="15.75" customHeight="1" x14ac:dyDescent="0.3">
      <c r="A277" s="27">
        <v>272</v>
      </c>
      <c r="B277" s="41" t="s">
        <v>62</v>
      </c>
      <c r="C277" s="21" t="s">
        <v>60</v>
      </c>
      <c r="D277" s="21" t="s">
        <v>366</v>
      </c>
      <c r="E277" s="21" t="s">
        <v>27</v>
      </c>
      <c r="F277" s="21">
        <v>1</v>
      </c>
      <c r="G277" s="9">
        <v>77</v>
      </c>
      <c r="H277" s="21" t="str">
        <f>DH!$G277&amp;DH!$F277</f>
        <v>771</v>
      </c>
      <c r="I277" s="21"/>
      <c r="J277" s="22"/>
      <c r="K277" s="22">
        <v>45899</v>
      </c>
      <c r="L277" s="23">
        <f t="shared" ca="1" si="5"/>
        <v>-354</v>
      </c>
      <c r="M277" s="24" t="str">
        <f t="shared" si="6"/>
        <v/>
      </c>
      <c r="N277" s="26" t="str">
        <f t="shared" si="7"/>
        <v/>
      </c>
      <c r="O277" s="26"/>
      <c r="P277" s="26" t="str">
        <f t="array" ref="P277">IFERROR(VLOOKUP(INDEX(CĐ!$C:$C,MATCH($B277,CĐ!$B:$B,0)+COUNTIF(CĐ!$B:$B,$B277)-1),#REF!,MATCH("Hoàn thiện",#REF!,0)+1),"")</f>
        <v/>
      </c>
      <c r="Q277" s="26"/>
      <c r="R277" s="26" t="str">
        <f t="shared" si="8"/>
        <v/>
      </c>
      <c r="S277" s="26" t="str">
        <f>IF(DH!$N277="OK","Hoàn thành","Đang làm")</f>
        <v>Đang làm</v>
      </c>
      <c r="T277" s="6"/>
      <c r="U277" s="6"/>
      <c r="V277" s="6"/>
      <c r="W277" s="6"/>
      <c r="X277" s="6"/>
      <c r="Y277" s="6"/>
      <c r="Z277" s="6"/>
    </row>
    <row r="278" spans="1:26" ht="15.75" customHeight="1" x14ac:dyDescent="0.3">
      <c r="A278" s="27">
        <v>273</v>
      </c>
      <c r="B278" s="41" t="s">
        <v>63</v>
      </c>
      <c r="C278" s="21" t="s">
        <v>60</v>
      </c>
      <c r="D278" s="21" t="s">
        <v>367</v>
      </c>
      <c r="E278" s="21" t="s">
        <v>27</v>
      </c>
      <c r="F278" s="21">
        <v>15</v>
      </c>
      <c r="G278" s="9">
        <v>77</v>
      </c>
      <c r="H278" s="21" t="str">
        <f>DH!$G278&amp;DH!$F278</f>
        <v>7715</v>
      </c>
      <c r="I278" s="21"/>
      <c r="J278" s="22"/>
      <c r="K278" s="22">
        <v>45899</v>
      </c>
      <c r="L278" s="23">
        <f t="shared" ca="1" si="5"/>
        <v>-354</v>
      </c>
      <c r="M278" s="24" t="str">
        <f t="shared" si="6"/>
        <v/>
      </c>
      <c r="N278" s="26" t="str">
        <f t="shared" si="7"/>
        <v/>
      </c>
      <c r="O278" s="26"/>
      <c r="P278" s="26" t="str">
        <f t="array" ref="P278">IFERROR(VLOOKUP(INDEX(CĐ!$C:$C,MATCH($B278,CĐ!$B:$B,0)+COUNTIF(CĐ!$B:$B,$B278)-1),#REF!,MATCH("Hoàn thiện",#REF!,0)+1),"")</f>
        <v/>
      </c>
      <c r="Q278" s="26"/>
      <c r="R278" s="26" t="str">
        <f t="shared" si="8"/>
        <v/>
      </c>
      <c r="S278" s="26" t="str">
        <f>IF(DH!$N278="OK","Hoàn thành","Đang làm")</f>
        <v>Đang làm</v>
      </c>
      <c r="T278" s="6"/>
      <c r="U278" s="6"/>
      <c r="V278" s="6"/>
      <c r="W278" s="6"/>
      <c r="X278" s="6"/>
      <c r="Y278" s="6"/>
      <c r="Z278" s="6"/>
    </row>
    <row r="279" spans="1:26" ht="15.75" customHeight="1" x14ac:dyDescent="0.3">
      <c r="A279" s="27">
        <v>274</v>
      </c>
      <c r="B279" s="41" t="s">
        <v>64</v>
      </c>
      <c r="C279" s="21" t="s">
        <v>60</v>
      </c>
      <c r="D279" s="21" t="s">
        <v>368</v>
      </c>
      <c r="E279" s="21" t="s">
        <v>27</v>
      </c>
      <c r="F279" s="21">
        <v>1</v>
      </c>
      <c r="G279" s="9">
        <v>87</v>
      </c>
      <c r="H279" s="21" t="str">
        <f>DH!$G279&amp;DH!$F279</f>
        <v>871</v>
      </c>
      <c r="I279" s="21"/>
      <c r="J279" s="22"/>
      <c r="K279" s="22">
        <v>45899</v>
      </c>
      <c r="L279" s="23">
        <f t="shared" ca="1" si="5"/>
        <v>-354</v>
      </c>
      <c r="M279" s="24" t="str">
        <f t="shared" si="6"/>
        <v/>
      </c>
      <c r="N279" s="26" t="str">
        <f t="shared" si="7"/>
        <v/>
      </c>
      <c r="O279" s="26"/>
      <c r="P279" s="26" t="str">
        <f t="array" ref="P279">IFERROR(VLOOKUP(INDEX(CĐ!$C:$C,MATCH($B279,CĐ!$B:$B,0)+COUNTIF(CĐ!$B:$B,$B279)-1),#REF!,MATCH("Hoàn thiện",#REF!,0)+1),"")</f>
        <v/>
      </c>
      <c r="Q279" s="26"/>
      <c r="R279" s="26" t="str">
        <f t="shared" si="8"/>
        <v/>
      </c>
      <c r="S279" s="26" t="str">
        <f>IF(DH!$N279="OK","Hoàn thành","Đang làm")</f>
        <v>Đang làm</v>
      </c>
      <c r="T279" s="6"/>
      <c r="U279" s="6"/>
      <c r="V279" s="6"/>
      <c r="W279" s="6"/>
      <c r="X279" s="6"/>
      <c r="Y279" s="6"/>
      <c r="Z279" s="6"/>
    </row>
    <row r="280" spans="1:26" ht="15.75" customHeight="1" x14ac:dyDescent="0.3">
      <c r="A280" s="27">
        <v>275</v>
      </c>
      <c r="B280" s="41" t="s">
        <v>65</v>
      </c>
      <c r="C280" s="21" t="s">
        <v>60</v>
      </c>
      <c r="D280" s="21" t="s">
        <v>369</v>
      </c>
      <c r="E280" s="21" t="s">
        <v>27</v>
      </c>
      <c r="F280" s="21">
        <v>15</v>
      </c>
      <c r="G280" s="9">
        <v>87</v>
      </c>
      <c r="H280" s="21" t="str">
        <f>DH!$G280&amp;DH!$F280</f>
        <v>8715</v>
      </c>
      <c r="I280" s="21"/>
      <c r="J280" s="22"/>
      <c r="K280" s="22">
        <v>45899</v>
      </c>
      <c r="L280" s="23">
        <f t="shared" ca="1" si="5"/>
        <v>-354</v>
      </c>
      <c r="M280" s="24" t="str">
        <f t="shared" si="6"/>
        <v/>
      </c>
      <c r="N280" s="26" t="str">
        <f t="shared" si="7"/>
        <v/>
      </c>
      <c r="O280" s="26"/>
      <c r="P280" s="26" t="str">
        <f t="array" ref="P280">IFERROR(VLOOKUP(INDEX(CĐ!$C:$C,MATCH($B280,CĐ!$B:$B,0)+COUNTIF(CĐ!$B:$B,$B280)-1),#REF!,MATCH("Hoàn thiện",#REF!,0)+1),"")</f>
        <v/>
      </c>
      <c r="Q280" s="26"/>
      <c r="R280" s="26" t="str">
        <f t="shared" si="8"/>
        <v/>
      </c>
      <c r="S280" s="26" t="str">
        <f>IF(DH!$N280="OK","Hoàn thành","Đang làm")</f>
        <v>Đang làm</v>
      </c>
      <c r="T280" s="6"/>
      <c r="U280" s="6"/>
      <c r="V280" s="6"/>
      <c r="W280" s="6"/>
      <c r="X280" s="6"/>
      <c r="Y280" s="6"/>
      <c r="Z280" s="6"/>
    </row>
    <row r="281" spans="1:26" ht="15.75" customHeight="1" x14ac:dyDescent="0.3">
      <c r="A281" s="27">
        <v>276</v>
      </c>
      <c r="B281" s="41" t="s">
        <v>370</v>
      </c>
      <c r="C281" s="21" t="s">
        <v>371</v>
      </c>
      <c r="D281" s="21" t="s">
        <v>372</v>
      </c>
      <c r="E281" s="21" t="s">
        <v>27</v>
      </c>
      <c r="F281" s="21">
        <v>18</v>
      </c>
      <c r="G281" s="9">
        <v>1000</v>
      </c>
      <c r="H281" s="21" t="str">
        <f>DH!$G281&amp;DH!$F281</f>
        <v>100018</v>
      </c>
      <c r="I281" s="21"/>
      <c r="J281" s="22"/>
      <c r="K281" s="22">
        <v>45899</v>
      </c>
      <c r="L281" s="23">
        <f t="shared" ca="1" si="5"/>
        <v>-354</v>
      </c>
      <c r="M281" s="24" t="str">
        <f t="shared" si="6"/>
        <v/>
      </c>
      <c r="N281" s="26" t="str">
        <f t="shared" si="7"/>
        <v/>
      </c>
      <c r="O281" s="26"/>
      <c r="P281" s="26" t="str">
        <f t="array" ref="P281">IFERROR(VLOOKUP(INDEX(CĐ!$C:$C,MATCH($B281,CĐ!$B:$B,0)+COUNTIF(CĐ!$B:$B,$B281)-1),#REF!,MATCH("Hoàn thiện",#REF!,0)+1),"")</f>
        <v/>
      </c>
      <c r="Q281" s="26"/>
      <c r="R281" s="26" t="str">
        <f t="shared" si="8"/>
        <v/>
      </c>
      <c r="S281" s="26" t="str">
        <f>IF(DH!$N281="OK","Hoàn thành","Đang làm")</f>
        <v>Đang làm</v>
      </c>
      <c r="T281" s="6"/>
      <c r="U281" s="6"/>
      <c r="V281" s="6"/>
      <c r="W281" s="6"/>
      <c r="X281" s="6"/>
      <c r="Y281" s="6"/>
      <c r="Z281" s="6"/>
    </row>
    <row r="282" spans="1:26" ht="15.75" customHeight="1" x14ac:dyDescent="0.3">
      <c r="A282" s="27">
        <v>277</v>
      </c>
      <c r="B282" s="41" t="s">
        <v>373</v>
      </c>
      <c r="C282" s="21" t="s">
        <v>371</v>
      </c>
      <c r="D282" s="21" t="s">
        <v>374</v>
      </c>
      <c r="E282" s="21" t="s">
        <v>27</v>
      </c>
      <c r="F282" s="21">
        <v>16</v>
      </c>
      <c r="G282" s="9">
        <v>1000</v>
      </c>
      <c r="H282" s="21" t="str">
        <f>DH!$G282&amp;DH!$F282</f>
        <v>100016</v>
      </c>
      <c r="I282" s="21"/>
      <c r="J282" s="22"/>
      <c r="K282" s="22">
        <v>45899</v>
      </c>
      <c r="L282" s="23">
        <f t="shared" ca="1" si="5"/>
        <v>-354</v>
      </c>
      <c r="M282" s="24" t="str">
        <f t="shared" si="6"/>
        <v/>
      </c>
      <c r="N282" s="26" t="str">
        <f t="shared" si="7"/>
        <v/>
      </c>
      <c r="O282" s="26"/>
      <c r="P282" s="26" t="str">
        <f t="array" ref="P282">IFERROR(VLOOKUP(INDEX(CĐ!$C:$C,MATCH($B282,CĐ!$B:$B,0)+COUNTIF(CĐ!$B:$B,$B282)-1),#REF!,MATCH("Hoàn thiện",#REF!,0)+1),"")</f>
        <v/>
      </c>
      <c r="Q282" s="26"/>
      <c r="R282" s="26" t="str">
        <f t="shared" si="8"/>
        <v/>
      </c>
      <c r="S282" s="26" t="str">
        <f>IF(DH!$N282="OK","Hoàn thành","Đang làm")</f>
        <v>Đang làm</v>
      </c>
      <c r="T282" s="6"/>
      <c r="U282" s="6"/>
      <c r="V282" s="6"/>
      <c r="W282" s="6"/>
      <c r="X282" s="6"/>
      <c r="Y282" s="6"/>
      <c r="Z282" s="6"/>
    </row>
    <row r="283" spans="1:26" ht="15.75" customHeight="1" x14ac:dyDescent="0.3">
      <c r="A283" s="27">
        <v>278</v>
      </c>
      <c r="B283" s="41" t="s">
        <v>375</v>
      </c>
      <c r="C283" s="21" t="s">
        <v>180</v>
      </c>
      <c r="D283" s="21" t="s">
        <v>376</v>
      </c>
      <c r="E283" s="21" t="s">
        <v>27</v>
      </c>
      <c r="F283" s="21">
        <v>58</v>
      </c>
      <c r="G283" s="9">
        <v>3</v>
      </c>
      <c r="H283" s="21" t="str">
        <f>DH!$G283&amp;DH!$F283</f>
        <v>358</v>
      </c>
      <c r="I283" s="21"/>
      <c r="J283" s="22"/>
      <c r="K283" s="22">
        <v>45904</v>
      </c>
      <c r="L283" s="23">
        <f t="shared" ca="1" si="5"/>
        <v>-349</v>
      </c>
      <c r="M283" s="24" t="str">
        <f t="shared" si="6"/>
        <v/>
      </c>
      <c r="N283" s="26" t="str">
        <f t="shared" si="7"/>
        <v/>
      </c>
      <c r="O283" s="26"/>
      <c r="P283" s="26" t="str">
        <f t="array" ref="P283">IFERROR(VLOOKUP(INDEX(CĐ!$C:$C,MATCH($B283,CĐ!$B:$B,0)+COUNTIF(CĐ!$B:$B,$B283)-1),#REF!,MATCH("Hoàn thiện",#REF!,0)+1),"")</f>
        <v/>
      </c>
      <c r="Q283" s="26"/>
      <c r="R283" s="26" t="str">
        <f t="shared" si="8"/>
        <v/>
      </c>
      <c r="S283" s="26" t="str">
        <f>IF(DH!$N283="OK","Hoàn thành","Đang làm")</f>
        <v>Đang làm</v>
      </c>
      <c r="T283" s="6"/>
      <c r="U283" s="6"/>
      <c r="V283" s="6"/>
      <c r="W283" s="6"/>
      <c r="X283" s="6"/>
      <c r="Y283" s="6"/>
      <c r="Z283" s="6"/>
    </row>
    <row r="284" spans="1:26" ht="15.75" customHeight="1" x14ac:dyDescent="0.3">
      <c r="A284" s="27">
        <v>279</v>
      </c>
      <c r="B284" s="41" t="s">
        <v>377</v>
      </c>
      <c r="C284" s="21" t="s">
        <v>94</v>
      </c>
      <c r="D284" s="21" t="s">
        <v>378</v>
      </c>
      <c r="E284" s="21" t="s">
        <v>27</v>
      </c>
      <c r="F284" s="21">
        <v>24</v>
      </c>
      <c r="G284" s="9">
        <v>16</v>
      </c>
      <c r="H284" s="21" t="str">
        <f>DH!$G284&amp;DH!$F284</f>
        <v>1624</v>
      </c>
      <c r="I284" s="21"/>
      <c r="J284" s="22"/>
      <c r="K284" s="22">
        <v>45899</v>
      </c>
      <c r="L284" s="23">
        <f t="shared" ca="1" si="5"/>
        <v>-354</v>
      </c>
      <c r="M284" s="24" t="str">
        <f t="shared" si="6"/>
        <v/>
      </c>
      <c r="N284" s="26" t="str">
        <f t="shared" si="7"/>
        <v/>
      </c>
      <c r="O284" s="26"/>
      <c r="P284" s="26" t="str">
        <f t="array" ref="P284">IFERROR(VLOOKUP(INDEX(CĐ!$C:$C,MATCH($B284,CĐ!$B:$B,0)+COUNTIF(CĐ!$B:$B,$B284)-1),#REF!,MATCH("Hoàn thiện",#REF!,0)+1),"")</f>
        <v/>
      </c>
      <c r="Q284" s="26"/>
      <c r="R284" s="26" t="str">
        <f t="shared" si="8"/>
        <v/>
      </c>
      <c r="S284" s="26" t="str">
        <f>IF(DH!$N284="OK","Hoàn thành","Đang làm")</f>
        <v>Đang làm</v>
      </c>
      <c r="T284" s="6"/>
      <c r="U284" s="6"/>
      <c r="V284" s="6"/>
      <c r="W284" s="6"/>
      <c r="X284" s="6"/>
      <c r="Y284" s="6"/>
      <c r="Z284" s="6"/>
    </row>
    <row r="285" spans="1:26" ht="15.75" customHeight="1" x14ac:dyDescent="0.3">
      <c r="A285" s="27">
        <v>280</v>
      </c>
      <c r="B285" s="41" t="s">
        <v>379</v>
      </c>
      <c r="C285" s="21" t="s">
        <v>94</v>
      </c>
      <c r="D285" s="21" t="s">
        <v>380</v>
      </c>
      <c r="E285" s="21" t="s">
        <v>27</v>
      </c>
      <c r="F285" s="21">
        <v>2</v>
      </c>
      <c r="G285" s="9">
        <v>4</v>
      </c>
      <c r="H285" s="21" t="str">
        <f>DH!$G285&amp;DH!$F285</f>
        <v>42</v>
      </c>
      <c r="I285" s="21"/>
      <c r="J285" s="22"/>
      <c r="K285" s="22">
        <v>45899</v>
      </c>
      <c r="L285" s="23">
        <f t="shared" ca="1" si="5"/>
        <v>-354</v>
      </c>
      <c r="M285" s="24" t="str">
        <f t="shared" si="6"/>
        <v/>
      </c>
      <c r="N285" s="26" t="str">
        <f t="shared" si="7"/>
        <v/>
      </c>
      <c r="O285" s="26"/>
      <c r="P285" s="26" t="str">
        <f t="array" ref="P285">IFERROR(VLOOKUP(INDEX(CĐ!$C:$C,MATCH($B285,CĐ!$B:$B,0)+COUNTIF(CĐ!$B:$B,$B285)-1),#REF!,MATCH("Hoàn thiện",#REF!,0)+1),"")</f>
        <v/>
      </c>
      <c r="Q285" s="26"/>
      <c r="R285" s="26" t="str">
        <f t="shared" si="8"/>
        <v/>
      </c>
      <c r="S285" s="26" t="str">
        <f>IF(DH!$N285="OK","Hoàn thành","Đang làm")</f>
        <v>Đang làm</v>
      </c>
      <c r="T285" s="6"/>
      <c r="U285" s="6"/>
      <c r="V285" s="6"/>
      <c r="W285" s="6"/>
      <c r="X285" s="6"/>
      <c r="Y285" s="6"/>
      <c r="Z285" s="6"/>
    </row>
    <row r="286" spans="1:26" ht="15.75" customHeight="1" x14ac:dyDescent="0.3">
      <c r="A286" s="27">
        <v>281</v>
      </c>
      <c r="B286" s="41" t="s">
        <v>381</v>
      </c>
      <c r="C286" s="21" t="s">
        <v>100</v>
      </c>
      <c r="D286" s="21" t="s">
        <v>382</v>
      </c>
      <c r="E286" s="21" t="s">
        <v>43</v>
      </c>
      <c r="F286" s="21">
        <v>2</v>
      </c>
      <c r="G286" s="9">
        <v>18</v>
      </c>
      <c r="H286" s="21" t="str">
        <f>DH!$G286&amp;DH!$F286</f>
        <v>182</v>
      </c>
      <c r="I286" s="21"/>
      <c r="J286" s="22"/>
      <c r="K286" s="22">
        <v>45899</v>
      </c>
      <c r="L286" s="23">
        <f t="shared" ca="1" si="5"/>
        <v>-354</v>
      </c>
      <c r="M286" s="24" t="str">
        <f t="shared" si="6"/>
        <v/>
      </c>
      <c r="N286" s="26" t="str">
        <f t="shared" si="7"/>
        <v/>
      </c>
      <c r="O286" s="26"/>
      <c r="P286" s="26" t="str">
        <f t="array" ref="P286">IFERROR(VLOOKUP(INDEX(CĐ!$C:$C,MATCH($B286,CĐ!$B:$B,0)+COUNTIF(CĐ!$B:$B,$B286)-1),#REF!,MATCH("Hoàn thiện",#REF!,0)+1),"")</f>
        <v/>
      </c>
      <c r="Q286" s="26"/>
      <c r="R286" s="26" t="str">
        <f t="shared" si="8"/>
        <v/>
      </c>
      <c r="S286" s="26" t="str">
        <f>IF(DH!$N286="OK","Hoàn thành","Đang làm")</f>
        <v>Đang làm</v>
      </c>
      <c r="T286" s="6"/>
      <c r="U286" s="6"/>
      <c r="V286" s="6"/>
      <c r="W286" s="6"/>
      <c r="X286" s="6"/>
      <c r="Y286" s="6"/>
      <c r="Z286" s="6"/>
    </row>
    <row r="287" spans="1:26" ht="15.75" customHeight="1" x14ac:dyDescent="0.3">
      <c r="A287" s="27">
        <v>282</v>
      </c>
      <c r="B287" s="41" t="s">
        <v>383</v>
      </c>
      <c r="C287" s="21" t="s">
        <v>100</v>
      </c>
      <c r="D287" s="21" t="s">
        <v>384</v>
      </c>
      <c r="E287" s="21" t="s">
        <v>43</v>
      </c>
      <c r="F287" s="21">
        <v>2</v>
      </c>
      <c r="G287" s="9">
        <v>18</v>
      </c>
      <c r="H287" s="21" t="str">
        <f>DH!$G287&amp;DH!$F287</f>
        <v>182</v>
      </c>
      <c r="I287" s="21"/>
      <c r="J287" s="22"/>
      <c r="K287" s="22">
        <v>45899</v>
      </c>
      <c r="L287" s="23">
        <f t="shared" ca="1" si="5"/>
        <v>-354</v>
      </c>
      <c r="M287" s="24" t="str">
        <f t="shared" si="6"/>
        <v/>
      </c>
      <c r="N287" s="26" t="str">
        <f t="shared" si="7"/>
        <v/>
      </c>
      <c r="O287" s="26"/>
      <c r="P287" s="26" t="str">
        <f t="array" ref="P287">IFERROR(VLOOKUP(INDEX(CĐ!$C:$C,MATCH($B287,CĐ!$B:$B,0)+COUNTIF(CĐ!$B:$B,$B287)-1),#REF!,MATCH("Hoàn thiện",#REF!,0)+1),"")</f>
        <v/>
      </c>
      <c r="Q287" s="26"/>
      <c r="R287" s="26" t="str">
        <f t="shared" si="8"/>
        <v/>
      </c>
      <c r="S287" s="26" t="str">
        <f>IF(DH!$N287="OK","Hoàn thành","Đang làm")</f>
        <v>Đang làm</v>
      </c>
      <c r="T287" s="6"/>
      <c r="U287" s="6"/>
      <c r="V287" s="6"/>
      <c r="W287" s="6"/>
      <c r="X287" s="6"/>
      <c r="Y287" s="6"/>
      <c r="Z287" s="6"/>
    </row>
    <row r="288" spans="1:26" ht="15.75" customHeight="1" x14ac:dyDescent="0.3">
      <c r="A288" s="27">
        <v>283</v>
      </c>
      <c r="B288" s="41" t="s">
        <v>385</v>
      </c>
      <c r="C288" s="21" t="s">
        <v>53</v>
      </c>
      <c r="D288" s="21" t="s">
        <v>386</v>
      </c>
      <c r="E288" s="21" t="s">
        <v>27</v>
      </c>
      <c r="F288" s="21">
        <v>2</v>
      </c>
      <c r="G288" s="9">
        <v>396</v>
      </c>
      <c r="H288" s="21" t="str">
        <f>DH!$G288&amp;DH!$F288</f>
        <v>3962</v>
      </c>
      <c r="I288" s="21"/>
      <c r="J288" s="22"/>
      <c r="K288" s="22">
        <v>45912</v>
      </c>
      <c r="L288" s="23">
        <f t="shared" ca="1" si="5"/>
        <v>-341</v>
      </c>
      <c r="M288" s="24" t="str">
        <f t="shared" si="6"/>
        <v/>
      </c>
      <c r="N288" s="26" t="str">
        <f t="shared" si="7"/>
        <v/>
      </c>
      <c r="O288" s="26"/>
      <c r="P288" s="26" t="str">
        <f t="array" ref="P288">IFERROR(VLOOKUP(INDEX(CĐ!$C:$C,MATCH($B288,CĐ!$B:$B,0)+COUNTIF(CĐ!$B:$B,$B288)-1),#REF!,MATCH("Hoàn thiện",#REF!,0)+1),"")</f>
        <v/>
      </c>
      <c r="Q288" s="26"/>
      <c r="R288" s="26" t="str">
        <f t="shared" si="8"/>
        <v/>
      </c>
      <c r="S288" s="26" t="str">
        <f>IF(DH!$N288="OK","Hoàn thành","Đang làm")</f>
        <v>Đang làm</v>
      </c>
      <c r="T288" s="6"/>
      <c r="U288" s="6"/>
      <c r="V288" s="6"/>
      <c r="W288" s="6"/>
      <c r="X288" s="6"/>
      <c r="Y288" s="6"/>
      <c r="Z288" s="6"/>
    </row>
    <row r="289" spans="1:26" ht="15.75" customHeight="1" x14ac:dyDescent="0.3">
      <c r="A289" s="27">
        <v>284</v>
      </c>
      <c r="B289" s="41" t="s">
        <v>387</v>
      </c>
      <c r="C289" s="21" t="s">
        <v>53</v>
      </c>
      <c r="D289" s="21" t="s">
        <v>388</v>
      </c>
      <c r="E289" s="21" t="s">
        <v>27</v>
      </c>
      <c r="F289" s="21">
        <v>2</v>
      </c>
      <c r="G289" s="9">
        <v>362</v>
      </c>
      <c r="H289" s="21" t="str">
        <f>DH!$G289&amp;DH!$F289</f>
        <v>3622</v>
      </c>
      <c r="I289" s="21"/>
      <c r="J289" s="22"/>
      <c r="K289" s="22">
        <v>45912</v>
      </c>
      <c r="L289" s="23">
        <f t="shared" ca="1" si="5"/>
        <v>-341</v>
      </c>
      <c r="M289" s="24" t="str">
        <f t="shared" si="6"/>
        <v/>
      </c>
      <c r="N289" s="26" t="str">
        <f t="shared" si="7"/>
        <v/>
      </c>
      <c r="O289" s="26"/>
      <c r="P289" s="26" t="str">
        <f t="array" ref="P289">IFERROR(VLOOKUP(INDEX(CĐ!$C:$C,MATCH($B289,CĐ!$B:$B,0)+COUNTIF(CĐ!$B:$B,$B289)-1),#REF!,MATCH("Hoàn thiện",#REF!,0)+1),"")</f>
        <v/>
      </c>
      <c r="Q289" s="26"/>
      <c r="R289" s="26" t="str">
        <f t="shared" si="8"/>
        <v/>
      </c>
      <c r="S289" s="26" t="str">
        <f>IF(DH!$N289="OK","Hoàn thành","Đang làm")</f>
        <v>Đang làm</v>
      </c>
      <c r="T289" s="6"/>
      <c r="U289" s="6"/>
      <c r="V289" s="6"/>
      <c r="W289" s="6"/>
      <c r="X289" s="6"/>
      <c r="Y289" s="6"/>
      <c r="Z289" s="6"/>
    </row>
    <row r="290" spans="1:26" ht="15.75" customHeight="1" x14ac:dyDescent="0.3">
      <c r="A290" s="27">
        <v>285</v>
      </c>
      <c r="B290" s="41" t="s">
        <v>389</v>
      </c>
      <c r="C290" s="21" t="s">
        <v>100</v>
      </c>
      <c r="D290" s="21" t="s">
        <v>390</v>
      </c>
      <c r="E290" s="21" t="s">
        <v>27</v>
      </c>
      <c r="F290" s="21">
        <v>4</v>
      </c>
      <c r="G290" s="9">
        <v>70</v>
      </c>
      <c r="H290" s="21" t="str">
        <f>DH!$G290&amp;DH!$F290</f>
        <v>704</v>
      </c>
      <c r="I290" s="21"/>
      <c r="J290" s="22"/>
      <c r="K290" s="22">
        <v>45910</v>
      </c>
      <c r="L290" s="23">
        <f t="shared" ca="1" si="5"/>
        <v>-343</v>
      </c>
      <c r="M290" s="24" t="str">
        <f t="shared" si="6"/>
        <v/>
      </c>
      <c r="N290" s="26" t="str">
        <f t="shared" si="7"/>
        <v/>
      </c>
      <c r="O290" s="26"/>
      <c r="P290" s="26" t="str">
        <f t="array" ref="P290">IFERROR(VLOOKUP(INDEX(CĐ!$C:$C,MATCH($B290,CĐ!$B:$B,0)+COUNTIF(CĐ!$B:$B,$B290)-1),#REF!,MATCH("Hoàn thiện",#REF!,0)+1),"")</f>
        <v/>
      </c>
      <c r="Q290" s="26"/>
      <c r="R290" s="26" t="str">
        <f t="shared" si="8"/>
        <v/>
      </c>
      <c r="S290" s="26" t="str">
        <f>IF(DH!$N290="OK","Hoàn thành","Đang làm")</f>
        <v>Đang làm</v>
      </c>
      <c r="T290" s="6"/>
      <c r="U290" s="6"/>
      <c r="V290" s="6"/>
      <c r="W290" s="6"/>
      <c r="X290" s="6"/>
      <c r="Y290" s="6"/>
      <c r="Z290" s="6"/>
    </row>
    <row r="291" spans="1:26" ht="15.75" customHeight="1" x14ac:dyDescent="0.3">
      <c r="A291" s="27">
        <v>286</v>
      </c>
      <c r="B291" s="41" t="s">
        <v>191</v>
      </c>
      <c r="C291" s="21" t="s">
        <v>187</v>
      </c>
      <c r="D291" s="21" t="s">
        <v>391</v>
      </c>
      <c r="E291" s="21" t="s">
        <v>27</v>
      </c>
      <c r="F291" s="21">
        <v>15</v>
      </c>
      <c r="G291" s="9">
        <v>25</v>
      </c>
      <c r="H291" s="21" t="str">
        <f>DH!$G291&amp;DH!$F291</f>
        <v>2515</v>
      </c>
      <c r="I291" s="21"/>
      <c r="J291" s="22"/>
      <c r="K291" s="22">
        <v>45930</v>
      </c>
      <c r="L291" s="23">
        <f t="shared" ca="1" si="5"/>
        <v>-323</v>
      </c>
      <c r="M291" s="24" t="str">
        <f t="shared" si="6"/>
        <v/>
      </c>
      <c r="N291" s="26" t="str">
        <f t="shared" si="7"/>
        <v/>
      </c>
      <c r="O291" s="26"/>
      <c r="P291" s="26" t="str">
        <f t="array" ref="P291">IFERROR(VLOOKUP(INDEX(CĐ!$C:$C,MATCH($B291,CĐ!$B:$B,0)+COUNTIF(CĐ!$B:$B,$B291)-1),#REF!,MATCH("Hoàn thiện",#REF!,0)+1),"")</f>
        <v/>
      </c>
      <c r="Q291" s="26"/>
      <c r="R291" s="26" t="str">
        <f t="shared" si="8"/>
        <v/>
      </c>
      <c r="S291" s="26" t="str">
        <f>IF(DH!$N291="OK","Hoàn thành","Đang làm")</f>
        <v>Đang làm</v>
      </c>
      <c r="T291" s="6"/>
      <c r="U291" s="6"/>
      <c r="V291" s="6"/>
      <c r="W291" s="6"/>
      <c r="X291" s="6"/>
      <c r="Y291" s="6"/>
      <c r="Z291" s="6"/>
    </row>
    <row r="292" spans="1:26" ht="15.75" customHeight="1" x14ac:dyDescent="0.3">
      <c r="A292" s="27">
        <v>287</v>
      </c>
      <c r="B292" s="41" t="s">
        <v>392</v>
      </c>
      <c r="C292" s="21" t="s">
        <v>393</v>
      </c>
      <c r="D292" s="21" t="s">
        <v>394</v>
      </c>
      <c r="E292" s="21" t="s">
        <v>27</v>
      </c>
      <c r="F292" s="21">
        <v>12</v>
      </c>
      <c r="G292" s="9">
        <v>528</v>
      </c>
      <c r="H292" s="21" t="str">
        <f>DH!$G292&amp;DH!$F292</f>
        <v>52812</v>
      </c>
      <c r="I292" s="21"/>
      <c r="J292" s="22"/>
      <c r="K292" s="22">
        <v>45924</v>
      </c>
      <c r="L292" s="23">
        <f t="shared" ca="1" si="5"/>
        <v>-329</v>
      </c>
      <c r="M292" s="24" t="str">
        <f t="shared" si="6"/>
        <v/>
      </c>
      <c r="N292" s="26" t="str">
        <f t="shared" si="7"/>
        <v/>
      </c>
      <c r="O292" s="26"/>
      <c r="P292" s="26" t="str">
        <f t="array" ref="P292">IFERROR(VLOOKUP(INDEX(CĐ!$C:$C,MATCH($B292,CĐ!$B:$B,0)+COUNTIF(CĐ!$B:$B,$B292)-1),#REF!,MATCH("Hoàn thiện",#REF!,0)+1),"")</f>
        <v/>
      </c>
      <c r="Q292" s="26"/>
      <c r="R292" s="26" t="str">
        <f t="shared" si="8"/>
        <v/>
      </c>
      <c r="S292" s="26" t="str">
        <f>IF(DH!$N292="OK","Hoàn thành","Đang làm")</f>
        <v>Đang làm</v>
      </c>
      <c r="T292" s="6"/>
      <c r="U292" s="6"/>
      <c r="V292" s="6"/>
      <c r="W292" s="6"/>
      <c r="X292" s="6"/>
      <c r="Y292" s="6"/>
      <c r="Z292" s="6"/>
    </row>
    <row r="293" spans="1:26" ht="15.75" customHeight="1" x14ac:dyDescent="0.3">
      <c r="A293" s="27">
        <v>288</v>
      </c>
      <c r="B293" s="41" t="s">
        <v>395</v>
      </c>
      <c r="C293" s="21" t="s">
        <v>77</v>
      </c>
      <c r="D293" s="21" t="s">
        <v>396</v>
      </c>
      <c r="E293" s="21" t="s">
        <v>27</v>
      </c>
      <c r="F293" s="21">
        <v>4</v>
      </c>
      <c r="G293" s="9">
        <v>477</v>
      </c>
      <c r="H293" s="21" t="str">
        <f>DH!$G293&amp;DH!$F293</f>
        <v>4774</v>
      </c>
      <c r="I293" s="21"/>
      <c r="J293" s="22"/>
      <c r="K293" s="22">
        <v>45930</v>
      </c>
      <c r="L293" s="23">
        <f t="shared" ca="1" si="5"/>
        <v>-323</v>
      </c>
      <c r="M293" s="24" t="str">
        <f t="shared" si="6"/>
        <v/>
      </c>
      <c r="N293" s="26" t="str">
        <f t="shared" si="7"/>
        <v/>
      </c>
      <c r="O293" s="26"/>
      <c r="P293" s="26" t="str">
        <f t="array" ref="P293">IFERROR(VLOOKUP(INDEX(CĐ!$C:$C,MATCH($B293,CĐ!$B:$B,0)+COUNTIF(CĐ!$B:$B,$B293)-1),#REF!,MATCH("Hoàn thiện",#REF!,0)+1),"")</f>
        <v/>
      </c>
      <c r="Q293" s="26"/>
      <c r="R293" s="26" t="str">
        <f t="shared" si="8"/>
        <v/>
      </c>
      <c r="S293" s="26" t="str">
        <f>IF(DH!$N293="OK","Hoàn thành","Đang làm")</f>
        <v>Đang làm</v>
      </c>
      <c r="T293" s="6"/>
      <c r="U293" s="6"/>
      <c r="V293" s="6"/>
      <c r="W293" s="6"/>
      <c r="X293" s="6"/>
      <c r="Y293" s="6"/>
      <c r="Z293" s="6"/>
    </row>
    <row r="294" spans="1:26" ht="15.75" customHeight="1" x14ac:dyDescent="0.3">
      <c r="A294" s="27">
        <v>289</v>
      </c>
      <c r="B294" s="41" t="s">
        <v>397</v>
      </c>
      <c r="C294" s="21" t="s">
        <v>352</v>
      </c>
      <c r="D294" s="21" t="s">
        <v>398</v>
      </c>
      <c r="E294" s="21" t="s">
        <v>27</v>
      </c>
      <c r="F294" s="21">
        <v>1</v>
      </c>
      <c r="G294" s="9">
        <v>74</v>
      </c>
      <c r="H294" s="21" t="str">
        <f>DH!$G294&amp;DH!$F294</f>
        <v>741</v>
      </c>
      <c r="I294" s="21"/>
      <c r="J294" s="22"/>
      <c r="K294" s="22">
        <v>45915</v>
      </c>
      <c r="L294" s="23">
        <f t="shared" ca="1" si="5"/>
        <v>-338</v>
      </c>
      <c r="M294" s="24" t="str">
        <f t="shared" si="6"/>
        <v/>
      </c>
      <c r="N294" s="26" t="str">
        <f t="shared" si="7"/>
        <v/>
      </c>
      <c r="O294" s="26"/>
      <c r="P294" s="26" t="str">
        <f t="array" ref="P294">IFERROR(VLOOKUP(INDEX(CĐ!$C:$C,MATCH($B294,CĐ!$B:$B,0)+COUNTIF(CĐ!$B:$B,$B294)-1),#REF!,MATCH("Hoàn thiện",#REF!,0)+1),"")</f>
        <v/>
      </c>
      <c r="Q294" s="26"/>
      <c r="R294" s="26" t="str">
        <f t="shared" si="8"/>
        <v/>
      </c>
      <c r="S294" s="26" t="str">
        <f>IF(DH!$N294="OK","Hoàn thành","Đang làm")</f>
        <v>Đang làm</v>
      </c>
      <c r="T294" s="6"/>
      <c r="U294" s="6"/>
      <c r="V294" s="6"/>
      <c r="W294" s="6"/>
      <c r="X294" s="6"/>
      <c r="Y294" s="6"/>
      <c r="Z294" s="6"/>
    </row>
    <row r="295" spans="1:26" ht="15.75" customHeight="1" x14ac:dyDescent="0.3">
      <c r="A295" s="27">
        <v>290</v>
      </c>
      <c r="B295" s="41" t="s">
        <v>399</v>
      </c>
      <c r="C295" s="21" t="s">
        <v>393</v>
      </c>
      <c r="D295" s="21" t="s">
        <v>400</v>
      </c>
      <c r="E295" s="21" t="s">
        <v>27</v>
      </c>
      <c r="F295" s="21">
        <v>16</v>
      </c>
      <c r="G295" s="9">
        <v>143</v>
      </c>
      <c r="H295" s="21" t="str">
        <f>DH!$G295&amp;DH!$F295</f>
        <v>14316</v>
      </c>
      <c r="I295" s="21"/>
      <c r="J295" s="22"/>
      <c r="K295" s="22">
        <v>45923</v>
      </c>
      <c r="L295" s="23">
        <f t="shared" ca="1" si="5"/>
        <v>-330</v>
      </c>
      <c r="M295" s="24" t="str">
        <f t="shared" si="6"/>
        <v/>
      </c>
      <c r="N295" s="26" t="str">
        <f t="shared" si="7"/>
        <v/>
      </c>
      <c r="O295" s="26"/>
      <c r="P295" s="26" t="str">
        <f t="array" ref="P295">IFERROR(VLOOKUP(INDEX(CĐ!$C:$C,MATCH($B295,CĐ!$B:$B,0)+COUNTIF(CĐ!$B:$B,$B295)-1),#REF!,MATCH("Hoàn thiện",#REF!,0)+1),"")</f>
        <v/>
      </c>
      <c r="Q295" s="26"/>
      <c r="R295" s="26" t="str">
        <f t="shared" si="8"/>
        <v/>
      </c>
      <c r="S295" s="26" t="str">
        <f>IF(DH!$N295="OK","Hoàn thành","Đang làm")</f>
        <v>Đang làm</v>
      </c>
      <c r="T295" s="6"/>
      <c r="U295" s="6"/>
      <c r="V295" s="6"/>
      <c r="W295" s="6"/>
      <c r="X295" s="6"/>
      <c r="Y295" s="6"/>
      <c r="Z295" s="6"/>
    </row>
    <row r="296" spans="1:26" ht="15.75" customHeight="1" x14ac:dyDescent="0.3">
      <c r="A296" s="27">
        <v>291</v>
      </c>
      <c r="B296" s="41" t="s">
        <v>192</v>
      </c>
      <c r="C296" s="21" t="s">
        <v>187</v>
      </c>
      <c r="D296" s="21" t="s">
        <v>401</v>
      </c>
      <c r="E296" s="21" t="s">
        <v>27</v>
      </c>
      <c r="F296" s="21">
        <v>5</v>
      </c>
      <c r="G296" s="9">
        <v>41</v>
      </c>
      <c r="H296" s="21" t="str">
        <f>DH!$G296&amp;DH!$F296</f>
        <v>415</v>
      </c>
      <c r="I296" s="21"/>
      <c r="J296" s="22"/>
      <c r="K296" s="22">
        <v>45930</v>
      </c>
      <c r="L296" s="23">
        <f t="shared" ca="1" si="5"/>
        <v>-323</v>
      </c>
      <c r="M296" s="24" t="str">
        <f t="shared" si="6"/>
        <v/>
      </c>
      <c r="N296" s="26" t="str">
        <f t="shared" si="7"/>
        <v/>
      </c>
      <c r="O296" s="26"/>
      <c r="P296" s="26" t="str">
        <f t="array" ref="P296">IFERROR(VLOOKUP(INDEX(CĐ!$C:$C,MATCH($B296,CĐ!$B:$B,0)+COUNTIF(CĐ!$B:$B,$B296)-1),#REF!,MATCH("Hoàn thiện",#REF!,0)+1),"")</f>
        <v/>
      </c>
      <c r="Q296" s="26"/>
      <c r="R296" s="26" t="str">
        <f t="shared" si="8"/>
        <v/>
      </c>
      <c r="S296" s="26" t="str">
        <f>IF(DH!$N296="OK","Hoàn thành","Đang làm")</f>
        <v>Đang làm</v>
      </c>
      <c r="T296" s="6"/>
      <c r="U296" s="6"/>
      <c r="V296" s="6"/>
      <c r="W296" s="6"/>
      <c r="X296" s="6"/>
      <c r="Y296" s="6"/>
      <c r="Z296" s="6"/>
    </row>
    <row r="297" spans="1:26" ht="15.75" customHeight="1" x14ac:dyDescent="0.3">
      <c r="A297" s="4">
        <v>292</v>
      </c>
      <c r="B297" s="41" t="s">
        <v>2860</v>
      </c>
      <c r="C297" s="21" t="s">
        <v>94</v>
      </c>
      <c r="D297" s="21" t="s">
        <v>2875</v>
      </c>
      <c r="E297" s="9" t="s">
        <v>27</v>
      </c>
      <c r="F297" s="9">
        <v>200</v>
      </c>
      <c r="G297" s="9">
        <v>3.8</v>
      </c>
      <c r="H297" s="9"/>
      <c r="I297" s="9"/>
      <c r="J297" s="9"/>
      <c r="K297" s="111">
        <v>45970</v>
      </c>
      <c r="L297" s="4"/>
      <c r="M297" s="4"/>
      <c r="N297" s="5"/>
      <c r="O297" s="5"/>
      <c r="P297" s="5"/>
      <c r="Q297" s="5"/>
      <c r="R297" s="5"/>
      <c r="S297" s="5"/>
      <c r="T297" s="6"/>
      <c r="U297" s="6"/>
      <c r="V297" s="6"/>
      <c r="W297" s="6"/>
      <c r="X297" s="6"/>
      <c r="Y297" s="6"/>
      <c r="Z297" s="6"/>
    </row>
    <row r="298" spans="1:26" ht="15.75" customHeight="1" x14ac:dyDescent="0.3">
      <c r="A298" s="4">
        <v>293</v>
      </c>
      <c r="B298" s="41" t="s">
        <v>2945</v>
      </c>
      <c r="C298" s="21" t="s">
        <v>102</v>
      </c>
      <c r="D298" s="21" t="s">
        <v>2947</v>
      </c>
      <c r="E298" s="9" t="s">
        <v>27</v>
      </c>
      <c r="F298" s="9">
        <v>1</v>
      </c>
      <c r="G298" s="9">
        <v>310</v>
      </c>
      <c r="H298" s="9"/>
      <c r="I298" s="9"/>
      <c r="J298" s="9"/>
      <c r="K298" s="111">
        <v>45961</v>
      </c>
      <c r="L298" s="4"/>
      <c r="M298" s="4"/>
      <c r="N298" s="5"/>
      <c r="O298" s="5"/>
      <c r="P298" s="5"/>
      <c r="Q298" s="5"/>
      <c r="R298" s="5"/>
      <c r="S298" s="5"/>
      <c r="T298" s="6"/>
      <c r="U298" s="6"/>
      <c r="V298" s="6"/>
      <c r="W298" s="6"/>
      <c r="X298" s="6"/>
      <c r="Y298" s="6"/>
      <c r="Z298" s="6"/>
    </row>
    <row r="299" spans="1:26" ht="15.75" customHeight="1" x14ac:dyDescent="0.3">
      <c r="A299" s="4">
        <v>294</v>
      </c>
      <c r="B299" s="41" t="s">
        <v>2948</v>
      </c>
      <c r="C299" s="21" t="s">
        <v>102</v>
      </c>
      <c r="D299" s="21" t="s">
        <v>2950</v>
      </c>
      <c r="E299" s="9" t="s">
        <v>27</v>
      </c>
      <c r="F299" s="9">
        <v>1</v>
      </c>
      <c r="G299" s="9">
        <v>400</v>
      </c>
      <c r="H299" s="9"/>
      <c r="I299" s="9"/>
      <c r="J299" s="9"/>
      <c r="K299" s="111">
        <v>45991</v>
      </c>
      <c r="L299" s="4"/>
      <c r="M299" s="4"/>
      <c r="N299" s="5"/>
      <c r="O299" s="5"/>
      <c r="P299" s="5"/>
      <c r="Q299" s="5"/>
      <c r="R299" s="5"/>
      <c r="S299" s="5"/>
      <c r="T299" s="6"/>
      <c r="U299" s="6"/>
      <c r="V299" s="6"/>
      <c r="W299" s="6"/>
      <c r="X299" s="6"/>
      <c r="Y299" s="6"/>
      <c r="Z299" s="6"/>
    </row>
    <row r="300" spans="1:26" ht="15.75" customHeight="1" x14ac:dyDescent="0.3">
      <c r="A300" s="4">
        <v>295</v>
      </c>
      <c r="B300" s="41" t="s">
        <v>2951</v>
      </c>
      <c r="C300" s="21" t="s">
        <v>102</v>
      </c>
      <c r="D300" s="21" t="s">
        <v>2952</v>
      </c>
      <c r="E300" s="9" t="s">
        <v>27</v>
      </c>
      <c r="F300" s="9">
        <v>1</v>
      </c>
      <c r="G300" s="9">
        <v>150</v>
      </c>
      <c r="H300" s="9"/>
      <c r="I300" s="9"/>
      <c r="J300" s="9"/>
      <c r="K300" s="111">
        <v>45991</v>
      </c>
      <c r="L300" s="4"/>
      <c r="M300" s="4"/>
      <c r="N300" s="5"/>
      <c r="O300" s="5"/>
      <c r="P300" s="5"/>
      <c r="Q300" s="5"/>
      <c r="R300" s="5"/>
      <c r="S300" s="5"/>
      <c r="T300" s="6"/>
      <c r="U300" s="6"/>
      <c r="V300" s="6"/>
      <c r="W300" s="6"/>
      <c r="X300" s="6"/>
      <c r="Y300" s="6"/>
      <c r="Z300" s="6"/>
    </row>
    <row r="301" spans="1:26" ht="15.75" customHeight="1" x14ac:dyDescent="0.3">
      <c r="A301" s="4">
        <v>296</v>
      </c>
      <c r="B301" s="41" t="s">
        <v>2953</v>
      </c>
      <c r="C301" s="21" t="s">
        <v>102</v>
      </c>
      <c r="D301" s="21" t="s">
        <v>2954</v>
      </c>
      <c r="E301" s="9" t="s">
        <v>27</v>
      </c>
      <c r="F301" s="9">
        <v>1</v>
      </c>
      <c r="G301" s="9">
        <v>190</v>
      </c>
      <c r="H301" s="9"/>
      <c r="I301" s="9"/>
      <c r="J301" s="9"/>
      <c r="K301" s="111">
        <v>45991</v>
      </c>
      <c r="L301" s="4"/>
      <c r="M301" s="4"/>
      <c r="N301" s="5"/>
      <c r="O301" s="5"/>
      <c r="P301" s="5"/>
      <c r="Q301" s="5"/>
      <c r="R301" s="5"/>
      <c r="S301" s="5"/>
      <c r="T301" s="6"/>
      <c r="U301" s="6"/>
      <c r="V301" s="6"/>
      <c r="W301" s="6"/>
      <c r="X301" s="6"/>
      <c r="Y301" s="6"/>
      <c r="Z301" s="6"/>
    </row>
    <row r="302" spans="1:26" ht="15.75" customHeight="1" x14ac:dyDescent="0.3">
      <c r="A302" s="4">
        <v>297</v>
      </c>
      <c r="B302" s="41" t="s">
        <v>2955</v>
      </c>
      <c r="C302" s="21" t="s">
        <v>102</v>
      </c>
      <c r="D302" s="21" t="s">
        <v>2956</v>
      </c>
      <c r="E302" s="9" t="s">
        <v>27</v>
      </c>
      <c r="F302" s="9">
        <v>1</v>
      </c>
      <c r="G302" s="9">
        <v>190</v>
      </c>
      <c r="H302" s="9"/>
      <c r="I302" s="9"/>
      <c r="J302" s="9"/>
      <c r="K302" s="111">
        <v>45991</v>
      </c>
      <c r="L302" s="4"/>
      <c r="M302" s="4"/>
      <c r="N302" s="5"/>
      <c r="O302" s="5"/>
      <c r="P302" s="5"/>
      <c r="Q302" s="5"/>
      <c r="R302" s="5"/>
      <c r="S302" s="5"/>
      <c r="T302" s="6"/>
      <c r="U302" s="6"/>
      <c r="V302" s="6"/>
      <c r="W302" s="6"/>
      <c r="X302" s="6"/>
      <c r="Y302" s="6"/>
      <c r="Z302" s="6"/>
    </row>
    <row r="303" spans="1:26" ht="15.75" customHeight="1" x14ac:dyDescent="0.3">
      <c r="A303" s="4">
        <v>298</v>
      </c>
      <c r="B303" s="41" t="s">
        <v>2957</v>
      </c>
      <c r="C303" s="21" t="s">
        <v>102</v>
      </c>
      <c r="D303" s="21" t="s">
        <v>2958</v>
      </c>
      <c r="E303" s="9" t="s">
        <v>27</v>
      </c>
      <c r="F303" s="9">
        <v>1</v>
      </c>
      <c r="G303" s="9">
        <v>250</v>
      </c>
      <c r="H303" s="9"/>
      <c r="I303" s="9"/>
      <c r="J303" s="9"/>
      <c r="K303" s="111">
        <v>45991</v>
      </c>
      <c r="L303" s="4"/>
      <c r="M303" s="4"/>
      <c r="N303" s="5"/>
      <c r="O303" s="5"/>
      <c r="P303" s="5"/>
      <c r="Q303" s="5"/>
      <c r="R303" s="5"/>
      <c r="S303" s="5"/>
      <c r="T303" s="6"/>
      <c r="U303" s="6"/>
      <c r="V303" s="6"/>
      <c r="W303" s="6"/>
      <c r="X303" s="6"/>
      <c r="Y303" s="6"/>
      <c r="Z303" s="6"/>
    </row>
    <row r="304" spans="1:26" ht="15.75" customHeight="1" x14ac:dyDescent="0.3">
      <c r="A304" s="4">
        <v>299</v>
      </c>
      <c r="B304" s="41" t="s">
        <v>2959</v>
      </c>
      <c r="C304" s="21" t="s">
        <v>102</v>
      </c>
      <c r="D304" s="21" t="s">
        <v>2961</v>
      </c>
      <c r="E304" s="9" t="s">
        <v>27</v>
      </c>
      <c r="F304" s="9">
        <v>1</v>
      </c>
      <c r="G304" s="9">
        <v>110</v>
      </c>
      <c r="H304" s="9"/>
      <c r="I304" s="9"/>
      <c r="J304" s="9"/>
      <c r="K304" s="111">
        <v>45991</v>
      </c>
      <c r="L304" s="4"/>
      <c r="M304" s="4"/>
      <c r="N304" s="5"/>
      <c r="O304" s="5"/>
      <c r="P304" s="5"/>
      <c r="Q304" s="5"/>
      <c r="R304" s="5"/>
      <c r="S304" s="5"/>
      <c r="T304" s="6"/>
      <c r="U304" s="6"/>
      <c r="V304" s="6"/>
      <c r="W304" s="6"/>
      <c r="X304" s="6"/>
      <c r="Y304" s="6"/>
      <c r="Z304" s="6"/>
    </row>
    <row r="305" spans="1:26" ht="15.75" customHeight="1" x14ac:dyDescent="0.3">
      <c r="A305" s="4">
        <v>300</v>
      </c>
      <c r="B305" s="41" t="s">
        <v>2962</v>
      </c>
      <c r="C305" s="21" t="s">
        <v>102</v>
      </c>
      <c r="D305" s="21" t="s">
        <v>2963</v>
      </c>
      <c r="E305" s="9" t="s">
        <v>27</v>
      </c>
      <c r="F305" s="9">
        <v>1</v>
      </c>
      <c r="G305" s="9">
        <v>200</v>
      </c>
      <c r="H305" s="9"/>
      <c r="I305" s="9"/>
      <c r="J305" s="9"/>
      <c r="K305" s="111">
        <v>45991</v>
      </c>
      <c r="L305" s="4"/>
      <c r="M305" s="4"/>
      <c r="N305" s="5"/>
      <c r="O305" s="5"/>
      <c r="P305" s="5"/>
      <c r="Q305" s="5"/>
      <c r="R305" s="5"/>
      <c r="S305" s="5"/>
      <c r="T305" s="6"/>
      <c r="U305" s="6"/>
      <c r="V305" s="6"/>
      <c r="W305" s="6"/>
      <c r="X305" s="6"/>
      <c r="Y305" s="6"/>
      <c r="Z305" s="6"/>
    </row>
    <row r="306" spans="1:26" ht="15.75" customHeight="1" x14ac:dyDescent="0.3">
      <c r="A306" s="4">
        <v>301</v>
      </c>
      <c r="B306" s="41" t="s">
        <v>2964</v>
      </c>
      <c r="C306" s="21" t="s">
        <v>102</v>
      </c>
      <c r="D306" s="21" t="s">
        <v>2965</v>
      </c>
      <c r="E306" s="9" t="s">
        <v>27</v>
      </c>
      <c r="F306" s="9">
        <v>1</v>
      </c>
      <c r="G306" s="9">
        <v>200</v>
      </c>
      <c r="H306" s="9"/>
      <c r="I306" s="9"/>
      <c r="J306" s="9"/>
      <c r="K306" s="111">
        <v>45991</v>
      </c>
      <c r="L306" s="4"/>
      <c r="M306" s="4"/>
      <c r="N306" s="5"/>
      <c r="O306" s="5"/>
      <c r="P306" s="5"/>
      <c r="Q306" s="5"/>
      <c r="R306" s="5"/>
      <c r="S306" s="5"/>
      <c r="T306" s="6"/>
      <c r="U306" s="6"/>
      <c r="V306" s="6"/>
      <c r="W306" s="6"/>
      <c r="X306" s="6"/>
      <c r="Y306" s="6"/>
      <c r="Z306" s="6"/>
    </row>
    <row r="307" spans="1:26" ht="15.75" customHeight="1" x14ac:dyDescent="0.3">
      <c r="A307" s="4">
        <v>302</v>
      </c>
      <c r="B307" s="41" t="s">
        <v>2966</v>
      </c>
      <c r="C307" s="21" t="s">
        <v>102</v>
      </c>
      <c r="D307" s="21" t="s">
        <v>2967</v>
      </c>
      <c r="E307" s="9" t="s">
        <v>27</v>
      </c>
      <c r="F307" s="9">
        <v>1</v>
      </c>
      <c r="G307" s="9">
        <v>450</v>
      </c>
      <c r="H307" s="9"/>
      <c r="I307" s="9"/>
      <c r="J307" s="9"/>
      <c r="K307" s="111">
        <v>45991</v>
      </c>
      <c r="L307" s="4"/>
      <c r="M307" s="4"/>
      <c r="N307" s="5"/>
      <c r="O307" s="5"/>
      <c r="P307" s="5"/>
      <c r="Q307" s="5"/>
      <c r="R307" s="5"/>
      <c r="S307" s="5"/>
      <c r="T307" s="6"/>
      <c r="U307" s="6"/>
      <c r="V307" s="6"/>
      <c r="W307" s="6"/>
      <c r="X307" s="6"/>
      <c r="Y307" s="6"/>
      <c r="Z307" s="6"/>
    </row>
    <row r="308" spans="1:26" ht="15.75" customHeight="1" x14ac:dyDescent="0.3">
      <c r="A308" s="4">
        <v>303</v>
      </c>
      <c r="B308" s="41" t="s">
        <v>2968</v>
      </c>
      <c r="C308" s="21" t="s">
        <v>102</v>
      </c>
      <c r="D308" s="21" t="s">
        <v>2969</v>
      </c>
      <c r="E308" s="9" t="s">
        <v>27</v>
      </c>
      <c r="F308" s="9">
        <v>1</v>
      </c>
      <c r="G308" s="9">
        <v>500</v>
      </c>
      <c r="H308" s="9"/>
      <c r="I308" s="9"/>
      <c r="J308" s="9"/>
      <c r="K308" s="111">
        <v>45991</v>
      </c>
      <c r="L308" s="4"/>
      <c r="M308" s="4"/>
      <c r="N308" s="5"/>
      <c r="O308" s="5"/>
      <c r="P308" s="5"/>
      <c r="Q308" s="5"/>
      <c r="R308" s="5"/>
      <c r="S308" s="5"/>
      <c r="T308" s="6"/>
      <c r="U308" s="6"/>
      <c r="V308" s="6"/>
      <c r="W308" s="6"/>
      <c r="X308" s="6"/>
      <c r="Y308" s="6"/>
      <c r="Z308" s="6"/>
    </row>
    <row r="309" spans="1:26" ht="15.75" customHeight="1" x14ac:dyDescent="0.3">
      <c r="A309" s="4">
        <v>304</v>
      </c>
      <c r="B309" s="41" t="s">
        <v>3004</v>
      </c>
      <c r="C309" s="21" t="s">
        <v>3009</v>
      </c>
      <c r="D309" s="21" t="s">
        <v>3010</v>
      </c>
      <c r="E309" s="9" t="s">
        <v>27</v>
      </c>
      <c r="F309" s="9">
        <v>6</v>
      </c>
      <c r="G309" s="9">
        <v>860</v>
      </c>
      <c r="H309" s="9"/>
      <c r="I309" s="9"/>
      <c r="J309" s="9"/>
      <c r="K309" s="111">
        <v>45998</v>
      </c>
      <c r="L309" s="4"/>
      <c r="M309" s="4"/>
      <c r="N309" s="5"/>
      <c r="O309" s="5"/>
      <c r="P309" s="5"/>
      <c r="Q309" s="5"/>
      <c r="R309" s="5"/>
      <c r="S309" s="5"/>
      <c r="T309" s="6"/>
      <c r="U309" s="6"/>
      <c r="V309" s="6"/>
      <c r="W309" s="6"/>
      <c r="X309" s="6"/>
      <c r="Y309" s="6"/>
      <c r="Z309" s="6"/>
    </row>
    <row r="310" spans="1:26" ht="15.75" customHeight="1" x14ac:dyDescent="0.3">
      <c r="A310" s="4">
        <v>305</v>
      </c>
      <c r="B310" s="41" t="s">
        <v>3076</v>
      </c>
      <c r="C310" s="21" t="s">
        <v>3078</v>
      </c>
      <c r="D310" s="21" t="s">
        <v>3079</v>
      </c>
      <c r="E310" s="9" t="s">
        <v>27</v>
      </c>
      <c r="F310" s="9">
        <v>24</v>
      </c>
      <c r="G310" s="9">
        <v>29.5</v>
      </c>
      <c r="H310" s="9"/>
      <c r="I310" s="9"/>
      <c r="J310" s="9"/>
      <c r="K310" s="111">
        <v>45991</v>
      </c>
      <c r="L310" s="4"/>
      <c r="M310" s="4"/>
      <c r="N310" s="5"/>
      <c r="O310" s="5"/>
      <c r="P310" s="5"/>
      <c r="Q310" s="5"/>
      <c r="R310" s="5"/>
      <c r="S310" s="5"/>
      <c r="T310" s="6"/>
      <c r="U310" s="6"/>
      <c r="V310" s="6"/>
      <c r="W310" s="6"/>
      <c r="X310" s="6"/>
      <c r="Y310" s="6"/>
      <c r="Z310" s="6"/>
    </row>
    <row r="311" spans="1:26" ht="15.75" customHeight="1" x14ac:dyDescent="0.3">
      <c r="A311" s="4">
        <v>306</v>
      </c>
      <c r="B311" s="41" t="s">
        <v>3080</v>
      </c>
      <c r="C311" s="21" t="s">
        <v>3078</v>
      </c>
      <c r="D311" s="21" t="s">
        <v>3082</v>
      </c>
      <c r="E311" s="9" t="s">
        <v>27</v>
      </c>
      <c r="F311" s="9">
        <v>24</v>
      </c>
      <c r="G311" s="9">
        <v>69.5</v>
      </c>
      <c r="H311" s="9"/>
      <c r="I311" s="9"/>
      <c r="J311" s="9"/>
      <c r="K311" s="111">
        <v>45991</v>
      </c>
      <c r="L311" s="4"/>
      <c r="M311" s="4"/>
      <c r="N311" s="5"/>
      <c r="O311" s="5"/>
      <c r="P311" s="5"/>
      <c r="Q311" s="5"/>
      <c r="R311" s="5"/>
      <c r="S311" s="5"/>
      <c r="T311" s="6"/>
      <c r="U311" s="6"/>
      <c r="V311" s="6"/>
      <c r="W311" s="6"/>
      <c r="X311" s="6"/>
      <c r="Y311" s="6"/>
      <c r="Z311" s="6"/>
    </row>
    <row r="312" spans="1:26" ht="15.75" customHeight="1" x14ac:dyDescent="0.3">
      <c r="A312" s="4">
        <v>307</v>
      </c>
      <c r="B312" s="41" t="s">
        <v>3134</v>
      </c>
      <c r="C312" s="21" t="s">
        <v>3136</v>
      </c>
      <c r="D312" s="21" t="s">
        <v>3137</v>
      </c>
      <c r="E312" s="9" t="s">
        <v>27</v>
      </c>
      <c r="F312" s="9">
        <v>48</v>
      </c>
      <c r="G312" s="9">
        <v>10.5</v>
      </c>
      <c r="H312" s="9"/>
      <c r="I312" s="9"/>
      <c r="J312" s="9"/>
      <c r="K312" s="111">
        <v>45990</v>
      </c>
      <c r="L312" s="4"/>
      <c r="M312" s="4"/>
      <c r="N312" s="5"/>
      <c r="O312" s="5"/>
      <c r="P312" s="5"/>
      <c r="Q312" s="5"/>
      <c r="R312" s="5"/>
      <c r="S312" s="5"/>
      <c r="T312" s="6"/>
      <c r="U312" s="6"/>
      <c r="V312" s="6"/>
      <c r="W312" s="6"/>
      <c r="X312" s="6"/>
      <c r="Y312" s="6"/>
      <c r="Z312" s="6"/>
    </row>
    <row r="313" spans="1:26" ht="15.75" customHeight="1" x14ac:dyDescent="0.3">
      <c r="A313" s="4">
        <v>308</v>
      </c>
      <c r="B313" s="41" t="s">
        <v>3138</v>
      </c>
      <c r="C313" s="21" t="s">
        <v>3136</v>
      </c>
      <c r="D313" s="21" t="s">
        <v>3140</v>
      </c>
      <c r="E313" s="9" t="s">
        <v>27</v>
      </c>
      <c r="F313" s="9">
        <v>36</v>
      </c>
      <c r="G313" s="9">
        <v>12</v>
      </c>
      <c r="H313" s="9"/>
      <c r="I313" s="9"/>
      <c r="J313" s="9"/>
      <c r="K313" s="111">
        <v>45990</v>
      </c>
      <c r="L313" s="4"/>
      <c r="M313" s="4"/>
      <c r="N313" s="5"/>
      <c r="O313" s="5"/>
      <c r="P313" s="5"/>
      <c r="Q313" s="5"/>
      <c r="R313" s="5"/>
      <c r="S313" s="5"/>
      <c r="T313" s="6"/>
      <c r="U313" s="6"/>
      <c r="V313" s="6"/>
      <c r="W313" s="6"/>
      <c r="X313" s="6"/>
      <c r="Y313" s="6"/>
      <c r="Z313" s="6"/>
    </row>
    <row r="314" spans="1:26" ht="15.75" customHeight="1" x14ac:dyDescent="0.3">
      <c r="A314" s="4">
        <v>309</v>
      </c>
      <c r="B314" s="41" t="s">
        <v>291</v>
      </c>
      <c r="C314" s="21" t="s">
        <v>100</v>
      </c>
      <c r="D314" s="21" t="s">
        <v>3300</v>
      </c>
      <c r="E314" s="9" t="s">
        <v>27</v>
      </c>
      <c r="F314" s="9">
        <v>2</v>
      </c>
      <c r="G314" s="9">
        <v>23.5</v>
      </c>
      <c r="H314" s="9"/>
      <c r="I314" s="9"/>
      <c r="J314" s="9"/>
      <c r="K314" s="111">
        <v>45993</v>
      </c>
      <c r="L314" s="4"/>
      <c r="M314" s="4"/>
      <c r="N314" s="5"/>
      <c r="O314" s="5"/>
      <c r="P314" s="5"/>
      <c r="Q314" s="5"/>
      <c r="R314" s="5"/>
      <c r="S314" s="5"/>
      <c r="T314" s="6"/>
      <c r="U314" s="6"/>
      <c r="V314" s="6"/>
      <c r="W314" s="6"/>
      <c r="X314" s="6"/>
      <c r="Y314" s="6"/>
      <c r="Z314" s="6"/>
    </row>
    <row r="315" spans="1:26" ht="15.75" customHeight="1" x14ac:dyDescent="0.3">
      <c r="A315" s="4">
        <v>310</v>
      </c>
      <c r="B315" s="41" t="s">
        <v>3301</v>
      </c>
      <c r="C315" s="21" t="s">
        <v>3303</v>
      </c>
      <c r="D315" s="21" t="s">
        <v>3304</v>
      </c>
      <c r="E315" s="9" t="s">
        <v>27</v>
      </c>
      <c r="F315" s="9">
        <v>1436</v>
      </c>
      <c r="G315" s="9">
        <v>4.5999999999999996</v>
      </c>
      <c r="H315" s="9"/>
      <c r="I315" s="9"/>
      <c r="J315" s="9"/>
      <c r="K315" s="111">
        <v>46006</v>
      </c>
      <c r="L315" s="4"/>
      <c r="M315" s="4"/>
      <c r="N315" s="5"/>
      <c r="O315" s="5"/>
      <c r="P315" s="5"/>
      <c r="Q315" s="5"/>
      <c r="R315" s="5"/>
      <c r="S315" s="5"/>
      <c r="T315" s="6"/>
      <c r="U315" s="6"/>
      <c r="V315" s="6"/>
      <c r="W315" s="6"/>
      <c r="X315" s="6"/>
      <c r="Y315" s="6"/>
      <c r="Z315" s="6"/>
    </row>
    <row r="316" spans="1:26" ht="15.75" customHeight="1" x14ac:dyDescent="0.3">
      <c r="A316" s="4">
        <v>311</v>
      </c>
      <c r="B316" s="41" t="s">
        <v>3390</v>
      </c>
      <c r="C316" s="21" t="s">
        <v>69</v>
      </c>
      <c r="D316" s="21" t="s">
        <v>3391</v>
      </c>
      <c r="E316" s="9" t="s">
        <v>27</v>
      </c>
      <c r="F316" s="9">
        <v>8</v>
      </c>
      <c r="G316" s="9">
        <v>47</v>
      </c>
      <c r="H316" s="9"/>
      <c r="I316" s="9"/>
      <c r="J316" s="9"/>
      <c r="K316" s="111">
        <v>46011</v>
      </c>
      <c r="L316" s="4"/>
      <c r="M316" s="4"/>
      <c r="N316" s="5"/>
      <c r="O316" s="5"/>
      <c r="P316" s="5"/>
      <c r="Q316" s="5"/>
      <c r="R316" s="5"/>
      <c r="S316" s="5"/>
      <c r="T316" s="6"/>
      <c r="U316" s="6"/>
      <c r="V316" s="6"/>
      <c r="W316" s="6"/>
      <c r="X316" s="6"/>
      <c r="Y316" s="6"/>
      <c r="Z316" s="6"/>
    </row>
    <row r="317" spans="1:26" ht="15.75" customHeight="1" x14ac:dyDescent="0.3">
      <c r="A317" s="4">
        <v>312</v>
      </c>
      <c r="B317" s="41" t="s">
        <v>3508</v>
      </c>
      <c r="C317" s="21" t="s">
        <v>26</v>
      </c>
      <c r="D317" s="21" t="s">
        <v>3509</v>
      </c>
      <c r="E317" s="9" t="s">
        <v>27</v>
      </c>
      <c r="F317" s="9">
        <v>6</v>
      </c>
      <c r="G317" s="9">
        <v>12</v>
      </c>
      <c r="H317" s="9"/>
      <c r="I317" s="9"/>
      <c r="J317" s="9"/>
      <c r="K317" s="111">
        <v>46011</v>
      </c>
      <c r="L317" s="4"/>
      <c r="M317" s="4"/>
      <c r="N317" s="5"/>
      <c r="O317" s="5"/>
      <c r="P317" s="5"/>
      <c r="Q317" s="5"/>
      <c r="R317" s="5"/>
      <c r="S317" s="5"/>
      <c r="T317" s="6"/>
      <c r="U317" s="6"/>
      <c r="V317" s="6"/>
      <c r="W317" s="6"/>
      <c r="X317" s="6"/>
      <c r="Y317" s="6"/>
      <c r="Z317" s="6"/>
    </row>
    <row r="318" spans="1:26" ht="15.75" customHeight="1" x14ac:dyDescent="0.3">
      <c r="A318" s="4">
        <v>313</v>
      </c>
      <c r="B318" s="41" t="s">
        <v>3510</v>
      </c>
      <c r="C318" s="21" t="s">
        <v>3078</v>
      </c>
      <c r="D318" s="21" t="s">
        <v>3511</v>
      </c>
      <c r="E318" s="9" t="s">
        <v>27</v>
      </c>
      <c r="F318" s="9">
        <v>36</v>
      </c>
      <c r="G318" s="9">
        <v>50</v>
      </c>
      <c r="H318" s="9"/>
      <c r="I318" s="9"/>
      <c r="J318" s="9"/>
      <c r="K318" s="111">
        <v>46016</v>
      </c>
      <c r="L318" s="4"/>
      <c r="M318" s="4"/>
      <c r="N318" s="5"/>
      <c r="O318" s="5"/>
      <c r="P318" s="5"/>
      <c r="Q318" s="5"/>
      <c r="R318" s="5"/>
      <c r="S318" s="5"/>
      <c r="T318" s="6"/>
      <c r="U318" s="6"/>
      <c r="V318" s="6"/>
      <c r="W318" s="6"/>
      <c r="X318" s="6"/>
      <c r="Y318" s="6"/>
      <c r="Z318" s="6"/>
    </row>
    <row r="319" spans="1:26" ht="15.75" customHeight="1" x14ac:dyDescent="0.3">
      <c r="A319" s="4">
        <v>314</v>
      </c>
      <c r="B319" s="41" t="s">
        <v>3512</v>
      </c>
      <c r="C319" s="21" t="s">
        <v>3078</v>
      </c>
      <c r="D319" s="21" t="s">
        <v>3514</v>
      </c>
      <c r="E319" s="9" t="s">
        <v>27</v>
      </c>
      <c r="F319" s="9">
        <v>32</v>
      </c>
      <c r="G319" s="9">
        <v>49</v>
      </c>
      <c r="H319" s="9"/>
      <c r="I319" s="9"/>
      <c r="J319" s="9"/>
      <c r="K319" s="111">
        <v>46016</v>
      </c>
      <c r="L319" s="4"/>
      <c r="M319" s="4"/>
      <c r="N319" s="5"/>
      <c r="O319" s="5"/>
      <c r="P319" s="5"/>
      <c r="Q319" s="5"/>
      <c r="R319" s="5"/>
      <c r="S319" s="5"/>
      <c r="T319" s="6"/>
      <c r="U319" s="6"/>
      <c r="V319" s="6"/>
      <c r="W319" s="6"/>
      <c r="X319" s="6"/>
      <c r="Y319" s="6"/>
      <c r="Z319" s="6"/>
    </row>
    <row r="320" spans="1:26" ht="15.75" customHeight="1" x14ac:dyDescent="0.3">
      <c r="A320" s="4">
        <v>315</v>
      </c>
      <c r="B320" s="41" t="s">
        <v>3630</v>
      </c>
      <c r="C320" s="21" t="s">
        <v>69</v>
      </c>
      <c r="D320" s="21" t="s">
        <v>3633</v>
      </c>
      <c r="E320" s="9" t="s">
        <v>27</v>
      </c>
      <c r="F320" s="9">
        <v>1</v>
      </c>
      <c r="G320" s="9">
        <v>1160</v>
      </c>
      <c r="H320" s="9"/>
      <c r="I320" s="9"/>
      <c r="J320" s="9"/>
      <c r="K320" s="111">
        <v>46021</v>
      </c>
      <c r="L320" s="4"/>
      <c r="M320" s="4"/>
      <c r="N320" s="5"/>
      <c r="O320" s="5"/>
      <c r="P320" s="5"/>
      <c r="Q320" s="5"/>
      <c r="R320" s="5"/>
      <c r="S320" s="5"/>
      <c r="T320" s="6"/>
      <c r="U320" s="6"/>
      <c r="V320" s="6"/>
      <c r="W320" s="6"/>
      <c r="X320" s="6"/>
      <c r="Y320" s="6"/>
      <c r="Z320" s="6"/>
    </row>
    <row r="321" spans="1:26" ht="15.75" customHeight="1" x14ac:dyDescent="0.3">
      <c r="A321" s="4">
        <v>316</v>
      </c>
      <c r="B321" s="41" t="s">
        <v>3634</v>
      </c>
      <c r="C321" s="21" t="s">
        <v>69</v>
      </c>
      <c r="D321" s="21" t="s">
        <v>3635</v>
      </c>
      <c r="E321" s="9" t="s">
        <v>27</v>
      </c>
      <c r="F321" s="9">
        <v>1</v>
      </c>
      <c r="G321" s="9">
        <v>75</v>
      </c>
      <c r="H321" s="9"/>
      <c r="I321" s="9"/>
      <c r="J321" s="9"/>
      <c r="K321" s="111">
        <v>46021</v>
      </c>
      <c r="L321" s="4"/>
      <c r="M321" s="4"/>
      <c r="N321" s="5"/>
      <c r="O321" s="5"/>
      <c r="P321" s="5"/>
      <c r="Q321" s="5"/>
      <c r="R321" s="5"/>
      <c r="S321" s="5"/>
      <c r="T321" s="6"/>
      <c r="U321" s="6"/>
      <c r="V321" s="6"/>
      <c r="W321" s="6"/>
      <c r="X321" s="6"/>
      <c r="Y321" s="6"/>
      <c r="Z321" s="6"/>
    </row>
    <row r="322" spans="1:26" ht="15.75" customHeight="1" x14ac:dyDescent="0.3">
      <c r="A322" s="4">
        <v>317</v>
      </c>
      <c r="B322" s="41" t="s">
        <v>3636</v>
      </c>
      <c r="C322" s="21" t="s">
        <v>69</v>
      </c>
      <c r="D322" s="21" t="s">
        <v>3637</v>
      </c>
      <c r="E322" s="9" t="s">
        <v>27</v>
      </c>
      <c r="F322" s="9">
        <v>1</v>
      </c>
      <c r="G322" s="9">
        <v>55</v>
      </c>
      <c r="H322" s="9"/>
      <c r="I322" s="9"/>
      <c r="J322" s="9"/>
      <c r="K322" s="111">
        <v>46021</v>
      </c>
      <c r="L322" s="4"/>
      <c r="M322" s="4"/>
      <c r="N322" s="5"/>
      <c r="O322" s="5"/>
      <c r="P322" s="5"/>
      <c r="Q322" s="5"/>
      <c r="R322" s="5"/>
      <c r="S322" s="5"/>
      <c r="T322" s="6"/>
      <c r="U322" s="6"/>
      <c r="V322" s="6"/>
      <c r="W322" s="6"/>
      <c r="X322" s="6"/>
      <c r="Y322" s="6"/>
      <c r="Z322" s="6"/>
    </row>
    <row r="323" spans="1:26" ht="15.75" customHeight="1" x14ac:dyDescent="0.3">
      <c r="A323" s="4">
        <v>318</v>
      </c>
      <c r="B323" s="41" t="s">
        <v>3638</v>
      </c>
      <c r="C323" s="21" t="s">
        <v>69</v>
      </c>
      <c r="D323" s="21" t="s">
        <v>3639</v>
      </c>
      <c r="E323" s="9" t="s">
        <v>27</v>
      </c>
      <c r="F323" s="9">
        <v>1</v>
      </c>
      <c r="G323" s="9">
        <v>172</v>
      </c>
      <c r="H323" s="9"/>
      <c r="I323" s="9"/>
      <c r="J323" s="9"/>
      <c r="K323" s="111">
        <v>46021</v>
      </c>
      <c r="L323" s="4"/>
      <c r="M323" s="4"/>
      <c r="N323" s="5"/>
      <c r="O323" s="5"/>
      <c r="P323" s="5"/>
      <c r="Q323" s="5"/>
      <c r="R323" s="5"/>
      <c r="S323" s="5"/>
      <c r="T323" s="6"/>
      <c r="U323" s="6"/>
      <c r="V323" s="6"/>
      <c r="W323" s="6"/>
      <c r="X323" s="6"/>
      <c r="Y323" s="6"/>
      <c r="Z323" s="6"/>
    </row>
    <row r="324" spans="1:26" ht="15.75" customHeight="1" x14ac:dyDescent="0.3">
      <c r="A324" s="4">
        <v>319</v>
      </c>
      <c r="B324" s="41" t="s">
        <v>3640</v>
      </c>
      <c r="C324" s="21" t="s">
        <v>69</v>
      </c>
      <c r="D324" s="21" t="s">
        <v>3641</v>
      </c>
      <c r="E324" s="9" t="s">
        <v>27</v>
      </c>
      <c r="F324" s="9">
        <v>1</v>
      </c>
      <c r="G324" s="9">
        <v>46</v>
      </c>
      <c r="H324" s="9"/>
      <c r="I324" s="9"/>
      <c r="J324" s="9"/>
      <c r="K324" s="111">
        <v>46021</v>
      </c>
      <c r="L324" s="4"/>
      <c r="M324" s="4"/>
      <c r="N324" s="5"/>
      <c r="O324" s="5"/>
      <c r="P324" s="5"/>
      <c r="Q324" s="5"/>
      <c r="R324" s="5"/>
      <c r="S324" s="5"/>
      <c r="T324" s="6"/>
      <c r="U324" s="6"/>
      <c r="V324" s="6"/>
      <c r="W324" s="6"/>
      <c r="X324" s="6"/>
      <c r="Y324" s="6"/>
      <c r="Z324" s="6"/>
    </row>
    <row r="325" spans="1:26" ht="15.75" customHeight="1" x14ac:dyDescent="0.3">
      <c r="A325" s="4">
        <v>320</v>
      </c>
      <c r="B325" s="41" t="s">
        <v>3642</v>
      </c>
      <c r="C325" s="21" t="s">
        <v>69</v>
      </c>
      <c r="D325" s="21" t="s">
        <v>3644</v>
      </c>
      <c r="E325" s="9" t="s">
        <v>27</v>
      </c>
      <c r="F325" s="9">
        <v>1</v>
      </c>
      <c r="G325" s="9">
        <v>36</v>
      </c>
      <c r="H325" s="9"/>
      <c r="I325" s="9"/>
      <c r="J325" s="9"/>
      <c r="K325" s="111">
        <v>46021</v>
      </c>
      <c r="L325" s="4"/>
      <c r="M325" s="4"/>
      <c r="N325" s="5"/>
      <c r="O325" s="5"/>
      <c r="P325" s="5"/>
      <c r="Q325" s="5"/>
      <c r="R325" s="5"/>
      <c r="S325" s="5"/>
      <c r="T325" s="6"/>
      <c r="U325" s="6"/>
      <c r="V325" s="6"/>
      <c r="W325" s="6"/>
      <c r="X325" s="6"/>
      <c r="Y325" s="6"/>
      <c r="Z325" s="6"/>
    </row>
    <row r="326" spans="1:26" ht="15.75" customHeight="1" x14ac:dyDescent="0.3">
      <c r="A326" s="4">
        <v>321</v>
      </c>
      <c r="B326" s="41" t="s">
        <v>3645</v>
      </c>
      <c r="C326" s="21" t="s">
        <v>69</v>
      </c>
      <c r="D326" s="21" t="s">
        <v>3646</v>
      </c>
      <c r="E326" s="9" t="s">
        <v>27</v>
      </c>
      <c r="F326" s="9">
        <v>1</v>
      </c>
      <c r="G326" s="9">
        <v>41</v>
      </c>
      <c r="H326" s="9"/>
      <c r="I326" s="9"/>
      <c r="J326" s="9"/>
      <c r="K326" s="111">
        <v>46021</v>
      </c>
      <c r="L326" s="4"/>
      <c r="M326" s="4"/>
      <c r="N326" s="5"/>
      <c r="O326" s="5"/>
      <c r="P326" s="5"/>
      <c r="Q326" s="5"/>
      <c r="R326" s="5"/>
      <c r="S326" s="5"/>
      <c r="T326" s="6"/>
      <c r="U326" s="6"/>
      <c r="V326" s="6"/>
      <c r="W326" s="6"/>
      <c r="X326" s="6"/>
      <c r="Y326" s="6"/>
      <c r="Z326" s="6"/>
    </row>
    <row r="327" spans="1:26" ht="15.75" customHeight="1" x14ac:dyDescent="0.3">
      <c r="A327" s="4">
        <v>322</v>
      </c>
      <c r="B327" s="41" t="s">
        <v>3647</v>
      </c>
      <c r="C327" s="21" t="s">
        <v>69</v>
      </c>
      <c r="D327" s="21" t="s">
        <v>3648</v>
      </c>
      <c r="E327" s="9" t="s">
        <v>27</v>
      </c>
      <c r="F327" s="9">
        <v>1</v>
      </c>
      <c r="G327" s="9">
        <v>20</v>
      </c>
      <c r="H327" s="9"/>
      <c r="I327" s="9"/>
      <c r="J327" s="9"/>
      <c r="K327" s="111">
        <v>46021</v>
      </c>
      <c r="L327" s="4"/>
      <c r="M327" s="4"/>
      <c r="N327" s="5"/>
      <c r="O327" s="5"/>
      <c r="P327" s="5"/>
      <c r="Q327" s="5"/>
      <c r="R327" s="5"/>
      <c r="S327" s="5"/>
      <c r="T327" s="6"/>
      <c r="U327" s="6"/>
      <c r="V327" s="6"/>
      <c r="W327" s="6"/>
      <c r="X327" s="6"/>
      <c r="Y327" s="6"/>
      <c r="Z327" s="6"/>
    </row>
    <row r="328" spans="1:26" ht="15.75" customHeight="1" x14ac:dyDescent="0.3">
      <c r="A328" s="4">
        <v>323</v>
      </c>
      <c r="B328" s="41" t="s">
        <v>3649</v>
      </c>
      <c r="C328" s="21" t="s">
        <v>69</v>
      </c>
      <c r="D328" s="21" t="s">
        <v>3651</v>
      </c>
      <c r="E328" s="9" t="s">
        <v>27</v>
      </c>
      <c r="F328" s="9">
        <v>1</v>
      </c>
      <c r="G328" s="9">
        <v>11</v>
      </c>
      <c r="H328" s="9"/>
      <c r="I328" s="9"/>
      <c r="J328" s="9"/>
      <c r="K328" s="111">
        <v>46021</v>
      </c>
      <c r="L328" s="4"/>
      <c r="M328" s="4"/>
      <c r="N328" s="5"/>
      <c r="O328" s="5"/>
      <c r="P328" s="5"/>
      <c r="Q328" s="5"/>
      <c r="R328" s="5"/>
      <c r="S328" s="5"/>
      <c r="T328" s="6"/>
      <c r="U328" s="6"/>
      <c r="V328" s="6"/>
      <c r="W328" s="6"/>
      <c r="X328" s="6"/>
      <c r="Y328" s="6"/>
      <c r="Z328" s="6"/>
    </row>
    <row r="329" spans="1:26" ht="15.75" customHeight="1" x14ac:dyDescent="0.3">
      <c r="A329" s="4">
        <v>324</v>
      </c>
      <c r="B329" s="41" t="s">
        <v>3652</v>
      </c>
      <c r="C329" s="21" t="s">
        <v>69</v>
      </c>
      <c r="D329" s="21" t="s">
        <v>3653</v>
      </c>
      <c r="E329" s="9" t="s">
        <v>27</v>
      </c>
      <c r="F329" s="9">
        <v>1</v>
      </c>
      <c r="G329" s="9">
        <v>11</v>
      </c>
      <c r="H329" s="9"/>
      <c r="I329" s="9"/>
      <c r="J329" s="9"/>
      <c r="K329" s="111">
        <v>46021</v>
      </c>
      <c r="L329" s="4"/>
      <c r="M329" s="4"/>
      <c r="N329" s="5"/>
      <c r="O329" s="5"/>
      <c r="P329" s="5"/>
      <c r="Q329" s="5"/>
      <c r="R329" s="5"/>
      <c r="S329" s="5"/>
      <c r="T329" s="6"/>
      <c r="U329" s="6"/>
      <c r="V329" s="6"/>
      <c r="W329" s="6"/>
      <c r="X329" s="6"/>
      <c r="Y329" s="6"/>
      <c r="Z329" s="6"/>
    </row>
    <row r="330" spans="1:26" ht="15.75" customHeight="1" x14ac:dyDescent="0.3">
      <c r="A330" s="4">
        <v>325</v>
      </c>
      <c r="B330" s="41" t="s">
        <v>3654</v>
      </c>
      <c r="C330" s="21" t="s">
        <v>3656</v>
      </c>
      <c r="D330" s="21" t="s">
        <v>3657</v>
      </c>
      <c r="E330" s="9" t="s">
        <v>27</v>
      </c>
      <c r="F330" s="9">
        <v>2</v>
      </c>
      <c r="G330" s="9">
        <v>186</v>
      </c>
      <c r="H330" s="9"/>
      <c r="I330" s="9"/>
      <c r="J330" s="9"/>
      <c r="K330" s="111">
        <v>46021</v>
      </c>
      <c r="L330" s="4"/>
      <c r="M330" s="4"/>
      <c r="N330" s="5"/>
      <c r="O330" s="5"/>
      <c r="P330" s="5"/>
      <c r="Q330" s="5"/>
      <c r="R330" s="5"/>
      <c r="S330" s="5"/>
      <c r="T330" s="6"/>
      <c r="U330" s="6"/>
      <c r="V330" s="6"/>
      <c r="W330" s="6"/>
      <c r="X330" s="6"/>
      <c r="Y330" s="6"/>
      <c r="Z330" s="6"/>
    </row>
    <row r="331" spans="1:26" ht="15.75" customHeight="1" x14ac:dyDescent="0.3">
      <c r="A331" s="4">
        <v>326</v>
      </c>
      <c r="B331" s="41" t="s">
        <v>3658</v>
      </c>
      <c r="C331" s="21" t="s">
        <v>3078</v>
      </c>
      <c r="D331" s="21" t="s">
        <v>3661</v>
      </c>
      <c r="E331" s="9" t="s">
        <v>27</v>
      </c>
      <c r="F331" s="9">
        <v>43</v>
      </c>
      <c r="G331" s="9">
        <v>30</v>
      </c>
      <c r="H331" s="9"/>
      <c r="I331" s="9"/>
      <c r="J331" s="9"/>
      <c r="K331" s="111">
        <v>46006</v>
      </c>
      <c r="L331" s="4"/>
      <c r="M331" s="4"/>
      <c r="N331" s="5"/>
      <c r="O331" s="5"/>
      <c r="P331" s="5"/>
      <c r="Q331" s="5"/>
      <c r="R331" s="5"/>
      <c r="S331" s="5"/>
      <c r="T331" s="6"/>
      <c r="U331" s="6"/>
      <c r="V331" s="6"/>
      <c r="W331" s="6"/>
      <c r="X331" s="6"/>
      <c r="Y331" s="6"/>
      <c r="Z331" s="6"/>
    </row>
    <row r="332" spans="1:26" ht="15.75" customHeight="1" x14ac:dyDescent="0.3">
      <c r="A332" s="4">
        <v>327</v>
      </c>
      <c r="B332" s="41" t="s">
        <v>3662</v>
      </c>
      <c r="C332" s="21" t="s">
        <v>3078</v>
      </c>
      <c r="D332" s="21" t="s">
        <v>3665</v>
      </c>
      <c r="E332" s="9" t="s">
        <v>27</v>
      </c>
      <c r="F332" s="9">
        <v>37</v>
      </c>
      <c r="G332" s="9">
        <v>34</v>
      </c>
      <c r="H332" s="9"/>
      <c r="I332" s="9"/>
      <c r="J332" s="9"/>
      <c r="K332" s="111">
        <v>46006</v>
      </c>
      <c r="L332" s="4"/>
      <c r="M332" s="4"/>
      <c r="N332" s="5"/>
      <c r="O332" s="5"/>
      <c r="P332" s="5"/>
      <c r="Q332" s="5"/>
      <c r="R332" s="5"/>
      <c r="S332" s="5"/>
      <c r="T332" s="6"/>
      <c r="U332" s="6"/>
      <c r="V332" s="6"/>
      <c r="W332" s="6"/>
      <c r="X332" s="6"/>
      <c r="Y332" s="6"/>
      <c r="Z332" s="6"/>
    </row>
    <row r="333" spans="1:26" ht="15.75" customHeight="1" x14ac:dyDescent="0.3">
      <c r="A333" s="4">
        <v>328</v>
      </c>
      <c r="B333" s="41" t="s">
        <v>3666</v>
      </c>
      <c r="C333" s="21" t="s">
        <v>3078</v>
      </c>
      <c r="D333" s="21" t="s">
        <v>3667</v>
      </c>
      <c r="E333" s="9" t="s">
        <v>27</v>
      </c>
      <c r="F333" s="9">
        <v>60</v>
      </c>
      <c r="G333" s="9">
        <v>6</v>
      </c>
      <c r="H333" s="9"/>
      <c r="I333" s="9"/>
      <c r="J333" s="9"/>
      <c r="K333" s="111">
        <v>46006</v>
      </c>
      <c r="L333" s="4"/>
      <c r="M333" s="4"/>
      <c r="N333" s="5"/>
      <c r="O333" s="5"/>
      <c r="P333" s="5"/>
      <c r="Q333" s="5"/>
      <c r="R333" s="5"/>
      <c r="S333" s="5"/>
      <c r="T333" s="6"/>
      <c r="U333" s="6"/>
      <c r="V333" s="6"/>
      <c r="W333" s="6"/>
      <c r="X333" s="6"/>
      <c r="Y333" s="6"/>
      <c r="Z333" s="6"/>
    </row>
    <row r="334" spans="1:26" ht="15.75" customHeight="1" x14ac:dyDescent="0.3">
      <c r="A334" s="4">
        <v>329</v>
      </c>
      <c r="B334" s="41" t="s">
        <v>3668</v>
      </c>
      <c r="C334" s="21" t="s">
        <v>3078</v>
      </c>
      <c r="D334" s="21" t="s">
        <v>3669</v>
      </c>
      <c r="E334" s="9" t="s">
        <v>27</v>
      </c>
      <c r="F334" s="9">
        <v>6</v>
      </c>
      <c r="G334" s="9">
        <v>5.7</v>
      </c>
      <c r="H334" s="9"/>
      <c r="I334" s="9"/>
      <c r="J334" s="9"/>
      <c r="K334" s="111">
        <v>46006</v>
      </c>
      <c r="L334" s="4"/>
      <c r="M334" s="4"/>
      <c r="N334" s="5"/>
      <c r="O334" s="5"/>
      <c r="P334" s="5"/>
      <c r="Q334" s="5"/>
      <c r="R334" s="5"/>
      <c r="S334" s="5"/>
      <c r="T334" s="6"/>
      <c r="U334" s="6"/>
      <c r="V334" s="6"/>
      <c r="W334" s="6"/>
      <c r="X334" s="6"/>
      <c r="Y334" s="6"/>
      <c r="Z334" s="6"/>
    </row>
    <row r="335" spans="1:26" ht="15.75" customHeight="1" x14ac:dyDescent="0.3">
      <c r="A335" s="4">
        <v>330</v>
      </c>
      <c r="B335" s="41" t="s">
        <v>31</v>
      </c>
      <c r="C335" s="21" t="s">
        <v>26</v>
      </c>
      <c r="D335" s="21" t="s">
        <v>3679</v>
      </c>
      <c r="E335" s="9" t="s">
        <v>27</v>
      </c>
      <c r="F335" s="9">
        <v>40</v>
      </c>
      <c r="G335" s="9">
        <v>43</v>
      </c>
      <c r="H335" s="9"/>
      <c r="I335" s="9"/>
      <c r="J335" s="9"/>
      <c r="K335" s="111">
        <v>46021</v>
      </c>
      <c r="L335" s="4"/>
      <c r="M335" s="4"/>
      <c r="N335" s="5"/>
      <c r="O335" s="5"/>
      <c r="P335" s="5"/>
      <c r="Q335" s="5"/>
      <c r="R335" s="5"/>
      <c r="S335" s="5"/>
      <c r="T335" s="6"/>
      <c r="U335" s="6"/>
      <c r="V335" s="6"/>
      <c r="W335" s="6"/>
      <c r="X335" s="6"/>
      <c r="Y335" s="6"/>
      <c r="Z335" s="6"/>
    </row>
    <row r="336" spans="1:26" ht="15.75" customHeight="1" x14ac:dyDescent="0.3">
      <c r="A336" s="4">
        <v>331</v>
      </c>
      <c r="B336" s="41" t="s">
        <v>3873</v>
      </c>
      <c r="C336" s="21" t="s">
        <v>42</v>
      </c>
      <c r="D336" s="21" t="s">
        <v>3877</v>
      </c>
      <c r="E336" s="9" t="s">
        <v>27</v>
      </c>
      <c r="F336" s="9">
        <v>1</v>
      </c>
      <c r="G336" s="9">
        <v>319</v>
      </c>
      <c r="H336" s="9"/>
      <c r="I336" s="9"/>
      <c r="J336" s="9"/>
      <c r="K336" s="111">
        <v>46052</v>
      </c>
      <c r="L336" s="4"/>
      <c r="M336" s="4"/>
      <c r="N336" s="5"/>
      <c r="O336" s="5"/>
      <c r="P336" s="5"/>
      <c r="Q336" s="5"/>
      <c r="R336" s="5"/>
      <c r="S336" s="5"/>
      <c r="T336" s="6"/>
      <c r="U336" s="6"/>
      <c r="V336" s="6"/>
      <c r="W336" s="6"/>
      <c r="X336" s="6"/>
      <c r="Y336" s="6"/>
      <c r="Z336" s="6"/>
    </row>
    <row r="337" spans="1:26" ht="15.75" customHeight="1" x14ac:dyDescent="0.3">
      <c r="A337" s="4">
        <v>332</v>
      </c>
      <c r="B337" s="41" t="s">
        <v>3878</v>
      </c>
      <c r="C337" s="21" t="s">
        <v>42</v>
      </c>
      <c r="D337" s="21" t="s">
        <v>3881</v>
      </c>
      <c r="E337" s="9" t="s">
        <v>27</v>
      </c>
      <c r="F337" s="9">
        <v>6</v>
      </c>
      <c r="G337" s="9">
        <v>6.8</v>
      </c>
      <c r="H337" s="9"/>
      <c r="I337" s="9"/>
      <c r="J337" s="9"/>
      <c r="K337" s="111">
        <v>46052</v>
      </c>
      <c r="L337" s="4"/>
      <c r="M337" s="4"/>
      <c r="N337" s="5"/>
      <c r="O337" s="5"/>
      <c r="P337" s="5"/>
      <c r="Q337" s="5"/>
      <c r="R337" s="5"/>
      <c r="S337" s="5"/>
      <c r="T337" s="6"/>
      <c r="U337" s="6"/>
      <c r="V337" s="6"/>
      <c r="W337" s="6"/>
      <c r="X337" s="6"/>
      <c r="Y337" s="6"/>
      <c r="Z337" s="6"/>
    </row>
    <row r="338" spans="1:26" ht="15.75" customHeight="1" x14ac:dyDescent="0.3">
      <c r="A338" s="4">
        <v>333</v>
      </c>
      <c r="B338" s="41" t="s">
        <v>4034</v>
      </c>
      <c r="C338" s="21" t="s">
        <v>102</v>
      </c>
      <c r="D338" s="21" t="s">
        <v>4035</v>
      </c>
      <c r="E338" s="9" t="s">
        <v>27</v>
      </c>
      <c r="F338" s="9">
        <v>500</v>
      </c>
      <c r="G338" s="9">
        <v>13.2</v>
      </c>
      <c r="H338" s="9"/>
      <c r="I338" s="9"/>
      <c r="J338" s="9"/>
      <c r="K338" s="111">
        <v>46052</v>
      </c>
      <c r="L338" s="4"/>
      <c r="M338" s="4"/>
      <c r="N338" s="5"/>
      <c r="O338" s="5"/>
      <c r="P338" s="5"/>
      <c r="Q338" s="5"/>
      <c r="R338" s="5"/>
      <c r="S338" s="5"/>
      <c r="T338" s="6"/>
      <c r="U338" s="6"/>
      <c r="V338" s="6"/>
      <c r="W338" s="6"/>
      <c r="X338" s="6"/>
      <c r="Y338" s="6"/>
      <c r="Z338" s="6"/>
    </row>
    <row r="339" spans="1:26" ht="15.75" customHeight="1" x14ac:dyDescent="0.3">
      <c r="A339" s="4">
        <v>334</v>
      </c>
      <c r="B339" s="41" t="s">
        <v>4036</v>
      </c>
      <c r="C339" s="21" t="s">
        <v>102</v>
      </c>
      <c r="D339" s="21" t="s">
        <v>4037</v>
      </c>
      <c r="E339" s="9" t="s">
        <v>27</v>
      </c>
      <c r="F339" s="9">
        <v>500</v>
      </c>
      <c r="G339" s="9">
        <v>28</v>
      </c>
      <c r="H339" s="9"/>
      <c r="I339" s="9"/>
      <c r="J339" s="9"/>
      <c r="K339" s="111">
        <v>46052</v>
      </c>
      <c r="L339" s="4"/>
      <c r="M339" s="4"/>
      <c r="N339" s="5"/>
      <c r="O339" s="5"/>
      <c r="P339" s="5"/>
      <c r="Q339" s="5"/>
      <c r="R339" s="5"/>
      <c r="S339" s="5"/>
      <c r="T339" s="6"/>
      <c r="U339" s="6"/>
      <c r="V339" s="6"/>
      <c r="W339" s="6"/>
      <c r="X339" s="6"/>
      <c r="Y339" s="6"/>
      <c r="Z339" s="6"/>
    </row>
    <row r="340" spans="1:26" ht="15.75" customHeight="1" x14ac:dyDescent="0.3">
      <c r="A340" s="4">
        <v>335</v>
      </c>
      <c r="B340" s="41" t="s">
        <v>4038</v>
      </c>
      <c r="C340" s="21" t="s">
        <v>102</v>
      </c>
      <c r="D340" s="21" t="s">
        <v>4039</v>
      </c>
      <c r="E340" s="9" t="s">
        <v>27</v>
      </c>
      <c r="F340" s="9">
        <v>500</v>
      </c>
      <c r="G340" s="9">
        <v>52.5</v>
      </c>
      <c r="H340" s="9"/>
      <c r="I340" s="9"/>
      <c r="J340" s="9"/>
      <c r="K340" s="111">
        <v>46052</v>
      </c>
      <c r="L340" s="4"/>
      <c r="M340" s="4"/>
      <c r="N340" s="5"/>
      <c r="O340" s="5"/>
      <c r="P340" s="5"/>
      <c r="Q340" s="5"/>
      <c r="R340" s="5"/>
      <c r="S340" s="5"/>
      <c r="T340" s="6"/>
      <c r="U340" s="6"/>
      <c r="V340" s="6"/>
      <c r="W340" s="6"/>
      <c r="X340" s="6"/>
      <c r="Y340" s="6"/>
      <c r="Z340" s="6"/>
    </row>
    <row r="341" spans="1:26" ht="15.75" customHeight="1" x14ac:dyDescent="0.3">
      <c r="A341" s="4">
        <v>336</v>
      </c>
      <c r="B341" s="41" t="s">
        <v>4040</v>
      </c>
      <c r="C341" s="21" t="s">
        <v>102</v>
      </c>
      <c r="D341" s="21" t="s">
        <v>4041</v>
      </c>
      <c r="E341" s="9" t="s">
        <v>27</v>
      </c>
      <c r="F341" s="9">
        <v>500</v>
      </c>
      <c r="G341" s="9">
        <v>73</v>
      </c>
      <c r="H341" s="9"/>
      <c r="I341" s="9"/>
      <c r="J341" s="9"/>
      <c r="K341" s="111">
        <v>46052</v>
      </c>
      <c r="L341" s="4"/>
      <c r="M341" s="4"/>
      <c r="N341" s="5"/>
      <c r="O341" s="5"/>
      <c r="P341" s="5"/>
      <c r="Q341" s="5"/>
      <c r="R341" s="5"/>
      <c r="S341" s="5"/>
      <c r="T341" s="6"/>
      <c r="U341" s="6"/>
      <c r="V341" s="6"/>
      <c r="W341" s="6"/>
      <c r="X341" s="6"/>
      <c r="Y341" s="6"/>
      <c r="Z341" s="6"/>
    </row>
    <row r="342" spans="1:26" ht="15.75" customHeight="1" x14ac:dyDescent="0.3">
      <c r="A342" s="4">
        <v>337</v>
      </c>
      <c r="B342" s="41" t="s">
        <v>4042</v>
      </c>
      <c r="C342" s="21" t="s">
        <v>102</v>
      </c>
      <c r="D342" s="21" t="s">
        <v>4043</v>
      </c>
      <c r="E342" s="9" t="s">
        <v>27</v>
      </c>
      <c r="F342" s="9">
        <v>500</v>
      </c>
      <c r="G342" s="9">
        <v>114</v>
      </c>
      <c r="H342" s="9"/>
      <c r="I342" s="9"/>
      <c r="J342" s="9"/>
      <c r="K342" s="111">
        <v>46052</v>
      </c>
      <c r="L342" s="4"/>
      <c r="M342" s="4"/>
      <c r="N342" s="5"/>
      <c r="O342" s="5"/>
      <c r="P342" s="5"/>
      <c r="Q342" s="5"/>
      <c r="R342" s="5"/>
      <c r="S342" s="5"/>
      <c r="T342" s="6"/>
      <c r="U342" s="6"/>
      <c r="V342" s="6"/>
      <c r="W342" s="6"/>
      <c r="X342" s="6"/>
      <c r="Y342" s="6"/>
      <c r="Z342" s="6"/>
    </row>
    <row r="343" spans="1:26" ht="15.75" customHeight="1" x14ac:dyDescent="0.3">
      <c r="A343" s="4">
        <v>338</v>
      </c>
      <c r="B343" s="41" t="s">
        <v>4044</v>
      </c>
      <c r="C343" s="21" t="s">
        <v>102</v>
      </c>
      <c r="D343" s="21" t="s">
        <v>4045</v>
      </c>
      <c r="E343" s="9" t="s">
        <v>27</v>
      </c>
      <c r="F343" s="9">
        <v>500</v>
      </c>
      <c r="G343" s="9">
        <v>159</v>
      </c>
      <c r="H343" s="9"/>
      <c r="I343" s="9"/>
      <c r="J343" s="9"/>
      <c r="K343" s="111">
        <v>46052</v>
      </c>
      <c r="L343" s="4"/>
      <c r="M343" s="4"/>
      <c r="N343" s="5"/>
      <c r="O343" s="5"/>
      <c r="P343" s="5"/>
      <c r="Q343" s="5"/>
      <c r="R343" s="5"/>
      <c r="S343" s="5"/>
      <c r="T343" s="6"/>
      <c r="U343" s="6"/>
      <c r="V343" s="6"/>
      <c r="W343" s="6"/>
      <c r="X343" s="6"/>
      <c r="Y343" s="6"/>
      <c r="Z343" s="6"/>
    </row>
    <row r="344" spans="1:26" ht="15.75" customHeight="1" x14ac:dyDescent="0.3">
      <c r="A344" s="4">
        <v>339</v>
      </c>
      <c r="B344" s="41" t="s">
        <v>4046</v>
      </c>
      <c r="C344" s="21" t="s">
        <v>102</v>
      </c>
      <c r="D344" s="21" t="s">
        <v>4047</v>
      </c>
      <c r="E344" s="9" t="s">
        <v>27</v>
      </c>
      <c r="F344" s="9">
        <v>500</v>
      </c>
      <c r="G344" s="9">
        <v>148</v>
      </c>
      <c r="H344" s="9"/>
      <c r="I344" s="9"/>
      <c r="J344" s="9"/>
      <c r="K344" s="111">
        <v>46052</v>
      </c>
      <c r="L344" s="4"/>
      <c r="M344" s="4"/>
      <c r="N344" s="5"/>
      <c r="O344" s="5"/>
      <c r="P344" s="5"/>
      <c r="Q344" s="5"/>
      <c r="R344" s="5"/>
      <c r="S344" s="5"/>
      <c r="T344" s="6"/>
      <c r="U344" s="6"/>
      <c r="V344" s="6"/>
      <c r="W344" s="6"/>
      <c r="X344" s="6"/>
      <c r="Y344" s="6"/>
      <c r="Z344" s="6"/>
    </row>
    <row r="345" spans="1:26" ht="15.75" customHeight="1" x14ac:dyDescent="0.3">
      <c r="A345" s="4">
        <v>340</v>
      </c>
      <c r="B345" s="41" t="s">
        <v>4048</v>
      </c>
      <c r="C345" s="21" t="s">
        <v>102</v>
      </c>
      <c r="D345" s="21" t="s">
        <v>4049</v>
      </c>
      <c r="E345" s="9" t="s">
        <v>27</v>
      </c>
      <c r="F345" s="9">
        <v>500</v>
      </c>
      <c r="G345" s="9">
        <v>302</v>
      </c>
      <c r="H345" s="9"/>
      <c r="I345" s="9"/>
      <c r="J345" s="9"/>
      <c r="K345" s="111">
        <v>46052</v>
      </c>
      <c r="L345" s="4"/>
      <c r="M345" s="4"/>
      <c r="N345" s="5"/>
      <c r="O345" s="5"/>
      <c r="P345" s="5"/>
      <c r="Q345" s="5"/>
      <c r="R345" s="5"/>
      <c r="S345" s="5"/>
      <c r="T345" s="6"/>
      <c r="U345" s="6"/>
      <c r="V345" s="6"/>
      <c r="W345" s="6"/>
      <c r="X345" s="6"/>
      <c r="Y345" s="6"/>
      <c r="Z345" s="6"/>
    </row>
    <row r="346" spans="1:26" ht="15.75" customHeight="1" x14ac:dyDescent="0.3">
      <c r="A346" s="4">
        <v>341</v>
      </c>
      <c r="B346" s="41" t="s">
        <v>4050</v>
      </c>
      <c r="C346" s="21" t="s">
        <v>102</v>
      </c>
      <c r="D346" s="21" t="s">
        <v>4051</v>
      </c>
      <c r="E346" s="9" t="s">
        <v>27</v>
      </c>
      <c r="F346" s="9">
        <v>500</v>
      </c>
      <c r="G346" s="9">
        <v>380</v>
      </c>
      <c r="H346" s="9"/>
      <c r="I346" s="9"/>
      <c r="J346" s="9"/>
      <c r="K346" s="111">
        <v>46052</v>
      </c>
      <c r="L346" s="4"/>
      <c r="M346" s="4"/>
      <c r="N346" s="5"/>
      <c r="O346" s="5"/>
      <c r="P346" s="5"/>
      <c r="Q346" s="5"/>
      <c r="R346" s="5"/>
      <c r="S346" s="5"/>
      <c r="T346" s="6"/>
      <c r="U346" s="6"/>
      <c r="V346" s="6"/>
      <c r="W346" s="6"/>
      <c r="X346" s="6"/>
      <c r="Y346" s="6"/>
      <c r="Z346" s="6"/>
    </row>
    <row r="347" spans="1:26" ht="15.75" customHeight="1" x14ac:dyDescent="0.3">
      <c r="A347" s="4">
        <v>342</v>
      </c>
      <c r="B347" s="41" t="s">
        <v>4052</v>
      </c>
      <c r="C347" s="21" t="s">
        <v>102</v>
      </c>
      <c r="D347" s="21" t="s">
        <v>4053</v>
      </c>
      <c r="E347" s="9" t="s">
        <v>27</v>
      </c>
      <c r="F347" s="9">
        <v>500</v>
      </c>
      <c r="G347" s="9">
        <v>450</v>
      </c>
      <c r="H347" s="9"/>
      <c r="I347" s="9"/>
      <c r="J347" s="9"/>
      <c r="K347" s="111">
        <v>46052</v>
      </c>
      <c r="L347" s="4"/>
      <c r="M347" s="4"/>
      <c r="N347" s="5"/>
      <c r="O347" s="5"/>
      <c r="P347" s="5"/>
      <c r="Q347" s="5"/>
      <c r="R347" s="5"/>
      <c r="S347" s="5"/>
      <c r="T347" s="6"/>
      <c r="U347" s="6"/>
      <c r="V347" s="6"/>
      <c r="W347" s="6"/>
      <c r="X347" s="6"/>
      <c r="Y347" s="6"/>
      <c r="Z347" s="6"/>
    </row>
    <row r="348" spans="1:26" ht="15.75" customHeight="1" x14ac:dyDescent="0.3">
      <c r="A348" s="4">
        <v>343</v>
      </c>
      <c r="B348" s="41" t="s">
        <v>4054</v>
      </c>
      <c r="C348" s="21" t="s">
        <v>102</v>
      </c>
      <c r="D348" s="21" t="s">
        <v>4055</v>
      </c>
      <c r="E348" s="9" t="s">
        <v>27</v>
      </c>
      <c r="F348" s="9">
        <v>500</v>
      </c>
      <c r="G348" s="9">
        <v>545</v>
      </c>
      <c r="H348" s="9"/>
      <c r="I348" s="9"/>
      <c r="J348" s="9"/>
      <c r="K348" s="111">
        <v>46052</v>
      </c>
      <c r="L348" s="4"/>
      <c r="M348" s="4"/>
      <c r="N348" s="5"/>
      <c r="O348" s="5"/>
      <c r="P348" s="5"/>
      <c r="Q348" s="5"/>
      <c r="R348" s="5"/>
      <c r="S348" s="5"/>
      <c r="T348" s="6"/>
      <c r="U348" s="6"/>
      <c r="V348" s="6"/>
      <c r="W348" s="6"/>
      <c r="X348" s="6"/>
      <c r="Y348" s="6"/>
      <c r="Z348" s="6"/>
    </row>
    <row r="349" spans="1:26" ht="15.75" customHeight="1" x14ac:dyDescent="0.3">
      <c r="A349" s="4">
        <v>344</v>
      </c>
      <c r="B349" s="41" t="s">
        <v>4056</v>
      </c>
      <c r="C349" s="21" t="s">
        <v>102</v>
      </c>
      <c r="D349" s="21" t="s">
        <v>4057</v>
      </c>
      <c r="E349" s="9" t="s">
        <v>27</v>
      </c>
      <c r="F349" s="9">
        <v>500</v>
      </c>
      <c r="G349" s="9">
        <v>630</v>
      </c>
      <c r="H349" s="9"/>
      <c r="I349" s="9"/>
      <c r="J349" s="9"/>
      <c r="K349" s="111">
        <v>46052</v>
      </c>
      <c r="L349" s="4"/>
      <c r="M349" s="4"/>
      <c r="N349" s="5"/>
      <c r="O349" s="5"/>
      <c r="P349" s="5"/>
      <c r="Q349" s="5"/>
      <c r="R349" s="5"/>
      <c r="S349" s="5"/>
      <c r="T349" s="6"/>
      <c r="U349" s="6"/>
      <c r="V349" s="6"/>
      <c r="W349" s="6"/>
      <c r="X349" s="6"/>
      <c r="Y349" s="6"/>
      <c r="Z349" s="6"/>
    </row>
    <row r="350" spans="1:26" ht="15.75" customHeight="1" x14ac:dyDescent="0.3">
      <c r="A350" s="4">
        <v>345</v>
      </c>
      <c r="B350" s="41" t="s">
        <v>4078</v>
      </c>
      <c r="C350" s="21" t="s">
        <v>102</v>
      </c>
      <c r="D350" s="21" t="s">
        <v>4079</v>
      </c>
      <c r="E350" s="9" t="s">
        <v>27</v>
      </c>
      <c r="F350" s="9">
        <v>500</v>
      </c>
      <c r="G350" s="9">
        <v>450</v>
      </c>
      <c r="H350" s="9"/>
      <c r="I350" s="9"/>
      <c r="J350" s="9"/>
      <c r="K350" s="111">
        <v>46052</v>
      </c>
      <c r="L350" s="4"/>
      <c r="M350" s="4"/>
      <c r="N350" s="5"/>
      <c r="O350" s="5"/>
      <c r="P350" s="5"/>
      <c r="Q350" s="5"/>
      <c r="R350" s="5"/>
      <c r="S350" s="5"/>
      <c r="T350" s="6"/>
      <c r="U350" s="6"/>
      <c r="V350" s="6"/>
      <c r="W350" s="6"/>
      <c r="X350" s="6"/>
      <c r="Y350" s="6"/>
      <c r="Z350" s="6"/>
    </row>
    <row r="351" spans="1:26" ht="15.75" customHeight="1" x14ac:dyDescent="0.3">
      <c r="A351" s="4">
        <v>346</v>
      </c>
      <c r="B351" s="41" t="s">
        <v>4080</v>
      </c>
      <c r="C351" s="21" t="s">
        <v>102</v>
      </c>
      <c r="D351" s="21" t="s">
        <v>4081</v>
      </c>
      <c r="E351" s="9" t="s">
        <v>27</v>
      </c>
      <c r="F351" s="9">
        <v>500</v>
      </c>
      <c r="G351" s="9">
        <v>302</v>
      </c>
      <c r="H351" s="9"/>
      <c r="I351" s="9"/>
      <c r="J351" s="9"/>
      <c r="K351" s="111">
        <v>46052</v>
      </c>
      <c r="L351" s="4"/>
      <c r="M351" s="4"/>
      <c r="N351" s="5"/>
      <c r="O351" s="5"/>
      <c r="P351" s="5"/>
      <c r="Q351" s="5"/>
      <c r="R351" s="5"/>
      <c r="S351" s="5"/>
      <c r="T351" s="6"/>
      <c r="U351" s="6"/>
      <c r="V351" s="6"/>
      <c r="W351" s="6"/>
      <c r="X351" s="6"/>
      <c r="Y351" s="6"/>
      <c r="Z351" s="6"/>
    </row>
    <row r="352" spans="1:26" ht="15.75" customHeight="1" x14ac:dyDescent="0.3">
      <c r="A352" s="4">
        <v>347</v>
      </c>
      <c r="B352" s="41" t="s">
        <v>4606</v>
      </c>
      <c r="C352" s="21" t="s">
        <v>60</v>
      </c>
      <c r="D352" s="21" t="s">
        <v>4608</v>
      </c>
      <c r="E352" s="9" t="s">
        <v>27</v>
      </c>
      <c r="F352" s="9">
        <v>5</v>
      </c>
      <c r="G352" s="9">
        <v>1210</v>
      </c>
      <c r="H352" s="9"/>
      <c r="I352" s="9"/>
      <c r="J352" s="9"/>
      <c r="K352" s="111">
        <v>46094</v>
      </c>
      <c r="L352" s="4"/>
      <c r="M352" s="4"/>
      <c r="N352" s="5"/>
      <c r="O352" s="5"/>
      <c r="P352" s="5"/>
      <c r="Q352" s="5"/>
      <c r="R352" s="5"/>
      <c r="S352" s="5"/>
      <c r="T352" s="6"/>
      <c r="U352" s="6"/>
      <c r="V352" s="6"/>
      <c r="W352" s="6"/>
      <c r="X352" s="6"/>
      <c r="Y352" s="6"/>
      <c r="Z352" s="6"/>
    </row>
    <row r="353" spans="1:26" ht="15.75" customHeight="1" x14ac:dyDescent="0.3">
      <c r="A353" s="4">
        <v>348</v>
      </c>
      <c r="B353" s="41" t="s">
        <v>4609</v>
      </c>
      <c r="C353" s="21" t="s">
        <v>60</v>
      </c>
      <c r="D353" s="21" t="s">
        <v>4610</v>
      </c>
      <c r="E353" s="9" t="s">
        <v>27</v>
      </c>
      <c r="F353" s="9">
        <v>200</v>
      </c>
      <c r="G353" s="9">
        <v>5.3</v>
      </c>
      <c r="H353" s="9"/>
      <c r="I353" s="9"/>
      <c r="J353" s="9"/>
      <c r="K353" s="111">
        <v>46091</v>
      </c>
      <c r="L353" s="4"/>
      <c r="M353" s="4"/>
      <c r="N353" s="5"/>
      <c r="O353" s="5"/>
      <c r="P353" s="5"/>
      <c r="Q353" s="5"/>
      <c r="R353" s="5"/>
      <c r="S353" s="5"/>
      <c r="T353" s="6"/>
      <c r="U353" s="6"/>
      <c r="V353" s="6"/>
      <c r="W353" s="6"/>
      <c r="X353" s="6"/>
      <c r="Y353" s="6"/>
      <c r="Z353" s="6"/>
    </row>
    <row r="354" spans="1:26" ht="15.75" customHeight="1" x14ac:dyDescent="0.3">
      <c r="A354" s="4">
        <v>349</v>
      </c>
      <c r="B354" s="41" t="s">
        <v>4611</v>
      </c>
      <c r="C354" s="21" t="s">
        <v>60</v>
      </c>
      <c r="D354" s="21" t="s">
        <v>4612</v>
      </c>
      <c r="E354" s="9" t="s">
        <v>27</v>
      </c>
      <c r="F354" s="9">
        <v>560</v>
      </c>
      <c r="G354" s="9">
        <v>5.6</v>
      </c>
      <c r="H354" s="9"/>
      <c r="I354" s="9"/>
      <c r="J354" s="9"/>
      <c r="K354" s="111">
        <v>46091</v>
      </c>
      <c r="L354" s="4"/>
      <c r="M354" s="4"/>
      <c r="N354" s="5"/>
      <c r="O354" s="5"/>
      <c r="P354" s="5"/>
      <c r="Q354" s="5"/>
      <c r="R354" s="5"/>
      <c r="S354" s="5"/>
      <c r="T354" s="6"/>
      <c r="U354" s="6"/>
      <c r="V354" s="6"/>
      <c r="W354" s="6"/>
      <c r="X354" s="6"/>
      <c r="Y354" s="6"/>
      <c r="Z354" s="6"/>
    </row>
    <row r="355" spans="1:26" ht="15.75" customHeight="1" x14ac:dyDescent="0.3">
      <c r="A355" s="4">
        <v>350</v>
      </c>
      <c r="B355" s="41" t="s">
        <v>4613</v>
      </c>
      <c r="C355" s="21" t="s">
        <v>60</v>
      </c>
      <c r="D355" s="21" t="s">
        <v>4614</v>
      </c>
      <c r="E355" s="9" t="s">
        <v>27</v>
      </c>
      <c r="F355" s="9">
        <v>5</v>
      </c>
      <c r="G355" s="9">
        <v>5</v>
      </c>
      <c r="H355" s="9"/>
      <c r="I355" s="9"/>
      <c r="J355" s="9"/>
      <c r="K355" s="111">
        <v>46094</v>
      </c>
      <c r="L355" s="4"/>
      <c r="M355" s="4"/>
      <c r="N355" s="5"/>
      <c r="O355" s="5"/>
      <c r="P355" s="5"/>
      <c r="Q355" s="5"/>
      <c r="R355" s="5"/>
      <c r="S355" s="5"/>
      <c r="T355" s="6"/>
      <c r="U355" s="6"/>
      <c r="V355" s="6"/>
      <c r="W355" s="6"/>
      <c r="X355" s="6"/>
      <c r="Y355" s="6"/>
      <c r="Z355" s="6"/>
    </row>
    <row r="356" spans="1:26" ht="15.75" customHeight="1" x14ac:dyDescent="0.3">
      <c r="A356" s="4">
        <v>351</v>
      </c>
      <c r="B356" s="41" t="s">
        <v>4615</v>
      </c>
      <c r="C356" s="21" t="s">
        <v>60</v>
      </c>
      <c r="D356" s="21" t="s">
        <v>4616</v>
      </c>
      <c r="E356" s="9" t="s">
        <v>27</v>
      </c>
      <c r="F356" s="9">
        <v>7</v>
      </c>
      <c r="G356" s="9">
        <v>40</v>
      </c>
      <c r="H356" s="9"/>
      <c r="I356" s="9"/>
      <c r="J356" s="9"/>
      <c r="K356" s="111">
        <v>46166</v>
      </c>
      <c r="L356" s="4"/>
      <c r="M356" s="4"/>
      <c r="N356" s="5"/>
      <c r="O356" s="5"/>
      <c r="P356" s="5"/>
      <c r="Q356" s="5"/>
      <c r="R356" s="5"/>
      <c r="S356" s="5"/>
      <c r="T356" s="6"/>
      <c r="U356" s="6"/>
      <c r="V356" s="6"/>
      <c r="W356" s="6"/>
      <c r="X356" s="6"/>
      <c r="Y356" s="6"/>
      <c r="Z356" s="6"/>
    </row>
    <row r="357" spans="1:26" ht="15.75" customHeight="1" x14ac:dyDescent="0.3">
      <c r="A357" s="4">
        <v>352</v>
      </c>
      <c r="B357" s="41" t="s">
        <v>4618</v>
      </c>
      <c r="C357" s="21" t="s">
        <v>151</v>
      </c>
      <c r="D357" s="21" t="s">
        <v>4620</v>
      </c>
      <c r="E357" s="9" t="s">
        <v>27</v>
      </c>
      <c r="F357" s="9">
        <v>20</v>
      </c>
      <c r="G357" s="9">
        <v>80</v>
      </c>
      <c r="H357" s="9"/>
      <c r="I357" s="9"/>
      <c r="J357" s="9"/>
      <c r="K357" s="111">
        <v>46166</v>
      </c>
      <c r="L357" s="4"/>
      <c r="M357" s="4"/>
      <c r="N357" s="5"/>
      <c r="O357" s="5"/>
      <c r="P357" s="5"/>
      <c r="Q357" s="5"/>
      <c r="R357" s="5"/>
      <c r="S357" s="5"/>
      <c r="T357" s="6"/>
      <c r="U357" s="6"/>
      <c r="V357" s="6"/>
      <c r="W357" s="6"/>
      <c r="X357" s="6"/>
      <c r="Y357" s="6"/>
      <c r="Z357" s="6"/>
    </row>
    <row r="358" spans="1:26" ht="15.75" customHeight="1" x14ac:dyDescent="0.3">
      <c r="A358" s="4">
        <v>353</v>
      </c>
      <c r="B358" s="41" t="s">
        <v>6023</v>
      </c>
      <c r="C358" s="21" t="s">
        <v>180</v>
      </c>
      <c r="D358" s="21" t="s">
        <v>6024</v>
      </c>
      <c r="E358" s="9" t="s">
        <v>27</v>
      </c>
      <c r="F358" s="9">
        <v>108</v>
      </c>
      <c r="G358" s="9">
        <v>49.8</v>
      </c>
      <c r="H358" s="9"/>
      <c r="I358" s="9"/>
      <c r="J358" s="9"/>
      <c r="K358" s="111">
        <v>46225</v>
      </c>
      <c r="L358" s="4"/>
      <c r="M358" s="4"/>
      <c r="N358" s="5"/>
      <c r="O358" s="5"/>
      <c r="P358" s="5"/>
      <c r="Q358" s="5"/>
      <c r="R358" s="5"/>
      <c r="S358" s="5"/>
      <c r="T358" s="6"/>
      <c r="U358" s="6"/>
      <c r="V358" s="6"/>
      <c r="W358" s="6"/>
      <c r="X358" s="6"/>
      <c r="Y358" s="6"/>
      <c r="Z358" s="6"/>
    </row>
    <row r="359" spans="1:26" ht="15.75" customHeight="1" x14ac:dyDescent="0.3">
      <c r="A359" s="4">
        <v>354</v>
      </c>
      <c r="B359" s="41" t="s">
        <v>6025</v>
      </c>
      <c r="C359" s="21" t="s">
        <v>157</v>
      </c>
      <c r="D359" s="21" t="s">
        <v>6026</v>
      </c>
      <c r="E359" s="9" t="s">
        <v>27</v>
      </c>
      <c r="F359" s="9">
        <v>54</v>
      </c>
      <c r="G359" s="9">
        <v>30.7</v>
      </c>
      <c r="H359" s="9"/>
      <c r="I359" s="9"/>
      <c r="J359" s="9"/>
      <c r="K359" s="111">
        <v>46225</v>
      </c>
      <c r="L359" s="4"/>
      <c r="M359" s="4"/>
      <c r="N359" s="5"/>
      <c r="O359" s="5"/>
      <c r="P359" s="5"/>
      <c r="Q359" s="5"/>
      <c r="R359" s="5"/>
      <c r="S359" s="5"/>
      <c r="T359" s="6"/>
      <c r="U359" s="6"/>
      <c r="V359" s="6"/>
      <c r="W359" s="6"/>
      <c r="X359" s="6"/>
      <c r="Y359" s="6"/>
      <c r="Z359" s="6"/>
    </row>
    <row r="360" spans="1:26" ht="15.75" customHeight="1" x14ac:dyDescent="0.3">
      <c r="A360" s="4">
        <v>355</v>
      </c>
      <c r="B360" s="41" t="s">
        <v>6025</v>
      </c>
      <c r="C360" s="21" t="s">
        <v>180</v>
      </c>
      <c r="D360" s="21" t="s">
        <v>6042</v>
      </c>
      <c r="E360" s="9" t="s">
        <v>27</v>
      </c>
      <c r="F360" s="9">
        <v>54</v>
      </c>
      <c r="G360" s="9">
        <v>30.7</v>
      </c>
      <c r="H360" s="9"/>
      <c r="I360" s="9"/>
      <c r="J360" s="9"/>
      <c r="K360" s="111">
        <v>46225</v>
      </c>
      <c r="L360" s="4"/>
      <c r="M360" s="4"/>
      <c r="N360" s="5"/>
      <c r="O360" s="5"/>
      <c r="P360" s="5"/>
      <c r="Q360" s="5"/>
      <c r="R360" s="5"/>
      <c r="S360" s="5"/>
      <c r="T360" s="6"/>
      <c r="U360" s="6"/>
      <c r="V360" s="6"/>
      <c r="W360" s="6"/>
      <c r="X360" s="6"/>
      <c r="Y360" s="6"/>
      <c r="Z360" s="6"/>
    </row>
    <row r="361" spans="1:26" ht="15.75" customHeight="1" x14ac:dyDescent="0.3">
      <c r="A361" s="4">
        <v>356</v>
      </c>
      <c r="B361" s="41" t="s">
        <v>6545</v>
      </c>
      <c r="C361" s="21" t="s">
        <v>180</v>
      </c>
      <c r="D361" s="21" t="s">
        <v>6553</v>
      </c>
      <c r="E361" s="9" t="s">
        <v>27</v>
      </c>
      <c r="F361" s="9">
        <v>1300</v>
      </c>
      <c r="G361" s="9">
        <v>7</v>
      </c>
      <c r="H361" s="9"/>
      <c r="I361" s="9"/>
      <c r="J361" s="9"/>
      <c r="K361" s="111">
        <v>46295</v>
      </c>
      <c r="L361" s="4"/>
      <c r="M361" s="4"/>
      <c r="N361" s="5"/>
      <c r="O361" s="5"/>
      <c r="P361" s="5"/>
      <c r="Q361" s="5"/>
      <c r="R361" s="5"/>
      <c r="S361" s="5"/>
      <c r="T361" s="6"/>
      <c r="U361" s="6"/>
      <c r="V361" s="6"/>
      <c r="W361" s="6"/>
      <c r="X361" s="6"/>
      <c r="Y361" s="6"/>
      <c r="Z361" s="6"/>
    </row>
    <row r="362" spans="1:26" ht="15.75" customHeight="1" x14ac:dyDescent="0.3">
      <c r="A362" s="4">
        <v>357</v>
      </c>
      <c r="B362" s="41" t="s">
        <v>6554</v>
      </c>
      <c r="C362" s="21" t="s">
        <v>180</v>
      </c>
      <c r="D362" s="21" t="s">
        <v>6560</v>
      </c>
      <c r="E362" s="9" t="s">
        <v>27</v>
      </c>
      <c r="F362" s="9">
        <v>1300</v>
      </c>
      <c r="G362" s="9">
        <v>13</v>
      </c>
      <c r="H362" s="9"/>
      <c r="I362" s="9"/>
      <c r="J362" s="9"/>
      <c r="K362" s="111">
        <v>46295</v>
      </c>
      <c r="L362" s="4"/>
      <c r="M362" s="4"/>
      <c r="N362" s="5"/>
      <c r="O362" s="5"/>
      <c r="P362" s="5"/>
      <c r="Q362" s="5"/>
      <c r="R362" s="5"/>
      <c r="S362" s="5"/>
      <c r="T362" s="6"/>
      <c r="U362" s="6"/>
      <c r="V362" s="6"/>
      <c r="W362" s="6"/>
      <c r="X362" s="6"/>
      <c r="Y362" s="6"/>
      <c r="Z362" s="6"/>
    </row>
    <row r="363" spans="1:26" ht="15.75" customHeight="1" x14ac:dyDescent="0.3">
      <c r="A363" s="4"/>
      <c r="B363" s="41"/>
      <c r="C363" s="21"/>
      <c r="D363" s="21"/>
      <c r="E363" s="9"/>
      <c r="F363" s="9"/>
      <c r="G363" s="9"/>
      <c r="H363" s="9"/>
      <c r="I363" s="9"/>
      <c r="J363" s="9"/>
      <c r="K363" s="9"/>
      <c r="L363" s="4"/>
      <c r="M363" s="4"/>
      <c r="N363" s="5"/>
      <c r="O363" s="5"/>
      <c r="P363" s="5"/>
      <c r="Q363" s="5"/>
      <c r="R363" s="5"/>
      <c r="S363" s="5"/>
      <c r="T363" s="6"/>
      <c r="U363" s="6"/>
      <c r="V363" s="6"/>
      <c r="W363" s="6"/>
      <c r="X363" s="6"/>
      <c r="Y363" s="6"/>
      <c r="Z363" s="6"/>
    </row>
    <row r="364" spans="1:26" ht="15.75" customHeight="1" x14ac:dyDescent="0.3">
      <c r="A364" s="4"/>
      <c r="B364" s="41"/>
      <c r="C364" s="21"/>
      <c r="D364" s="21"/>
      <c r="E364" s="9"/>
      <c r="F364" s="9"/>
      <c r="G364" s="9"/>
      <c r="H364" s="9"/>
      <c r="I364" s="9"/>
      <c r="J364" s="9"/>
      <c r="K364" s="9"/>
      <c r="L364" s="4"/>
      <c r="M364" s="4"/>
      <c r="N364" s="5"/>
      <c r="O364" s="5"/>
      <c r="P364" s="5"/>
      <c r="Q364" s="5"/>
      <c r="R364" s="5"/>
      <c r="S364" s="5"/>
      <c r="T364" s="6"/>
      <c r="U364" s="6"/>
      <c r="V364" s="6"/>
      <c r="W364" s="6"/>
      <c r="X364" s="6"/>
      <c r="Y364" s="6"/>
      <c r="Z364" s="6"/>
    </row>
    <row r="365" spans="1:26" ht="15.75" customHeight="1" x14ac:dyDescent="0.3">
      <c r="A365" s="4"/>
      <c r="B365" s="41"/>
      <c r="C365" s="21"/>
      <c r="D365" s="21"/>
      <c r="E365" s="9"/>
      <c r="F365" s="9"/>
      <c r="G365" s="9"/>
      <c r="H365" s="9"/>
      <c r="I365" s="9"/>
      <c r="J365" s="9"/>
      <c r="K365" s="9"/>
      <c r="L365" s="4"/>
      <c r="M365" s="4"/>
      <c r="N365" s="5"/>
      <c r="O365" s="5"/>
      <c r="P365" s="5"/>
      <c r="Q365" s="5"/>
      <c r="R365" s="5"/>
      <c r="S365" s="5"/>
      <c r="T365" s="6"/>
      <c r="U365" s="6"/>
      <c r="V365" s="6"/>
      <c r="W365" s="6"/>
      <c r="X365" s="6"/>
      <c r="Y365" s="6"/>
      <c r="Z365" s="6"/>
    </row>
    <row r="366" spans="1:26" ht="15.75" customHeight="1" x14ac:dyDescent="0.3">
      <c r="A366" s="4"/>
      <c r="B366" s="41"/>
      <c r="C366" s="21"/>
      <c r="D366" s="21"/>
      <c r="E366" s="9"/>
      <c r="F366" s="9"/>
      <c r="G366" s="9"/>
      <c r="H366" s="9"/>
      <c r="I366" s="9"/>
      <c r="J366" s="9"/>
      <c r="K366" s="9"/>
      <c r="L366" s="4"/>
      <c r="M366" s="4"/>
      <c r="N366" s="5"/>
      <c r="O366" s="5"/>
      <c r="P366" s="5"/>
      <c r="Q366" s="5"/>
      <c r="R366" s="5"/>
      <c r="S366" s="5"/>
      <c r="T366" s="6"/>
      <c r="U366" s="6"/>
      <c r="V366" s="6"/>
      <c r="W366" s="6"/>
      <c r="X366" s="6"/>
      <c r="Y366" s="6"/>
      <c r="Z366" s="6"/>
    </row>
    <row r="367" spans="1:26" ht="15.75" customHeight="1" x14ac:dyDescent="0.3">
      <c r="A367" s="4"/>
      <c r="B367" s="41"/>
      <c r="C367" s="21"/>
      <c r="D367" s="21"/>
      <c r="E367" s="9"/>
      <c r="F367" s="9"/>
      <c r="G367" s="9"/>
      <c r="H367" s="9"/>
      <c r="I367" s="9"/>
      <c r="J367" s="9"/>
      <c r="K367" s="9"/>
      <c r="L367" s="4"/>
      <c r="M367" s="4"/>
      <c r="N367" s="5"/>
      <c r="O367" s="5"/>
      <c r="P367" s="5"/>
      <c r="Q367" s="5"/>
      <c r="R367" s="5"/>
      <c r="S367" s="5"/>
      <c r="T367" s="6"/>
      <c r="U367" s="6"/>
      <c r="V367" s="6"/>
      <c r="W367" s="6"/>
      <c r="X367" s="6"/>
      <c r="Y367" s="6"/>
      <c r="Z367" s="6"/>
    </row>
    <row r="368" spans="1:26" ht="15.75" customHeight="1" x14ac:dyDescent="0.3">
      <c r="A368" s="4"/>
      <c r="B368" s="41"/>
      <c r="C368" s="21"/>
      <c r="D368" s="21"/>
      <c r="E368" s="9"/>
      <c r="F368" s="9"/>
      <c r="G368" s="9"/>
      <c r="H368" s="9"/>
      <c r="I368" s="9"/>
      <c r="J368" s="9"/>
      <c r="K368" s="9"/>
      <c r="L368" s="4"/>
      <c r="M368" s="4"/>
      <c r="N368" s="5"/>
      <c r="O368" s="5"/>
      <c r="P368" s="5"/>
      <c r="Q368" s="5"/>
      <c r="R368" s="5"/>
      <c r="S368" s="5"/>
      <c r="T368" s="6"/>
      <c r="U368" s="6"/>
      <c r="V368" s="6"/>
      <c r="W368" s="6"/>
      <c r="X368" s="6"/>
      <c r="Y368" s="6"/>
      <c r="Z368" s="6"/>
    </row>
    <row r="369" spans="1:26" ht="15.75" customHeight="1" x14ac:dyDescent="0.3">
      <c r="A369" s="4"/>
      <c r="B369" s="41"/>
      <c r="C369" s="21"/>
      <c r="D369" s="21"/>
      <c r="E369" s="9"/>
      <c r="F369" s="9"/>
      <c r="G369" s="9"/>
      <c r="H369" s="9"/>
      <c r="I369" s="9"/>
      <c r="J369" s="9"/>
      <c r="K369" s="9"/>
      <c r="L369" s="4"/>
      <c r="M369" s="4"/>
      <c r="N369" s="5"/>
      <c r="O369" s="5"/>
      <c r="P369" s="5"/>
      <c r="Q369" s="5"/>
      <c r="R369" s="5"/>
      <c r="S369" s="5"/>
      <c r="T369" s="6"/>
      <c r="U369" s="6"/>
      <c r="V369" s="6"/>
      <c r="W369" s="6"/>
      <c r="X369" s="6"/>
      <c r="Y369" s="6"/>
      <c r="Z369" s="6"/>
    </row>
    <row r="370" spans="1:26" ht="15.75" customHeight="1" x14ac:dyDescent="0.3">
      <c r="A370" s="4"/>
      <c r="B370" s="41"/>
      <c r="C370" s="21"/>
      <c r="D370" s="21"/>
      <c r="E370" s="9"/>
      <c r="F370" s="9"/>
      <c r="G370" s="9"/>
      <c r="H370" s="9"/>
      <c r="I370" s="9"/>
      <c r="J370" s="9"/>
      <c r="K370" s="9"/>
      <c r="L370" s="4"/>
      <c r="M370" s="4"/>
      <c r="N370" s="5"/>
      <c r="O370" s="5"/>
      <c r="P370" s="5"/>
      <c r="Q370" s="5"/>
      <c r="R370" s="5"/>
      <c r="S370" s="5"/>
      <c r="T370" s="6"/>
      <c r="U370" s="6"/>
      <c r="V370" s="6"/>
      <c r="W370" s="6"/>
      <c r="X370" s="6"/>
      <c r="Y370" s="6"/>
      <c r="Z370" s="6"/>
    </row>
    <row r="371" spans="1:26" ht="15.75" customHeight="1" x14ac:dyDescent="0.3">
      <c r="A371" s="4"/>
      <c r="B371" s="41"/>
      <c r="C371" s="21"/>
      <c r="D371" s="21"/>
      <c r="E371" s="9"/>
      <c r="F371" s="9"/>
      <c r="G371" s="9"/>
      <c r="H371" s="9"/>
      <c r="I371" s="9"/>
      <c r="J371" s="9"/>
      <c r="K371" s="9"/>
      <c r="L371" s="4"/>
      <c r="M371" s="4"/>
      <c r="N371" s="5"/>
      <c r="O371" s="5"/>
      <c r="P371" s="5"/>
      <c r="Q371" s="5"/>
      <c r="R371" s="5"/>
      <c r="S371" s="5"/>
      <c r="T371" s="6"/>
      <c r="U371" s="6"/>
      <c r="V371" s="6"/>
      <c r="W371" s="6"/>
      <c r="X371" s="6"/>
      <c r="Y371" s="6"/>
      <c r="Z371" s="6"/>
    </row>
    <row r="372" spans="1:26" ht="15.75" customHeight="1" x14ac:dyDescent="0.3">
      <c r="A372" s="4"/>
      <c r="B372" s="41"/>
      <c r="C372" s="21"/>
      <c r="D372" s="21"/>
      <c r="E372" s="9"/>
      <c r="F372" s="9"/>
      <c r="G372" s="9"/>
      <c r="H372" s="9"/>
      <c r="I372" s="9"/>
      <c r="J372" s="9"/>
      <c r="K372" s="9"/>
      <c r="L372" s="4"/>
      <c r="M372" s="4"/>
      <c r="N372" s="5"/>
      <c r="O372" s="5"/>
      <c r="P372" s="5"/>
      <c r="Q372" s="5"/>
      <c r="R372" s="5"/>
      <c r="S372" s="5"/>
      <c r="T372" s="6"/>
      <c r="U372" s="6"/>
      <c r="V372" s="6"/>
      <c r="W372" s="6"/>
      <c r="X372" s="6"/>
      <c r="Y372" s="6"/>
      <c r="Z372" s="6"/>
    </row>
    <row r="373" spans="1:26" ht="15.75" customHeight="1" x14ac:dyDescent="0.3">
      <c r="A373" s="4"/>
      <c r="B373" s="41"/>
      <c r="C373" s="21"/>
      <c r="D373" s="21"/>
      <c r="E373" s="9"/>
      <c r="F373" s="9"/>
      <c r="G373" s="9"/>
      <c r="H373" s="9"/>
      <c r="I373" s="9"/>
      <c r="J373" s="9"/>
      <c r="K373" s="9"/>
      <c r="L373" s="4"/>
      <c r="M373" s="4"/>
      <c r="N373" s="5"/>
      <c r="O373" s="5"/>
      <c r="P373" s="5"/>
      <c r="Q373" s="5"/>
      <c r="R373" s="5"/>
      <c r="S373" s="5"/>
      <c r="T373" s="6"/>
      <c r="U373" s="6"/>
      <c r="V373" s="6"/>
      <c r="W373" s="6"/>
      <c r="X373" s="6"/>
      <c r="Y373" s="6"/>
      <c r="Z373" s="6"/>
    </row>
    <row r="374" spans="1:26" ht="15.75" customHeight="1" x14ac:dyDescent="0.3">
      <c r="A374" s="4"/>
      <c r="B374" s="41"/>
      <c r="C374" s="21"/>
      <c r="D374" s="21"/>
      <c r="E374" s="9"/>
      <c r="F374" s="9"/>
      <c r="G374" s="9"/>
      <c r="H374" s="9"/>
      <c r="I374" s="9"/>
      <c r="J374" s="9"/>
      <c r="K374" s="9"/>
      <c r="L374" s="4"/>
      <c r="M374" s="4"/>
      <c r="N374" s="5"/>
      <c r="O374" s="5"/>
      <c r="P374" s="5"/>
      <c r="Q374" s="5"/>
      <c r="R374" s="5"/>
      <c r="S374" s="5"/>
      <c r="T374" s="6"/>
      <c r="U374" s="6"/>
      <c r="V374" s="6"/>
      <c r="W374" s="6"/>
      <c r="X374" s="6"/>
      <c r="Y374" s="6"/>
      <c r="Z374" s="6"/>
    </row>
    <row r="375" spans="1:26" ht="15.75" customHeight="1" x14ac:dyDescent="0.3">
      <c r="A375" s="4"/>
      <c r="B375" s="41"/>
      <c r="C375" s="21"/>
      <c r="D375" s="21"/>
      <c r="E375" s="9"/>
      <c r="F375" s="9"/>
      <c r="G375" s="9"/>
      <c r="H375" s="9"/>
      <c r="I375" s="9"/>
      <c r="J375" s="9"/>
      <c r="K375" s="9"/>
      <c r="L375" s="4"/>
      <c r="M375" s="4"/>
      <c r="N375" s="5"/>
      <c r="O375" s="5"/>
      <c r="P375" s="5"/>
      <c r="Q375" s="5"/>
      <c r="R375" s="5"/>
      <c r="S375" s="5"/>
      <c r="T375" s="6"/>
      <c r="U375" s="6"/>
      <c r="V375" s="6"/>
      <c r="W375" s="6"/>
      <c r="X375" s="6"/>
      <c r="Y375" s="6"/>
      <c r="Z375" s="6"/>
    </row>
    <row r="376" spans="1:26" ht="15.75" customHeight="1" x14ac:dyDescent="0.3">
      <c r="A376" s="4"/>
      <c r="B376" s="41"/>
      <c r="C376" s="21"/>
      <c r="D376" s="21"/>
      <c r="E376" s="9"/>
      <c r="F376" s="9"/>
      <c r="G376" s="9"/>
      <c r="H376" s="9"/>
      <c r="I376" s="9"/>
      <c r="J376" s="9"/>
      <c r="K376" s="9"/>
      <c r="L376" s="4"/>
      <c r="M376" s="4"/>
      <c r="N376" s="5"/>
      <c r="O376" s="5"/>
      <c r="P376" s="5"/>
      <c r="Q376" s="5"/>
      <c r="R376" s="5"/>
      <c r="S376" s="5"/>
      <c r="T376" s="6"/>
      <c r="U376" s="6"/>
      <c r="V376" s="6"/>
      <c r="W376" s="6"/>
      <c r="X376" s="6"/>
      <c r="Y376" s="6"/>
      <c r="Z376" s="6"/>
    </row>
    <row r="377" spans="1:26" ht="15.75" customHeight="1" x14ac:dyDescent="0.3">
      <c r="A377" s="4"/>
      <c r="B377" s="41"/>
      <c r="C377" s="21"/>
      <c r="D377" s="21"/>
      <c r="E377" s="9"/>
      <c r="F377" s="9"/>
      <c r="G377" s="9"/>
      <c r="H377" s="9"/>
      <c r="I377" s="9"/>
      <c r="J377" s="9"/>
      <c r="K377" s="9"/>
      <c r="L377" s="4"/>
      <c r="M377" s="4"/>
      <c r="N377" s="5"/>
      <c r="O377" s="5"/>
      <c r="P377" s="5"/>
      <c r="Q377" s="5"/>
      <c r="R377" s="5"/>
      <c r="S377" s="5"/>
      <c r="T377" s="6"/>
      <c r="U377" s="6"/>
      <c r="V377" s="6"/>
      <c r="W377" s="6"/>
      <c r="X377" s="6"/>
      <c r="Y377" s="6"/>
      <c r="Z377" s="6"/>
    </row>
    <row r="378" spans="1:26" ht="15.75" customHeight="1" x14ac:dyDescent="0.3">
      <c r="A378" s="4"/>
      <c r="B378" s="41"/>
      <c r="C378" s="21"/>
      <c r="D378" s="21"/>
      <c r="E378" s="9"/>
      <c r="F378" s="9"/>
      <c r="G378" s="9"/>
      <c r="H378" s="9"/>
      <c r="I378" s="9"/>
      <c r="J378" s="9"/>
      <c r="K378" s="9"/>
      <c r="L378" s="4"/>
      <c r="M378" s="4"/>
      <c r="N378" s="5"/>
      <c r="O378" s="5"/>
      <c r="P378" s="5"/>
      <c r="Q378" s="5"/>
      <c r="R378" s="5"/>
      <c r="S378" s="5"/>
      <c r="T378" s="6"/>
      <c r="U378" s="6"/>
      <c r="V378" s="6"/>
      <c r="W378" s="6"/>
      <c r="X378" s="6"/>
      <c r="Y378" s="6"/>
      <c r="Z378" s="6"/>
    </row>
    <row r="379" spans="1:26" ht="15.75" customHeight="1" x14ac:dyDescent="0.3">
      <c r="A379" s="4"/>
      <c r="B379" s="41"/>
      <c r="C379" s="21"/>
      <c r="D379" s="21"/>
      <c r="E379" s="9"/>
      <c r="F379" s="9"/>
      <c r="G379" s="9"/>
      <c r="H379" s="9"/>
      <c r="I379" s="9"/>
      <c r="J379" s="9"/>
      <c r="K379" s="9"/>
      <c r="L379" s="4"/>
      <c r="M379" s="4"/>
      <c r="N379" s="5"/>
      <c r="O379" s="5"/>
      <c r="P379" s="5"/>
      <c r="Q379" s="5"/>
      <c r="R379" s="5"/>
      <c r="S379" s="5"/>
      <c r="T379" s="6"/>
      <c r="U379" s="6"/>
      <c r="V379" s="6"/>
      <c r="W379" s="6"/>
      <c r="X379" s="6"/>
      <c r="Y379" s="6"/>
      <c r="Z379" s="6"/>
    </row>
    <row r="380" spans="1:26" ht="15.75" customHeight="1" x14ac:dyDescent="0.3">
      <c r="A380" s="4"/>
      <c r="B380" s="41"/>
      <c r="C380" s="21"/>
      <c r="D380" s="21"/>
      <c r="E380" s="9"/>
      <c r="F380" s="9"/>
      <c r="G380" s="9"/>
      <c r="H380" s="9"/>
      <c r="I380" s="9"/>
      <c r="J380" s="9"/>
      <c r="K380" s="9"/>
      <c r="L380" s="4"/>
      <c r="M380" s="4"/>
      <c r="N380" s="5"/>
      <c r="O380" s="5"/>
      <c r="P380" s="5"/>
      <c r="Q380" s="5"/>
      <c r="R380" s="5"/>
      <c r="S380" s="5"/>
      <c r="T380" s="6"/>
      <c r="U380" s="6"/>
      <c r="V380" s="6"/>
      <c r="W380" s="6"/>
      <c r="X380" s="6"/>
      <c r="Y380" s="6"/>
      <c r="Z380" s="6"/>
    </row>
    <row r="381" spans="1:26" ht="15.75" customHeight="1" x14ac:dyDescent="0.3">
      <c r="A381" s="4"/>
      <c r="B381" s="41"/>
      <c r="C381" s="21"/>
      <c r="D381" s="21"/>
      <c r="E381" s="9"/>
      <c r="F381" s="9"/>
      <c r="G381" s="9"/>
      <c r="H381" s="9"/>
      <c r="I381" s="9"/>
      <c r="J381" s="9"/>
      <c r="K381" s="9"/>
      <c r="L381" s="4"/>
      <c r="M381" s="4"/>
      <c r="N381" s="5"/>
      <c r="O381" s="5"/>
      <c r="P381" s="5"/>
      <c r="Q381" s="5"/>
      <c r="R381" s="5"/>
      <c r="S381" s="5"/>
      <c r="T381" s="6"/>
      <c r="U381" s="6"/>
      <c r="V381" s="6"/>
      <c r="W381" s="6"/>
      <c r="X381" s="6"/>
      <c r="Y381" s="6"/>
      <c r="Z381" s="6"/>
    </row>
    <row r="382" spans="1:26" ht="15.75" customHeight="1" x14ac:dyDescent="0.3">
      <c r="A382" s="4"/>
      <c r="B382" s="41"/>
      <c r="C382" s="21"/>
      <c r="D382" s="21"/>
      <c r="E382" s="9"/>
      <c r="F382" s="9"/>
      <c r="G382" s="9"/>
      <c r="H382" s="9"/>
      <c r="I382" s="9"/>
      <c r="J382" s="9"/>
      <c r="K382" s="9"/>
      <c r="L382" s="4"/>
      <c r="M382" s="4"/>
      <c r="N382" s="5"/>
      <c r="O382" s="5"/>
      <c r="P382" s="5"/>
      <c r="Q382" s="5"/>
      <c r="R382" s="5"/>
      <c r="S382" s="5"/>
      <c r="T382" s="6"/>
      <c r="U382" s="6"/>
      <c r="V382" s="6"/>
      <c r="W382" s="6"/>
      <c r="X382" s="6"/>
      <c r="Y382" s="6"/>
      <c r="Z382" s="6"/>
    </row>
    <row r="383" spans="1:26" ht="15.75" customHeight="1" x14ac:dyDescent="0.3">
      <c r="A383" s="4"/>
      <c r="B383" s="41"/>
      <c r="C383" s="21"/>
      <c r="D383" s="21"/>
      <c r="E383" s="9"/>
      <c r="F383" s="9"/>
      <c r="G383" s="9"/>
      <c r="H383" s="9"/>
      <c r="I383" s="9"/>
      <c r="J383" s="9"/>
      <c r="K383" s="9"/>
      <c r="L383" s="4"/>
      <c r="M383" s="4"/>
      <c r="N383" s="5"/>
      <c r="O383" s="5"/>
      <c r="P383" s="5"/>
      <c r="Q383" s="5"/>
      <c r="R383" s="5"/>
      <c r="S383" s="5"/>
      <c r="T383" s="6"/>
      <c r="U383" s="6"/>
      <c r="V383" s="6"/>
      <c r="W383" s="6"/>
      <c r="X383" s="6"/>
      <c r="Y383" s="6"/>
      <c r="Z383" s="6"/>
    </row>
    <row r="384" spans="1:26" ht="15.75" customHeight="1" x14ac:dyDescent="0.3">
      <c r="A384" s="4"/>
      <c r="B384" s="41"/>
      <c r="C384" s="21"/>
      <c r="D384" s="21"/>
      <c r="E384" s="9"/>
      <c r="F384" s="9"/>
      <c r="G384" s="9"/>
      <c r="H384" s="9"/>
      <c r="I384" s="9"/>
      <c r="J384" s="9"/>
      <c r="K384" s="9"/>
      <c r="L384" s="4"/>
      <c r="M384" s="4"/>
      <c r="N384" s="5"/>
      <c r="O384" s="5"/>
      <c r="P384" s="5"/>
      <c r="Q384" s="5"/>
      <c r="R384" s="5"/>
      <c r="S384" s="5"/>
      <c r="T384" s="6"/>
      <c r="U384" s="6"/>
      <c r="V384" s="6"/>
      <c r="W384" s="6"/>
      <c r="X384" s="6"/>
      <c r="Y384" s="6"/>
      <c r="Z384" s="6"/>
    </row>
    <row r="385" spans="1:26" ht="15.75" customHeight="1" x14ac:dyDescent="0.3">
      <c r="A385" s="4"/>
      <c r="B385" s="41"/>
      <c r="C385" s="21"/>
      <c r="D385" s="21"/>
      <c r="E385" s="9"/>
      <c r="F385" s="9"/>
      <c r="G385" s="9"/>
      <c r="H385" s="9"/>
      <c r="I385" s="9"/>
      <c r="J385" s="9"/>
      <c r="K385" s="9"/>
      <c r="L385" s="4"/>
      <c r="M385" s="4"/>
      <c r="N385" s="5"/>
      <c r="O385" s="5"/>
      <c r="P385" s="5"/>
      <c r="Q385" s="5"/>
      <c r="R385" s="5"/>
      <c r="S385" s="5"/>
      <c r="T385" s="6"/>
      <c r="U385" s="6"/>
      <c r="V385" s="6"/>
      <c r="W385" s="6"/>
      <c r="X385" s="6"/>
      <c r="Y385" s="6"/>
      <c r="Z385" s="6"/>
    </row>
    <row r="386" spans="1:26" ht="15.75" customHeight="1" x14ac:dyDescent="0.3">
      <c r="A386" s="4"/>
      <c r="B386" s="41"/>
      <c r="C386" s="21"/>
      <c r="D386" s="21"/>
      <c r="E386" s="9"/>
      <c r="F386" s="9"/>
      <c r="G386" s="9"/>
      <c r="H386" s="9"/>
      <c r="I386" s="9"/>
      <c r="J386" s="9"/>
      <c r="K386" s="9"/>
      <c r="L386" s="4"/>
      <c r="M386" s="4"/>
      <c r="N386" s="5"/>
      <c r="O386" s="5"/>
      <c r="P386" s="5"/>
      <c r="Q386" s="5"/>
      <c r="R386" s="5"/>
      <c r="S386" s="5"/>
      <c r="T386" s="6"/>
      <c r="U386" s="6"/>
      <c r="V386" s="6"/>
      <c r="W386" s="6"/>
      <c r="X386" s="6"/>
      <c r="Y386" s="6"/>
      <c r="Z386" s="6"/>
    </row>
    <row r="387" spans="1:26" ht="15.75" customHeight="1" x14ac:dyDescent="0.3">
      <c r="A387" s="4"/>
      <c r="B387" s="41"/>
      <c r="C387" s="21"/>
      <c r="D387" s="21"/>
      <c r="E387" s="9"/>
      <c r="F387" s="9"/>
      <c r="G387" s="9"/>
      <c r="H387" s="9"/>
      <c r="I387" s="9"/>
      <c r="J387" s="9"/>
      <c r="K387" s="9"/>
      <c r="L387" s="4"/>
      <c r="M387" s="4"/>
      <c r="N387" s="5"/>
      <c r="O387" s="5"/>
      <c r="P387" s="5"/>
      <c r="Q387" s="5"/>
      <c r="R387" s="5"/>
      <c r="S387" s="5"/>
      <c r="T387" s="6"/>
      <c r="U387" s="6"/>
      <c r="V387" s="6"/>
      <c r="W387" s="6"/>
      <c r="X387" s="6"/>
      <c r="Y387" s="6"/>
      <c r="Z387" s="6"/>
    </row>
    <row r="388" spans="1:26" ht="15.75" customHeight="1" x14ac:dyDescent="0.3">
      <c r="A388" s="4"/>
      <c r="B388" s="41"/>
      <c r="C388" s="21"/>
      <c r="D388" s="21"/>
      <c r="E388" s="9"/>
      <c r="F388" s="9"/>
      <c r="G388" s="9"/>
      <c r="H388" s="9"/>
      <c r="I388" s="9"/>
      <c r="J388" s="9"/>
      <c r="K388" s="9"/>
      <c r="L388" s="4"/>
      <c r="M388" s="4"/>
      <c r="N388" s="5"/>
      <c r="O388" s="5"/>
      <c r="P388" s="5"/>
      <c r="Q388" s="5"/>
      <c r="R388" s="5"/>
      <c r="S388" s="5"/>
      <c r="T388" s="6"/>
      <c r="U388" s="6"/>
      <c r="V388" s="6"/>
      <c r="W388" s="6"/>
      <c r="X388" s="6"/>
      <c r="Y388" s="6"/>
      <c r="Z388" s="6"/>
    </row>
    <row r="389" spans="1:26" ht="15.75" customHeight="1" x14ac:dyDescent="0.3">
      <c r="A389" s="4"/>
      <c r="B389" s="41"/>
      <c r="C389" s="21"/>
      <c r="D389" s="21"/>
      <c r="E389" s="9"/>
      <c r="F389" s="9"/>
      <c r="G389" s="9"/>
      <c r="H389" s="9"/>
      <c r="I389" s="9"/>
      <c r="J389" s="9"/>
      <c r="K389" s="9"/>
      <c r="L389" s="4"/>
      <c r="M389" s="4"/>
      <c r="N389" s="5"/>
      <c r="O389" s="5"/>
      <c r="P389" s="5"/>
      <c r="Q389" s="5"/>
      <c r="R389" s="5"/>
      <c r="S389" s="5"/>
      <c r="T389" s="6"/>
      <c r="U389" s="6"/>
      <c r="V389" s="6"/>
      <c r="W389" s="6"/>
      <c r="X389" s="6"/>
      <c r="Y389" s="6"/>
      <c r="Z389" s="6"/>
    </row>
    <row r="390" spans="1:26" ht="15.75" customHeight="1" x14ac:dyDescent="0.3">
      <c r="A390" s="4"/>
      <c r="B390" s="41"/>
      <c r="C390" s="21"/>
      <c r="D390" s="21"/>
      <c r="E390" s="9"/>
      <c r="F390" s="9"/>
      <c r="G390" s="9"/>
      <c r="H390" s="9"/>
      <c r="I390" s="9"/>
      <c r="J390" s="9"/>
      <c r="K390" s="9"/>
      <c r="L390" s="4"/>
      <c r="M390" s="4"/>
      <c r="N390" s="5"/>
      <c r="O390" s="5"/>
      <c r="P390" s="5"/>
      <c r="Q390" s="5"/>
      <c r="R390" s="5"/>
      <c r="S390" s="5"/>
      <c r="T390" s="6"/>
      <c r="U390" s="6"/>
      <c r="V390" s="6"/>
      <c r="W390" s="6"/>
      <c r="X390" s="6"/>
      <c r="Y390" s="6"/>
      <c r="Z390" s="6"/>
    </row>
    <row r="391" spans="1:26" ht="15.75" customHeight="1" x14ac:dyDescent="0.3">
      <c r="A391" s="4"/>
      <c r="B391" s="41"/>
      <c r="C391" s="21"/>
      <c r="D391" s="21"/>
      <c r="E391" s="9"/>
      <c r="F391" s="9"/>
      <c r="G391" s="9"/>
      <c r="H391" s="9"/>
      <c r="I391" s="9"/>
      <c r="J391" s="9"/>
      <c r="K391" s="9"/>
      <c r="L391" s="4"/>
      <c r="M391" s="4"/>
      <c r="N391" s="5"/>
      <c r="O391" s="5"/>
      <c r="P391" s="5"/>
      <c r="Q391" s="5"/>
      <c r="R391" s="5"/>
      <c r="S391" s="5"/>
      <c r="T391" s="6"/>
      <c r="U391" s="6"/>
      <c r="V391" s="6"/>
      <c r="W391" s="6"/>
      <c r="X391" s="6"/>
      <c r="Y391" s="6"/>
      <c r="Z391" s="6"/>
    </row>
    <row r="392" spans="1:26" ht="15.75" customHeight="1" x14ac:dyDescent="0.3">
      <c r="A392" s="4"/>
      <c r="B392" s="41"/>
      <c r="C392" s="21"/>
      <c r="D392" s="21"/>
      <c r="E392" s="9"/>
      <c r="F392" s="9"/>
      <c r="G392" s="9"/>
      <c r="H392" s="9"/>
      <c r="I392" s="9"/>
      <c r="J392" s="9"/>
      <c r="K392" s="9"/>
      <c r="L392" s="4"/>
      <c r="M392" s="4"/>
      <c r="N392" s="5"/>
      <c r="O392" s="5"/>
      <c r="P392" s="5"/>
      <c r="Q392" s="5"/>
      <c r="R392" s="5"/>
      <c r="S392" s="5"/>
      <c r="T392" s="6"/>
      <c r="U392" s="6"/>
      <c r="V392" s="6"/>
      <c r="W392" s="6"/>
      <c r="X392" s="6"/>
      <c r="Y392" s="6"/>
      <c r="Z392" s="6"/>
    </row>
    <row r="393" spans="1:26" ht="15.75" customHeight="1" x14ac:dyDescent="0.3">
      <c r="A393" s="4"/>
      <c r="B393" s="41"/>
      <c r="C393" s="21"/>
      <c r="D393" s="21"/>
      <c r="E393" s="9"/>
      <c r="F393" s="9"/>
      <c r="G393" s="9"/>
      <c r="H393" s="9"/>
      <c r="I393" s="9"/>
      <c r="J393" s="9"/>
      <c r="K393" s="9"/>
      <c r="L393" s="4"/>
      <c r="M393" s="4"/>
      <c r="N393" s="5"/>
      <c r="O393" s="5"/>
      <c r="P393" s="5"/>
      <c r="Q393" s="5"/>
      <c r="R393" s="5"/>
      <c r="S393" s="5"/>
      <c r="T393" s="6"/>
      <c r="U393" s="6"/>
      <c r="V393" s="6"/>
      <c r="W393" s="6"/>
      <c r="X393" s="6"/>
      <c r="Y393" s="6"/>
      <c r="Z393" s="6"/>
    </row>
    <row r="394" spans="1:26" ht="15.75" customHeight="1" x14ac:dyDescent="0.3">
      <c r="A394" s="4"/>
      <c r="B394" s="41"/>
      <c r="C394" s="21"/>
      <c r="D394" s="21"/>
      <c r="E394" s="9"/>
      <c r="F394" s="9"/>
      <c r="G394" s="9"/>
      <c r="H394" s="9"/>
      <c r="I394" s="9"/>
      <c r="J394" s="9"/>
      <c r="K394" s="9"/>
      <c r="L394" s="4"/>
      <c r="M394" s="4"/>
      <c r="N394" s="5"/>
      <c r="O394" s="5"/>
      <c r="P394" s="5"/>
      <c r="Q394" s="5"/>
      <c r="R394" s="5"/>
      <c r="S394" s="5"/>
      <c r="T394" s="6"/>
      <c r="U394" s="6"/>
      <c r="V394" s="6"/>
      <c r="W394" s="6"/>
      <c r="X394" s="6"/>
      <c r="Y394" s="6"/>
      <c r="Z394" s="6"/>
    </row>
    <row r="395" spans="1:26" ht="15.75" customHeight="1" x14ac:dyDescent="0.3">
      <c r="A395" s="4"/>
      <c r="B395" s="41"/>
      <c r="C395" s="21"/>
      <c r="D395" s="21"/>
      <c r="E395" s="9"/>
      <c r="F395" s="9"/>
      <c r="G395" s="9"/>
      <c r="H395" s="9"/>
      <c r="I395" s="9"/>
      <c r="J395" s="9"/>
      <c r="K395" s="9"/>
      <c r="L395" s="4"/>
      <c r="M395" s="4"/>
      <c r="N395" s="5"/>
      <c r="O395" s="5"/>
      <c r="P395" s="5"/>
      <c r="Q395" s="5"/>
      <c r="R395" s="5"/>
      <c r="S395" s="5"/>
      <c r="T395" s="6"/>
      <c r="U395" s="6"/>
      <c r="V395" s="6"/>
      <c r="W395" s="6"/>
      <c r="X395" s="6"/>
      <c r="Y395" s="6"/>
      <c r="Z395" s="6"/>
    </row>
    <row r="396" spans="1:26" ht="15.75" customHeight="1" x14ac:dyDescent="0.3">
      <c r="A396" s="4"/>
      <c r="B396" s="41"/>
      <c r="C396" s="21"/>
      <c r="D396" s="21"/>
      <c r="E396" s="9"/>
      <c r="F396" s="9"/>
      <c r="G396" s="9"/>
      <c r="H396" s="9"/>
      <c r="I396" s="9"/>
      <c r="J396" s="9"/>
      <c r="K396" s="9"/>
      <c r="L396" s="4"/>
      <c r="M396" s="4"/>
      <c r="N396" s="5"/>
      <c r="O396" s="5"/>
      <c r="P396" s="5"/>
      <c r="Q396" s="5"/>
      <c r="R396" s="5"/>
      <c r="S396" s="5"/>
      <c r="T396" s="6"/>
      <c r="U396" s="6"/>
      <c r="V396" s="6"/>
      <c r="W396" s="6"/>
      <c r="X396" s="6"/>
      <c r="Y396" s="6"/>
      <c r="Z396" s="6"/>
    </row>
    <row r="397" spans="1:26" ht="15.75" customHeight="1" x14ac:dyDescent="0.3">
      <c r="A397" s="4"/>
      <c r="B397" s="41"/>
      <c r="C397" s="21"/>
      <c r="D397" s="21"/>
      <c r="E397" s="9"/>
      <c r="F397" s="9"/>
      <c r="G397" s="9"/>
      <c r="H397" s="9"/>
      <c r="I397" s="9"/>
      <c r="J397" s="9"/>
      <c r="K397" s="9"/>
      <c r="L397" s="4"/>
      <c r="M397" s="4"/>
      <c r="N397" s="5"/>
      <c r="O397" s="5"/>
      <c r="P397" s="5"/>
      <c r="Q397" s="5"/>
      <c r="R397" s="5"/>
      <c r="S397" s="5"/>
      <c r="T397" s="6"/>
      <c r="U397" s="6"/>
      <c r="V397" s="6"/>
      <c r="W397" s="6"/>
      <c r="X397" s="6"/>
      <c r="Y397" s="6"/>
      <c r="Z397" s="6"/>
    </row>
    <row r="398" spans="1:26" ht="15.75" customHeight="1" x14ac:dyDescent="0.3">
      <c r="A398" s="4"/>
      <c r="B398" s="41"/>
      <c r="C398" s="21"/>
      <c r="D398" s="21"/>
      <c r="E398" s="9"/>
      <c r="F398" s="9"/>
      <c r="G398" s="9"/>
      <c r="H398" s="9"/>
      <c r="I398" s="9"/>
      <c r="J398" s="9"/>
      <c r="K398" s="9"/>
      <c r="L398" s="4"/>
      <c r="M398" s="4"/>
      <c r="N398" s="5"/>
      <c r="O398" s="5"/>
      <c r="P398" s="5"/>
      <c r="Q398" s="5"/>
      <c r="R398" s="5"/>
      <c r="S398" s="5"/>
      <c r="T398" s="6"/>
      <c r="U398" s="6"/>
      <c r="V398" s="6"/>
      <c r="W398" s="6"/>
      <c r="X398" s="6"/>
      <c r="Y398" s="6"/>
      <c r="Z398" s="6"/>
    </row>
    <row r="399" spans="1:26" ht="15.75" customHeight="1" x14ac:dyDescent="0.3">
      <c r="A399" s="4"/>
      <c r="B399" s="41"/>
      <c r="C399" s="21"/>
      <c r="D399" s="21"/>
      <c r="E399" s="9"/>
      <c r="F399" s="9"/>
      <c r="G399" s="9"/>
      <c r="H399" s="9"/>
      <c r="I399" s="9"/>
      <c r="J399" s="9"/>
      <c r="K399" s="9"/>
      <c r="L399" s="4"/>
      <c r="M399" s="4"/>
      <c r="N399" s="5"/>
      <c r="O399" s="5"/>
      <c r="P399" s="5"/>
      <c r="Q399" s="5"/>
      <c r="R399" s="5"/>
      <c r="S399" s="5"/>
      <c r="T399" s="6"/>
      <c r="U399" s="6"/>
      <c r="V399" s="6"/>
      <c r="W399" s="6"/>
      <c r="X399" s="6"/>
      <c r="Y399" s="6"/>
      <c r="Z399" s="6"/>
    </row>
    <row r="400" spans="1:26" ht="15.75" customHeight="1" x14ac:dyDescent="0.3">
      <c r="A400" s="4"/>
      <c r="B400" s="41"/>
      <c r="C400" s="21"/>
      <c r="D400" s="21"/>
      <c r="E400" s="9"/>
      <c r="F400" s="9"/>
      <c r="G400" s="9"/>
      <c r="H400" s="9"/>
      <c r="I400" s="9"/>
      <c r="J400" s="9"/>
      <c r="K400" s="9"/>
      <c r="L400" s="4"/>
      <c r="M400" s="4"/>
      <c r="N400" s="5"/>
      <c r="O400" s="5"/>
      <c r="P400" s="5"/>
      <c r="Q400" s="5"/>
      <c r="R400" s="5"/>
      <c r="S400" s="5"/>
      <c r="T400" s="6"/>
      <c r="U400" s="6"/>
      <c r="V400" s="6"/>
      <c r="W400" s="6"/>
      <c r="X400" s="6"/>
      <c r="Y400" s="6"/>
      <c r="Z400" s="6"/>
    </row>
    <row r="401" spans="1:26" ht="15.75" customHeight="1" x14ac:dyDescent="0.3">
      <c r="A401" s="4"/>
      <c r="B401" s="41"/>
      <c r="C401" s="21"/>
      <c r="D401" s="21"/>
      <c r="E401" s="9"/>
      <c r="F401" s="9"/>
      <c r="G401" s="9"/>
      <c r="H401" s="9"/>
      <c r="I401" s="9"/>
      <c r="J401" s="9"/>
      <c r="K401" s="9"/>
      <c r="L401" s="4"/>
      <c r="M401" s="4"/>
      <c r="N401" s="5"/>
      <c r="O401" s="5"/>
      <c r="P401" s="5"/>
      <c r="Q401" s="5"/>
      <c r="R401" s="5"/>
      <c r="S401" s="5"/>
      <c r="T401" s="6"/>
      <c r="U401" s="6"/>
      <c r="V401" s="6"/>
      <c r="W401" s="6"/>
      <c r="X401" s="6"/>
      <c r="Y401" s="6"/>
      <c r="Z401" s="6"/>
    </row>
    <row r="402" spans="1:26" ht="15.75" customHeight="1" x14ac:dyDescent="0.3">
      <c r="A402" s="4"/>
      <c r="B402" s="41"/>
      <c r="C402" s="21"/>
      <c r="D402" s="21"/>
      <c r="E402" s="9"/>
      <c r="F402" s="9"/>
      <c r="G402" s="9"/>
      <c r="H402" s="9"/>
      <c r="I402" s="9"/>
      <c r="J402" s="9"/>
      <c r="K402" s="9"/>
      <c r="L402" s="4"/>
      <c r="M402" s="4"/>
      <c r="N402" s="5"/>
      <c r="O402" s="5"/>
      <c r="P402" s="5"/>
      <c r="Q402" s="5"/>
      <c r="R402" s="5"/>
      <c r="S402" s="5"/>
      <c r="T402" s="6"/>
      <c r="U402" s="6"/>
      <c r="V402" s="6"/>
      <c r="W402" s="6"/>
      <c r="X402" s="6"/>
      <c r="Y402" s="6"/>
      <c r="Z402" s="6"/>
    </row>
    <row r="403" spans="1:26" ht="15.75" customHeight="1" x14ac:dyDescent="0.3">
      <c r="A403" s="4"/>
      <c r="B403" s="41"/>
      <c r="C403" s="21"/>
      <c r="D403" s="21"/>
      <c r="E403" s="9"/>
      <c r="F403" s="9"/>
      <c r="G403" s="9"/>
      <c r="H403" s="9"/>
      <c r="I403" s="9"/>
      <c r="J403" s="9"/>
      <c r="K403" s="9"/>
      <c r="L403" s="4"/>
      <c r="M403" s="4"/>
      <c r="N403" s="5"/>
      <c r="O403" s="5"/>
      <c r="P403" s="5"/>
      <c r="Q403" s="5"/>
      <c r="R403" s="5"/>
      <c r="S403" s="5"/>
      <c r="T403" s="6"/>
      <c r="U403" s="6"/>
      <c r="V403" s="6"/>
      <c r="W403" s="6"/>
      <c r="X403" s="6"/>
      <c r="Y403" s="6"/>
      <c r="Z403" s="6"/>
    </row>
    <row r="404" spans="1:26" ht="15.75" customHeight="1" x14ac:dyDescent="0.3">
      <c r="A404" s="4"/>
      <c r="B404" s="41"/>
      <c r="C404" s="21"/>
      <c r="D404" s="21"/>
      <c r="E404" s="9"/>
      <c r="F404" s="9"/>
      <c r="G404" s="9"/>
      <c r="H404" s="9"/>
      <c r="I404" s="9"/>
      <c r="J404" s="9"/>
      <c r="K404" s="9"/>
      <c r="L404" s="4"/>
      <c r="M404" s="4"/>
      <c r="N404" s="5"/>
      <c r="O404" s="5"/>
      <c r="P404" s="5"/>
      <c r="Q404" s="5"/>
      <c r="R404" s="5"/>
      <c r="S404" s="5"/>
      <c r="T404" s="6"/>
      <c r="U404" s="6"/>
      <c r="V404" s="6"/>
      <c r="W404" s="6"/>
      <c r="X404" s="6"/>
      <c r="Y404" s="6"/>
      <c r="Z404" s="6"/>
    </row>
    <row r="405" spans="1:26" ht="15.75" customHeight="1" x14ac:dyDescent="0.3">
      <c r="A405" s="4"/>
      <c r="B405" s="41"/>
      <c r="C405" s="21"/>
      <c r="D405" s="21"/>
      <c r="E405" s="9"/>
      <c r="F405" s="9"/>
      <c r="G405" s="9"/>
      <c r="H405" s="9"/>
      <c r="I405" s="9"/>
      <c r="J405" s="9"/>
      <c r="K405" s="9"/>
      <c r="L405" s="4"/>
      <c r="M405" s="4"/>
      <c r="N405" s="5"/>
      <c r="O405" s="5"/>
      <c r="P405" s="5"/>
      <c r="Q405" s="5"/>
      <c r="R405" s="5"/>
      <c r="S405" s="5"/>
      <c r="T405" s="6"/>
      <c r="U405" s="6"/>
      <c r="V405" s="6"/>
      <c r="W405" s="6"/>
      <c r="X405" s="6"/>
      <c r="Y405" s="6"/>
      <c r="Z405" s="6"/>
    </row>
    <row r="406" spans="1:26" ht="15.75" customHeight="1" x14ac:dyDescent="0.3">
      <c r="A406" s="4"/>
      <c r="B406" s="41"/>
      <c r="C406" s="21"/>
      <c r="D406" s="21"/>
      <c r="E406" s="9"/>
      <c r="F406" s="9"/>
      <c r="G406" s="9"/>
      <c r="H406" s="9"/>
      <c r="I406" s="9"/>
      <c r="J406" s="9"/>
      <c r="K406" s="9"/>
      <c r="L406" s="4"/>
      <c r="M406" s="4"/>
      <c r="N406" s="5"/>
      <c r="O406" s="5"/>
      <c r="P406" s="5"/>
      <c r="Q406" s="5"/>
      <c r="R406" s="5"/>
      <c r="S406" s="5"/>
      <c r="T406" s="6"/>
      <c r="U406" s="6"/>
      <c r="V406" s="6"/>
      <c r="W406" s="6"/>
      <c r="X406" s="6"/>
      <c r="Y406" s="6"/>
      <c r="Z406" s="6"/>
    </row>
    <row r="407" spans="1:26" ht="15.75" customHeight="1" x14ac:dyDescent="0.3">
      <c r="A407" s="4"/>
      <c r="B407" s="41"/>
      <c r="C407" s="21"/>
      <c r="D407" s="21"/>
      <c r="E407" s="9"/>
      <c r="F407" s="9"/>
      <c r="G407" s="9"/>
      <c r="H407" s="9"/>
      <c r="I407" s="9"/>
      <c r="J407" s="9"/>
      <c r="K407" s="9"/>
      <c r="L407" s="4"/>
      <c r="M407" s="4"/>
      <c r="N407" s="5"/>
      <c r="O407" s="5"/>
      <c r="P407" s="5"/>
      <c r="Q407" s="5"/>
      <c r="R407" s="5"/>
      <c r="S407" s="5"/>
      <c r="T407" s="6"/>
      <c r="U407" s="6"/>
      <c r="V407" s="6"/>
      <c r="W407" s="6"/>
      <c r="X407" s="6"/>
      <c r="Y407" s="6"/>
      <c r="Z407" s="6"/>
    </row>
    <row r="408" spans="1:26" ht="15.75" customHeight="1" x14ac:dyDescent="0.3">
      <c r="A408" s="4"/>
      <c r="B408" s="41"/>
      <c r="C408" s="21"/>
      <c r="D408" s="21"/>
      <c r="E408" s="9"/>
      <c r="F408" s="9"/>
      <c r="G408" s="9"/>
      <c r="H408" s="9"/>
      <c r="I408" s="9"/>
      <c r="J408" s="9"/>
      <c r="K408" s="9"/>
      <c r="L408" s="4"/>
      <c r="M408" s="4"/>
      <c r="N408" s="5"/>
      <c r="O408" s="5"/>
      <c r="P408" s="5"/>
      <c r="Q408" s="5"/>
      <c r="R408" s="5"/>
      <c r="S408" s="5"/>
      <c r="T408" s="6"/>
      <c r="U408" s="6"/>
      <c r="V408" s="6"/>
      <c r="W408" s="6"/>
      <c r="X408" s="6"/>
      <c r="Y408" s="6"/>
      <c r="Z408" s="6"/>
    </row>
    <row r="409" spans="1:26" ht="15.75" customHeight="1" x14ac:dyDescent="0.3">
      <c r="A409" s="4"/>
      <c r="B409" s="41"/>
      <c r="C409" s="21"/>
      <c r="D409" s="21"/>
      <c r="E409" s="9"/>
      <c r="F409" s="9"/>
      <c r="G409" s="9"/>
      <c r="H409" s="9"/>
      <c r="I409" s="9"/>
      <c r="J409" s="9"/>
      <c r="K409" s="9"/>
      <c r="L409" s="4"/>
      <c r="M409" s="4"/>
      <c r="N409" s="5"/>
      <c r="O409" s="5"/>
      <c r="P409" s="5"/>
      <c r="Q409" s="5"/>
      <c r="R409" s="5"/>
      <c r="S409" s="5"/>
      <c r="T409" s="6"/>
      <c r="U409" s="6"/>
      <c r="V409" s="6"/>
      <c r="W409" s="6"/>
      <c r="X409" s="6"/>
      <c r="Y409" s="6"/>
      <c r="Z409" s="6"/>
    </row>
    <row r="410" spans="1:26" ht="15.75" customHeight="1" x14ac:dyDescent="0.3">
      <c r="A410" s="4"/>
      <c r="B410" s="41"/>
      <c r="C410" s="21"/>
      <c r="D410" s="21"/>
      <c r="E410" s="9"/>
      <c r="F410" s="9"/>
      <c r="G410" s="9"/>
      <c r="H410" s="9"/>
      <c r="I410" s="9"/>
      <c r="J410" s="9"/>
      <c r="K410" s="9"/>
      <c r="L410" s="4"/>
      <c r="M410" s="4"/>
      <c r="N410" s="5"/>
      <c r="O410" s="5"/>
      <c r="P410" s="5"/>
      <c r="Q410" s="5"/>
      <c r="R410" s="5"/>
      <c r="S410" s="5"/>
      <c r="T410" s="6"/>
      <c r="U410" s="6"/>
      <c r="V410" s="6"/>
      <c r="W410" s="6"/>
      <c r="X410" s="6"/>
      <c r="Y410" s="6"/>
      <c r="Z410" s="6"/>
    </row>
    <row r="411" spans="1:26" ht="15.75" customHeight="1" x14ac:dyDescent="0.3">
      <c r="A411" s="4"/>
      <c r="B411" s="41"/>
      <c r="C411" s="21"/>
      <c r="D411" s="21"/>
      <c r="E411" s="9"/>
      <c r="F411" s="9"/>
      <c r="G411" s="9"/>
      <c r="H411" s="9"/>
      <c r="I411" s="9"/>
      <c r="J411" s="9"/>
      <c r="K411" s="9"/>
      <c r="L411" s="4"/>
      <c r="M411" s="4"/>
      <c r="N411" s="5"/>
      <c r="O411" s="5"/>
      <c r="P411" s="5"/>
      <c r="Q411" s="5"/>
      <c r="R411" s="5"/>
      <c r="S411" s="5"/>
      <c r="T411" s="6"/>
      <c r="U411" s="6"/>
      <c r="V411" s="6"/>
      <c r="W411" s="6"/>
      <c r="X411" s="6"/>
      <c r="Y411" s="6"/>
      <c r="Z411" s="6"/>
    </row>
    <row r="412" spans="1:26" ht="15.75" customHeight="1" x14ac:dyDescent="0.3">
      <c r="A412" s="4"/>
      <c r="B412" s="41"/>
      <c r="C412" s="21"/>
      <c r="D412" s="21"/>
      <c r="E412" s="9"/>
      <c r="F412" s="9"/>
      <c r="G412" s="9"/>
      <c r="H412" s="9"/>
      <c r="I412" s="9"/>
      <c r="J412" s="9"/>
      <c r="K412" s="9"/>
      <c r="L412" s="4"/>
      <c r="M412" s="4"/>
      <c r="N412" s="5"/>
      <c r="O412" s="5"/>
      <c r="P412" s="5"/>
      <c r="Q412" s="5"/>
      <c r="R412" s="5"/>
      <c r="S412" s="5"/>
      <c r="T412" s="6"/>
      <c r="U412" s="6"/>
      <c r="V412" s="6"/>
      <c r="W412" s="6"/>
      <c r="X412" s="6"/>
      <c r="Y412" s="6"/>
      <c r="Z412" s="6"/>
    </row>
    <row r="413" spans="1:26" ht="15.75" customHeight="1" x14ac:dyDescent="0.3">
      <c r="A413" s="4"/>
      <c r="B413" s="41"/>
      <c r="C413" s="21"/>
      <c r="D413" s="21"/>
      <c r="E413" s="9"/>
      <c r="F413" s="9"/>
      <c r="G413" s="9"/>
      <c r="H413" s="9"/>
      <c r="I413" s="9"/>
      <c r="J413" s="9"/>
      <c r="K413" s="9"/>
      <c r="L413" s="4"/>
      <c r="M413" s="4"/>
      <c r="N413" s="5"/>
      <c r="O413" s="5"/>
      <c r="P413" s="5"/>
      <c r="Q413" s="5"/>
      <c r="R413" s="5"/>
      <c r="S413" s="5"/>
      <c r="T413" s="6"/>
      <c r="U413" s="6"/>
      <c r="V413" s="6"/>
      <c r="W413" s="6"/>
      <c r="X413" s="6"/>
      <c r="Y413" s="6"/>
      <c r="Z413" s="6"/>
    </row>
    <row r="414" spans="1:26" ht="15.75" customHeight="1" x14ac:dyDescent="0.3">
      <c r="A414" s="4"/>
      <c r="B414" s="41"/>
      <c r="C414" s="21"/>
      <c r="D414" s="21"/>
      <c r="E414" s="9"/>
      <c r="F414" s="9"/>
      <c r="G414" s="9"/>
      <c r="H414" s="9"/>
      <c r="I414" s="9"/>
      <c r="J414" s="9"/>
      <c r="K414" s="9"/>
      <c r="L414" s="4"/>
      <c r="M414" s="4"/>
      <c r="N414" s="5"/>
      <c r="O414" s="5"/>
      <c r="P414" s="5"/>
      <c r="Q414" s="5"/>
      <c r="R414" s="5"/>
      <c r="S414" s="5"/>
      <c r="T414" s="6"/>
      <c r="U414" s="6"/>
      <c r="V414" s="6"/>
      <c r="W414" s="6"/>
      <c r="X414" s="6"/>
      <c r="Y414" s="6"/>
      <c r="Z414" s="6"/>
    </row>
    <row r="415" spans="1:26" ht="15.75" customHeight="1" x14ac:dyDescent="0.3">
      <c r="A415" s="4"/>
      <c r="B415" s="41"/>
      <c r="C415" s="21"/>
      <c r="D415" s="21"/>
      <c r="E415" s="9"/>
      <c r="F415" s="9"/>
      <c r="G415" s="9"/>
      <c r="H415" s="9"/>
      <c r="I415" s="9"/>
      <c r="J415" s="9"/>
      <c r="K415" s="9"/>
      <c r="L415" s="4"/>
      <c r="M415" s="4"/>
      <c r="N415" s="5"/>
      <c r="O415" s="5"/>
      <c r="P415" s="5"/>
      <c r="Q415" s="5"/>
      <c r="R415" s="5"/>
      <c r="S415" s="5"/>
      <c r="T415" s="6"/>
      <c r="U415" s="6"/>
      <c r="V415" s="6"/>
      <c r="W415" s="6"/>
      <c r="X415" s="6"/>
      <c r="Y415" s="6"/>
      <c r="Z415" s="6"/>
    </row>
    <row r="416" spans="1:26" ht="15.75" customHeight="1" x14ac:dyDescent="0.3">
      <c r="A416" s="4"/>
      <c r="B416" s="41"/>
      <c r="C416" s="21"/>
      <c r="D416" s="21"/>
      <c r="E416" s="9"/>
      <c r="F416" s="9"/>
      <c r="G416" s="9"/>
      <c r="H416" s="9"/>
      <c r="I416" s="9"/>
      <c r="J416" s="9"/>
      <c r="K416" s="9"/>
      <c r="L416" s="4"/>
      <c r="M416" s="4"/>
      <c r="N416" s="5"/>
      <c r="O416" s="5"/>
      <c r="P416" s="5"/>
      <c r="Q416" s="5"/>
      <c r="R416" s="5"/>
      <c r="S416" s="5"/>
      <c r="T416" s="6"/>
      <c r="U416" s="6"/>
      <c r="V416" s="6"/>
      <c r="W416" s="6"/>
      <c r="X416" s="6"/>
      <c r="Y416" s="6"/>
      <c r="Z416" s="6"/>
    </row>
    <row r="417" spans="1:26" ht="15.75" customHeight="1" x14ac:dyDescent="0.3">
      <c r="A417" s="4"/>
      <c r="B417" s="41"/>
      <c r="C417" s="21"/>
      <c r="D417" s="21"/>
      <c r="E417" s="9"/>
      <c r="F417" s="9"/>
      <c r="G417" s="9"/>
      <c r="H417" s="9"/>
      <c r="I417" s="9"/>
      <c r="J417" s="9"/>
      <c r="K417" s="9"/>
      <c r="L417" s="4"/>
      <c r="M417" s="4"/>
      <c r="N417" s="5"/>
      <c r="O417" s="5"/>
      <c r="P417" s="5"/>
      <c r="Q417" s="5"/>
      <c r="R417" s="5"/>
      <c r="S417" s="5"/>
      <c r="T417" s="6"/>
      <c r="U417" s="6"/>
      <c r="V417" s="6"/>
      <c r="W417" s="6"/>
      <c r="X417" s="6"/>
      <c r="Y417" s="6"/>
      <c r="Z417" s="6"/>
    </row>
    <row r="418" spans="1:26" ht="15.75" customHeight="1" x14ac:dyDescent="0.3">
      <c r="A418" s="4"/>
      <c r="B418" s="41"/>
      <c r="C418" s="21"/>
      <c r="D418" s="21"/>
      <c r="E418" s="9"/>
      <c r="F418" s="9"/>
      <c r="G418" s="9"/>
      <c r="H418" s="9"/>
      <c r="I418" s="9"/>
      <c r="J418" s="9"/>
      <c r="K418" s="9"/>
      <c r="L418" s="4"/>
      <c r="M418" s="4"/>
      <c r="N418" s="5"/>
      <c r="O418" s="5"/>
      <c r="P418" s="5"/>
      <c r="Q418" s="5"/>
      <c r="R418" s="5"/>
      <c r="S418" s="5"/>
      <c r="T418" s="6"/>
      <c r="U418" s="6"/>
      <c r="V418" s="6"/>
      <c r="W418" s="6"/>
      <c r="X418" s="6"/>
      <c r="Y418" s="6"/>
      <c r="Z418" s="6"/>
    </row>
    <row r="419" spans="1:26" ht="15.75" customHeight="1" x14ac:dyDescent="0.3">
      <c r="A419" s="4"/>
      <c r="B419" s="41"/>
      <c r="C419" s="21"/>
      <c r="D419" s="21"/>
      <c r="E419" s="9"/>
      <c r="F419" s="9"/>
      <c r="G419" s="9"/>
      <c r="H419" s="9"/>
      <c r="I419" s="9"/>
      <c r="J419" s="9"/>
      <c r="K419" s="9"/>
      <c r="L419" s="4"/>
      <c r="M419" s="4"/>
      <c r="N419" s="5"/>
      <c r="O419" s="5"/>
      <c r="P419" s="5"/>
      <c r="Q419" s="5"/>
      <c r="R419" s="5"/>
      <c r="S419" s="5"/>
      <c r="T419" s="6"/>
      <c r="U419" s="6"/>
      <c r="V419" s="6"/>
      <c r="W419" s="6"/>
      <c r="X419" s="6"/>
      <c r="Y419" s="6"/>
      <c r="Z419" s="6"/>
    </row>
    <row r="420" spans="1:26" ht="15.75" customHeight="1" x14ac:dyDescent="0.3">
      <c r="A420" s="4"/>
      <c r="B420" s="41"/>
      <c r="C420" s="21"/>
      <c r="D420" s="21"/>
      <c r="E420" s="9"/>
      <c r="F420" s="9"/>
      <c r="G420" s="9"/>
      <c r="H420" s="9"/>
      <c r="I420" s="9"/>
      <c r="J420" s="9"/>
      <c r="K420" s="9"/>
      <c r="L420" s="4"/>
      <c r="M420" s="4"/>
      <c r="N420" s="5"/>
      <c r="O420" s="5"/>
      <c r="P420" s="5"/>
      <c r="Q420" s="5"/>
      <c r="R420" s="5"/>
      <c r="S420" s="5"/>
      <c r="T420" s="6"/>
      <c r="U420" s="6"/>
      <c r="V420" s="6"/>
      <c r="W420" s="6"/>
      <c r="X420" s="6"/>
      <c r="Y420" s="6"/>
      <c r="Z420" s="6"/>
    </row>
    <row r="421" spans="1:26" ht="15.75" customHeight="1" x14ac:dyDescent="0.3">
      <c r="A421" s="4"/>
      <c r="B421" s="41"/>
      <c r="C421" s="21"/>
      <c r="D421" s="21"/>
      <c r="E421" s="9"/>
      <c r="F421" s="9"/>
      <c r="G421" s="9"/>
      <c r="H421" s="9"/>
      <c r="I421" s="9"/>
      <c r="J421" s="9"/>
      <c r="K421" s="9"/>
      <c r="L421" s="4"/>
      <c r="M421" s="4"/>
      <c r="N421" s="5"/>
      <c r="O421" s="5"/>
      <c r="P421" s="5"/>
      <c r="Q421" s="5"/>
      <c r="R421" s="5"/>
      <c r="S421" s="5"/>
      <c r="T421" s="6"/>
      <c r="U421" s="6"/>
      <c r="V421" s="6"/>
      <c r="W421" s="6"/>
      <c r="X421" s="6"/>
      <c r="Y421" s="6"/>
      <c r="Z421" s="6"/>
    </row>
    <row r="422" spans="1:26" ht="15.75" customHeight="1" x14ac:dyDescent="0.3">
      <c r="A422" s="4"/>
      <c r="B422" s="41"/>
      <c r="C422" s="21"/>
      <c r="D422" s="21"/>
      <c r="E422" s="9"/>
      <c r="F422" s="9"/>
      <c r="G422" s="9"/>
      <c r="H422" s="9"/>
      <c r="I422" s="9"/>
      <c r="J422" s="9"/>
      <c r="K422" s="9"/>
      <c r="L422" s="4"/>
      <c r="M422" s="4"/>
      <c r="N422" s="5"/>
      <c r="O422" s="5"/>
      <c r="P422" s="5"/>
      <c r="Q422" s="5"/>
      <c r="R422" s="5"/>
      <c r="S422" s="5"/>
      <c r="T422" s="6"/>
      <c r="U422" s="6"/>
      <c r="V422" s="6"/>
      <c r="W422" s="6"/>
      <c r="X422" s="6"/>
      <c r="Y422" s="6"/>
      <c r="Z422" s="6"/>
    </row>
    <row r="423" spans="1:26" ht="15.75" customHeight="1" x14ac:dyDescent="0.3">
      <c r="A423" s="4"/>
      <c r="B423" s="41"/>
      <c r="C423" s="21"/>
      <c r="D423" s="21"/>
      <c r="E423" s="9"/>
      <c r="F423" s="9"/>
      <c r="G423" s="9"/>
      <c r="H423" s="9"/>
      <c r="I423" s="9"/>
      <c r="J423" s="9"/>
      <c r="K423" s="9"/>
      <c r="L423" s="4"/>
      <c r="M423" s="4"/>
      <c r="N423" s="5"/>
      <c r="O423" s="5"/>
      <c r="P423" s="5"/>
      <c r="Q423" s="5"/>
      <c r="R423" s="5"/>
      <c r="S423" s="5"/>
      <c r="T423" s="6"/>
      <c r="U423" s="6"/>
      <c r="V423" s="6"/>
      <c r="W423" s="6"/>
      <c r="X423" s="6"/>
      <c r="Y423" s="6"/>
      <c r="Z423" s="6"/>
    </row>
    <row r="424" spans="1:26" ht="15.75" customHeight="1" x14ac:dyDescent="0.3">
      <c r="A424" s="4"/>
      <c r="B424" s="41"/>
      <c r="C424" s="21"/>
      <c r="D424" s="21"/>
      <c r="E424" s="9"/>
      <c r="F424" s="9"/>
      <c r="G424" s="9"/>
      <c r="H424" s="9"/>
      <c r="I424" s="9"/>
      <c r="J424" s="9"/>
      <c r="K424" s="9"/>
      <c r="L424" s="4"/>
      <c r="M424" s="4"/>
      <c r="N424" s="5"/>
      <c r="O424" s="5"/>
      <c r="P424" s="5"/>
      <c r="Q424" s="5"/>
      <c r="R424" s="5"/>
      <c r="S424" s="5"/>
      <c r="T424" s="6"/>
      <c r="U424" s="6"/>
      <c r="V424" s="6"/>
      <c r="W424" s="6"/>
      <c r="X424" s="6"/>
      <c r="Y424" s="6"/>
      <c r="Z424" s="6"/>
    </row>
    <row r="425" spans="1:26" ht="15.75" customHeight="1" x14ac:dyDescent="0.3">
      <c r="A425" s="4"/>
      <c r="B425" s="41"/>
      <c r="C425" s="21"/>
      <c r="D425" s="21"/>
      <c r="E425" s="9"/>
      <c r="F425" s="9"/>
      <c r="G425" s="9"/>
      <c r="H425" s="9"/>
      <c r="I425" s="9"/>
      <c r="J425" s="9"/>
      <c r="K425" s="9"/>
      <c r="L425" s="4"/>
      <c r="M425" s="4"/>
      <c r="N425" s="5"/>
      <c r="O425" s="5"/>
      <c r="P425" s="5"/>
      <c r="Q425" s="5"/>
      <c r="R425" s="5"/>
      <c r="S425" s="5"/>
      <c r="T425" s="6"/>
      <c r="U425" s="6"/>
      <c r="V425" s="6"/>
      <c r="W425" s="6"/>
      <c r="X425" s="6"/>
      <c r="Y425" s="6"/>
      <c r="Z425" s="6"/>
    </row>
    <row r="426" spans="1:26" ht="15.75" customHeight="1" x14ac:dyDescent="0.3">
      <c r="A426" s="4"/>
      <c r="B426" s="41"/>
      <c r="C426" s="21"/>
      <c r="D426" s="21"/>
      <c r="E426" s="9"/>
      <c r="F426" s="9"/>
      <c r="G426" s="9"/>
      <c r="H426" s="9"/>
      <c r="I426" s="9"/>
      <c r="J426" s="9"/>
      <c r="K426" s="9"/>
      <c r="L426" s="4"/>
      <c r="M426" s="4"/>
      <c r="N426" s="5"/>
      <c r="O426" s="5"/>
      <c r="P426" s="5"/>
      <c r="Q426" s="5"/>
      <c r="R426" s="5"/>
      <c r="S426" s="5"/>
      <c r="T426" s="6"/>
      <c r="U426" s="6"/>
      <c r="V426" s="6"/>
      <c r="W426" s="6"/>
      <c r="X426" s="6"/>
      <c r="Y426" s="6"/>
      <c r="Z426" s="6"/>
    </row>
    <row r="427" spans="1:26" ht="15.75" customHeight="1" x14ac:dyDescent="0.3">
      <c r="A427" s="4"/>
      <c r="B427" s="41"/>
      <c r="C427" s="21"/>
      <c r="D427" s="21"/>
      <c r="E427" s="9"/>
      <c r="F427" s="9"/>
      <c r="G427" s="9"/>
      <c r="H427" s="9"/>
      <c r="I427" s="9"/>
      <c r="J427" s="9"/>
      <c r="K427" s="9"/>
      <c r="L427" s="4"/>
      <c r="M427" s="4"/>
      <c r="N427" s="5"/>
      <c r="O427" s="5"/>
      <c r="P427" s="5"/>
      <c r="Q427" s="5"/>
      <c r="R427" s="5"/>
      <c r="S427" s="5"/>
      <c r="T427" s="6"/>
      <c r="U427" s="6"/>
      <c r="V427" s="6"/>
      <c r="W427" s="6"/>
      <c r="X427" s="6"/>
      <c r="Y427" s="6"/>
      <c r="Z427" s="6"/>
    </row>
    <row r="428" spans="1:26" ht="15.75" customHeight="1" x14ac:dyDescent="0.3">
      <c r="A428" s="4"/>
      <c r="B428" s="41"/>
      <c r="C428" s="21"/>
      <c r="D428" s="21"/>
      <c r="E428" s="9"/>
      <c r="F428" s="9"/>
      <c r="G428" s="9"/>
      <c r="H428" s="9"/>
      <c r="I428" s="9"/>
      <c r="J428" s="9"/>
      <c r="K428" s="9"/>
      <c r="L428" s="4"/>
      <c r="M428" s="4"/>
      <c r="N428" s="5"/>
      <c r="O428" s="5"/>
      <c r="P428" s="5"/>
      <c r="Q428" s="5"/>
      <c r="R428" s="5"/>
      <c r="S428" s="5"/>
      <c r="T428" s="6"/>
      <c r="U428" s="6"/>
      <c r="V428" s="6"/>
      <c r="W428" s="6"/>
      <c r="X428" s="6"/>
      <c r="Y428" s="6"/>
      <c r="Z428" s="6"/>
    </row>
    <row r="429" spans="1:26" ht="15.75" customHeight="1" x14ac:dyDescent="0.3">
      <c r="A429" s="4"/>
      <c r="B429" s="41"/>
      <c r="C429" s="21"/>
      <c r="D429" s="21"/>
      <c r="E429" s="9"/>
      <c r="F429" s="9"/>
      <c r="G429" s="9"/>
      <c r="H429" s="9"/>
      <c r="I429" s="9"/>
      <c r="J429" s="9"/>
      <c r="K429" s="9"/>
      <c r="L429" s="4"/>
      <c r="M429" s="4"/>
      <c r="N429" s="5"/>
      <c r="O429" s="5"/>
      <c r="P429" s="5"/>
      <c r="Q429" s="5"/>
      <c r="R429" s="5"/>
      <c r="S429" s="5"/>
      <c r="T429" s="6"/>
      <c r="U429" s="6"/>
      <c r="V429" s="6"/>
      <c r="W429" s="6"/>
      <c r="X429" s="6"/>
      <c r="Y429" s="6"/>
      <c r="Z429" s="6"/>
    </row>
    <row r="430" spans="1:26" ht="15.75" customHeight="1" x14ac:dyDescent="0.3">
      <c r="A430" s="4"/>
      <c r="B430" s="41"/>
      <c r="C430" s="21"/>
      <c r="D430" s="21"/>
      <c r="E430" s="9"/>
      <c r="F430" s="9"/>
      <c r="G430" s="9"/>
      <c r="H430" s="9"/>
      <c r="I430" s="9"/>
      <c r="J430" s="9"/>
      <c r="K430" s="9"/>
      <c r="L430" s="4"/>
      <c r="M430" s="4"/>
      <c r="N430" s="5"/>
      <c r="O430" s="5"/>
      <c r="P430" s="5"/>
      <c r="Q430" s="5"/>
      <c r="R430" s="5"/>
      <c r="S430" s="5"/>
      <c r="T430" s="6"/>
      <c r="U430" s="6"/>
      <c r="V430" s="6"/>
      <c r="W430" s="6"/>
      <c r="X430" s="6"/>
      <c r="Y430" s="6"/>
      <c r="Z430" s="6"/>
    </row>
    <row r="431" spans="1:26" ht="15.75" customHeight="1" x14ac:dyDescent="0.3">
      <c r="A431" s="4"/>
      <c r="B431" s="41"/>
      <c r="C431" s="21"/>
      <c r="D431" s="21"/>
      <c r="E431" s="9"/>
      <c r="F431" s="9"/>
      <c r="G431" s="9"/>
      <c r="H431" s="9"/>
      <c r="I431" s="9"/>
      <c r="J431" s="9"/>
      <c r="K431" s="9"/>
      <c r="L431" s="4"/>
      <c r="M431" s="4"/>
      <c r="N431" s="5"/>
      <c r="O431" s="5"/>
      <c r="P431" s="5"/>
      <c r="Q431" s="5"/>
      <c r="R431" s="5"/>
      <c r="S431" s="5"/>
      <c r="T431" s="6"/>
      <c r="U431" s="6"/>
      <c r="V431" s="6"/>
      <c r="W431" s="6"/>
      <c r="X431" s="6"/>
      <c r="Y431" s="6"/>
      <c r="Z431" s="6"/>
    </row>
    <row r="432" spans="1:26" ht="15.75" customHeight="1" x14ac:dyDescent="0.3">
      <c r="A432" s="4"/>
      <c r="B432" s="41"/>
      <c r="C432" s="21"/>
      <c r="D432" s="21"/>
      <c r="E432" s="9"/>
      <c r="F432" s="9"/>
      <c r="G432" s="9"/>
      <c r="H432" s="9"/>
      <c r="I432" s="9"/>
      <c r="J432" s="9"/>
      <c r="K432" s="9"/>
      <c r="L432" s="4"/>
      <c r="M432" s="4"/>
      <c r="N432" s="5"/>
      <c r="O432" s="5"/>
      <c r="P432" s="5"/>
      <c r="Q432" s="5"/>
      <c r="R432" s="5"/>
      <c r="S432" s="5"/>
      <c r="T432" s="6"/>
      <c r="U432" s="6"/>
      <c r="V432" s="6"/>
      <c r="W432" s="6"/>
      <c r="X432" s="6"/>
      <c r="Y432" s="6"/>
      <c r="Z432" s="6"/>
    </row>
    <row r="433" spans="1:26" ht="15.75" customHeight="1" x14ac:dyDescent="0.3">
      <c r="A433" s="4"/>
      <c r="B433" s="41"/>
      <c r="C433" s="21"/>
      <c r="D433" s="21"/>
      <c r="E433" s="9"/>
      <c r="F433" s="9"/>
      <c r="G433" s="9"/>
      <c r="H433" s="9"/>
      <c r="I433" s="9"/>
      <c r="J433" s="9"/>
      <c r="K433" s="9"/>
      <c r="L433" s="4"/>
      <c r="M433" s="4"/>
      <c r="N433" s="5"/>
      <c r="O433" s="5"/>
      <c r="P433" s="5"/>
      <c r="Q433" s="5"/>
      <c r="R433" s="5"/>
      <c r="S433" s="5"/>
      <c r="T433" s="6"/>
      <c r="U433" s="6"/>
      <c r="V433" s="6"/>
      <c r="W433" s="6"/>
      <c r="X433" s="6"/>
      <c r="Y433" s="6"/>
      <c r="Z433" s="6"/>
    </row>
    <row r="434" spans="1:26" ht="15.75" customHeight="1" x14ac:dyDescent="0.3">
      <c r="A434" s="4"/>
      <c r="B434" s="41"/>
      <c r="C434" s="21"/>
      <c r="D434" s="21"/>
      <c r="E434" s="9"/>
      <c r="F434" s="9"/>
      <c r="G434" s="9"/>
      <c r="H434" s="9"/>
      <c r="I434" s="9"/>
      <c r="J434" s="9"/>
      <c r="K434" s="9"/>
      <c r="L434" s="4"/>
      <c r="M434" s="4"/>
      <c r="N434" s="5"/>
      <c r="O434" s="5"/>
      <c r="P434" s="5"/>
      <c r="Q434" s="5"/>
      <c r="R434" s="5"/>
      <c r="S434" s="5"/>
      <c r="T434" s="6"/>
      <c r="U434" s="6"/>
      <c r="V434" s="6"/>
      <c r="W434" s="6"/>
      <c r="X434" s="6"/>
      <c r="Y434" s="6"/>
      <c r="Z434" s="6"/>
    </row>
    <row r="435" spans="1:26" ht="15.75" customHeight="1" x14ac:dyDescent="0.3">
      <c r="A435" s="4"/>
      <c r="B435" s="41"/>
      <c r="C435" s="21"/>
      <c r="D435" s="21"/>
      <c r="E435" s="9"/>
      <c r="F435" s="9"/>
      <c r="G435" s="9"/>
      <c r="H435" s="9"/>
      <c r="I435" s="9"/>
      <c r="J435" s="9"/>
      <c r="K435" s="9"/>
      <c r="L435" s="4"/>
      <c r="M435" s="4"/>
      <c r="N435" s="5"/>
      <c r="O435" s="5"/>
      <c r="P435" s="5"/>
      <c r="Q435" s="5"/>
      <c r="R435" s="5"/>
      <c r="S435" s="5"/>
      <c r="T435" s="6"/>
      <c r="U435" s="6"/>
      <c r="V435" s="6"/>
      <c r="W435" s="6"/>
      <c r="X435" s="6"/>
      <c r="Y435" s="6"/>
      <c r="Z435" s="6"/>
    </row>
    <row r="436" spans="1:26" ht="15.75" customHeight="1" x14ac:dyDescent="0.3">
      <c r="A436" s="4"/>
      <c r="B436" s="41"/>
      <c r="C436" s="21"/>
      <c r="D436" s="21"/>
      <c r="E436" s="9"/>
      <c r="F436" s="9"/>
      <c r="G436" s="9"/>
      <c r="H436" s="9"/>
      <c r="I436" s="9"/>
      <c r="J436" s="9"/>
      <c r="K436" s="9"/>
      <c r="L436" s="4"/>
      <c r="M436" s="4"/>
      <c r="N436" s="5"/>
      <c r="O436" s="5"/>
      <c r="P436" s="5"/>
      <c r="Q436" s="5"/>
      <c r="R436" s="5"/>
      <c r="S436" s="5"/>
      <c r="T436" s="6"/>
      <c r="U436" s="6"/>
      <c r="V436" s="6"/>
      <c r="W436" s="6"/>
      <c r="X436" s="6"/>
      <c r="Y436" s="6"/>
      <c r="Z436" s="6"/>
    </row>
    <row r="437" spans="1:26" ht="15.75" customHeight="1" x14ac:dyDescent="0.3">
      <c r="A437" s="4"/>
      <c r="B437" s="41"/>
      <c r="C437" s="21"/>
      <c r="D437" s="21"/>
      <c r="E437" s="9"/>
      <c r="F437" s="9"/>
      <c r="G437" s="9"/>
      <c r="H437" s="9"/>
      <c r="I437" s="9"/>
      <c r="J437" s="9"/>
      <c r="K437" s="9"/>
      <c r="L437" s="4"/>
      <c r="M437" s="4"/>
      <c r="N437" s="5"/>
      <c r="O437" s="5"/>
      <c r="P437" s="5"/>
      <c r="Q437" s="5"/>
      <c r="R437" s="5"/>
      <c r="S437" s="5"/>
      <c r="T437" s="6"/>
      <c r="U437" s="6"/>
      <c r="V437" s="6"/>
      <c r="W437" s="6"/>
      <c r="X437" s="6"/>
      <c r="Y437" s="6"/>
      <c r="Z437" s="6"/>
    </row>
    <row r="438" spans="1:26" ht="15.75" customHeight="1" x14ac:dyDescent="0.3">
      <c r="A438" s="4"/>
      <c r="B438" s="41"/>
      <c r="C438" s="21"/>
      <c r="D438" s="21"/>
      <c r="E438" s="9"/>
      <c r="F438" s="9"/>
      <c r="G438" s="9"/>
      <c r="H438" s="9"/>
      <c r="I438" s="9"/>
      <c r="J438" s="9"/>
      <c r="K438" s="9"/>
      <c r="L438" s="4"/>
      <c r="M438" s="4"/>
      <c r="N438" s="5"/>
      <c r="O438" s="5"/>
      <c r="P438" s="5"/>
      <c r="Q438" s="5"/>
      <c r="R438" s="5"/>
      <c r="S438" s="5"/>
      <c r="T438" s="6"/>
      <c r="U438" s="6"/>
      <c r="V438" s="6"/>
      <c r="W438" s="6"/>
      <c r="X438" s="6"/>
      <c r="Y438" s="6"/>
      <c r="Z438" s="6"/>
    </row>
    <row r="439" spans="1:26" ht="15.75" customHeight="1" x14ac:dyDescent="0.3">
      <c r="A439" s="4"/>
      <c r="B439" s="41"/>
      <c r="C439" s="21"/>
      <c r="D439" s="21"/>
      <c r="E439" s="9"/>
      <c r="F439" s="9"/>
      <c r="G439" s="9"/>
      <c r="H439" s="9"/>
      <c r="I439" s="9"/>
      <c r="J439" s="9"/>
      <c r="K439" s="9"/>
      <c r="L439" s="4"/>
      <c r="M439" s="4"/>
      <c r="N439" s="5"/>
      <c r="O439" s="5"/>
      <c r="P439" s="5"/>
      <c r="Q439" s="5"/>
      <c r="R439" s="5"/>
      <c r="S439" s="5"/>
      <c r="T439" s="6"/>
      <c r="U439" s="6"/>
      <c r="V439" s="6"/>
      <c r="W439" s="6"/>
      <c r="X439" s="6"/>
      <c r="Y439" s="6"/>
      <c r="Z439" s="6"/>
    </row>
    <row r="440" spans="1:26" ht="15.75" customHeight="1" x14ac:dyDescent="0.3">
      <c r="A440" s="4"/>
      <c r="B440" s="41"/>
      <c r="C440" s="21"/>
      <c r="D440" s="21"/>
      <c r="E440" s="9"/>
      <c r="F440" s="9"/>
      <c r="G440" s="9"/>
      <c r="H440" s="9"/>
      <c r="I440" s="9"/>
      <c r="J440" s="9"/>
      <c r="K440" s="9"/>
      <c r="L440" s="4"/>
      <c r="M440" s="4"/>
      <c r="N440" s="5"/>
      <c r="O440" s="5"/>
      <c r="P440" s="5"/>
      <c r="Q440" s="5"/>
      <c r="R440" s="5"/>
      <c r="S440" s="5"/>
      <c r="T440" s="6"/>
      <c r="U440" s="6"/>
      <c r="V440" s="6"/>
      <c r="W440" s="6"/>
      <c r="X440" s="6"/>
      <c r="Y440" s="6"/>
      <c r="Z440" s="6"/>
    </row>
    <row r="441" spans="1:26" ht="15.75" customHeight="1" x14ac:dyDescent="0.3">
      <c r="A441" s="4"/>
      <c r="B441" s="41"/>
      <c r="C441" s="21"/>
      <c r="D441" s="21"/>
      <c r="E441" s="9"/>
      <c r="F441" s="9"/>
      <c r="G441" s="9"/>
      <c r="H441" s="9"/>
      <c r="I441" s="9"/>
      <c r="J441" s="9"/>
      <c r="K441" s="9"/>
      <c r="L441" s="4"/>
      <c r="M441" s="4"/>
      <c r="N441" s="5"/>
      <c r="O441" s="5"/>
      <c r="P441" s="5"/>
      <c r="Q441" s="5"/>
      <c r="R441" s="5"/>
      <c r="S441" s="5"/>
      <c r="T441" s="6"/>
      <c r="U441" s="6"/>
      <c r="V441" s="6"/>
      <c r="W441" s="6"/>
      <c r="X441" s="6"/>
      <c r="Y441" s="6"/>
      <c r="Z441" s="6"/>
    </row>
    <row r="442" spans="1:26" ht="15.75" customHeight="1" x14ac:dyDescent="0.3">
      <c r="A442" s="4"/>
      <c r="B442" s="41"/>
      <c r="C442" s="21"/>
      <c r="D442" s="21"/>
      <c r="E442" s="9"/>
      <c r="F442" s="9"/>
      <c r="G442" s="9"/>
      <c r="H442" s="9"/>
      <c r="I442" s="9"/>
      <c r="J442" s="9"/>
      <c r="K442" s="9"/>
      <c r="L442" s="4"/>
      <c r="M442" s="4"/>
      <c r="N442" s="5"/>
      <c r="O442" s="5"/>
      <c r="P442" s="5"/>
      <c r="Q442" s="5"/>
      <c r="R442" s="5"/>
      <c r="S442" s="5"/>
      <c r="T442" s="6"/>
      <c r="U442" s="6"/>
      <c r="V442" s="6"/>
      <c r="W442" s="6"/>
      <c r="X442" s="6"/>
      <c r="Y442" s="6"/>
      <c r="Z442" s="6"/>
    </row>
    <row r="443" spans="1:26" ht="15.75" customHeight="1" x14ac:dyDescent="0.3">
      <c r="A443" s="4"/>
      <c r="B443" s="41"/>
      <c r="C443" s="21"/>
      <c r="D443" s="21"/>
      <c r="E443" s="9"/>
      <c r="F443" s="9"/>
      <c r="G443" s="9"/>
      <c r="H443" s="9"/>
      <c r="I443" s="9"/>
      <c r="J443" s="9"/>
      <c r="K443" s="9"/>
      <c r="L443" s="4"/>
      <c r="M443" s="4"/>
      <c r="N443" s="5"/>
      <c r="O443" s="5"/>
      <c r="P443" s="5"/>
      <c r="Q443" s="5"/>
      <c r="R443" s="5"/>
      <c r="S443" s="5"/>
      <c r="T443" s="6"/>
      <c r="U443" s="6"/>
      <c r="V443" s="6"/>
      <c r="W443" s="6"/>
      <c r="X443" s="6"/>
      <c r="Y443" s="6"/>
      <c r="Z443" s="6"/>
    </row>
    <row r="444" spans="1:26" ht="15.75" customHeight="1" x14ac:dyDescent="0.3">
      <c r="A444" s="4"/>
      <c r="B444" s="41"/>
      <c r="C444" s="21"/>
      <c r="D444" s="21"/>
      <c r="E444" s="9"/>
      <c r="F444" s="9"/>
      <c r="G444" s="9"/>
      <c r="H444" s="9"/>
      <c r="I444" s="9"/>
      <c r="J444" s="9"/>
      <c r="K444" s="9"/>
      <c r="L444" s="4"/>
      <c r="M444" s="4"/>
      <c r="N444" s="5"/>
      <c r="O444" s="5"/>
      <c r="P444" s="5"/>
      <c r="Q444" s="5"/>
      <c r="R444" s="5"/>
      <c r="S444" s="5"/>
      <c r="T444" s="6"/>
      <c r="U444" s="6"/>
      <c r="V444" s="6"/>
      <c r="W444" s="6"/>
      <c r="X444" s="6"/>
      <c r="Y444" s="6"/>
      <c r="Z444" s="6"/>
    </row>
    <row r="445" spans="1:26" ht="15.75" customHeight="1" x14ac:dyDescent="0.3">
      <c r="A445" s="4"/>
      <c r="B445" s="41"/>
      <c r="C445" s="21"/>
      <c r="D445" s="21"/>
      <c r="E445" s="9"/>
      <c r="F445" s="9"/>
      <c r="G445" s="9"/>
      <c r="H445" s="9"/>
      <c r="I445" s="9"/>
      <c r="J445" s="9"/>
      <c r="K445" s="9"/>
      <c r="L445" s="4"/>
      <c r="M445" s="4"/>
      <c r="N445" s="5"/>
      <c r="O445" s="5"/>
      <c r="P445" s="5"/>
      <c r="Q445" s="5"/>
      <c r="R445" s="5"/>
      <c r="S445" s="5"/>
      <c r="T445" s="6"/>
      <c r="U445" s="6"/>
      <c r="V445" s="6"/>
      <c r="W445" s="6"/>
      <c r="X445" s="6"/>
      <c r="Y445" s="6"/>
      <c r="Z445" s="6"/>
    </row>
    <row r="446" spans="1:26" ht="15.75" customHeight="1" x14ac:dyDescent="0.3">
      <c r="A446" s="4"/>
      <c r="B446" s="41"/>
      <c r="C446" s="21"/>
      <c r="D446" s="21"/>
      <c r="E446" s="9"/>
      <c r="F446" s="9"/>
      <c r="G446" s="9"/>
      <c r="H446" s="9"/>
      <c r="I446" s="9"/>
      <c r="J446" s="9"/>
      <c r="K446" s="9"/>
      <c r="L446" s="4"/>
      <c r="M446" s="4"/>
      <c r="N446" s="5"/>
      <c r="O446" s="5"/>
      <c r="P446" s="5"/>
      <c r="Q446" s="5"/>
      <c r="R446" s="5"/>
      <c r="S446" s="5"/>
      <c r="T446" s="6"/>
      <c r="U446" s="6"/>
      <c r="V446" s="6"/>
      <c r="W446" s="6"/>
      <c r="X446" s="6"/>
      <c r="Y446" s="6"/>
      <c r="Z446" s="6"/>
    </row>
    <row r="447" spans="1:26" ht="15.75" customHeight="1" x14ac:dyDescent="0.3">
      <c r="A447" s="4"/>
      <c r="B447" s="41"/>
      <c r="C447" s="21"/>
      <c r="D447" s="21"/>
      <c r="E447" s="9"/>
      <c r="F447" s="9"/>
      <c r="G447" s="9"/>
      <c r="H447" s="9"/>
      <c r="I447" s="9"/>
      <c r="J447" s="9"/>
      <c r="K447" s="9"/>
      <c r="L447" s="4"/>
      <c r="M447" s="4"/>
      <c r="N447" s="5"/>
      <c r="O447" s="5"/>
      <c r="P447" s="5"/>
      <c r="Q447" s="5"/>
      <c r="R447" s="5"/>
      <c r="S447" s="5"/>
      <c r="T447" s="6"/>
      <c r="U447" s="6"/>
      <c r="V447" s="6"/>
      <c r="W447" s="6"/>
      <c r="X447" s="6"/>
      <c r="Y447" s="6"/>
      <c r="Z447" s="6"/>
    </row>
    <row r="448" spans="1:26" ht="15.75" customHeight="1" x14ac:dyDescent="0.3">
      <c r="A448" s="4"/>
      <c r="B448" s="41"/>
      <c r="C448" s="21"/>
      <c r="D448" s="21"/>
      <c r="E448" s="9"/>
      <c r="F448" s="9"/>
      <c r="G448" s="9"/>
      <c r="H448" s="9"/>
      <c r="I448" s="9"/>
      <c r="J448" s="9"/>
      <c r="K448" s="9"/>
      <c r="L448" s="4"/>
      <c r="M448" s="4"/>
      <c r="N448" s="5"/>
      <c r="O448" s="5"/>
      <c r="P448" s="5"/>
      <c r="Q448" s="5"/>
      <c r="R448" s="5"/>
      <c r="S448" s="5"/>
      <c r="T448" s="6"/>
      <c r="U448" s="6"/>
      <c r="V448" s="6"/>
      <c r="W448" s="6"/>
      <c r="X448" s="6"/>
      <c r="Y448" s="6"/>
      <c r="Z448" s="6"/>
    </row>
    <row r="449" spans="1:26" ht="15.75" customHeight="1" x14ac:dyDescent="0.3">
      <c r="A449" s="4"/>
      <c r="B449" s="41"/>
      <c r="C449" s="21"/>
      <c r="D449" s="21"/>
      <c r="E449" s="9"/>
      <c r="F449" s="9"/>
      <c r="G449" s="9"/>
      <c r="H449" s="9"/>
      <c r="I449" s="9"/>
      <c r="J449" s="9"/>
      <c r="K449" s="9"/>
      <c r="L449" s="4"/>
      <c r="M449" s="4"/>
      <c r="N449" s="5"/>
      <c r="O449" s="5"/>
      <c r="P449" s="5"/>
      <c r="Q449" s="5"/>
      <c r="R449" s="5"/>
      <c r="S449" s="5"/>
      <c r="T449" s="6"/>
      <c r="U449" s="6"/>
      <c r="V449" s="6"/>
      <c r="W449" s="6"/>
      <c r="X449" s="6"/>
      <c r="Y449" s="6"/>
      <c r="Z449" s="6"/>
    </row>
    <row r="450" spans="1:26" ht="15.75" customHeight="1" x14ac:dyDescent="0.3">
      <c r="A450" s="4"/>
      <c r="B450" s="41"/>
      <c r="C450" s="21"/>
      <c r="D450" s="21"/>
      <c r="E450" s="9"/>
      <c r="F450" s="9"/>
      <c r="G450" s="9"/>
      <c r="H450" s="9"/>
      <c r="I450" s="9"/>
      <c r="J450" s="9"/>
      <c r="K450" s="9"/>
      <c r="L450" s="4"/>
      <c r="M450" s="4"/>
      <c r="N450" s="5"/>
      <c r="O450" s="5"/>
      <c r="P450" s="5"/>
      <c r="Q450" s="5"/>
      <c r="R450" s="5"/>
      <c r="S450" s="5"/>
      <c r="T450" s="6"/>
      <c r="U450" s="6"/>
      <c r="V450" s="6"/>
      <c r="W450" s="6"/>
      <c r="X450" s="6"/>
      <c r="Y450" s="6"/>
      <c r="Z450" s="6"/>
    </row>
    <row r="451" spans="1:26" ht="15.75" customHeight="1" x14ac:dyDescent="0.3">
      <c r="A451" s="4"/>
      <c r="B451" s="41"/>
      <c r="C451" s="21"/>
      <c r="D451" s="21"/>
      <c r="E451" s="9"/>
      <c r="F451" s="9"/>
      <c r="G451" s="9"/>
      <c r="H451" s="9"/>
      <c r="I451" s="9"/>
      <c r="J451" s="9"/>
      <c r="K451" s="9"/>
      <c r="L451" s="4"/>
      <c r="M451" s="4"/>
      <c r="N451" s="5"/>
      <c r="O451" s="5"/>
      <c r="P451" s="5"/>
      <c r="Q451" s="5"/>
      <c r="R451" s="5"/>
      <c r="S451" s="5"/>
      <c r="T451" s="6"/>
      <c r="U451" s="6"/>
      <c r="V451" s="6"/>
      <c r="W451" s="6"/>
      <c r="X451" s="6"/>
      <c r="Y451" s="6"/>
      <c r="Z451" s="6"/>
    </row>
    <row r="452" spans="1:26" ht="15.75" customHeight="1" x14ac:dyDescent="0.3">
      <c r="A452" s="4"/>
      <c r="B452" s="41"/>
      <c r="C452" s="21"/>
      <c r="D452" s="21"/>
      <c r="E452" s="9"/>
      <c r="F452" s="9"/>
      <c r="G452" s="9"/>
      <c r="H452" s="9"/>
      <c r="I452" s="9"/>
      <c r="J452" s="9"/>
      <c r="K452" s="9"/>
      <c r="L452" s="4"/>
      <c r="M452" s="4"/>
      <c r="N452" s="5"/>
      <c r="O452" s="5"/>
      <c r="P452" s="5"/>
      <c r="Q452" s="5"/>
      <c r="R452" s="5"/>
      <c r="S452" s="5"/>
      <c r="T452" s="6"/>
      <c r="U452" s="6"/>
      <c r="V452" s="6"/>
      <c r="W452" s="6"/>
      <c r="X452" s="6"/>
      <c r="Y452" s="6"/>
      <c r="Z452" s="6"/>
    </row>
    <row r="453" spans="1:26" ht="15.75" customHeight="1" x14ac:dyDescent="0.3">
      <c r="A453" s="4"/>
      <c r="B453" s="41"/>
      <c r="C453" s="21"/>
      <c r="D453" s="21"/>
      <c r="E453" s="9"/>
      <c r="F453" s="9"/>
      <c r="G453" s="9"/>
      <c r="H453" s="9"/>
      <c r="I453" s="9"/>
      <c r="J453" s="9"/>
      <c r="K453" s="9"/>
      <c r="L453" s="4"/>
      <c r="M453" s="4"/>
      <c r="N453" s="5"/>
      <c r="O453" s="5"/>
      <c r="P453" s="5"/>
      <c r="Q453" s="5"/>
      <c r="R453" s="5"/>
      <c r="S453" s="5"/>
      <c r="T453" s="6"/>
      <c r="U453" s="6"/>
      <c r="V453" s="6"/>
      <c r="W453" s="6"/>
      <c r="X453" s="6"/>
      <c r="Y453" s="6"/>
      <c r="Z453" s="6"/>
    </row>
    <row r="454" spans="1:26" ht="15.75" customHeight="1" x14ac:dyDescent="0.3">
      <c r="A454" s="4"/>
      <c r="B454" s="41"/>
      <c r="C454" s="21"/>
      <c r="D454" s="21"/>
      <c r="E454" s="9"/>
      <c r="F454" s="9"/>
      <c r="G454" s="9"/>
      <c r="H454" s="9"/>
      <c r="I454" s="9"/>
      <c r="J454" s="9"/>
      <c r="K454" s="9"/>
      <c r="L454" s="4"/>
      <c r="M454" s="4"/>
      <c r="N454" s="5"/>
      <c r="O454" s="5"/>
      <c r="P454" s="5"/>
      <c r="Q454" s="5"/>
      <c r="R454" s="5"/>
      <c r="S454" s="5"/>
      <c r="T454" s="6"/>
      <c r="U454" s="6"/>
      <c r="V454" s="6"/>
      <c r="W454" s="6"/>
      <c r="X454" s="6"/>
      <c r="Y454" s="6"/>
      <c r="Z454" s="6"/>
    </row>
    <row r="455" spans="1:26" ht="15.75" customHeight="1" x14ac:dyDescent="0.3">
      <c r="A455" s="4"/>
      <c r="B455" s="41"/>
      <c r="C455" s="21"/>
      <c r="D455" s="21"/>
      <c r="E455" s="9"/>
      <c r="F455" s="9"/>
      <c r="G455" s="9"/>
      <c r="H455" s="9"/>
      <c r="I455" s="9"/>
      <c r="J455" s="9"/>
      <c r="K455" s="9"/>
      <c r="L455" s="4"/>
      <c r="M455" s="4"/>
      <c r="N455" s="5"/>
      <c r="O455" s="5"/>
      <c r="P455" s="5"/>
      <c r="Q455" s="5"/>
      <c r="R455" s="5"/>
      <c r="S455" s="5"/>
      <c r="T455" s="6"/>
      <c r="U455" s="6"/>
      <c r="V455" s="6"/>
      <c r="W455" s="6"/>
      <c r="X455" s="6"/>
      <c r="Y455" s="6"/>
      <c r="Z455" s="6"/>
    </row>
    <row r="456" spans="1:26" ht="15.75" customHeight="1" x14ac:dyDescent="0.3">
      <c r="A456" s="4"/>
      <c r="B456" s="41"/>
      <c r="C456" s="21"/>
      <c r="D456" s="21"/>
      <c r="E456" s="9"/>
      <c r="F456" s="9"/>
      <c r="G456" s="9"/>
      <c r="H456" s="9"/>
      <c r="I456" s="9"/>
      <c r="J456" s="9"/>
      <c r="K456" s="9"/>
      <c r="L456" s="4"/>
      <c r="M456" s="4"/>
      <c r="N456" s="5"/>
      <c r="O456" s="5"/>
      <c r="P456" s="5"/>
      <c r="Q456" s="5"/>
      <c r="R456" s="5"/>
      <c r="S456" s="5"/>
      <c r="T456" s="6"/>
      <c r="U456" s="6"/>
      <c r="V456" s="6"/>
      <c r="W456" s="6"/>
      <c r="X456" s="6"/>
      <c r="Y456" s="6"/>
      <c r="Z456" s="6"/>
    </row>
    <row r="457" spans="1:26" ht="15.75" customHeight="1" x14ac:dyDescent="0.3">
      <c r="A457" s="4"/>
      <c r="B457" s="41"/>
      <c r="C457" s="21"/>
      <c r="D457" s="21"/>
      <c r="E457" s="9"/>
      <c r="F457" s="9"/>
      <c r="G457" s="9"/>
      <c r="H457" s="9"/>
      <c r="I457" s="9"/>
      <c r="J457" s="9"/>
      <c r="K457" s="9"/>
      <c r="L457" s="4"/>
      <c r="M457" s="4"/>
      <c r="N457" s="5"/>
      <c r="O457" s="5"/>
      <c r="P457" s="5"/>
      <c r="Q457" s="5"/>
      <c r="R457" s="5"/>
      <c r="S457" s="5"/>
      <c r="T457" s="6"/>
      <c r="U457" s="6"/>
      <c r="V457" s="6"/>
      <c r="W457" s="6"/>
      <c r="X457" s="6"/>
      <c r="Y457" s="6"/>
      <c r="Z457" s="6"/>
    </row>
    <row r="458" spans="1:26" ht="15.75" customHeight="1" x14ac:dyDescent="0.3">
      <c r="A458" s="4"/>
      <c r="B458" s="41"/>
      <c r="C458" s="21"/>
      <c r="D458" s="21"/>
      <c r="E458" s="9"/>
      <c r="F458" s="9"/>
      <c r="G458" s="9"/>
      <c r="H458" s="9"/>
      <c r="I458" s="9"/>
      <c r="J458" s="9"/>
      <c r="K458" s="9"/>
      <c r="L458" s="4"/>
      <c r="M458" s="4"/>
      <c r="N458" s="5"/>
      <c r="O458" s="5"/>
      <c r="P458" s="5"/>
      <c r="Q458" s="5"/>
      <c r="R458" s="5"/>
      <c r="S458" s="5"/>
      <c r="T458" s="6"/>
      <c r="U458" s="6"/>
      <c r="V458" s="6"/>
      <c r="W458" s="6"/>
      <c r="X458" s="6"/>
      <c r="Y458" s="6"/>
      <c r="Z458" s="6"/>
    </row>
    <row r="459" spans="1:26" ht="15.75" customHeight="1" x14ac:dyDescent="0.3">
      <c r="A459" s="4"/>
      <c r="B459" s="41"/>
      <c r="C459" s="21"/>
      <c r="D459" s="21"/>
      <c r="E459" s="9"/>
      <c r="F459" s="9"/>
      <c r="G459" s="9"/>
      <c r="H459" s="9"/>
      <c r="I459" s="9"/>
      <c r="J459" s="9"/>
      <c r="K459" s="9"/>
      <c r="L459" s="4"/>
      <c r="M459" s="4"/>
      <c r="N459" s="5"/>
      <c r="O459" s="5"/>
      <c r="P459" s="5"/>
      <c r="Q459" s="5"/>
      <c r="R459" s="5"/>
      <c r="S459" s="5"/>
      <c r="T459" s="6"/>
      <c r="U459" s="6"/>
      <c r="V459" s="6"/>
      <c r="W459" s="6"/>
      <c r="X459" s="6"/>
      <c r="Y459" s="6"/>
      <c r="Z459" s="6"/>
    </row>
    <row r="460" spans="1:26" ht="15.75" customHeight="1" x14ac:dyDescent="0.3">
      <c r="A460" s="4"/>
      <c r="B460" s="41"/>
      <c r="C460" s="21"/>
      <c r="D460" s="21"/>
      <c r="E460" s="9"/>
      <c r="F460" s="9"/>
      <c r="G460" s="9"/>
      <c r="H460" s="9"/>
      <c r="I460" s="9"/>
      <c r="J460" s="9"/>
      <c r="K460" s="9"/>
      <c r="L460" s="4"/>
      <c r="M460" s="4"/>
      <c r="N460" s="5"/>
      <c r="O460" s="5"/>
      <c r="P460" s="5"/>
      <c r="Q460" s="5"/>
      <c r="R460" s="5"/>
      <c r="S460" s="5"/>
      <c r="T460" s="6"/>
      <c r="U460" s="6"/>
      <c r="V460" s="6"/>
      <c r="W460" s="6"/>
      <c r="X460" s="6"/>
      <c r="Y460" s="6"/>
      <c r="Z460" s="6"/>
    </row>
    <row r="461" spans="1:26" ht="15.75" customHeight="1" x14ac:dyDescent="0.3">
      <c r="A461" s="4"/>
      <c r="B461" s="41"/>
      <c r="C461" s="21"/>
      <c r="D461" s="21"/>
      <c r="E461" s="9"/>
      <c r="F461" s="9"/>
      <c r="G461" s="9"/>
      <c r="H461" s="9"/>
      <c r="I461" s="9"/>
      <c r="J461" s="9"/>
      <c r="K461" s="9"/>
      <c r="L461" s="4"/>
      <c r="M461" s="4"/>
      <c r="N461" s="5"/>
      <c r="O461" s="5"/>
      <c r="P461" s="5"/>
      <c r="Q461" s="5"/>
      <c r="R461" s="5"/>
      <c r="S461" s="5"/>
      <c r="T461" s="6"/>
      <c r="U461" s="6"/>
      <c r="V461" s="6"/>
      <c r="W461" s="6"/>
      <c r="X461" s="6"/>
      <c r="Y461" s="6"/>
      <c r="Z461" s="6"/>
    </row>
    <row r="462" spans="1:26" ht="15.75" customHeight="1" x14ac:dyDescent="0.3">
      <c r="A462" s="4"/>
      <c r="B462" s="41"/>
      <c r="C462" s="21"/>
      <c r="D462" s="21"/>
      <c r="E462" s="9"/>
      <c r="F462" s="9"/>
      <c r="G462" s="9"/>
      <c r="H462" s="9"/>
      <c r="I462" s="9"/>
      <c r="J462" s="9"/>
      <c r="K462" s="9"/>
      <c r="L462" s="4"/>
      <c r="M462" s="4"/>
      <c r="N462" s="5"/>
      <c r="O462" s="5"/>
      <c r="P462" s="5"/>
      <c r="Q462" s="5"/>
      <c r="R462" s="5"/>
      <c r="S462" s="5"/>
      <c r="T462" s="6"/>
      <c r="U462" s="6"/>
      <c r="V462" s="6"/>
      <c r="W462" s="6"/>
      <c r="X462" s="6"/>
      <c r="Y462" s="6"/>
      <c r="Z462" s="6"/>
    </row>
    <row r="463" spans="1:26" ht="15.75" customHeight="1" x14ac:dyDescent="0.3">
      <c r="A463" s="4"/>
      <c r="B463" s="41"/>
      <c r="C463" s="21"/>
      <c r="D463" s="21"/>
      <c r="E463" s="9"/>
      <c r="F463" s="9"/>
      <c r="G463" s="9"/>
      <c r="H463" s="9"/>
      <c r="I463" s="9"/>
      <c r="J463" s="9"/>
      <c r="K463" s="9"/>
      <c r="L463" s="4"/>
      <c r="M463" s="4"/>
      <c r="N463" s="5"/>
      <c r="O463" s="5"/>
      <c r="P463" s="5"/>
      <c r="Q463" s="5"/>
      <c r="R463" s="5"/>
      <c r="S463" s="5"/>
      <c r="T463" s="6"/>
      <c r="U463" s="6"/>
      <c r="V463" s="6"/>
      <c r="W463" s="6"/>
      <c r="X463" s="6"/>
      <c r="Y463" s="6"/>
      <c r="Z463" s="6"/>
    </row>
    <row r="464" spans="1:26" ht="15.75" customHeight="1" x14ac:dyDescent="0.3">
      <c r="A464" s="4"/>
      <c r="B464" s="41"/>
      <c r="C464" s="21"/>
      <c r="D464" s="21"/>
      <c r="E464" s="9"/>
      <c r="F464" s="9"/>
      <c r="G464" s="9"/>
      <c r="H464" s="9"/>
      <c r="I464" s="9"/>
      <c r="J464" s="9"/>
      <c r="K464" s="9"/>
      <c r="L464" s="4"/>
      <c r="M464" s="4"/>
      <c r="N464" s="5"/>
      <c r="O464" s="5"/>
      <c r="P464" s="5"/>
      <c r="Q464" s="5"/>
      <c r="R464" s="5"/>
      <c r="S464" s="5"/>
      <c r="T464" s="6"/>
      <c r="U464" s="6"/>
      <c r="V464" s="6"/>
      <c r="W464" s="6"/>
      <c r="X464" s="6"/>
      <c r="Y464" s="6"/>
      <c r="Z464" s="6"/>
    </row>
    <row r="465" spans="1:26" ht="15.75" customHeight="1" x14ac:dyDescent="0.3">
      <c r="A465" s="4"/>
      <c r="B465" s="41"/>
      <c r="C465" s="21"/>
      <c r="D465" s="21"/>
      <c r="E465" s="9"/>
      <c r="F465" s="9"/>
      <c r="G465" s="9"/>
      <c r="H465" s="9"/>
      <c r="I465" s="9"/>
      <c r="J465" s="9"/>
      <c r="K465" s="9"/>
      <c r="L465" s="4"/>
      <c r="M465" s="4"/>
      <c r="N465" s="5"/>
      <c r="O465" s="5"/>
      <c r="P465" s="5"/>
      <c r="Q465" s="5"/>
      <c r="R465" s="5"/>
      <c r="S465" s="5"/>
      <c r="T465" s="6"/>
      <c r="U465" s="6"/>
      <c r="V465" s="6"/>
      <c r="W465" s="6"/>
      <c r="X465" s="6"/>
      <c r="Y465" s="6"/>
      <c r="Z465" s="6"/>
    </row>
    <row r="466" spans="1:26" ht="15.75" customHeight="1" x14ac:dyDescent="0.3">
      <c r="A466" s="4"/>
      <c r="B466" s="41"/>
      <c r="C466" s="21"/>
      <c r="D466" s="21"/>
      <c r="E466" s="9"/>
      <c r="F466" s="9"/>
      <c r="G466" s="9"/>
      <c r="H466" s="9"/>
      <c r="I466" s="9"/>
      <c r="J466" s="9"/>
      <c r="K466" s="9"/>
      <c r="L466" s="4"/>
      <c r="M466" s="4"/>
      <c r="N466" s="5"/>
      <c r="O466" s="5"/>
      <c r="P466" s="5"/>
      <c r="Q466" s="5"/>
      <c r="R466" s="5"/>
      <c r="S466" s="5"/>
      <c r="T466" s="6"/>
      <c r="U466" s="6"/>
      <c r="V466" s="6"/>
      <c r="W466" s="6"/>
      <c r="X466" s="6"/>
      <c r="Y466" s="6"/>
      <c r="Z466" s="6"/>
    </row>
    <row r="467" spans="1:26" ht="15.75" customHeight="1" x14ac:dyDescent="0.3">
      <c r="A467" s="4"/>
      <c r="B467" s="41"/>
      <c r="C467" s="21"/>
      <c r="D467" s="21"/>
      <c r="E467" s="9"/>
      <c r="F467" s="9"/>
      <c r="G467" s="9"/>
      <c r="H467" s="9"/>
      <c r="I467" s="9"/>
      <c r="J467" s="9"/>
      <c r="K467" s="9"/>
      <c r="L467" s="4"/>
      <c r="M467" s="4"/>
      <c r="N467" s="5"/>
      <c r="O467" s="5"/>
      <c r="P467" s="5"/>
      <c r="Q467" s="5"/>
      <c r="R467" s="5"/>
      <c r="S467" s="5"/>
      <c r="T467" s="6"/>
      <c r="U467" s="6"/>
      <c r="V467" s="6"/>
      <c r="W467" s="6"/>
      <c r="X467" s="6"/>
      <c r="Y467" s="6"/>
      <c r="Z467" s="6"/>
    </row>
    <row r="468" spans="1:26" ht="15.75" customHeight="1" x14ac:dyDescent="0.3">
      <c r="A468" s="4"/>
      <c r="B468" s="41"/>
      <c r="C468" s="21"/>
      <c r="D468" s="21"/>
      <c r="E468" s="9"/>
      <c r="F468" s="9"/>
      <c r="G468" s="9"/>
      <c r="H468" s="9"/>
      <c r="I468" s="9"/>
      <c r="J468" s="9"/>
      <c r="K468" s="9"/>
      <c r="L468" s="4"/>
      <c r="M468" s="4"/>
      <c r="N468" s="5"/>
      <c r="O468" s="5"/>
      <c r="P468" s="5"/>
      <c r="Q468" s="5"/>
      <c r="R468" s="5"/>
      <c r="S468" s="5"/>
      <c r="T468" s="6"/>
      <c r="U468" s="6"/>
      <c r="V468" s="6"/>
      <c r="W468" s="6"/>
      <c r="X468" s="6"/>
      <c r="Y468" s="6"/>
      <c r="Z468" s="6"/>
    </row>
    <row r="469" spans="1:26" ht="15.75" customHeight="1" x14ac:dyDescent="0.3">
      <c r="A469" s="4"/>
      <c r="B469" s="41"/>
      <c r="C469" s="21"/>
      <c r="D469" s="21"/>
      <c r="E469" s="9"/>
      <c r="F469" s="9"/>
      <c r="G469" s="9"/>
      <c r="H469" s="9"/>
      <c r="I469" s="9"/>
      <c r="J469" s="9"/>
      <c r="K469" s="9"/>
      <c r="L469" s="4"/>
      <c r="M469" s="4"/>
      <c r="N469" s="5"/>
      <c r="O469" s="5"/>
      <c r="P469" s="5"/>
      <c r="Q469" s="5"/>
      <c r="R469" s="5"/>
      <c r="S469" s="5"/>
      <c r="T469" s="6"/>
      <c r="U469" s="6"/>
      <c r="V469" s="6"/>
      <c r="W469" s="6"/>
      <c r="X469" s="6"/>
      <c r="Y469" s="6"/>
      <c r="Z469" s="6"/>
    </row>
    <row r="470" spans="1:26" ht="15.75" customHeight="1" x14ac:dyDescent="0.3">
      <c r="A470" s="4"/>
      <c r="B470" s="41"/>
      <c r="C470" s="21"/>
      <c r="D470" s="21"/>
      <c r="E470" s="9"/>
      <c r="F470" s="9"/>
      <c r="G470" s="9"/>
      <c r="H470" s="9"/>
      <c r="I470" s="9"/>
      <c r="J470" s="9"/>
      <c r="K470" s="9"/>
      <c r="L470" s="4"/>
      <c r="M470" s="4"/>
      <c r="N470" s="5"/>
      <c r="O470" s="5"/>
      <c r="P470" s="5"/>
      <c r="Q470" s="5"/>
      <c r="R470" s="5"/>
      <c r="S470" s="5"/>
      <c r="T470" s="6"/>
      <c r="U470" s="6"/>
      <c r="V470" s="6"/>
      <c r="W470" s="6"/>
      <c r="X470" s="6"/>
      <c r="Y470" s="6"/>
      <c r="Z470" s="6"/>
    </row>
    <row r="471" spans="1:26" ht="15.75" customHeight="1" x14ac:dyDescent="0.3">
      <c r="A471" s="4"/>
      <c r="B471" s="41"/>
      <c r="C471" s="21"/>
      <c r="D471" s="21"/>
      <c r="E471" s="9"/>
      <c r="F471" s="9"/>
      <c r="G471" s="9"/>
      <c r="H471" s="9"/>
      <c r="I471" s="9"/>
      <c r="J471" s="9"/>
      <c r="K471" s="9"/>
      <c r="L471" s="4"/>
      <c r="M471" s="4"/>
      <c r="N471" s="5"/>
      <c r="O471" s="5"/>
      <c r="P471" s="5"/>
      <c r="Q471" s="5"/>
      <c r="R471" s="5"/>
      <c r="S471" s="5"/>
      <c r="T471" s="6"/>
      <c r="U471" s="6"/>
      <c r="V471" s="6"/>
      <c r="W471" s="6"/>
      <c r="X471" s="6"/>
      <c r="Y471" s="6"/>
      <c r="Z471" s="6"/>
    </row>
    <row r="472" spans="1:26" ht="15.75" customHeight="1" x14ac:dyDescent="0.3">
      <c r="A472" s="4"/>
      <c r="B472" s="41"/>
      <c r="C472" s="21"/>
      <c r="D472" s="21"/>
      <c r="E472" s="9"/>
      <c r="F472" s="9"/>
      <c r="G472" s="9"/>
      <c r="H472" s="9"/>
      <c r="I472" s="9"/>
      <c r="J472" s="9"/>
      <c r="K472" s="9"/>
      <c r="L472" s="4"/>
      <c r="M472" s="4"/>
      <c r="N472" s="5"/>
      <c r="O472" s="5"/>
      <c r="P472" s="5"/>
      <c r="Q472" s="5"/>
      <c r="R472" s="5"/>
      <c r="S472" s="5"/>
      <c r="T472" s="6"/>
      <c r="U472" s="6"/>
      <c r="V472" s="6"/>
      <c r="W472" s="6"/>
      <c r="X472" s="6"/>
      <c r="Y472" s="6"/>
      <c r="Z472" s="6"/>
    </row>
    <row r="473" spans="1:26" ht="15.75" customHeight="1" x14ac:dyDescent="0.3">
      <c r="A473" s="4"/>
      <c r="B473" s="41"/>
      <c r="C473" s="21"/>
      <c r="D473" s="21"/>
      <c r="E473" s="9"/>
      <c r="F473" s="9"/>
      <c r="G473" s="9"/>
      <c r="H473" s="9"/>
      <c r="I473" s="9"/>
      <c r="J473" s="9"/>
      <c r="K473" s="9"/>
      <c r="L473" s="4"/>
      <c r="M473" s="4"/>
      <c r="N473" s="5"/>
      <c r="O473" s="5"/>
      <c r="P473" s="5"/>
      <c r="Q473" s="5"/>
      <c r="R473" s="5"/>
      <c r="S473" s="5"/>
      <c r="T473" s="6"/>
      <c r="U473" s="6"/>
      <c r="V473" s="6"/>
      <c r="W473" s="6"/>
      <c r="X473" s="6"/>
      <c r="Y473" s="6"/>
      <c r="Z473" s="6"/>
    </row>
    <row r="474" spans="1:26" ht="15.75" customHeight="1" x14ac:dyDescent="0.3">
      <c r="A474" s="4"/>
      <c r="B474" s="41"/>
      <c r="C474" s="21"/>
      <c r="D474" s="21"/>
      <c r="E474" s="9"/>
      <c r="F474" s="9"/>
      <c r="G474" s="9"/>
      <c r="H474" s="9"/>
      <c r="I474" s="9"/>
      <c r="J474" s="9"/>
      <c r="K474" s="9"/>
      <c r="L474" s="4"/>
      <c r="M474" s="4"/>
      <c r="N474" s="5"/>
      <c r="O474" s="5"/>
      <c r="P474" s="5"/>
      <c r="Q474" s="5"/>
      <c r="R474" s="5"/>
      <c r="S474" s="5"/>
      <c r="T474" s="6"/>
      <c r="U474" s="6"/>
      <c r="V474" s="6"/>
      <c r="W474" s="6"/>
      <c r="X474" s="6"/>
      <c r="Y474" s="6"/>
      <c r="Z474" s="6"/>
    </row>
    <row r="475" spans="1:26" ht="15.75" customHeight="1" x14ac:dyDescent="0.3">
      <c r="A475" s="4"/>
      <c r="B475" s="41"/>
      <c r="C475" s="21"/>
      <c r="D475" s="21"/>
      <c r="E475" s="9"/>
      <c r="F475" s="9"/>
      <c r="G475" s="9"/>
      <c r="H475" s="9"/>
      <c r="I475" s="9"/>
      <c r="J475" s="9"/>
      <c r="K475" s="9"/>
      <c r="L475" s="4"/>
      <c r="M475" s="4"/>
      <c r="N475" s="5"/>
      <c r="O475" s="5"/>
      <c r="P475" s="5"/>
      <c r="Q475" s="5"/>
      <c r="R475" s="5"/>
      <c r="S475" s="5"/>
      <c r="T475" s="6"/>
      <c r="U475" s="6"/>
      <c r="V475" s="6"/>
      <c r="W475" s="6"/>
      <c r="X475" s="6"/>
      <c r="Y475" s="6"/>
      <c r="Z475" s="6"/>
    </row>
    <row r="476" spans="1:26" ht="15.75" customHeight="1" x14ac:dyDescent="0.3">
      <c r="A476" s="4"/>
      <c r="B476" s="41"/>
      <c r="C476" s="21"/>
      <c r="D476" s="21"/>
      <c r="E476" s="9"/>
      <c r="F476" s="9"/>
      <c r="G476" s="9"/>
      <c r="H476" s="9"/>
      <c r="I476" s="9"/>
      <c r="J476" s="9"/>
      <c r="K476" s="9"/>
      <c r="L476" s="4"/>
      <c r="M476" s="4"/>
      <c r="N476" s="5"/>
      <c r="O476" s="5"/>
      <c r="P476" s="5"/>
      <c r="Q476" s="5"/>
      <c r="R476" s="5"/>
      <c r="S476" s="5"/>
      <c r="T476" s="6"/>
      <c r="U476" s="6"/>
      <c r="V476" s="6"/>
      <c r="W476" s="6"/>
      <c r="X476" s="6"/>
      <c r="Y476" s="6"/>
      <c r="Z476" s="6"/>
    </row>
    <row r="477" spans="1:26" ht="15.75" customHeight="1" x14ac:dyDescent="0.3">
      <c r="A477" s="4"/>
      <c r="B477" s="41"/>
      <c r="C477" s="21"/>
      <c r="D477" s="21"/>
      <c r="E477" s="9"/>
      <c r="F477" s="9"/>
      <c r="G477" s="9"/>
      <c r="H477" s="9"/>
      <c r="I477" s="9"/>
      <c r="J477" s="9"/>
      <c r="K477" s="9"/>
      <c r="L477" s="4"/>
      <c r="M477" s="4"/>
      <c r="N477" s="5"/>
      <c r="O477" s="5"/>
      <c r="P477" s="5"/>
      <c r="Q477" s="5"/>
      <c r="R477" s="5"/>
      <c r="S477" s="5"/>
      <c r="T477" s="6"/>
      <c r="U477" s="6"/>
      <c r="V477" s="6"/>
      <c r="W477" s="6"/>
      <c r="X477" s="6"/>
      <c r="Y477" s="6"/>
      <c r="Z477" s="6"/>
    </row>
    <row r="478" spans="1:26" ht="15.75" customHeight="1" x14ac:dyDescent="0.3">
      <c r="A478" s="4"/>
      <c r="B478" s="41"/>
      <c r="C478" s="21"/>
      <c r="D478" s="21"/>
      <c r="E478" s="9"/>
      <c r="F478" s="9"/>
      <c r="G478" s="9"/>
      <c r="H478" s="9"/>
      <c r="I478" s="9"/>
      <c r="J478" s="9"/>
      <c r="K478" s="9"/>
      <c r="L478" s="4"/>
      <c r="M478" s="4"/>
      <c r="N478" s="5"/>
      <c r="O478" s="5"/>
      <c r="P478" s="5"/>
      <c r="Q478" s="5"/>
      <c r="R478" s="5"/>
      <c r="S478" s="5"/>
      <c r="T478" s="6"/>
      <c r="U478" s="6"/>
      <c r="V478" s="6"/>
      <c r="W478" s="6"/>
      <c r="X478" s="6"/>
      <c r="Y478" s="6"/>
      <c r="Z478" s="6"/>
    </row>
    <row r="479" spans="1:26" ht="15.75" customHeight="1" x14ac:dyDescent="0.3">
      <c r="A479" s="4"/>
      <c r="B479" s="41"/>
      <c r="C479" s="21"/>
      <c r="D479" s="21"/>
      <c r="E479" s="9"/>
      <c r="F479" s="9"/>
      <c r="G479" s="9"/>
      <c r="H479" s="9"/>
      <c r="I479" s="9"/>
      <c r="J479" s="9"/>
      <c r="K479" s="9"/>
      <c r="L479" s="4"/>
      <c r="M479" s="4"/>
      <c r="N479" s="5"/>
      <c r="O479" s="5"/>
      <c r="P479" s="5"/>
      <c r="Q479" s="5"/>
      <c r="R479" s="5"/>
      <c r="S479" s="5"/>
      <c r="T479" s="6"/>
      <c r="U479" s="6"/>
      <c r="V479" s="6"/>
      <c r="W479" s="6"/>
      <c r="X479" s="6"/>
      <c r="Y479" s="6"/>
      <c r="Z479" s="6"/>
    </row>
    <row r="480" spans="1:26" ht="15.75" customHeight="1" x14ac:dyDescent="0.3">
      <c r="A480" s="4"/>
      <c r="B480" s="41"/>
      <c r="C480" s="21"/>
      <c r="D480" s="21"/>
      <c r="E480" s="9"/>
      <c r="F480" s="9"/>
      <c r="G480" s="9"/>
      <c r="H480" s="9"/>
      <c r="I480" s="9"/>
      <c r="J480" s="9"/>
      <c r="K480" s="9"/>
      <c r="L480" s="4"/>
      <c r="M480" s="4"/>
      <c r="N480" s="5"/>
      <c r="O480" s="5"/>
      <c r="P480" s="5"/>
      <c r="Q480" s="5"/>
      <c r="R480" s="5"/>
      <c r="S480" s="5"/>
      <c r="T480" s="6"/>
      <c r="U480" s="6"/>
      <c r="V480" s="6"/>
      <c r="W480" s="6"/>
      <c r="X480" s="6"/>
      <c r="Y480" s="6"/>
      <c r="Z480" s="6"/>
    </row>
    <row r="481" spans="1:26" ht="15.75" customHeight="1" x14ac:dyDescent="0.3">
      <c r="A481" s="4"/>
      <c r="B481" s="41"/>
      <c r="C481" s="21"/>
      <c r="D481" s="21"/>
      <c r="E481" s="9"/>
      <c r="F481" s="9"/>
      <c r="G481" s="9"/>
      <c r="H481" s="9"/>
      <c r="I481" s="9"/>
      <c r="J481" s="9"/>
      <c r="K481" s="9"/>
      <c r="L481" s="4"/>
      <c r="M481" s="4"/>
      <c r="N481" s="5"/>
      <c r="O481" s="5"/>
      <c r="P481" s="5"/>
      <c r="Q481" s="5"/>
      <c r="R481" s="5"/>
      <c r="S481" s="5"/>
      <c r="T481" s="6"/>
      <c r="U481" s="6"/>
      <c r="V481" s="6"/>
      <c r="W481" s="6"/>
      <c r="X481" s="6"/>
      <c r="Y481" s="6"/>
      <c r="Z481" s="6"/>
    </row>
    <row r="482" spans="1:26" ht="15.75" customHeight="1" x14ac:dyDescent="0.3">
      <c r="A482" s="4"/>
      <c r="B482" s="41"/>
      <c r="C482" s="21"/>
      <c r="D482" s="21"/>
      <c r="E482" s="9"/>
      <c r="F482" s="9"/>
      <c r="G482" s="9"/>
      <c r="H482" s="9"/>
      <c r="I482" s="9"/>
      <c r="J482" s="9"/>
      <c r="K482" s="9"/>
      <c r="L482" s="4"/>
      <c r="M482" s="4"/>
      <c r="N482" s="5"/>
      <c r="O482" s="5"/>
      <c r="P482" s="5"/>
      <c r="Q482" s="5"/>
      <c r="R482" s="5"/>
      <c r="S482" s="5"/>
      <c r="T482" s="6"/>
      <c r="U482" s="6"/>
      <c r="V482" s="6"/>
      <c r="W482" s="6"/>
      <c r="X482" s="6"/>
      <c r="Y482" s="6"/>
      <c r="Z482" s="6"/>
    </row>
    <row r="483" spans="1:26" ht="15.75" customHeight="1" x14ac:dyDescent="0.3">
      <c r="A483" s="4"/>
      <c r="B483" s="41"/>
      <c r="C483" s="21"/>
      <c r="D483" s="21"/>
      <c r="E483" s="9"/>
      <c r="F483" s="9"/>
      <c r="G483" s="9"/>
      <c r="H483" s="9"/>
      <c r="I483" s="9"/>
      <c r="J483" s="9"/>
      <c r="K483" s="9"/>
      <c r="L483" s="4"/>
      <c r="M483" s="4"/>
      <c r="N483" s="5"/>
      <c r="O483" s="5"/>
      <c r="P483" s="5"/>
      <c r="Q483" s="5"/>
      <c r="R483" s="5"/>
      <c r="S483" s="5"/>
      <c r="T483" s="6"/>
      <c r="U483" s="6"/>
      <c r="V483" s="6"/>
      <c r="W483" s="6"/>
      <c r="X483" s="6"/>
      <c r="Y483" s="6"/>
      <c r="Z483" s="6"/>
    </row>
    <row r="484" spans="1:26" ht="15.75" customHeight="1" x14ac:dyDescent="0.3">
      <c r="A484" s="4"/>
      <c r="B484" s="41"/>
      <c r="C484" s="21"/>
      <c r="D484" s="21"/>
      <c r="E484" s="9"/>
      <c r="F484" s="9"/>
      <c r="G484" s="9"/>
      <c r="H484" s="9"/>
      <c r="I484" s="9"/>
      <c r="J484" s="9"/>
      <c r="K484" s="9"/>
      <c r="L484" s="4"/>
      <c r="M484" s="4"/>
      <c r="N484" s="5"/>
      <c r="O484" s="5"/>
      <c r="P484" s="5"/>
      <c r="Q484" s="5"/>
      <c r="R484" s="5"/>
      <c r="S484" s="5"/>
      <c r="T484" s="6"/>
      <c r="U484" s="6"/>
      <c r="V484" s="6"/>
      <c r="W484" s="6"/>
      <c r="X484" s="6"/>
      <c r="Y484" s="6"/>
      <c r="Z484" s="6"/>
    </row>
    <row r="485" spans="1:26" ht="15.75" customHeight="1" x14ac:dyDescent="0.3">
      <c r="A485" s="4"/>
      <c r="B485" s="41"/>
      <c r="C485" s="21"/>
      <c r="D485" s="21"/>
      <c r="E485" s="9"/>
      <c r="F485" s="9"/>
      <c r="G485" s="9"/>
      <c r="H485" s="9"/>
      <c r="I485" s="9"/>
      <c r="J485" s="9"/>
      <c r="K485" s="9"/>
      <c r="L485" s="4"/>
      <c r="M485" s="4"/>
      <c r="N485" s="5"/>
      <c r="O485" s="5"/>
      <c r="P485" s="5"/>
      <c r="Q485" s="5"/>
      <c r="R485" s="5"/>
      <c r="S485" s="5"/>
      <c r="T485" s="6"/>
      <c r="U485" s="6"/>
      <c r="V485" s="6"/>
      <c r="W485" s="6"/>
      <c r="X485" s="6"/>
      <c r="Y485" s="6"/>
      <c r="Z485" s="6"/>
    </row>
    <row r="486" spans="1:26" ht="15.75" customHeight="1" x14ac:dyDescent="0.3">
      <c r="A486" s="4"/>
      <c r="B486" s="41"/>
      <c r="C486" s="21"/>
      <c r="D486" s="21"/>
      <c r="E486" s="9"/>
      <c r="F486" s="9"/>
      <c r="G486" s="9"/>
      <c r="H486" s="9"/>
      <c r="I486" s="9"/>
      <c r="J486" s="9"/>
      <c r="K486" s="9"/>
      <c r="L486" s="4"/>
      <c r="M486" s="4"/>
      <c r="N486" s="5"/>
      <c r="O486" s="5"/>
      <c r="P486" s="5"/>
      <c r="Q486" s="5"/>
      <c r="R486" s="5"/>
      <c r="S486" s="5"/>
      <c r="T486" s="6"/>
      <c r="U486" s="6"/>
      <c r="V486" s="6"/>
      <c r="W486" s="6"/>
      <c r="X486" s="6"/>
      <c r="Y486" s="6"/>
      <c r="Z486" s="6"/>
    </row>
    <row r="487" spans="1:26" ht="15.75" customHeight="1" x14ac:dyDescent="0.3">
      <c r="A487" s="4"/>
      <c r="B487" s="41"/>
      <c r="C487" s="21"/>
      <c r="D487" s="21"/>
      <c r="E487" s="9"/>
      <c r="F487" s="9"/>
      <c r="G487" s="9"/>
      <c r="H487" s="9"/>
      <c r="I487" s="9"/>
      <c r="J487" s="9"/>
      <c r="K487" s="9"/>
      <c r="L487" s="4"/>
      <c r="M487" s="4"/>
      <c r="N487" s="5"/>
      <c r="O487" s="5"/>
      <c r="P487" s="5"/>
      <c r="Q487" s="5"/>
      <c r="R487" s="5"/>
      <c r="S487" s="5"/>
      <c r="T487" s="6"/>
      <c r="U487" s="6"/>
      <c r="V487" s="6"/>
      <c r="W487" s="6"/>
      <c r="X487" s="6"/>
      <c r="Y487" s="6"/>
      <c r="Z487" s="6"/>
    </row>
    <row r="488" spans="1:26" ht="15.75" customHeight="1" x14ac:dyDescent="0.3">
      <c r="A488" s="4"/>
      <c r="B488" s="41"/>
      <c r="C488" s="21"/>
      <c r="D488" s="21"/>
      <c r="E488" s="9"/>
      <c r="F488" s="9"/>
      <c r="G488" s="9"/>
      <c r="H488" s="9"/>
      <c r="I488" s="9"/>
      <c r="J488" s="9"/>
      <c r="K488" s="9"/>
      <c r="L488" s="4"/>
      <c r="M488" s="4"/>
      <c r="N488" s="5"/>
      <c r="O488" s="5"/>
      <c r="P488" s="5"/>
      <c r="Q488" s="5"/>
      <c r="R488" s="5"/>
      <c r="S488" s="5"/>
      <c r="T488" s="6"/>
      <c r="U488" s="6"/>
      <c r="V488" s="6"/>
      <c r="W488" s="6"/>
      <c r="X488" s="6"/>
      <c r="Y488" s="6"/>
      <c r="Z488" s="6"/>
    </row>
    <row r="489" spans="1:26" ht="15.75" customHeight="1" x14ac:dyDescent="0.3">
      <c r="A489" s="4"/>
      <c r="B489" s="41"/>
      <c r="C489" s="21"/>
      <c r="D489" s="21"/>
      <c r="E489" s="9"/>
      <c r="F489" s="9"/>
      <c r="G489" s="9"/>
      <c r="H489" s="9"/>
      <c r="I489" s="9"/>
      <c r="J489" s="9"/>
      <c r="K489" s="9"/>
      <c r="L489" s="4"/>
      <c r="M489" s="4"/>
      <c r="N489" s="5"/>
      <c r="O489" s="5"/>
      <c r="P489" s="5"/>
      <c r="Q489" s="5"/>
      <c r="R489" s="5"/>
      <c r="S489" s="5"/>
      <c r="T489" s="6"/>
      <c r="U489" s="6"/>
      <c r="V489" s="6"/>
      <c r="W489" s="6"/>
      <c r="X489" s="6"/>
      <c r="Y489" s="6"/>
      <c r="Z489" s="6"/>
    </row>
    <row r="490" spans="1:26" ht="15.75" customHeight="1" x14ac:dyDescent="0.3">
      <c r="A490" s="4"/>
      <c r="B490" s="41"/>
      <c r="C490" s="21"/>
      <c r="D490" s="21"/>
      <c r="E490" s="9"/>
      <c r="F490" s="9"/>
      <c r="G490" s="9"/>
      <c r="H490" s="9"/>
      <c r="I490" s="9"/>
      <c r="J490" s="9"/>
      <c r="K490" s="9"/>
      <c r="L490" s="4"/>
      <c r="M490" s="4"/>
      <c r="N490" s="5"/>
      <c r="O490" s="5"/>
      <c r="P490" s="5"/>
      <c r="Q490" s="5"/>
      <c r="R490" s="5"/>
      <c r="S490" s="5"/>
      <c r="T490" s="6"/>
      <c r="U490" s="6"/>
      <c r="V490" s="6"/>
      <c r="W490" s="6"/>
      <c r="X490" s="6"/>
      <c r="Y490" s="6"/>
      <c r="Z490" s="6"/>
    </row>
    <row r="491" spans="1:26" ht="15.75" customHeight="1" x14ac:dyDescent="0.3">
      <c r="A491" s="4"/>
      <c r="B491" s="41"/>
      <c r="C491" s="21"/>
      <c r="D491" s="21"/>
      <c r="E491" s="9"/>
      <c r="F491" s="9"/>
      <c r="G491" s="9"/>
      <c r="H491" s="9"/>
      <c r="I491" s="9"/>
      <c r="J491" s="9"/>
      <c r="K491" s="9"/>
      <c r="L491" s="4"/>
      <c r="M491" s="4"/>
      <c r="N491" s="5"/>
      <c r="O491" s="5"/>
      <c r="P491" s="5"/>
      <c r="Q491" s="5"/>
      <c r="R491" s="5"/>
      <c r="S491" s="5"/>
      <c r="T491" s="6"/>
      <c r="U491" s="6"/>
      <c r="V491" s="6"/>
      <c r="W491" s="6"/>
      <c r="X491" s="6"/>
      <c r="Y491" s="6"/>
      <c r="Z491" s="6"/>
    </row>
    <row r="492" spans="1:26" ht="15.75" customHeight="1" x14ac:dyDescent="0.3">
      <c r="A492" s="4"/>
      <c r="B492" s="41"/>
      <c r="C492" s="21"/>
      <c r="D492" s="21"/>
      <c r="E492" s="9"/>
      <c r="F492" s="9"/>
      <c r="G492" s="9"/>
      <c r="H492" s="9"/>
      <c r="I492" s="9"/>
      <c r="J492" s="9"/>
      <c r="K492" s="9"/>
      <c r="L492" s="4"/>
      <c r="M492" s="4"/>
      <c r="N492" s="5"/>
      <c r="O492" s="5"/>
      <c r="P492" s="5"/>
      <c r="Q492" s="5"/>
      <c r="R492" s="5"/>
      <c r="S492" s="5"/>
      <c r="T492" s="6"/>
      <c r="U492" s="6"/>
      <c r="V492" s="6"/>
      <c r="W492" s="6"/>
      <c r="X492" s="6"/>
      <c r="Y492" s="6"/>
      <c r="Z492" s="6"/>
    </row>
    <row r="493" spans="1:26" ht="15.75" customHeight="1" x14ac:dyDescent="0.3">
      <c r="A493" s="4"/>
      <c r="B493" s="41"/>
      <c r="C493" s="21"/>
      <c r="D493" s="21"/>
      <c r="E493" s="9"/>
      <c r="F493" s="9"/>
      <c r="G493" s="9"/>
      <c r="H493" s="9"/>
      <c r="I493" s="9"/>
      <c r="J493" s="9"/>
      <c r="K493" s="9"/>
      <c r="L493" s="4"/>
      <c r="M493" s="4"/>
      <c r="N493" s="5"/>
      <c r="O493" s="5"/>
      <c r="P493" s="5"/>
      <c r="Q493" s="5"/>
      <c r="R493" s="5"/>
      <c r="S493" s="5"/>
      <c r="T493" s="6"/>
      <c r="U493" s="6"/>
      <c r="V493" s="6"/>
      <c r="W493" s="6"/>
      <c r="X493" s="6"/>
      <c r="Y493" s="6"/>
      <c r="Z493" s="6"/>
    </row>
    <row r="494" spans="1:26" ht="15.75" customHeight="1" x14ac:dyDescent="0.3">
      <c r="A494" s="4"/>
      <c r="B494" s="41"/>
      <c r="C494" s="21"/>
      <c r="D494" s="21"/>
      <c r="E494" s="9"/>
      <c r="F494" s="9"/>
      <c r="G494" s="9"/>
      <c r="H494" s="9"/>
      <c r="I494" s="9"/>
      <c r="J494" s="9"/>
      <c r="K494" s="9"/>
      <c r="L494" s="4"/>
      <c r="M494" s="4"/>
      <c r="N494" s="5"/>
      <c r="O494" s="5"/>
      <c r="P494" s="5"/>
      <c r="Q494" s="5"/>
      <c r="R494" s="5"/>
      <c r="S494" s="5"/>
      <c r="T494" s="6"/>
      <c r="U494" s="6"/>
      <c r="V494" s="6"/>
      <c r="W494" s="6"/>
      <c r="X494" s="6"/>
      <c r="Y494" s="6"/>
      <c r="Z494" s="6"/>
    </row>
    <row r="495" spans="1:26" ht="15.75" customHeight="1" x14ac:dyDescent="0.3">
      <c r="A495" s="4"/>
      <c r="B495" s="41"/>
      <c r="C495" s="21"/>
      <c r="D495" s="21"/>
      <c r="E495" s="9"/>
      <c r="F495" s="9"/>
      <c r="G495" s="9"/>
      <c r="H495" s="9"/>
      <c r="I495" s="9"/>
      <c r="J495" s="9"/>
      <c r="K495" s="9"/>
      <c r="L495" s="4"/>
      <c r="M495" s="4"/>
      <c r="N495" s="5"/>
      <c r="O495" s="5"/>
      <c r="P495" s="5"/>
      <c r="Q495" s="5"/>
      <c r="R495" s="5"/>
      <c r="S495" s="5"/>
      <c r="T495" s="6"/>
      <c r="U495" s="6"/>
      <c r="V495" s="6"/>
      <c r="W495" s="6"/>
      <c r="X495" s="6"/>
      <c r="Y495" s="6"/>
      <c r="Z495" s="6"/>
    </row>
    <row r="496" spans="1:26" ht="15.75" customHeight="1" x14ac:dyDescent="0.3">
      <c r="A496" s="4"/>
      <c r="B496" s="41"/>
      <c r="C496" s="21"/>
      <c r="D496" s="21"/>
      <c r="E496" s="9"/>
      <c r="F496" s="9"/>
      <c r="G496" s="9"/>
      <c r="H496" s="9"/>
      <c r="I496" s="9"/>
      <c r="J496" s="9"/>
      <c r="K496" s="9"/>
      <c r="L496" s="4"/>
      <c r="M496" s="4"/>
      <c r="N496" s="5"/>
      <c r="O496" s="5"/>
      <c r="P496" s="5"/>
      <c r="Q496" s="5"/>
      <c r="R496" s="5"/>
      <c r="S496" s="5"/>
      <c r="T496" s="6"/>
      <c r="U496" s="6"/>
      <c r="V496" s="6"/>
      <c r="W496" s="6"/>
      <c r="X496" s="6"/>
      <c r="Y496" s="6"/>
      <c r="Z496" s="6"/>
    </row>
    <row r="497" spans="1:26" ht="15.75" customHeight="1" x14ac:dyDescent="0.3">
      <c r="A497" s="4"/>
      <c r="B497" s="41"/>
      <c r="C497" s="21"/>
      <c r="D497" s="21"/>
      <c r="E497" s="9"/>
      <c r="F497" s="9"/>
      <c r="G497" s="9"/>
      <c r="H497" s="9"/>
      <c r="I497" s="9"/>
      <c r="J497" s="9"/>
      <c r="K497" s="9"/>
      <c r="L497" s="4"/>
      <c r="M497" s="4"/>
      <c r="N497" s="5"/>
      <c r="O497" s="5"/>
      <c r="P497" s="5"/>
      <c r="Q497" s="5"/>
      <c r="R497" s="5"/>
      <c r="S497" s="5"/>
      <c r="T497" s="6"/>
      <c r="U497" s="6"/>
      <c r="V497" s="6"/>
      <c r="W497" s="6"/>
      <c r="X497" s="6"/>
      <c r="Y497" s="6"/>
      <c r="Z497" s="6"/>
    </row>
    <row r="498" spans="1:26" ht="15.75" customHeight="1" x14ac:dyDescent="0.3">
      <c r="A498" s="4"/>
      <c r="B498" s="41"/>
      <c r="C498" s="21"/>
      <c r="D498" s="21"/>
      <c r="E498" s="9"/>
      <c r="F498" s="9"/>
      <c r="G498" s="9"/>
      <c r="H498" s="9"/>
      <c r="I498" s="9"/>
      <c r="J498" s="9"/>
      <c r="K498" s="9"/>
      <c r="L498" s="4"/>
      <c r="M498" s="4"/>
      <c r="N498" s="5"/>
      <c r="O498" s="5"/>
      <c r="P498" s="5"/>
      <c r="Q498" s="5"/>
      <c r="R498" s="5"/>
      <c r="S498" s="5"/>
      <c r="T498" s="6"/>
      <c r="U498" s="6"/>
      <c r="V498" s="6"/>
      <c r="W498" s="6"/>
      <c r="X498" s="6"/>
      <c r="Y498" s="6"/>
      <c r="Z498" s="6"/>
    </row>
    <row r="499" spans="1:26" ht="15.75" customHeight="1" x14ac:dyDescent="0.3">
      <c r="A499" s="4"/>
      <c r="B499" s="41"/>
      <c r="C499" s="21"/>
      <c r="D499" s="21"/>
      <c r="E499" s="9"/>
      <c r="F499" s="9"/>
      <c r="G499" s="9"/>
      <c r="H499" s="9"/>
      <c r="I499" s="9"/>
      <c r="J499" s="9"/>
      <c r="K499" s="9"/>
      <c r="L499" s="4"/>
      <c r="M499" s="4"/>
      <c r="N499" s="5"/>
      <c r="O499" s="5"/>
      <c r="P499" s="5"/>
      <c r="Q499" s="5"/>
      <c r="R499" s="5"/>
      <c r="S499" s="5"/>
      <c r="T499" s="6"/>
      <c r="U499" s="6"/>
      <c r="V499" s="6"/>
      <c r="W499" s="6"/>
      <c r="X499" s="6"/>
      <c r="Y499" s="6"/>
      <c r="Z499" s="6"/>
    </row>
    <row r="500" spans="1:26" ht="15.75" customHeight="1" x14ac:dyDescent="0.3">
      <c r="A500" s="4"/>
      <c r="B500" s="41"/>
      <c r="C500" s="21"/>
      <c r="D500" s="21"/>
      <c r="E500" s="9"/>
      <c r="F500" s="9"/>
      <c r="G500" s="9"/>
      <c r="H500" s="9"/>
      <c r="I500" s="9"/>
      <c r="J500" s="9"/>
      <c r="K500" s="9"/>
      <c r="L500" s="4"/>
      <c r="M500" s="4"/>
      <c r="N500" s="5"/>
      <c r="O500" s="5"/>
      <c r="P500" s="5"/>
      <c r="Q500" s="5"/>
      <c r="R500" s="5"/>
      <c r="S500" s="5"/>
      <c r="T500" s="6"/>
      <c r="U500" s="6"/>
      <c r="V500" s="6"/>
      <c r="W500" s="6"/>
      <c r="X500" s="6"/>
      <c r="Y500" s="6"/>
      <c r="Z500" s="6"/>
    </row>
    <row r="501" spans="1:26" ht="15.75" customHeight="1" x14ac:dyDescent="0.3">
      <c r="A501" s="4"/>
      <c r="B501" s="41"/>
      <c r="C501" s="21"/>
      <c r="D501" s="21"/>
      <c r="E501" s="9"/>
      <c r="F501" s="9"/>
      <c r="G501" s="9"/>
      <c r="H501" s="9"/>
      <c r="I501" s="9"/>
      <c r="J501" s="9"/>
      <c r="K501" s="9"/>
      <c r="L501" s="4"/>
      <c r="M501" s="4"/>
      <c r="N501" s="5"/>
      <c r="O501" s="5"/>
      <c r="P501" s="5"/>
      <c r="Q501" s="5"/>
      <c r="R501" s="5"/>
      <c r="S501" s="5"/>
      <c r="T501" s="6"/>
      <c r="U501" s="6"/>
      <c r="V501" s="6"/>
      <c r="W501" s="6"/>
      <c r="X501" s="6"/>
      <c r="Y501" s="6"/>
      <c r="Z501" s="6"/>
    </row>
    <row r="502" spans="1:26" ht="15.75" customHeight="1" x14ac:dyDescent="0.3">
      <c r="A502" s="4"/>
      <c r="B502" s="41"/>
      <c r="C502" s="21"/>
      <c r="D502" s="21"/>
      <c r="E502" s="9"/>
      <c r="F502" s="9"/>
      <c r="G502" s="9"/>
      <c r="H502" s="9"/>
      <c r="I502" s="9"/>
      <c r="J502" s="9"/>
      <c r="K502" s="9"/>
      <c r="L502" s="4"/>
      <c r="M502" s="4"/>
      <c r="N502" s="5"/>
      <c r="O502" s="5"/>
      <c r="P502" s="5"/>
      <c r="Q502" s="5"/>
      <c r="R502" s="5"/>
      <c r="S502" s="5"/>
      <c r="T502" s="6"/>
      <c r="U502" s="6"/>
      <c r="V502" s="6"/>
      <c r="W502" s="6"/>
      <c r="X502" s="6"/>
      <c r="Y502" s="6"/>
      <c r="Z502" s="6"/>
    </row>
    <row r="503" spans="1:26" ht="15.75" customHeight="1" x14ac:dyDescent="0.3">
      <c r="A503" s="4"/>
      <c r="B503" s="41"/>
      <c r="C503" s="21"/>
      <c r="D503" s="21"/>
      <c r="E503" s="9"/>
      <c r="F503" s="9"/>
      <c r="G503" s="9"/>
      <c r="H503" s="9"/>
      <c r="I503" s="9"/>
      <c r="J503" s="9"/>
      <c r="K503" s="9"/>
      <c r="L503" s="4"/>
      <c r="M503" s="4"/>
      <c r="N503" s="5"/>
      <c r="O503" s="5"/>
      <c r="P503" s="5"/>
      <c r="Q503" s="5"/>
      <c r="R503" s="5"/>
      <c r="S503" s="5"/>
      <c r="T503" s="6"/>
      <c r="U503" s="6"/>
      <c r="V503" s="6"/>
      <c r="W503" s="6"/>
      <c r="X503" s="6"/>
      <c r="Y503" s="6"/>
      <c r="Z503" s="6"/>
    </row>
    <row r="504" spans="1:26" ht="15.75" customHeight="1" x14ac:dyDescent="0.3">
      <c r="A504" s="4"/>
      <c r="B504" s="41"/>
      <c r="C504" s="21"/>
      <c r="D504" s="21"/>
      <c r="E504" s="9"/>
      <c r="F504" s="9"/>
      <c r="G504" s="9"/>
      <c r="H504" s="9"/>
      <c r="I504" s="9"/>
      <c r="J504" s="9"/>
      <c r="K504" s="9"/>
      <c r="L504" s="4"/>
      <c r="M504" s="4"/>
      <c r="N504" s="5"/>
      <c r="O504" s="5"/>
      <c r="P504" s="5"/>
      <c r="Q504" s="5"/>
      <c r="R504" s="5"/>
      <c r="S504" s="5"/>
      <c r="T504" s="6"/>
      <c r="U504" s="6"/>
      <c r="V504" s="6"/>
      <c r="W504" s="6"/>
      <c r="X504" s="6"/>
      <c r="Y504" s="6"/>
      <c r="Z504" s="6"/>
    </row>
    <row r="505" spans="1:26" ht="15.75" customHeight="1" x14ac:dyDescent="0.3">
      <c r="A505" s="4"/>
      <c r="B505" s="41"/>
      <c r="C505" s="21"/>
      <c r="D505" s="21"/>
      <c r="E505" s="9"/>
      <c r="F505" s="9"/>
      <c r="G505" s="9"/>
      <c r="H505" s="9"/>
      <c r="I505" s="9"/>
      <c r="J505" s="9"/>
      <c r="K505" s="9"/>
      <c r="L505" s="4"/>
      <c r="M505" s="4"/>
      <c r="N505" s="5"/>
      <c r="O505" s="5"/>
      <c r="P505" s="5"/>
      <c r="Q505" s="5"/>
      <c r="R505" s="5"/>
      <c r="S505" s="5"/>
      <c r="T505" s="6"/>
      <c r="U505" s="6"/>
      <c r="V505" s="6"/>
      <c r="W505" s="6"/>
      <c r="X505" s="6"/>
      <c r="Y505" s="6"/>
      <c r="Z505" s="6"/>
    </row>
    <row r="506" spans="1:26" ht="15.75" customHeight="1" x14ac:dyDescent="0.3">
      <c r="A506" s="4"/>
      <c r="B506" s="41"/>
      <c r="C506" s="21"/>
      <c r="D506" s="21"/>
      <c r="E506" s="9"/>
      <c r="F506" s="9"/>
      <c r="G506" s="9"/>
      <c r="H506" s="9"/>
      <c r="I506" s="9"/>
      <c r="J506" s="9"/>
      <c r="K506" s="9"/>
      <c r="L506" s="4"/>
      <c r="M506" s="4"/>
      <c r="N506" s="5"/>
      <c r="O506" s="5"/>
      <c r="P506" s="5"/>
      <c r="Q506" s="5"/>
      <c r="R506" s="5"/>
      <c r="S506" s="5"/>
      <c r="T506" s="6"/>
      <c r="U506" s="6"/>
      <c r="V506" s="6"/>
      <c r="W506" s="6"/>
      <c r="X506" s="6"/>
      <c r="Y506" s="6"/>
      <c r="Z506" s="6"/>
    </row>
    <row r="507" spans="1:26" ht="15.75" customHeight="1" x14ac:dyDescent="0.3">
      <c r="A507" s="4"/>
      <c r="B507" s="41"/>
      <c r="C507" s="21"/>
      <c r="D507" s="21"/>
      <c r="E507" s="9"/>
      <c r="F507" s="9"/>
      <c r="G507" s="9"/>
      <c r="H507" s="9"/>
      <c r="I507" s="9"/>
      <c r="J507" s="9"/>
      <c r="K507" s="9"/>
      <c r="L507" s="4"/>
      <c r="M507" s="4"/>
      <c r="N507" s="5"/>
      <c r="O507" s="5"/>
      <c r="P507" s="5"/>
      <c r="Q507" s="5"/>
      <c r="R507" s="5"/>
      <c r="S507" s="5"/>
      <c r="T507" s="6"/>
      <c r="U507" s="6"/>
      <c r="V507" s="6"/>
      <c r="W507" s="6"/>
      <c r="X507" s="6"/>
      <c r="Y507" s="6"/>
      <c r="Z507" s="6"/>
    </row>
    <row r="508" spans="1:26" ht="15.75" customHeight="1" x14ac:dyDescent="0.3">
      <c r="A508" s="4"/>
      <c r="B508" s="41"/>
      <c r="C508" s="21"/>
      <c r="D508" s="21"/>
      <c r="E508" s="9"/>
      <c r="F508" s="9"/>
      <c r="G508" s="9"/>
      <c r="H508" s="9"/>
      <c r="I508" s="9"/>
      <c r="J508" s="9"/>
      <c r="K508" s="9"/>
      <c r="L508" s="4"/>
      <c r="M508" s="4"/>
      <c r="N508" s="5"/>
      <c r="O508" s="5"/>
      <c r="P508" s="5"/>
      <c r="Q508" s="5"/>
      <c r="R508" s="5"/>
      <c r="S508" s="5"/>
      <c r="T508" s="6"/>
      <c r="U508" s="6"/>
      <c r="V508" s="6"/>
      <c r="W508" s="6"/>
      <c r="X508" s="6"/>
      <c r="Y508" s="6"/>
      <c r="Z508" s="6"/>
    </row>
    <row r="509" spans="1:26" ht="15.75" customHeight="1" x14ac:dyDescent="0.3">
      <c r="A509" s="4"/>
      <c r="B509" s="41"/>
      <c r="C509" s="21"/>
      <c r="D509" s="21"/>
      <c r="E509" s="9"/>
      <c r="F509" s="9"/>
      <c r="G509" s="9"/>
      <c r="H509" s="9"/>
      <c r="I509" s="9"/>
      <c r="J509" s="9"/>
      <c r="K509" s="9"/>
      <c r="L509" s="4"/>
      <c r="M509" s="4"/>
      <c r="N509" s="5"/>
      <c r="O509" s="5"/>
      <c r="P509" s="5"/>
      <c r="Q509" s="5"/>
      <c r="R509" s="5"/>
      <c r="S509" s="5"/>
      <c r="T509" s="6"/>
      <c r="U509" s="6"/>
      <c r="V509" s="6"/>
      <c r="W509" s="6"/>
      <c r="X509" s="6"/>
      <c r="Y509" s="6"/>
      <c r="Z509" s="6"/>
    </row>
    <row r="510" spans="1:26" ht="15.75" customHeight="1" x14ac:dyDescent="0.3">
      <c r="A510" s="4"/>
      <c r="B510" s="41"/>
      <c r="C510" s="21"/>
      <c r="D510" s="21"/>
      <c r="E510" s="9"/>
      <c r="F510" s="9"/>
      <c r="G510" s="9"/>
      <c r="H510" s="9"/>
      <c r="I510" s="9"/>
      <c r="J510" s="9"/>
      <c r="K510" s="9"/>
      <c r="L510" s="4"/>
      <c r="M510" s="4"/>
      <c r="N510" s="5"/>
      <c r="O510" s="5"/>
      <c r="P510" s="5"/>
      <c r="Q510" s="5"/>
      <c r="R510" s="5"/>
      <c r="S510" s="5"/>
      <c r="T510" s="6"/>
      <c r="U510" s="6"/>
      <c r="V510" s="6"/>
      <c r="W510" s="6"/>
      <c r="X510" s="6"/>
      <c r="Y510" s="6"/>
      <c r="Z510" s="6"/>
    </row>
    <row r="511" spans="1:26" ht="15.75" customHeight="1" x14ac:dyDescent="0.3">
      <c r="A511" s="4"/>
      <c r="B511" s="41"/>
      <c r="C511" s="21"/>
      <c r="D511" s="21"/>
      <c r="E511" s="9"/>
      <c r="F511" s="9"/>
      <c r="G511" s="9"/>
      <c r="H511" s="9"/>
      <c r="I511" s="9"/>
      <c r="J511" s="9"/>
      <c r="K511" s="9"/>
      <c r="L511" s="4"/>
      <c r="M511" s="4"/>
      <c r="N511" s="5"/>
      <c r="O511" s="5"/>
      <c r="P511" s="5"/>
      <c r="Q511" s="5"/>
      <c r="R511" s="5"/>
      <c r="S511" s="5"/>
      <c r="T511" s="6"/>
      <c r="U511" s="6"/>
      <c r="V511" s="6"/>
      <c r="W511" s="6"/>
      <c r="X511" s="6"/>
      <c r="Y511" s="6"/>
      <c r="Z511" s="6"/>
    </row>
    <row r="512" spans="1:26" ht="15.75" customHeight="1" x14ac:dyDescent="0.3">
      <c r="A512" s="4"/>
      <c r="B512" s="41"/>
      <c r="C512" s="21"/>
      <c r="D512" s="21"/>
      <c r="E512" s="9"/>
      <c r="F512" s="9"/>
      <c r="G512" s="9"/>
      <c r="H512" s="9"/>
      <c r="I512" s="9"/>
      <c r="J512" s="9"/>
      <c r="K512" s="9"/>
      <c r="L512" s="4"/>
      <c r="M512" s="4"/>
      <c r="N512" s="5"/>
      <c r="O512" s="5"/>
      <c r="P512" s="5"/>
      <c r="Q512" s="5"/>
      <c r="R512" s="5"/>
      <c r="S512" s="5"/>
      <c r="T512" s="6"/>
      <c r="U512" s="6"/>
      <c r="V512" s="6"/>
      <c r="W512" s="6"/>
      <c r="X512" s="6"/>
      <c r="Y512" s="6"/>
      <c r="Z512" s="6"/>
    </row>
    <row r="513" spans="1:26" ht="15.75" customHeight="1" x14ac:dyDescent="0.3">
      <c r="A513" s="4"/>
      <c r="B513" s="41"/>
      <c r="C513" s="21"/>
      <c r="D513" s="21"/>
      <c r="E513" s="9"/>
      <c r="F513" s="9"/>
      <c r="G513" s="9"/>
      <c r="H513" s="9"/>
      <c r="I513" s="9"/>
      <c r="J513" s="9"/>
      <c r="K513" s="9"/>
      <c r="L513" s="4"/>
      <c r="M513" s="4"/>
      <c r="N513" s="5"/>
      <c r="O513" s="5"/>
      <c r="P513" s="5"/>
      <c r="Q513" s="5"/>
      <c r="R513" s="5"/>
      <c r="S513" s="5"/>
      <c r="T513" s="6"/>
      <c r="U513" s="6"/>
      <c r="V513" s="6"/>
      <c r="W513" s="6"/>
      <c r="X513" s="6"/>
      <c r="Y513" s="6"/>
      <c r="Z513" s="6"/>
    </row>
    <row r="514" spans="1:26" ht="15.75" customHeight="1" x14ac:dyDescent="0.3">
      <c r="A514" s="4"/>
      <c r="B514" s="41"/>
      <c r="C514" s="21"/>
      <c r="D514" s="21"/>
      <c r="E514" s="9"/>
      <c r="F514" s="9"/>
      <c r="G514" s="9"/>
      <c r="H514" s="9"/>
      <c r="I514" s="9"/>
      <c r="J514" s="9"/>
      <c r="K514" s="9"/>
      <c r="L514" s="4"/>
      <c r="M514" s="4"/>
      <c r="N514" s="5"/>
      <c r="O514" s="5"/>
      <c r="P514" s="5"/>
      <c r="Q514" s="5"/>
      <c r="R514" s="5"/>
      <c r="S514" s="5"/>
      <c r="T514" s="6"/>
      <c r="U514" s="6"/>
      <c r="V514" s="6"/>
      <c r="W514" s="6"/>
      <c r="X514" s="6"/>
      <c r="Y514" s="6"/>
      <c r="Z514" s="6"/>
    </row>
    <row r="515" spans="1:26" ht="15.75" customHeight="1" x14ac:dyDescent="0.3">
      <c r="A515" s="4"/>
      <c r="B515" s="41"/>
      <c r="C515" s="21"/>
      <c r="D515" s="21"/>
      <c r="E515" s="9"/>
      <c r="F515" s="9"/>
      <c r="G515" s="9"/>
      <c r="H515" s="9"/>
      <c r="I515" s="9"/>
      <c r="J515" s="9"/>
      <c r="K515" s="9"/>
      <c r="L515" s="4"/>
      <c r="M515" s="4"/>
      <c r="N515" s="5"/>
      <c r="O515" s="5"/>
      <c r="P515" s="5"/>
      <c r="Q515" s="5"/>
      <c r="R515" s="5"/>
      <c r="S515" s="5"/>
      <c r="T515" s="6"/>
      <c r="U515" s="6"/>
      <c r="V515" s="6"/>
      <c r="W515" s="6"/>
      <c r="X515" s="6"/>
      <c r="Y515" s="6"/>
      <c r="Z515" s="6"/>
    </row>
    <row r="516" spans="1:26" ht="15.75" customHeight="1" x14ac:dyDescent="0.3">
      <c r="A516" s="4"/>
      <c r="B516" s="41"/>
      <c r="C516" s="21"/>
      <c r="D516" s="21"/>
      <c r="E516" s="9"/>
      <c r="F516" s="9"/>
      <c r="G516" s="9"/>
      <c r="H516" s="9"/>
      <c r="I516" s="9"/>
      <c r="J516" s="9"/>
      <c r="K516" s="9"/>
      <c r="L516" s="4"/>
      <c r="M516" s="4"/>
      <c r="N516" s="5"/>
      <c r="O516" s="5"/>
      <c r="P516" s="5"/>
      <c r="Q516" s="5"/>
      <c r="R516" s="5"/>
      <c r="S516" s="5"/>
      <c r="T516" s="6"/>
      <c r="U516" s="6"/>
      <c r="V516" s="6"/>
      <c r="W516" s="6"/>
      <c r="X516" s="6"/>
      <c r="Y516" s="6"/>
      <c r="Z516" s="6"/>
    </row>
    <row r="517" spans="1:26" ht="15.75" customHeight="1" x14ac:dyDescent="0.3">
      <c r="A517" s="4"/>
      <c r="B517" s="41"/>
      <c r="C517" s="21"/>
      <c r="D517" s="21"/>
      <c r="E517" s="9"/>
      <c r="F517" s="9"/>
      <c r="G517" s="9"/>
      <c r="H517" s="9"/>
      <c r="I517" s="9"/>
      <c r="J517" s="9"/>
      <c r="K517" s="9"/>
      <c r="L517" s="4"/>
      <c r="M517" s="4"/>
      <c r="N517" s="5"/>
      <c r="O517" s="5"/>
      <c r="P517" s="5"/>
      <c r="Q517" s="5"/>
      <c r="R517" s="5"/>
      <c r="S517" s="5"/>
      <c r="T517" s="6"/>
      <c r="U517" s="6"/>
      <c r="V517" s="6"/>
      <c r="W517" s="6"/>
      <c r="X517" s="6"/>
      <c r="Y517" s="6"/>
      <c r="Z517" s="6"/>
    </row>
    <row r="518" spans="1:26" ht="15.75" customHeight="1" x14ac:dyDescent="0.3">
      <c r="A518" s="4"/>
      <c r="B518" s="41"/>
      <c r="C518" s="21"/>
      <c r="D518" s="21"/>
      <c r="E518" s="9"/>
      <c r="F518" s="9"/>
      <c r="G518" s="9"/>
      <c r="H518" s="9"/>
      <c r="I518" s="9"/>
      <c r="J518" s="9"/>
      <c r="K518" s="9"/>
      <c r="L518" s="4"/>
      <c r="M518" s="4"/>
      <c r="N518" s="5"/>
      <c r="O518" s="5"/>
      <c r="P518" s="5"/>
      <c r="Q518" s="5"/>
      <c r="R518" s="5"/>
      <c r="S518" s="5"/>
      <c r="T518" s="6"/>
      <c r="U518" s="6"/>
      <c r="V518" s="6"/>
      <c r="W518" s="6"/>
      <c r="X518" s="6"/>
      <c r="Y518" s="6"/>
      <c r="Z518" s="6"/>
    </row>
    <row r="519" spans="1:26" ht="15.75" customHeight="1" x14ac:dyDescent="0.3">
      <c r="A519" s="4"/>
      <c r="B519" s="41"/>
      <c r="C519" s="21"/>
      <c r="D519" s="21"/>
      <c r="E519" s="9"/>
      <c r="F519" s="9"/>
      <c r="G519" s="9"/>
      <c r="H519" s="9"/>
      <c r="I519" s="9"/>
      <c r="J519" s="9"/>
      <c r="K519" s="9"/>
      <c r="L519" s="4"/>
      <c r="M519" s="4"/>
      <c r="N519" s="5"/>
      <c r="O519" s="5"/>
      <c r="P519" s="5"/>
      <c r="Q519" s="5"/>
      <c r="R519" s="5"/>
      <c r="S519" s="5"/>
      <c r="T519" s="6"/>
      <c r="U519" s="6"/>
      <c r="V519" s="6"/>
      <c r="W519" s="6"/>
      <c r="X519" s="6"/>
      <c r="Y519" s="6"/>
      <c r="Z519" s="6"/>
    </row>
    <row r="520" spans="1:26" ht="15.75" customHeight="1" x14ac:dyDescent="0.3">
      <c r="A520" s="4"/>
      <c r="B520" s="41"/>
      <c r="C520" s="21"/>
      <c r="D520" s="21"/>
      <c r="E520" s="9"/>
      <c r="F520" s="9"/>
      <c r="G520" s="9"/>
      <c r="H520" s="9"/>
      <c r="I520" s="9"/>
      <c r="J520" s="9"/>
      <c r="K520" s="9"/>
      <c r="L520" s="4"/>
      <c r="M520" s="4"/>
      <c r="N520" s="5"/>
      <c r="O520" s="5"/>
      <c r="P520" s="5"/>
      <c r="Q520" s="5"/>
      <c r="R520" s="5"/>
      <c r="S520" s="5"/>
      <c r="T520" s="6"/>
      <c r="U520" s="6"/>
      <c r="V520" s="6"/>
      <c r="W520" s="6"/>
      <c r="X520" s="6"/>
      <c r="Y520" s="6"/>
      <c r="Z520" s="6"/>
    </row>
    <row r="521" spans="1:26" ht="15.75" customHeight="1" x14ac:dyDescent="0.3">
      <c r="A521" s="4"/>
      <c r="B521" s="41"/>
      <c r="C521" s="21"/>
      <c r="D521" s="21"/>
      <c r="E521" s="9"/>
      <c r="F521" s="9"/>
      <c r="G521" s="9"/>
      <c r="H521" s="9"/>
      <c r="I521" s="9"/>
      <c r="J521" s="9"/>
      <c r="K521" s="9"/>
      <c r="L521" s="4"/>
      <c r="M521" s="4"/>
      <c r="N521" s="5"/>
      <c r="O521" s="5"/>
      <c r="P521" s="5"/>
      <c r="Q521" s="5"/>
      <c r="R521" s="5"/>
      <c r="S521" s="5"/>
      <c r="T521" s="6"/>
      <c r="U521" s="6"/>
      <c r="V521" s="6"/>
      <c r="W521" s="6"/>
      <c r="X521" s="6"/>
      <c r="Y521" s="6"/>
      <c r="Z521" s="6"/>
    </row>
    <row r="522" spans="1:26" ht="15.75" customHeight="1" x14ac:dyDescent="0.3">
      <c r="A522" s="4"/>
      <c r="B522" s="41"/>
      <c r="C522" s="21"/>
      <c r="D522" s="21"/>
      <c r="E522" s="9"/>
      <c r="F522" s="9"/>
      <c r="G522" s="9"/>
      <c r="H522" s="9"/>
      <c r="I522" s="9"/>
      <c r="J522" s="9"/>
      <c r="K522" s="9"/>
      <c r="L522" s="4"/>
      <c r="M522" s="4"/>
      <c r="N522" s="5"/>
      <c r="O522" s="5"/>
      <c r="P522" s="5"/>
      <c r="Q522" s="5"/>
      <c r="R522" s="5"/>
      <c r="S522" s="5"/>
      <c r="T522" s="6"/>
      <c r="U522" s="6"/>
      <c r="V522" s="6"/>
      <c r="W522" s="6"/>
      <c r="X522" s="6"/>
      <c r="Y522" s="6"/>
      <c r="Z522" s="6"/>
    </row>
    <row r="523" spans="1:26" ht="15.75" customHeight="1" x14ac:dyDescent="0.3">
      <c r="A523" s="4"/>
      <c r="B523" s="41"/>
      <c r="C523" s="21"/>
      <c r="D523" s="21"/>
      <c r="E523" s="9"/>
      <c r="F523" s="9"/>
      <c r="G523" s="9"/>
      <c r="H523" s="9"/>
      <c r="I523" s="9"/>
      <c r="J523" s="9"/>
      <c r="K523" s="9"/>
      <c r="L523" s="4"/>
      <c r="M523" s="4"/>
      <c r="N523" s="5"/>
      <c r="O523" s="5"/>
      <c r="P523" s="5"/>
      <c r="Q523" s="5"/>
      <c r="R523" s="5"/>
      <c r="S523" s="5"/>
      <c r="T523" s="6"/>
      <c r="U523" s="6"/>
      <c r="V523" s="6"/>
      <c r="W523" s="6"/>
      <c r="X523" s="6"/>
      <c r="Y523" s="6"/>
      <c r="Z523" s="6"/>
    </row>
    <row r="524" spans="1:26" ht="15.75" customHeight="1" x14ac:dyDescent="0.3">
      <c r="A524" s="4"/>
      <c r="B524" s="41"/>
      <c r="C524" s="21"/>
      <c r="D524" s="21"/>
      <c r="E524" s="9"/>
      <c r="F524" s="9"/>
      <c r="G524" s="9"/>
      <c r="H524" s="9"/>
      <c r="I524" s="9"/>
      <c r="J524" s="9"/>
      <c r="K524" s="9"/>
      <c r="L524" s="4"/>
      <c r="M524" s="4"/>
      <c r="N524" s="5"/>
      <c r="O524" s="5"/>
      <c r="P524" s="5"/>
      <c r="Q524" s="5"/>
      <c r="R524" s="5"/>
      <c r="S524" s="5"/>
      <c r="T524" s="6"/>
      <c r="U524" s="6"/>
      <c r="V524" s="6"/>
      <c r="W524" s="6"/>
      <c r="X524" s="6"/>
      <c r="Y524" s="6"/>
      <c r="Z524" s="6"/>
    </row>
    <row r="525" spans="1:26" ht="15.75" customHeight="1" x14ac:dyDescent="0.3">
      <c r="A525" s="4"/>
      <c r="B525" s="41"/>
      <c r="C525" s="21"/>
      <c r="D525" s="21"/>
      <c r="E525" s="9"/>
      <c r="F525" s="9"/>
      <c r="G525" s="9"/>
      <c r="H525" s="9"/>
      <c r="I525" s="9"/>
      <c r="J525" s="9"/>
      <c r="K525" s="9"/>
      <c r="L525" s="4"/>
      <c r="M525" s="4"/>
      <c r="N525" s="5"/>
      <c r="O525" s="5"/>
      <c r="P525" s="5"/>
      <c r="Q525" s="5"/>
      <c r="R525" s="5"/>
      <c r="S525" s="5"/>
      <c r="T525" s="6"/>
      <c r="U525" s="6"/>
      <c r="V525" s="6"/>
      <c r="W525" s="6"/>
      <c r="X525" s="6"/>
      <c r="Y525" s="6"/>
      <c r="Z525" s="6"/>
    </row>
    <row r="526" spans="1:26" ht="15.75" customHeight="1" x14ac:dyDescent="0.3">
      <c r="A526" s="4"/>
      <c r="B526" s="41"/>
      <c r="C526" s="21"/>
      <c r="D526" s="21"/>
      <c r="E526" s="9"/>
      <c r="F526" s="9"/>
      <c r="G526" s="9"/>
      <c r="H526" s="9"/>
      <c r="I526" s="9"/>
      <c r="J526" s="9"/>
      <c r="K526" s="9"/>
      <c r="L526" s="4"/>
      <c r="M526" s="4"/>
      <c r="N526" s="5"/>
      <c r="O526" s="5"/>
      <c r="P526" s="5"/>
      <c r="Q526" s="5"/>
      <c r="R526" s="5"/>
      <c r="S526" s="5"/>
      <c r="T526" s="6"/>
      <c r="U526" s="6"/>
      <c r="V526" s="6"/>
      <c r="W526" s="6"/>
      <c r="X526" s="6"/>
      <c r="Y526" s="6"/>
      <c r="Z526" s="6"/>
    </row>
    <row r="527" spans="1:26" ht="15.75" customHeight="1" x14ac:dyDescent="0.3">
      <c r="A527" s="4"/>
      <c r="B527" s="41"/>
      <c r="C527" s="21"/>
      <c r="D527" s="21"/>
      <c r="E527" s="9"/>
      <c r="F527" s="9"/>
      <c r="G527" s="9"/>
      <c r="H527" s="9"/>
      <c r="I527" s="9"/>
      <c r="J527" s="9"/>
      <c r="K527" s="9"/>
      <c r="L527" s="4"/>
      <c r="M527" s="4"/>
      <c r="N527" s="5"/>
      <c r="O527" s="5"/>
      <c r="P527" s="5"/>
      <c r="Q527" s="5"/>
      <c r="R527" s="5"/>
      <c r="S527" s="5"/>
      <c r="T527" s="6"/>
      <c r="U527" s="6"/>
      <c r="V527" s="6"/>
      <c r="W527" s="6"/>
      <c r="X527" s="6"/>
      <c r="Y527" s="6"/>
      <c r="Z527" s="6"/>
    </row>
    <row r="528" spans="1:26" ht="15.75" customHeight="1" x14ac:dyDescent="0.3">
      <c r="A528" s="4"/>
      <c r="B528" s="41"/>
      <c r="C528" s="21"/>
      <c r="D528" s="21"/>
      <c r="E528" s="9"/>
      <c r="F528" s="9"/>
      <c r="G528" s="9"/>
      <c r="H528" s="9"/>
      <c r="I528" s="9"/>
      <c r="J528" s="9"/>
      <c r="K528" s="9"/>
      <c r="L528" s="4"/>
      <c r="M528" s="4"/>
      <c r="N528" s="5"/>
      <c r="O528" s="5"/>
      <c r="P528" s="5"/>
      <c r="Q528" s="5"/>
      <c r="R528" s="5"/>
      <c r="S528" s="5"/>
      <c r="T528" s="6"/>
      <c r="U528" s="6"/>
      <c r="V528" s="6"/>
      <c r="W528" s="6"/>
      <c r="X528" s="6"/>
      <c r="Y528" s="6"/>
      <c r="Z528" s="6"/>
    </row>
    <row r="529" spans="1:26" ht="15.75" customHeight="1" x14ac:dyDescent="0.3">
      <c r="A529" s="4"/>
      <c r="B529" s="41"/>
      <c r="C529" s="21"/>
      <c r="D529" s="21"/>
      <c r="E529" s="9"/>
      <c r="F529" s="9"/>
      <c r="G529" s="9"/>
      <c r="H529" s="9"/>
      <c r="I529" s="9"/>
      <c r="J529" s="9"/>
      <c r="K529" s="9"/>
      <c r="L529" s="4"/>
      <c r="M529" s="4"/>
      <c r="N529" s="5"/>
      <c r="O529" s="5"/>
      <c r="P529" s="5"/>
      <c r="Q529" s="5"/>
      <c r="R529" s="5"/>
      <c r="S529" s="5"/>
      <c r="T529" s="6"/>
      <c r="U529" s="6"/>
      <c r="V529" s="6"/>
      <c r="W529" s="6"/>
      <c r="X529" s="6"/>
      <c r="Y529" s="6"/>
      <c r="Z529" s="6"/>
    </row>
    <row r="530" spans="1:26" ht="15.75" customHeight="1" x14ac:dyDescent="0.3">
      <c r="A530" s="4"/>
      <c r="B530" s="41"/>
      <c r="C530" s="21"/>
      <c r="D530" s="21"/>
      <c r="E530" s="9"/>
      <c r="F530" s="9"/>
      <c r="G530" s="9"/>
      <c r="H530" s="9"/>
      <c r="I530" s="9"/>
      <c r="J530" s="9"/>
      <c r="K530" s="9"/>
      <c r="L530" s="4"/>
      <c r="M530" s="4"/>
      <c r="N530" s="5"/>
      <c r="O530" s="5"/>
      <c r="P530" s="5"/>
      <c r="Q530" s="5"/>
      <c r="R530" s="5"/>
      <c r="S530" s="5"/>
      <c r="T530" s="6"/>
      <c r="U530" s="6"/>
      <c r="V530" s="6"/>
      <c r="W530" s="6"/>
      <c r="X530" s="6"/>
      <c r="Y530" s="6"/>
      <c r="Z530" s="6"/>
    </row>
    <row r="531" spans="1:26" ht="15.75" customHeight="1" x14ac:dyDescent="0.3">
      <c r="A531" s="4"/>
      <c r="B531" s="41"/>
      <c r="C531" s="21"/>
      <c r="D531" s="21"/>
      <c r="E531" s="9"/>
      <c r="F531" s="9"/>
      <c r="G531" s="9"/>
      <c r="H531" s="9"/>
      <c r="I531" s="9"/>
      <c r="J531" s="9"/>
      <c r="K531" s="9"/>
      <c r="L531" s="4"/>
      <c r="M531" s="4"/>
      <c r="N531" s="5"/>
      <c r="O531" s="5"/>
      <c r="P531" s="5"/>
      <c r="Q531" s="5"/>
      <c r="R531" s="5"/>
      <c r="S531" s="5"/>
      <c r="T531" s="6"/>
      <c r="U531" s="6"/>
      <c r="V531" s="6"/>
      <c r="W531" s="6"/>
      <c r="X531" s="6"/>
      <c r="Y531" s="6"/>
      <c r="Z531" s="6"/>
    </row>
    <row r="532" spans="1:26" ht="15.75" customHeight="1" x14ac:dyDescent="0.3">
      <c r="A532" s="4"/>
      <c r="B532" s="41"/>
      <c r="C532" s="21"/>
      <c r="D532" s="21"/>
      <c r="E532" s="9"/>
      <c r="F532" s="9"/>
      <c r="G532" s="9"/>
      <c r="H532" s="9"/>
      <c r="I532" s="9"/>
      <c r="J532" s="9"/>
      <c r="K532" s="9"/>
      <c r="L532" s="4"/>
      <c r="M532" s="4"/>
      <c r="N532" s="5"/>
      <c r="O532" s="5"/>
      <c r="P532" s="5"/>
      <c r="Q532" s="5"/>
      <c r="R532" s="5"/>
      <c r="S532" s="5"/>
      <c r="T532" s="6"/>
      <c r="U532" s="6"/>
      <c r="V532" s="6"/>
      <c r="W532" s="6"/>
      <c r="X532" s="6"/>
      <c r="Y532" s="6"/>
      <c r="Z532" s="6"/>
    </row>
    <row r="533" spans="1:26" ht="15.75" customHeight="1" x14ac:dyDescent="0.3">
      <c r="A533" s="4"/>
      <c r="B533" s="41"/>
      <c r="C533" s="21"/>
      <c r="D533" s="21"/>
      <c r="E533" s="9"/>
      <c r="F533" s="9"/>
      <c r="G533" s="9"/>
      <c r="H533" s="9"/>
      <c r="I533" s="9"/>
      <c r="J533" s="9"/>
      <c r="K533" s="9"/>
      <c r="L533" s="4"/>
      <c r="M533" s="4"/>
      <c r="N533" s="5"/>
      <c r="O533" s="5"/>
      <c r="P533" s="5"/>
      <c r="Q533" s="5"/>
      <c r="R533" s="5"/>
      <c r="S533" s="5"/>
      <c r="T533" s="6"/>
      <c r="U533" s="6"/>
      <c r="V533" s="6"/>
      <c r="W533" s="6"/>
      <c r="X533" s="6"/>
      <c r="Y533" s="6"/>
      <c r="Z533" s="6"/>
    </row>
    <row r="534" spans="1:26" ht="15.75" customHeight="1" x14ac:dyDescent="0.3">
      <c r="A534" s="4"/>
      <c r="B534" s="41"/>
      <c r="C534" s="21"/>
      <c r="D534" s="21"/>
      <c r="E534" s="9"/>
      <c r="F534" s="9"/>
      <c r="G534" s="9"/>
      <c r="H534" s="9"/>
      <c r="I534" s="9"/>
      <c r="J534" s="9"/>
      <c r="K534" s="9"/>
      <c r="L534" s="4"/>
      <c r="M534" s="4"/>
      <c r="N534" s="5"/>
      <c r="O534" s="5"/>
      <c r="P534" s="5"/>
      <c r="Q534" s="5"/>
      <c r="R534" s="5"/>
      <c r="S534" s="5"/>
      <c r="T534" s="6"/>
      <c r="U534" s="6"/>
      <c r="V534" s="6"/>
      <c r="W534" s="6"/>
      <c r="X534" s="6"/>
      <c r="Y534" s="6"/>
      <c r="Z534" s="6"/>
    </row>
    <row r="535" spans="1:26" ht="15.75" customHeight="1" x14ac:dyDescent="0.3">
      <c r="A535" s="4"/>
      <c r="B535" s="41"/>
      <c r="C535" s="21"/>
      <c r="D535" s="21"/>
      <c r="E535" s="9"/>
      <c r="F535" s="9"/>
      <c r="G535" s="9"/>
      <c r="H535" s="9"/>
      <c r="I535" s="9"/>
      <c r="J535" s="9"/>
      <c r="K535" s="9"/>
      <c r="L535" s="4"/>
      <c r="M535" s="4"/>
      <c r="N535" s="5"/>
      <c r="O535" s="5"/>
      <c r="P535" s="5"/>
      <c r="Q535" s="5"/>
      <c r="R535" s="5"/>
      <c r="S535" s="5"/>
      <c r="T535" s="6"/>
      <c r="U535" s="6"/>
      <c r="V535" s="6"/>
      <c r="W535" s="6"/>
      <c r="X535" s="6"/>
      <c r="Y535" s="6"/>
      <c r="Z535" s="6"/>
    </row>
    <row r="536" spans="1:26" ht="15.75" customHeight="1" x14ac:dyDescent="0.3">
      <c r="A536" s="4"/>
      <c r="B536" s="41"/>
      <c r="C536" s="21"/>
      <c r="D536" s="21"/>
      <c r="E536" s="9"/>
      <c r="F536" s="9"/>
      <c r="G536" s="9"/>
      <c r="H536" s="9"/>
      <c r="I536" s="9"/>
      <c r="J536" s="9"/>
      <c r="K536" s="9"/>
      <c r="L536" s="4"/>
      <c r="M536" s="4"/>
      <c r="N536" s="5"/>
      <c r="O536" s="5"/>
      <c r="P536" s="5"/>
      <c r="Q536" s="5"/>
      <c r="R536" s="5"/>
      <c r="S536" s="5"/>
      <c r="T536" s="6"/>
      <c r="U536" s="6"/>
      <c r="V536" s="6"/>
      <c r="W536" s="6"/>
      <c r="X536" s="6"/>
      <c r="Y536" s="6"/>
      <c r="Z536" s="6"/>
    </row>
    <row r="537" spans="1:26" ht="15.75" customHeight="1" x14ac:dyDescent="0.3">
      <c r="A537" s="4"/>
      <c r="B537" s="41"/>
      <c r="C537" s="21"/>
      <c r="D537" s="21"/>
      <c r="E537" s="9"/>
      <c r="F537" s="9"/>
      <c r="G537" s="9"/>
      <c r="H537" s="9"/>
      <c r="I537" s="9"/>
      <c r="J537" s="9"/>
      <c r="K537" s="9"/>
      <c r="L537" s="4"/>
      <c r="M537" s="4"/>
      <c r="N537" s="5"/>
      <c r="O537" s="5"/>
      <c r="P537" s="5"/>
      <c r="Q537" s="5"/>
      <c r="R537" s="5"/>
      <c r="S537" s="5"/>
      <c r="T537" s="6"/>
      <c r="U537" s="6"/>
      <c r="V537" s="6"/>
      <c r="W537" s="6"/>
      <c r="X537" s="6"/>
      <c r="Y537" s="6"/>
      <c r="Z537" s="6"/>
    </row>
    <row r="538" spans="1:26" ht="15.75" customHeight="1" x14ac:dyDescent="0.3">
      <c r="A538" s="4"/>
      <c r="B538" s="41"/>
      <c r="C538" s="21"/>
      <c r="D538" s="21"/>
      <c r="E538" s="9"/>
      <c r="F538" s="9"/>
      <c r="G538" s="9"/>
      <c r="H538" s="9"/>
      <c r="I538" s="9"/>
      <c r="J538" s="9"/>
      <c r="K538" s="9"/>
      <c r="L538" s="4"/>
      <c r="M538" s="4"/>
      <c r="N538" s="5"/>
      <c r="O538" s="5"/>
      <c r="P538" s="5"/>
      <c r="Q538" s="5"/>
      <c r="R538" s="5"/>
      <c r="S538" s="5"/>
      <c r="T538" s="6"/>
      <c r="U538" s="6"/>
      <c r="V538" s="6"/>
      <c r="W538" s="6"/>
      <c r="X538" s="6"/>
      <c r="Y538" s="6"/>
      <c r="Z538" s="6"/>
    </row>
    <row r="539" spans="1:26" ht="15.75" customHeight="1" x14ac:dyDescent="0.3">
      <c r="A539" s="4"/>
      <c r="B539" s="41"/>
      <c r="C539" s="21"/>
      <c r="D539" s="21"/>
      <c r="E539" s="9"/>
      <c r="F539" s="9"/>
      <c r="G539" s="9"/>
      <c r="H539" s="9"/>
      <c r="I539" s="9"/>
      <c r="J539" s="9"/>
      <c r="K539" s="9"/>
      <c r="L539" s="4"/>
      <c r="M539" s="4"/>
      <c r="N539" s="5"/>
      <c r="O539" s="5"/>
      <c r="P539" s="5"/>
      <c r="Q539" s="5"/>
      <c r="R539" s="5"/>
      <c r="S539" s="5"/>
      <c r="T539" s="6"/>
      <c r="U539" s="6"/>
      <c r="V539" s="6"/>
      <c r="W539" s="6"/>
      <c r="X539" s="6"/>
      <c r="Y539" s="6"/>
      <c r="Z539" s="6"/>
    </row>
    <row r="540" spans="1:26" ht="15.75" customHeight="1" x14ac:dyDescent="0.3">
      <c r="A540" s="4"/>
      <c r="B540" s="41"/>
      <c r="C540" s="21"/>
      <c r="D540" s="21"/>
      <c r="E540" s="9"/>
      <c r="F540" s="9"/>
      <c r="G540" s="9"/>
      <c r="H540" s="9"/>
      <c r="I540" s="9"/>
      <c r="J540" s="9"/>
      <c r="K540" s="9"/>
      <c r="L540" s="4"/>
      <c r="M540" s="4"/>
      <c r="N540" s="5"/>
      <c r="O540" s="5"/>
      <c r="P540" s="5"/>
      <c r="Q540" s="5"/>
      <c r="R540" s="5"/>
      <c r="S540" s="5"/>
      <c r="T540" s="6"/>
      <c r="U540" s="6"/>
      <c r="V540" s="6"/>
      <c r="W540" s="6"/>
      <c r="X540" s="6"/>
      <c r="Y540" s="6"/>
      <c r="Z540" s="6"/>
    </row>
    <row r="541" spans="1:26" ht="15.75" customHeight="1" x14ac:dyDescent="0.3">
      <c r="A541" s="4"/>
      <c r="B541" s="41"/>
      <c r="C541" s="21"/>
      <c r="D541" s="21"/>
      <c r="E541" s="9"/>
      <c r="F541" s="9"/>
      <c r="G541" s="9"/>
      <c r="H541" s="9"/>
      <c r="I541" s="9"/>
      <c r="J541" s="9"/>
      <c r="K541" s="9"/>
      <c r="L541" s="4"/>
      <c r="M541" s="4"/>
      <c r="N541" s="5"/>
      <c r="O541" s="5"/>
      <c r="P541" s="5"/>
      <c r="Q541" s="5"/>
      <c r="R541" s="5"/>
      <c r="S541" s="5"/>
      <c r="T541" s="6"/>
      <c r="U541" s="6"/>
      <c r="V541" s="6"/>
      <c r="W541" s="6"/>
      <c r="X541" s="6"/>
      <c r="Y541" s="6"/>
      <c r="Z541" s="6"/>
    </row>
    <row r="542" spans="1:26" ht="15.75" customHeight="1" x14ac:dyDescent="0.3">
      <c r="A542" s="4"/>
      <c r="B542" s="41"/>
      <c r="C542" s="21"/>
      <c r="D542" s="21"/>
      <c r="E542" s="9"/>
      <c r="F542" s="9"/>
      <c r="G542" s="9"/>
      <c r="H542" s="9"/>
      <c r="I542" s="9"/>
      <c r="J542" s="9"/>
      <c r="K542" s="9"/>
      <c r="L542" s="4"/>
      <c r="M542" s="4"/>
      <c r="N542" s="5"/>
      <c r="O542" s="5"/>
      <c r="P542" s="5"/>
      <c r="Q542" s="5"/>
      <c r="R542" s="5"/>
      <c r="S542" s="5"/>
      <c r="T542" s="6"/>
      <c r="U542" s="6"/>
      <c r="V542" s="6"/>
      <c r="W542" s="6"/>
      <c r="X542" s="6"/>
      <c r="Y542" s="6"/>
      <c r="Z542" s="6"/>
    </row>
    <row r="543" spans="1:26" ht="15.75" customHeight="1" x14ac:dyDescent="0.3">
      <c r="A543" s="4"/>
      <c r="B543" s="41"/>
      <c r="C543" s="21"/>
      <c r="D543" s="21"/>
      <c r="E543" s="9"/>
      <c r="F543" s="9"/>
      <c r="G543" s="9"/>
      <c r="H543" s="9"/>
      <c r="I543" s="9"/>
      <c r="J543" s="9"/>
      <c r="K543" s="9"/>
      <c r="L543" s="4"/>
      <c r="M543" s="4"/>
      <c r="N543" s="5"/>
      <c r="O543" s="5"/>
      <c r="P543" s="5"/>
      <c r="Q543" s="5"/>
      <c r="R543" s="5"/>
      <c r="S543" s="5"/>
      <c r="T543" s="6"/>
      <c r="U543" s="6"/>
      <c r="V543" s="6"/>
      <c r="W543" s="6"/>
      <c r="X543" s="6"/>
      <c r="Y543" s="6"/>
      <c r="Z543" s="6"/>
    </row>
    <row r="544" spans="1:26" ht="15.75" customHeight="1" x14ac:dyDescent="0.3">
      <c r="A544" s="4"/>
      <c r="B544" s="41"/>
      <c r="C544" s="21"/>
      <c r="D544" s="21"/>
      <c r="E544" s="9"/>
      <c r="F544" s="9"/>
      <c r="G544" s="9"/>
      <c r="H544" s="9"/>
      <c r="I544" s="9"/>
      <c r="J544" s="9"/>
      <c r="K544" s="9"/>
      <c r="L544" s="4"/>
      <c r="M544" s="4"/>
      <c r="N544" s="5"/>
      <c r="O544" s="5"/>
      <c r="P544" s="5"/>
      <c r="Q544" s="5"/>
      <c r="R544" s="5"/>
      <c r="S544" s="5"/>
      <c r="T544" s="6"/>
      <c r="U544" s="6"/>
      <c r="V544" s="6"/>
      <c r="W544" s="6"/>
      <c r="X544" s="6"/>
      <c r="Y544" s="6"/>
      <c r="Z544" s="6"/>
    </row>
    <row r="545" spans="1:26" ht="15.75" customHeight="1" x14ac:dyDescent="0.3">
      <c r="A545" s="4"/>
      <c r="B545" s="41"/>
      <c r="C545" s="21"/>
      <c r="D545" s="21"/>
      <c r="E545" s="9"/>
      <c r="F545" s="9"/>
      <c r="G545" s="9"/>
      <c r="H545" s="9"/>
      <c r="I545" s="9"/>
      <c r="J545" s="9"/>
      <c r="K545" s="9"/>
      <c r="L545" s="4"/>
      <c r="M545" s="4"/>
      <c r="N545" s="5"/>
      <c r="O545" s="5"/>
      <c r="P545" s="5"/>
      <c r="Q545" s="5"/>
      <c r="R545" s="5"/>
      <c r="S545" s="5"/>
      <c r="T545" s="6"/>
      <c r="U545" s="6"/>
      <c r="V545" s="6"/>
      <c r="W545" s="6"/>
      <c r="X545" s="6"/>
      <c r="Y545" s="6"/>
      <c r="Z545" s="6"/>
    </row>
    <row r="546" spans="1:26" ht="15.75" customHeight="1" x14ac:dyDescent="0.3">
      <c r="A546" s="4"/>
      <c r="B546" s="41"/>
      <c r="C546" s="21"/>
      <c r="D546" s="21"/>
      <c r="E546" s="9"/>
      <c r="F546" s="9"/>
      <c r="G546" s="9"/>
      <c r="H546" s="9"/>
      <c r="I546" s="9"/>
      <c r="J546" s="9"/>
      <c r="K546" s="9"/>
      <c r="L546" s="4"/>
      <c r="M546" s="4"/>
      <c r="N546" s="5"/>
      <c r="O546" s="5"/>
      <c r="P546" s="5"/>
      <c r="Q546" s="5"/>
      <c r="R546" s="5"/>
      <c r="S546" s="5"/>
      <c r="T546" s="6"/>
      <c r="U546" s="6"/>
      <c r="V546" s="6"/>
      <c r="W546" s="6"/>
      <c r="X546" s="6"/>
      <c r="Y546" s="6"/>
      <c r="Z546" s="6"/>
    </row>
    <row r="547" spans="1:26" ht="15.75" customHeight="1" x14ac:dyDescent="0.3">
      <c r="A547" s="4"/>
      <c r="B547" s="41"/>
      <c r="C547" s="21"/>
      <c r="D547" s="21"/>
      <c r="E547" s="9"/>
      <c r="F547" s="9"/>
      <c r="G547" s="9"/>
      <c r="H547" s="9"/>
      <c r="I547" s="9"/>
      <c r="J547" s="9"/>
      <c r="K547" s="9"/>
      <c r="L547" s="4"/>
      <c r="M547" s="4"/>
      <c r="N547" s="5"/>
      <c r="O547" s="5"/>
      <c r="P547" s="5"/>
      <c r="Q547" s="5"/>
      <c r="R547" s="5"/>
      <c r="S547" s="5"/>
      <c r="T547" s="6"/>
      <c r="U547" s="6"/>
      <c r="V547" s="6"/>
      <c r="W547" s="6"/>
      <c r="X547" s="6"/>
      <c r="Y547" s="6"/>
      <c r="Z547" s="6"/>
    </row>
    <row r="548" spans="1:26" ht="15.75" customHeight="1" x14ac:dyDescent="0.3">
      <c r="A548" s="4"/>
      <c r="B548" s="41"/>
      <c r="C548" s="21"/>
      <c r="D548" s="21"/>
      <c r="E548" s="9"/>
      <c r="F548" s="9"/>
      <c r="G548" s="9"/>
      <c r="H548" s="9"/>
      <c r="I548" s="9"/>
      <c r="J548" s="9"/>
      <c r="K548" s="9"/>
      <c r="L548" s="4"/>
      <c r="M548" s="4"/>
      <c r="N548" s="5"/>
      <c r="O548" s="5"/>
      <c r="P548" s="5"/>
      <c r="Q548" s="5"/>
      <c r="R548" s="5"/>
      <c r="S548" s="5"/>
      <c r="T548" s="6"/>
      <c r="U548" s="6"/>
      <c r="V548" s="6"/>
      <c r="W548" s="6"/>
      <c r="X548" s="6"/>
      <c r="Y548" s="6"/>
      <c r="Z548" s="6"/>
    </row>
    <row r="549" spans="1:26" ht="15.75" customHeight="1" x14ac:dyDescent="0.3">
      <c r="A549" s="4"/>
      <c r="B549" s="41"/>
      <c r="C549" s="21"/>
      <c r="D549" s="21"/>
      <c r="E549" s="9"/>
      <c r="F549" s="9"/>
      <c r="G549" s="9"/>
      <c r="H549" s="9"/>
      <c r="I549" s="9"/>
      <c r="J549" s="9"/>
      <c r="K549" s="9"/>
      <c r="L549" s="4"/>
      <c r="M549" s="4"/>
      <c r="N549" s="5"/>
      <c r="O549" s="5"/>
      <c r="P549" s="5"/>
      <c r="Q549" s="5"/>
      <c r="R549" s="5"/>
      <c r="S549" s="5"/>
      <c r="T549" s="6"/>
      <c r="U549" s="6"/>
      <c r="V549" s="6"/>
      <c r="W549" s="6"/>
      <c r="X549" s="6"/>
      <c r="Y549" s="6"/>
      <c r="Z549" s="6"/>
    </row>
    <row r="550" spans="1:26" ht="15.75" customHeight="1" x14ac:dyDescent="0.3">
      <c r="A550" s="4"/>
      <c r="B550" s="41"/>
      <c r="C550" s="21"/>
      <c r="D550" s="21"/>
      <c r="E550" s="9"/>
      <c r="F550" s="9"/>
      <c r="G550" s="9"/>
      <c r="H550" s="9"/>
      <c r="I550" s="9"/>
      <c r="J550" s="9"/>
      <c r="K550" s="9"/>
      <c r="L550" s="4"/>
      <c r="M550" s="4"/>
      <c r="N550" s="5"/>
      <c r="O550" s="5"/>
      <c r="P550" s="5"/>
      <c r="Q550" s="5"/>
      <c r="R550" s="5"/>
      <c r="S550" s="5"/>
      <c r="T550" s="6"/>
      <c r="U550" s="6"/>
      <c r="V550" s="6"/>
      <c r="W550" s="6"/>
      <c r="X550" s="6"/>
      <c r="Y550" s="6"/>
      <c r="Z550" s="6"/>
    </row>
    <row r="551" spans="1:26" ht="15.75" customHeight="1" x14ac:dyDescent="0.3">
      <c r="A551" s="4"/>
      <c r="B551" s="41"/>
      <c r="C551" s="21"/>
      <c r="D551" s="21"/>
      <c r="E551" s="9"/>
      <c r="F551" s="9"/>
      <c r="G551" s="9"/>
      <c r="H551" s="9"/>
      <c r="I551" s="9"/>
      <c r="J551" s="9"/>
      <c r="K551" s="9"/>
      <c r="L551" s="4"/>
      <c r="M551" s="4"/>
      <c r="N551" s="5"/>
      <c r="O551" s="5"/>
      <c r="P551" s="5"/>
      <c r="Q551" s="5"/>
      <c r="R551" s="5"/>
      <c r="S551" s="5"/>
      <c r="T551" s="6"/>
      <c r="U551" s="6"/>
      <c r="V551" s="6"/>
      <c r="W551" s="6"/>
      <c r="X551" s="6"/>
      <c r="Y551" s="6"/>
      <c r="Z551" s="6"/>
    </row>
    <row r="552" spans="1:26" ht="15.75" customHeight="1" x14ac:dyDescent="0.3">
      <c r="A552" s="4"/>
      <c r="B552" s="41"/>
      <c r="C552" s="21"/>
      <c r="D552" s="21"/>
      <c r="E552" s="9"/>
      <c r="F552" s="9"/>
      <c r="G552" s="9"/>
      <c r="H552" s="9"/>
      <c r="I552" s="9"/>
      <c r="J552" s="9"/>
      <c r="K552" s="9"/>
      <c r="L552" s="4"/>
      <c r="M552" s="4"/>
      <c r="N552" s="5"/>
      <c r="O552" s="5"/>
      <c r="P552" s="5"/>
      <c r="Q552" s="5"/>
      <c r="R552" s="5"/>
      <c r="S552" s="5"/>
      <c r="T552" s="6"/>
      <c r="U552" s="6"/>
      <c r="V552" s="6"/>
      <c r="W552" s="6"/>
      <c r="X552" s="6"/>
      <c r="Y552" s="6"/>
      <c r="Z552" s="6"/>
    </row>
    <row r="553" spans="1:26" ht="15.75" customHeight="1" x14ac:dyDescent="0.3">
      <c r="A553" s="4"/>
      <c r="B553" s="41"/>
      <c r="C553" s="21"/>
      <c r="D553" s="21"/>
      <c r="E553" s="9"/>
      <c r="F553" s="9"/>
      <c r="G553" s="9"/>
      <c r="H553" s="9"/>
      <c r="I553" s="9"/>
      <c r="J553" s="9"/>
      <c r="K553" s="9"/>
      <c r="L553" s="4"/>
      <c r="M553" s="4"/>
      <c r="N553" s="5"/>
      <c r="O553" s="5"/>
      <c r="P553" s="5"/>
      <c r="Q553" s="5"/>
      <c r="R553" s="5"/>
      <c r="S553" s="5"/>
      <c r="T553" s="6"/>
      <c r="U553" s="6"/>
      <c r="V553" s="6"/>
      <c r="W553" s="6"/>
      <c r="X553" s="6"/>
      <c r="Y553" s="6"/>
      <c r="Z553" s="6"/>
    </row>
    <row r="554" spans="1:26" ht="15.75" customHeight="1" x14ac:dyDescent="0.3">
      <c r="A554" s="4"/>
      <c r="B554" s="41"/>
      <c r="C554" s="21"/>
      <c r="D554" s="21"/>
      <c r="E554" s="9"/>
      <c r="F554" s="9"/>
      <c r="G554" s="9"/>
      <c r="H554" s="9"/>
      <c r="I554" s="9"/>
      <c r="J554" s="9"/>
      <c r="K554" s="9"/>
      <c r="L554" s="4"/>
      <c r="M554" s="4"/>
      <c r="N554" s="5"/>
      <c r="O554" s="5"/>
      <c r="P554" s="5"/>
      <c r="Q554" s="5"/>
      <c r="R554" s="5"/>
      <c r="S554" s="5"/>
      <c r="T554" s="6"/>
      <c r="U554" s="6"/>
      <c r="V554" s="6"/>
      <c r="W554" s="6"/>
      <c r="X554" s="6"/>
      <c r="Y554" s="6"/>
      <c r="Z554" s="6"/>
    </row>
    <row r="555" spans="1:26" ht="15.75" customHeight="1" x14ac:dyDescent="0.3">
      <c r="A555" s="4"/>
      <c r="B555" s="41"/>
      <c r="C555" s="21"/>
      <c r="D555" s="21"/>
      <c r="E555" s="9"/>
      <c r="F555" s="9"/>
      <c r="G555" s="9"/>
      <c r="H555" s="9"/>
      <c r="I555" s="9"/>
      <c r="J555" s="9"/>
      <c r="K555" s="9"/>
      <c r="L555" s="4"/>
      <c r="M555" s="4"/>
      <c r="N555" s="5"/>
      <c r="O555" s="5"/>
      <c r="P555" s="5"/>
      <c r="Q555" s="5"/>
      <c r="R555" s="5"/>
      <c r="S555" s="5"/>
      <c r="T555" s="6"/>
      <c r="U555" s="6"/>
      <c r="V555" s="6"/>
      <c r="W555" s="6"/>
      <c r="X555" s="6"/>
      <c r="Y555" s="6"/>
      <c r="Z555" s="6"/>
    </row>
    <row r="556" spans="1:26" ht="15.75" customHeight="1" x14ac:dyDescent="0.3">
      <c r="A556" s="4"/>
      <c r="B556" s="41"/>
      <c r="C556" s="21"/>
      <c r="D556" s="21"/>
      <c r="E556" s="9"/>
      <c r="F556" s="9"/>
      <c r="G556" s="9"/>
      <c r="H556" s="9"/>
      <c r="I556" s="9"/>
      <c r="J556" s="9"/>
      <c r="K556" s="9"/>
      <c r="L556" s="4"/>
      <c r="M556" s="4"/>
      <c r="N556" s="5"/>
      <c r="O556" s="5"/>
      <c r="P556" s="5"/>
      <c r="Q556" s="5"/>
      <c r="R556" s="5"/>
      <c r="S556" s="5"/>
      <c r="T556" s="6"/>
      <c r="U556" s="6"/>
      <c r="V556" s="6"/>
      <c r="W556" s="6"/>
      <c r="X556" s="6"/>
      <c r="Y556" s="6"/>
      <c r="Z556" s="6"/>
    </row>
    <row r="557" spans="1:26" ht="15.75" customHeight="1" x14ac:dyDescent="0.3">
      <c r="A557" s="4"/>
      <c r="B557" s="41"/>
      <c r="C557" s="21"/>
      <c r="D557" s="21"/>
      <c r="E557" s="9"/>
      <c r="F557" s="9"/>
      <c r="G557" s="9"/>
      <c r="H557" s="9"/>
      <c r="I557" s="9"/>
      <c r="J557" s="9"/>
      <c r="K557" s="9"/>
      <c r="L557" s="4"/>
      <c r="M557" s="4"/>
      <c r="N557" s="5"/>
      <c r="O557" s="5"/>
      <c r="P557" s="5"/>
      <c r="Q557" s="5"/>
      <c r="R557" s="5"/>
      <c r="S557" s="5"/>
      <c r="T557" s="6"/>
      <c r="U557" s="6"/>
      <c r="V557" s="6"/>
      <c r="W557" s="6"/>
      <c r="X557" s="6"/>
      <c r="Y557" s="6"/>
      <c r="Z557" s="6"/>
    </row>
    <row r="558" spans="1:26" ht="15.75" customHeight="1" x14ac:dyDescent="0.3">
      <c r="A558" s="4"/>
      <c r="B558" s="41"/>
      <c r="C558" s="21"/>
      <c r="D558" s="21"/>
      <c r="E558" s="9"/>
      <c r="F558" s="9"/>
      <c r="G558" s="9"/>
      <c r="H558" s="9"/>
      <c r="I558" s="9"/>
      <c r="J558" s="9"/>
      <c r="K558" s="9"/>
      <c r="L558" s="4"/>
      <c r="M558" s="4"/>
      <c r="N558" s="5"/>
      <c r="O558" s="5"/>
      <c r="P558" s="5"/>
      <c r="Q558" s="5"/>
      <c r="R558" s="5"/>
      <c r="S558" s="5"/>
      <c r="T558" s="6"/>
      <c r="U558" s="6"/>
      <c r="V558" s="6"/>
      <c r="W558" s="6"/>
      <c r="X558" s="6"/>
      <c r="Y558" s="6"/>
      <c r="Z558" s="6"/>
    </row>
    <row r="559" spans="1:26" ht="15.75" customHeight="1" x14ac:dyDescent="0.3">
      <c r="A559" s="4"/>
      <c r="B559" s="41"/>
      <c r="C559" s="21"/>
      <c r="D559" s="21"/>
      <c r="E559" s="9"/>
      <c r="F559" s="9"/>
      <c r="G559" s="9"/>
      <c r="H559" s="9"/>
      <c r="I559" s="9"/>
      <c r="J559" s="9"/>
      <c r="K559" s="9"/>
      <c r="L559" s="4"/>
      <c r="M559" s="4"/>
      <c r="N559" s="5"/>
      <c r="O559" s="5"/>
      <c r="P559" s="5"/>
      <c r="Q559" s="5"/>
      <c r="R559" s="5"/>
      <c r="S559" s="5"/>
      <c r="T559" s="6"/>
      <c r="U559" s="6"/>
      <c r="V559" s="6"/>
      <c r="W559" s="6"/>
      <c r="X559" s="6"/>
      <c r="Y559" s="6"/>
      <c r="Z559" s="6"/>
    </row>
    <row r="560" spans="1:26" ht="15.75" customHeight="1" x14ac:dyDescent="0.3">
      <c r="A560" s="4"/>
      <c r="B560" s="41"/>
      <c r="C560" s="21"/>
      <c r="D560" s="21"/>
      <c r="E560" s="9"/>
      <c r="F560" s="9"/>
      <c r="G560" s="9"/>
      <c r="H560" s="9"/>
      <c r="I560" s="9"/>
      <c r="J560" s="9"/>
      <c r="K560" s="9"/>
      <c r="L560" s="4"/>
      <c r="M560" s="4"/>
      <c r="N560" s="5"/>
      <c r="O560" s="5"/>
      <c r="P560" s="5"/>
      <c r="Q560" s="5"/>
      <c r="R560" s="5"/>
      <c r="S560" s="5"/>
      <c r="T560" s="6"/>
      <c r="U560" s="6"/>
      <c r="V560" s="6"/>
      <c r="W560" s="6"/>
      <c r="X560" s="6"/>
      <c r="Y560" s="6"/>
      <c r="Z560" s="6"/>
    </row>
    <row r="561" spans="1:26" ht="15.75" customHeight="1" x14ac:dyDescent="0.3">
      <c r="A561" s="4"/>
      <c r="B561" s="41"/>
      <c r="C561" s="21"/>
      <c r="D561" s="21"/>
      <c r="E561" s="9"/>
      <c r="F561" s="9"/>
      <c r="G561" s="9"/>
      <c r="H561" s="9"/>
      <c r="I561" s="9"/>
      <c r="J561" s="9"/>
      <c r="K561" s="9"/>
      <c r="L561" s="4"/>
      <c r="M561" s="4"/>
      <c r="N561" s="5"/>
      <c r="O561" s="5"/>
      <c r="P561" s="5"/>
      <c r="Q561" s="5"/>
      <c r="R561" s="5"/>
      <c r="S561" s="5"/>
      <c r="T561" s="6"/>
      <c r="U561" s="6"/>
      <c r="V561" s="6"/>
      <c r="W561" s="6"/>
      <c r="X561" s="6"/>
      <c r="Y561" s="6"/>
      <c r="Z561" s="6"/>
    </row>
    <row r="562" spans="1:26" ht="15.75" customHeight="1" x14ac:dyDescent="0.3">
      <c r="A562" s="4"/>
      <c r="B562" s="41"/>
      <c r="C562" s="21"/>
      <c r="D562" s="21"/>
      <c r="E562" s="9"/>
      <c r="F562" s="9"/>
      <c r="G562" s="9"/>
      <c r="H562" s="9"/>
      <c r="I562" s="9"/>
      <c r="J562" s="9"/>
      <c r="K562" s="9"/>
      <c r="L562" s="4"/>
      <c r="M562" s="4"/>
      <c r="N562" s="5"/>
      <c r="O562" s="5"/>
      <c r="P562" s="5"/>
      <c r="Q562" s="5"/>
      <c r="R562" s="5"/>
      <c r="S562" s="5"/>
      <c r="T562" s="6"/>
      <c r="U562" s="6"/>
      <c r="V562" s="6"/>
      <c r="W562" s="6"/>
      <c r="X562" s="6"/>
      <c r="Y562" s="6"/>
      <c r="Z562" s="6"/>
    </row>
    <row r="563" spans="1:26" ht="15.75" customHeight="1" x14ac:dyDescent="0.3">
      <c r="A563" s="4"/>
      <c r="B563" s="41"/>
      <c r="C563" s="21"/>
      <c r="D563" s="21"/>
      <c r="E563" s="9"/>
      <c r="F563" s="9"/>
      <c r="G563" s="9"/>
      <c r="H563" s="9"/>
      <c r="I563" s="9"/>
      <c r="J563" s="9"/>
      <c r="K563" s="9"/>
      <c r="L563" s="4"/>
      <c r="M563" s="4"/>
      <c r="N563" s="5"/>
      <c r="O563" s="5"/>
      <c r="P563" s="5"/>
      <c r="Q563" s="5"/>
      <c r="R563" s="5"/>
      <c r="S563" s="5"/>
      <c r="T563" s="6"/>
      <c r="U563" s="6"/>
      <c r="V563" s="6"/>
      <c r="W563" s="6"/>
      <c r="X563" s="6"/>
      <c r="Y563" s="6"/>
      <c r="Z563" s="6"/>
    </row>
    <row r="564" spans="1:26" ht="15.75" customHeight="1" x14ac:dyDescent="0.3">
      <c r="A564" s="4"/>
      <c r="B564" s="41"/>
      <c r="C564" s="21"/>
      <c r="D564" s="21"/>
      <c r="E564" s="9"/>
      <c r="F564" s="9"/>
      <c r="G564" s="9"/>
      <c r="H564" s="9"/>
      <c r="I564" s="9"/>
      <c r="J564" s="9"/>
      <c r="K564" s="9"/>
      <c r="L564" s="4"/>
      <c r="M564" s="4"/>
      <c r="N564" s="5"/>
      <c r="O564" s="5"/>
      <c r="P564" s="5"/>
      <c r="Q564" s="5"/>
      <c r="R564" s="5"/>
      <c r="S564" s="5"/>
      <c r="T564" s="6"/>
      <c r="U564" s="6"/>
      <c r="V564" s="6"/>
      <c r="W564" s="6"/>
      <c r="X564" s="6"/>
      <c r="Y564" s="6"/>
      <c r="Z564" s="6"/>
    </row>
    <row r="565" spans="1:26" ht="15.75" customHeight="1" x14ac:dyDescent="0.3">
      <c r="A565" s="4"/>
      <c r="B565" s="41"/>
      <c r="C565" s="21"/>
      <c r="D565" s="21"/>
      <c r="E565" s="9"/>
      <c r="F565" s="9"/>
      <c r="G565" s="9"/>
      <c r="H565" s="9"/>
      <c r="I565" s="9"/>
      <c r="J565" s="9"/>
      <c r="K565" s="9"/>
      <c r="L565" s="4"/>
      <c r="M565" s="4"/>
      <c r="N565" s="5"/>
      <c r="O565" s="5"/>
      <c r="P565" s="5"/>
      <c r="Q565" s="5"/>
      <c r="R565" s="5"/>
      <c r="S565" s="5"/>
      <c r="T565" s="6"/>
      <c r="U565" s="6"/>
      <c r="V565" s="6"/>
      <c r="W565" s="6"/>
      <c r="X565" s="6"/>
      <c r="Y565" s="6"/>
      <c r="Z565" s="6"/>
    </row>
    <row r="566" spans="1:26" ht="15.75" customHeight="1" x14ac:dyDescent="0.3">
      <c r="A566" s="4"/>
      <c r="B566" s="41"/>
      <c r="C566" s="21"/>
      <c r="D566" s="21"/>
      <c r="E566" s="9"/>
      <c r="F566" s="9"/>
      <c r="G566" s="9"/>
      <c r="H566" s="9"/>
      <c r="I566" s="9"/>
      <c r="J566" s="9"/>
      <c r="K566" s="9"/>
      <c r="L566" s="4"/>
      <c r="M566" s="4"/>
      <c r="N566" s="5"/>
      <c r="O566" s="5"/>
      <c r="P566" s="5"/>
      <c r="Q566" s="5"/>
      <c r="R566" s="5"/>
      <c r="S566" s="5"/>
      <c r="T566" s="6"/>
      <c r="U566" s="6"/>
      <c r="V566" s="6"/>
      <c r="W566" s="6"/>
      <c r="X566" s="6"/>
      <c r="Y566" s="6"/>
      <c r="Z566" s="6"/>
    </row>
    <row r="567" spans="1:26" ht="15.75" customHeight="1" x14ac:dyDescent="0.3">
      <c r="A567" s="4"/>
      <c r="B567" s="41"/>
      <c r="C567" s="21"/>
      <c r="D567" s="21"/>
      <c r="E567" s="9"/>
      <c r="F567" s="9"/>
      <c r="G567" s="9"/>
      <c r="H567" s="9"/>
      <c r="I567" s="9"/>
      <c r="J567" s="9"/>
      <c r="K567" s="9"/>
      <c r="L567" s="4"/>
      <c r="M567" s="4"/>
      <c r="N567" s="5"/>
      <c r="O567" s="5"/>
      <c r="P567" s="5"/>
      <c r="Q567" s="5"/>
      <c r="R567" s="5"/>
      <c r="S567" s="5"/>
      <c r="T567" s="6"/>
      <c r="U567" s="6"/>
      <c r="V567" s="6"/>
      <c r="W567" s="6"/>
      <c r="X567" s="6"/>
      <c r="Y567" s="6"/>
      <c r="Z567" s="6"/>
    </row>
    <row r="568" spans="1:26" ht="15.75" customHeight="1" x14ac:dyDescent="0.3">
      <c r="A568" s="4"/>
      <c r="B568" s="41"/>
      <c r="C568" s="21"/>
      <c r="D568" s="21"/>
      <c r="E568" s="9"/>
      <c r="F568" s="9"/>
      <c r="G568" s="9"/>
      <c r="H568" s="9"/>
      <c r="I568" s="9"/>
      <c r="J568" s="9"/>
      <c r="K568" s="9"/>
      <c r="L568" s="4"/>
      <c r="M568" s="4"/>
      <c r="N568" s="5"/>
      <c r="O568" s="5"/>
      <c r="P568" s="5"/>
      <c r="Q568" s="5"/>
      <c r="R568" s="5"/>
      <c r="S568" s="5"/>
      <c r="T568" s="6"/>
      <c r="U568" s="6"/>
      <c r="V568" s="6"/>
      <c r="W568" s="6"/>
      <c r="X568" s="6"/>
      <c r="Y568" s="6"/>
      <c r="Z568" s="6"/>
    </row>
    <row r="569" spans="1:26" ht="15.75" customHeight="1" x14ac:dyDescent="0.3">
      <c r="A569" s="4"/>
      <c r="B569" s="41"/>
      <c r="C569" s="21"/>
      <c r="D569" s="21"/>
      <c r="E569" s="9"/>
      <c r="F569" s="9"/>
      <c r="G569" s="9"/>
      <c r="H569" s="9"/>
      <c r="I569" s="9"/>
      <c r="J569" s="9"/>
      <c r="K569" s="9"/>
      <c r="L569" s="4"/>
      <c r="M569" s="4"/>
      <c r="N569" s="5"/>
      <c r="O569" s="5"/>
      <c r="P569" s="5"/>
      <c r="Q569" s="5"/>
      <c r="R569" s="5"/>
      <c r="S569" s="5"/>
      <c r="T569" s="6"/>
      <c r="U569" s="6"/>
      <c r="V569" s="6"/>
      <c r="W569" s="6"/>
      <c r="X569" s="6"/>
      <c r="Y569" s="6"/>
      <c r="Z569" s="6"/>
    </row>
    <row r="570" spans="1:26" ht="15.75" customHeight="1" x14ac:dyDescent="0.3">
      <c r="A570" s="4"/>
      <c r="B570" s="41"/>
      <c r="C570" s="21"/>
      <c r="D570" s="21"/>
      <c r="E570" s="9"/>
      <c r="F570" s="9"/>
      <c r="G570" s="9"/>
      <c r="H570" s="9"/>
      <c r="I570" s="9"/>
      <c r="J570" s="9"/>
      <c r="K570" s="9"/>
      <c r="L570" s="4"/>
      <c r="M570" s="4"/>
      <c r="N570" s="5"/>
      <c r="O570" s="5"/>
      <c r="P570" s="5"/>
      <c r="Q570" s="5"/>
      <c r="R570" s="5"/>
      <c r="S570" s="5"/>
      <c r="T570" s="6"/>
      <c r="U570" s="6"/>
      <c r="V570" s="6"/>
      <c r="W570" s="6"/>
      <c r="X570" s="6"/>
      <c r="Y570" s="6"/>
      <c r="Z570" s="6"/>
    </row>
    <row r="571" spans="1:26" ht="15.75" customHeight="1" x14ac:dyDescent="0.3">
      <c r="A571" s="4"/>
      <c r="B571" s="41"/>
      <c r="C571" s="21"/>
      <c r="D571" s="21"/>
      <c r="E571" s="9"/>
      <c r="F571" s="9"/>
      <c r="G571" s="9"/>
      <c r="H571" s="9"/>
      <c r="I571" s="9"/>
      <c r="J571" s="9"/>
      <c r="K571" s="9"/>
      <c r="L571" s="4"/>
      <c r="M571" s="4"/>
      <c r="N571" s="5"/>
      <c r="O571" s="5"/>
      <c r="P571" s="5"/>
      <c r="Q571" s="5"/>
      <c r="R571" s="5"/>
      <c r="S571" s="5"/>
      <c r="T571" s="6"/>
      <c r="U571" s="6"/>
      <c r="V571" s="6"/>
      <c r="W571" s="6"/>
      <c r="X571" s="6"/>
      <c r="Y571" s="6"/>
      <c r="Z571" s="6"/>
    </row>
    <row r="572" spans="1:26" ht="15.75" customHeight="1" x14ac:dyDescent="0.3">
      <c r="A572" s="4"/>
      <c r="B572" s="41"/>
      <c r="C572" s="21"/>
      <c r="D572" s="21"/>
      <c r="E572" s="9"/>
      <c r="F572" s="9"/>
      <c r="G572" s="9"/>
      <c r="H572" s="9"/>
      <c r="I572" s="9"/>
      <c r="J572" s="9"/>
      <c r="K572" s="9"/>
      <c r="L572" s="4"/>
      <c r="M572" s="4"/>
      <c r="N572" s="5"/>
      <c r="O572" s="5"/>
      <c r="P572" s="5"/>
      <c r="Q572" s="5"/>
      <c r="R572" s="5"/>
      <c r="S572" s="5"/>
      <c r="T572" s="6"/>
      <c r="U572" s="6"/>
      <c r="V572" s="6"/>
      <c r="W572" s="6"/>
      <c r="X572" s="6"/>
      <c r="Y572" s="6"/>
      <c r="Z572" s="6"/>
    </row>
    <row r="573" spans="1:26" ht="15.75" customHeight="1" x14ac:dyDescent="0.3">
      <c r="A573" s="4"/>
      <c r="B573" s="41"/>
      <c r="C573" s="21"/>
      <c r="D573" s="21"/>
      <c r="E573" s="9"/>
      <c r="F573" s="9"/>
      <c r="G573" s="9"/>
      <c r="H573" s="9"/>
      <c r="I573" s="9"/>
      <c r="J573" s="9"/>
      <c r="K573" s="9"/>
      <c r="L573" s="4"/>
      <c r="M573" s="4"/>
      <c r="N573" s="5"/>
      <c r="O573" s="5"/>
      <c r="P573" s="5"/>
      <c r="Q573" s="5"/>
      <c r="R573" s="5"/>
      <c r="S573" s="5"/>
      <c r="T573" s="6"/>
      <c r="U573" s="6"/>
      <c r="V573" s="6"/>
      <c r="W573" s="6"/>
      <c r="X573" s="6"/>
      <c r="Y573" s="6"/>
      <c r="Z573" s="6"/>
    </row>
    <row r="574" spans="1:26" ht="15.75" customHeight="1" x14ac:dyDescent="0.3">
      <c r="A574" s="4"/>
      <c r="B574" s="41"/>
      <c r="C574" s="21"/>
      <c r="D574" s="21"/>
      <c r="E574" s="9"/>
      <c r="F574" s="9"/>
      <c r="G574" s="9"/>
      <c r="H574" s="9"/>
      <c r="I574" s="9"/>
      <c r="J574" s="9"/>
      <c r="K574" s="9"/>
      <c r="L574" s="4"/>
      <c r="M574" s="4"/>
      <c r="N574" s="5"/>
      <c r="O574" s="5"/>
      <c r="P574" s="5"/>
      <c r="Q574" s="5"/>
      <c r="R574" s="5"/>
      <c r="S574" s="5"/>
      <c r="T574" s="6"/>
      <c r="U574" s="6"/>
      <c r="V574" s="6"/>
      <c r="W574" s="6"/>
      <c r="X574" s="6"/>
      <c r="Y574" s="6"/>
      <c r="Z574" s="6"/>
    </row>
    <row r="575" spans="1:26" ht="15.75" customHeight="1" x14ac:dyDescent="0.3">
      <c r="A575" s="4"/>
      <c r="B575" s="41"/>
      <c r="C575" s="21"/>
      <c r="D575" s="21"/>
      <c r="E575" s="9"/>
      <c r="F575" s="9"/>
      <c r="G575" s="9"/>
      <c r="H575" s="9"/>
      <c r="I575" s="9"/>
      <c r="J575" s="9"/>
      <c r="K575" s="9"/>
      <c r="L575" s="4"/>
      <c r="M575" s="4"/>
      <c r="N575" s="5"/>
      <c r="O575" s="5"/>
      <c r="P575" s="5"/>
      <c r="Q575" s="5"/>
      <c r="R575" s="5"/>
      <c r="S575" s="5"/>
      <c r="T575" s="6"/>
      <c r="U575" s="6"/>
      <c r="V575" s="6"/>
      <c r="W575" s="6"/>
      <c r="X575" s="6"/>
      <c r="Y575" s="6"/>
      <c r="Z575" s="6"/>
    </row>
    <row r="576" spans="1:26" ht="15.75" customHeight="1" x14ac:dyDescent="0.3">
      <c r="A576" s="4"/>
      <c r="B576" s="41"/>
      <c r="C576" s="21"/>
      <c r="D576" s="21"/>
      <c r="E576" s="9"/>
      <c r="F576" s="9"/>
      <c r="G576" s="9"/>
      <c r="H576" s="9"/>
      <c r="I576" s="9"/>
      <c r="J576" s="9"/>
      <c r="K576" s="9"/>
      <c r="L576" s="4"/>
      <c r="M576" s="4"/>
      <c r="N576" s="5"/>
      <c r="O576" s="5"/>
      <c r="P576" s="5"/>
      <c r="Q576" s="5"/>
      <c r="R576" s="5"/>
      <c r="S576" s="5"/>
      <c r="T576" s="6"/>
      <c r="U576" s="6"/>
      <c r="V576" s="6"/>
      <c r="W576" s="6"/>
      <c r="X576" s="6"/>
      <c r="Y576" s="6"/>
      <c r="Z576" s="6"/>
    </row>
    <row r="577" spans="1:26" ht="15.75" customHeight="1" x14ac:dyDescent="0.3">
      <c r="A577" s="4"/>
      <c r="B577" s="41"/>
      <c r="C577" s="21"/>
      <c r="D577" s="21"/>
      <c r="E577" s="9"/>
      <c r="F577" s="9"/>
      <c r="G577" s="9"/>
      <c r="H577" s="9"/>
      <c r="I577" s="9"/>
      <c r="J577" s="9"/>
      <c r="K577" s="9"/>
      <c r="L577" s="4"/>
      <c r="M577" s="4"/>
      <c r="N577" s="5"/>
      <c r="O577" s="5"/>
      <c r="P577" s="5"/>
      <c r="Q577" s="5"/>
      <c r="R577" s="5"/>
      <c r="S577" s="5"/>
      <c r="T577" s="6"/>
      <c r="U577" s="6"/>
      <c r="V577" s="6"/>
      <c r="W577" s="6"/>
      <c r="X577" s="6"/>
      <c r="Y577" s="6"/>
      <c r="Z577" s="6"/>
    </row>
    <row r="578" spans="1:26" ht="15.75" customHeight="1" x14ac:dyDescent="0.3">
      <c r="A578" s="4"/>
      <c r="B578" s="41"/>
      <c r="C578" s="21"/>
      <c r="D578" s="21"/>
      <c r="E578" s="9"/>
      <c r="F578" s="9"/>
      <c r="G578" s="9"/>
      <c r="H578" s="9"/>
      <c r="I578" s="9"/>
      <c r="J578" s="9"/>
      <c r="K578" s="9"/>
      <c r="L578" s="4"/>
      <c r="M578" s="4"/>
      <c r="N578" s="5"/>
      <c r="O578" s="5"/>
      <c r="P578" s="5"/>
      <c r="Q578" s="5"/>
      <c r="R578" s="5"/>
      <c r="S578" s="5"/>
      <c r="T578" s="6"/>
      <c r="U578" s="6"/>
      <c r="V578" s="6"/>
      <c r="W578" s="6"/>
      <c r="X578" s="6"/>
      <c r="Y578" s="6"/>
      <c r="Z578" s="6"/>
    </row>
    <row r="579" spans="1:26" ht="15.75" customHeight="1" x14ac:dyDescent="0.3">
      <c r="A579" s="4"/>
      <c r="B579" s="41"/>
      <c r="C579" s="21"/>
      <c r="D579" s="21"/>
      <c r="E579" s="9"/>
      <c r="F579" s="9"/>
      <c r="G579" s="9"/>
      <c r="H579" s="9"/>
      <c r="I579" s="9"/>
      <c r="J579" s="9"/>
      <c r="K579" s="9"/>
      <c r="L579" s="4"/>
      <c r="M579" s="4"/>
      <c r="N579" s="5"/>
      <c r="O579" s="5"/>
      <c r="P579" s="5"/>
      <c r="Q579" s="5"/>
      <c r="R579" s="5"/>
      <c r="S579" s="5"/>
      <c r="T579" s="6"/>
      <c r="U579" s="6"/>
      <c r="V579" s="6"/>
      <c r="W579" s="6"/>
      <c r="X579" s="6"/>
      <c r="Y579" s="6"/>
      <c r="Z579" s="6"/>
    </row>
    <row r="580" spans="1:26" ht="15.75" customHeight="1" x14ac:dyDescent="0.3">
      <c r="A580" s="4"/>
      <c r="B580" s="41"/>
      <c r="C580" s="21"/>
      <c r="D580" s="21"/>
      <c r="E580" s="9"/>
      <c r="F580" s="9"/>
      <c r="G580" s="9"/>
      <c r="H580" s="9"/>
      <c r="I580" s="9"/>
      <c r="J580" s="9"/>
      <c r="K580" s="9"/>
      <c r="L580" s="4"/>
      <c r="M580" s="4"/>
      <c r="N580" s="5"/>
      <c r="O580" s="5"/>
      <c r="P580" s="5"/>
      <c r="Q580" s="5"/>
      <c r="R580" s="5"/>
      <c r="S580" s="5"/>
      <c r="T580" s="6"/>
      <c r="U580" s="6"/>
      <c r="V580" s="6"/>
      <c r="W580" s="6"/>
      <c r="X580" s="6"/>
      <c r="Y580" s="6"/>
      <c r="Z580" s="6"/>
    </row>
    <row r="581" spans="1:26" ht="15.75" customHeight="1" x14ac:dyDescent="0.3">
      <c r="A581" s="4"/>
      <c r="B581" s="41"/>
      <c r="C581" s="21"/>
      <c r="D581" s="21"/>
      <c r="E581" s="9"/>
      <c r="F581" s="9"/>
      <c r="G581" s="9"/>
      <c r="H581" s="9"/>
      <c r="I581" s="9"/>
      <c r="J581" s="9"/>
      <c r="K581" s="9"/>
      <c r="L581" s="4"/>
      <c r="M581" s="4"/>
      <c r="N581" s="5"/>
      <c r="O581" s="5"/>
      <c r="P581" s="5"/>
      <c r="Q581" s="5"/>
      <c r="R581" s="5"/>
      <c r="S581" s="5"/>
      <c r="T581" s="6"/>
      <c r="U581" s="6"/>
      <c r="V581" s="6"/>
      <c r="W581" s="6"/>
      <c r="X581" s="6"/>
      <c r="Y581" s="6"/>
      <c r="Z581" s="6"/>
    </row>
    <row r="582" spans="1:26" ht="15.75" customHeight="1" x14ac:dyDescent="0.3">
      <c r="A582" s="4"/>
      <c r="B582" s="41"/>
      <c r="C582" s="21"/>
      <c r="D582" s="21"/>
      <c r="E582" s="9"/>
      <c r="F582" s="9"/>
      <c r="G582" s="9"/>
      <c r="H582" s="9"/>
      <c r="I582" s="9"/>
      <c r="J582" s="9"/>
      <c r="K582" s="9"/>
      <c r="L582" s="4"/>
      <c r="M582" s="4"/>
      <c r="N582" s="5"/>
      <c r="O582" s="5"/>
      <c r="P582" s="5"/>
      <c r="Q582" s="5"/>
      <c r="R582" s="5"/>
      <c r="S582" s="5"/>
      <c r="T582" s="6"/>
      <c r="U582" s="6"/>
      <c r="V582" s="6"/>
      <c r="W582" s="6"/>
      <c r="X582" s="6"/>
      <c r="Y582" s="6"/>
      <c r="Z582" s="6"/>
    </row>
    <row r="583" spans="1:26" ht="15.75" customHeight="1" x14ac:dyDescent="0.3">
      <c r="A583" s="4"/>
      <c r="B583" s="41"/>
      <c r="C583" s="21"/>
      <c r="D583" s="21"/>
      <c r="E583" s="9"/>
      <c r="F583" s="9"/>
      <c r="G583" s="9"/>
      <c r="H583" s="9"/>
      <c r="I583" s="9"/>
      <c r="J583" s="9"/>
      <c r="K583" s="9"/>
      <c r="L583" s="4"/>
      <c r="M583" s="4"/>
      <c r="N583" s="5"/>
      <c r="O583" s="5"/>
      <c r="P583" s="5"/>
      <c r="Q583" s="5"/>
      <c r="R583" s="5"/>
      <c r="S583" s="5"/>
      <c r="T583" s="6"/>
      <c r="U583" s="6"/>
      <c r="V583" s="6"/>
      <c r="W583" s="6"/>
      <c r="X583" s="6"/>
      <c r="Y583" s="6"/>
      <c r="Z583" s="6"/>
    </row>
    <row r="584" spans="1:26" ht="15.75" customHeight="1" x14ac:dyDescent="0.3">
      <c r="A584" s="4"/>
      <c r="B584" s="41"/>
      <c r="C584" s="21"/>
      <c r="D584" s="21"/>
      <c r="E584" s="9"/>
      <c r="F584" s="9"/>
      <c r="G584" s="9"/>
      <c r="H584" s="9"/>
      <c r="I584" s="9"/>
      <c r="J584" s="9"/>
      <c r="K584" s="9"/>
      <c r="L584" s="4"/>
      <c r="M584" s="4"/>
      <c r="N584" s="5"/>
      <c r="O584" s="5"/>
      <c r="P584" s="5"/>
      <c r="Q584" s="5"/>
      <c r="R584" s="5"/>
      <c r="S584" s="5"/>
      <c r="T584" s="6"/>
      <c r="U584" s="6"/>
      <c r="V584" s="6"/>
      <c r="W584" s="6"/>
      <c r="X584" s="6"/>
      <c r="Y584" s="6"/>
      <c r="Z584" s="6"/>
    </row>
    <row r="585" spans="1:26" ht="15.75" customHeight="1" x14ac:dyDescent="0.3">
      <c r="A585" s="4"/>
      <c r="B585" s="41"/>
      <c r="C585" s="21"/>
      <c r="D585" s="21"/>
      <c r="E585" s="9"/>
      <c r="F585" s="9"/>
      <c r="G585" s="9"/>
      <c r="H585" s="9"/>
      <c r="I585" s="9"/>
      <c r="J585" s="9"/>
      <c r="K585" s="9"/>
      <c r="L585" s="4"/>
      <c r="M585" s="4"/>
      <c r="N585" s="5"/>
      <c r="O585" s="5"/>
      <c r="P585" s="5"/>
      <c r="Q585" s="5"/>
      <c r="R585" s="5"/>
      <c r="S585" s="5"/>
      <c r="T585" s="6"/>
      <c r="U585" s="6"/>
      <c r="V585" s="6"/>
      <c r="W585" s="6"/>
      <c r="X585" s="6"/>
      <c r="Y585" s="6"/>
      <c r="Z585" s="6"/>
    </row>
    <row r="586" spans="1:26" ht="15.75" customHeight="1" x14ac:dyDescent="0.3">
      <c r="A586" s="4"/>
      <c r="B586" s="41"/>
      <c r="C586" s="21"/>
      <c r="D586" s="21"/>
      <c r="E586" s="9"/>
      <c r="F586" s="9"/>
      <c r="G586" s="9"/>
      <c r="H586" s="9"/>
      <c r="I586" s="9"/>
      <c r="J586" s="9"/>
      <c r="K586" s="9"/>
      <c r="L586" s="4"/>
      <c r="M586" s="4"/>
      <c r="N586" s="5"/>
      <c r="O586" s="5"/>
      <c r="P586" s="5"/>
      <c r="Q586" s="5"/>
      <c r="R586" s="5"/>
      <c r="S586" s="5"/>
      <c r="T586" s="6"/>
      <c r="U586" s="6"/>
      <c r="V586" s="6"/>
      <c r="W586" s="6"/>
      <c r="X586" s="6"/>
      <c r="Y586" s="6"/>
      <c r="Z586" s="6"/>
    </row>
    <row r="587" spans="1:26" ht="15.75" customHeight="1" x14ac:dyDescent="0.3">
      <c r="A587" s="4"/>
      <c r="B587" s="41"/>
      <c r="C587" s="21"/>
      <c r="D587" s="21"/>
      <c r="E587" s="9"/>
      <c r="F587" s="9"/>
      <c r="G587" s="9"/>
      <c r="H587" s="9"/>
      <c r="I587" s="9"/>
      <c r="J587" s="9"/>
      <c r="K587" s="9"/>
      <c r="L587" s="4"/>
      <c r="M587" s="4"/>
      <c r="N587" s="5"/>
      <c r="O587" s="5"/>
      <c r="P587" s="5"/>
      <c r="Q587" s="5"/>
      <c r="R587" s="5"/>
      <c r="S587" s="5"/>
      <c r="T587" s="6"/>
      <c r="U587" s="6"/>
      <c r="V587" s="6"/>
      <c r="W587" s="6"/>
      <c r="X587" s="6"/>
      <c r="Y587" s="6"/>
      <c r="Z587" s="6"/>
    </row>
    <row r="588" spans="1:26" ht="15.75" customHeight="1" x14ac:dyDescent="0.3">
      <c r="A588" s="4"/>
      <c r="B588" s="41"/>
      <c r="C588" s="21"/>
      <c r="D588" s="21"/>
      <c r="E588" s="9"/>
      <c r="F588" s="9"/>
      <c r="G588" s="9"/>
      <c r="H588" s="9"/>
      <c r="I588" s="9"/>
      <c r="J588" s="9"/>
      <c r="K588" s="9"/>
      <c r="L588" s="4"/>
      <c r="M588" s="4"/>
      <c r="N588" s="5"/>
      <c r="O588" s="5"/>
      <c r="P588" s="5"/>
      <c r="Q588" s="5"/>
      <c r="R588" s="5"/>
      <c r="S588" s="5"/>
      <c r="T588" s="6"/>
      <c r="U588" s="6"/>
      <c r="V588" s="6"/>
      <c r="W588" s="6"/>
      <c r="X588" s="6"/>
      <c r="Y588" s="6"/>
      <c r="Z588" s="6"/>
    </row>
    <row r="589" spans="1:26" ht="15.75" customHeight="1" x14ac:dyDescent="0.3">
      <c r="A589" s="4"/>
      <c r="B589" s="41"/>
      <c r="C589" s="21"/>
      <c r="D589" s="21"/>
      <c r="E589" s="9"/>
      <c r="F589" s="9"/>
      <c r="G589" s="9"/>
      <c r="H589" s="9"/>
      <c r="I589" s="9"/>
      <c r="J589" s="9"/>
      <c r="K589" s="9"/>
      <c r="L589" s="4"/>
      <c r="M589" s="4"/>
      <c r="N589" s="5"/>
      <c r="O589" s="5"/>
      <c r="P589" s="5"/>
      <c r="Q589" s="5"/>
      <c r="R589" s="5"/>
      <c r="S589" s="5"/>
      <c r="T589" s="6"/>
      <c r="U589" s="6"/>
      <c r="V589" s="6"/>
      <c r="W589" s="6"/>
      <c r="X589" s="6"/>
      <c r="Y589" s="6"/>
      <c r="Z589" s="6"/>
    </row>
    <row r="590" spans="1:26" ht="15.75" customHeight="1" x14ac:dyDescent="0.3">
      <c r="A590" s="4"/>
      <c r="B590" s="41"/>
      <c r="C590" s="21"/>
      <c r="D590" s="21"/>
      <c r="E590" s="9"/>
      <c r="F590" s="9"/>
      <c r="G590" s="9"/>
      <c r="H590" s="9"/>
      <c r="I590" s="9"/>
      <c r="J590" s="9"/>
      <c r="K590" s="9"/>
      <c r="L590" s="4"/>
      <c r="M590" s="4"/>
      <c r="N590" s="5"/>
      <c r="O590" s="5"/>
      <c r="P590" s="5"/>
      <c r="Q590" s="5"/>
      <c r="R590" s="5"/>
      <c r="S590" s="5"/>
      <c r="T590" s="6"/>
      <c r="U590" s="6"/>
      <c r="V590" s="6"/>
      <c r="W590" s="6"/>
      <c r="X590" s="6"/>
      <c r="Y590" s="6"/>
      <c r="Z590" s="6"/>
    </row>
    <row r="591" spans="1:26" ht="15.75" customHeight="1" x14ac:dyDescent="0.3">
      <c r="A591" s="4"/>
      <c r="B591" s="41"/>
      <c r="C591" s="21"/>
      <c r="D591" s="21"/>
      <c r="E591" s="9"/>
      <c r="F591" s="9"/>
      <c r="G591" s="9"/>
      <c r="H591" s="9"/>
      <c r="I591" s="9"/>
      <c r="J591" s="9"/>
      <c r="K591" s="9"/>
      <c r="L591" s="4"/>
      <c r="M591" s="4"/>
      <c r="N591" s="5"/>
      <c r="O591" s="5"/>
      <c r="P591" s="5"/>
      <c r="Q591" s="5"/>
      <c r="R591" s="5"/>
      <c r="S591" s="5"/>
      <c r="T591" s="6"/>
      <c r="U591" s="6"/>
      <c r="V591" s="6"/>
      <c r="W591" s="6"/>
      <c r="X591" s="6"/>
      <c r="Y591" s="6"/>
      <c r="Z591" s="6"/>
    </row>
    <row r="592" spans="1:26" ht="15.75" customHeight="1" x14ac:dyDescent="0.3">
      <c r="A592" s="4"/>
      <c r="B592" s="41"/>
      <c r="C592" s="21"/>
      <c r="D592" s="21"/>
      <c r="E592" s="9"/>
      <c r="F592" s="9"/>
      <c r="G592" s="9"/>
      <c r="H592" s="9"/>
      <c r="I592" s="9"/>
      <c r="J592" s="9"/>
      <c r="K592" s="9"/>
      <c r="L592" s="4"/>
      <c r="M592" s="4"/>
      <c r="N592" s="5"/>
      <c r="O592" s="5"/>
      <c r="P592" s="5"/>
      <c r="Q592" s="5"/>
      <c r="R592" s="5"/>
      <c r="S592" s="5"/>
      <c r="T592" s="6"/>
      <c r="U592" s="6"/>
      <c r="V592" s="6"/>
      <c r="W592" s="6"/>
      <c r="X592" s="6"/>
      <c r="Y592" s="6"/>
      <c r="Z592" s="6"/>
    </row>
    <row r="593" spans="1:26" ht="15.75" customHeight="1" x14ac:dyDescent="0.3">
      <c r="A593" s="4"/>
      <c r="B593" s="41"/>
      <c r="C593" s="21"/>
      <c r="D593" s="21"/>
      <c r="E593" s="9"/>
      <c r="F593" s="9"/>
      <c r="G593" s="9"/>
      <c r="H593" s="9"/>
      <c r="I593" s="9"/>
      <c r="J593" s="9"/>
      <c r="K593" s="9"/>
      <c r="L593" s="4"/>
      <c r="M593" s="4"/>
      <c r="N593" s="5"/>
      <c r="O593" s="5"/>
      <c r="P593" s="5"/>
      <c r="Q593" s="5"/>
      <c r="R593" s="5"/>
      <c r="S593" s="5"/>
      <c r="T593" s="6"/>
      <c r="U593" s="6"/>
      <c r="V593" s="6"/>
      <c r="W593" s="6"/>
      <c r="X593" s="6"/>
      <c r="Y593" s="6"/>
      <c r="Z593" s="6"/>
    </row>
    <row r="594" spans="1:26" ht="15.75" customHeight="1" x14ac:dyDescent="0.3">
      <c r="A594" s="4"/>
      <c r="B594" s="41"/>
      <c r="C594" s="21"/>
      <c r="D594" s="21"/>
      <c r="E594" s="9"/>
      <c r="F594" s="9"/>
      <c r="G594" s="9"/>
      <c r="H594" s="9"/>
      <c r="I594" s="9"/>
      <c r="J594" s="9"/>
      <c r="K594" s="9"/>
      <c r="L594" s="4"/>
      <c r="M594" s="4"/>
      <c r="N594" s="5"/>
      <c r="O594" s="5"/>
      <c r="P594" s="5"/>
      <c r="Q594" s="5"/>
      <c r="R594" s="5"/>
      <c r="S594" s="5"/>
      <c r="T594" s="6"/>
      <c r="U594" s="6"/>
      <c r="V594" s="6"/>
      <c r="W594" s="6"/>
      <c r="X594" s="6"/>
      <c r="Y594" s="6"/>
      <c r="Z594" s="6"/>
    </row>
    <row r="595" spans="1:26" ht="15.75" customHeight="1" x14ac:dyDescent="0.3">
      <c r="A595" s="4"/>
      <c r="B595" s="41"/>
      <c r="C595" s="21"/>
      <c r="D595" s="21"/>
      <c r="E595" s="9"/>
      <c r="F595" s="9"/>
      <c r="G595" s="9"/>
      <c r="H595" s="9"/>
      <c r="I595" s="9"/>
      <c r="J595" s="9"/>
      <c r="K595" s="9"/>
      <c r="L595" s="4"/>
      <c r="M595" s="4"/>
      <c r="N595" s="5"/>
      <c r="O595" s="5"/>
      <c r="P595" s="5"/>
      <c r="Q595" s="5"/>
      <c r="R595" s="5"/>
      <c r="S595" s="5"/>
      <c r="T595" s="6"/>
      <c r="U595" s="6"/>
      <c r="V595" s="6"/>
      <c r="W595" s="6"/>
      <c r="X595" s="6"/>
      <c r="Y595" s="6"/>
      <c r="Z595" s="6"/>
    </row>
    <row r="596" spans="1:26" ht="15.75" customHeight="1" x14ac:dyDescent="0.3">
      <c r="A596" s="4"/>
      <c r="B596" s="41"/>
      <c r="C596" s="21"/>
      <c r="D596" s="21"/>
      <c r="E596" s="9"/>
      <c r="F596" s="9"/>
      <c r="G596" s="9"/>
      <c r="H596" s="9"/>
      <c r="I596" s="9"/>
      <c r="J596" s="9"/>
      <c r="K596" s="9"/>
      <c r="L596" s="4"/>
      <c r="M596" s="4"/>
      <c r="N596" s="5"/>
      <c r="O596" s="5"/>
      <c r="P596" s="5"/>
      <c r="Q596" s="5"/>
      <c r="R596" s="5"/>
      <c r="S596" s="5"/>
      <c r="T596" s="6"/>
      <c r="U596" s="6"/>
      <c r="V596" s="6"/>
      <c r="W596" s="6"/>
      <c r="X596" s="6"/>
      <c r="Y596" s="6"/>
      <c r="Z596" s="6"/>
    </row>
    <row r="597" spans="1:26" ht="15.75" customHeight="1" x14ac:dyDescent="0.3">
      <c r="A597" s="4"/>
      <c r="B597" s="41"/>
      <c r="C597" s="21"/>
      <c r="D597" s="21"/>
      <c r="E597" s="9"/>
      <c r="F597" s="9"/>
      <c r="G597" s="9"/>
      <c r="H597" s="9"/>
      <c r="I597" s="9"/>
      <c r="J597" s="9"/>
      <c r="K597" s="9"/>
      <c r="L597" s="4"/>
      <c r="M597" s="4"/>
      <c r="N597" s="5"/>
      <c r="O597" s="5"/>
      <c r="P597" s="5"/>
      <c r="Q597" s="5"/>
      <c r="R597" s="5"/>
      <c r="S597" s="5"/>
      <c r="T597" s="6"/>
      <c r="U597" s="6"/>
      <c r="V597" s="6"/>
      <c r="W597" s="6"/>
      <c r="X597" s="6"/>
      <c r="Y597" s="6"/>
      <c r="Z597" s="6"/>
    </row>
    <row r="598" spans="1:26" ht="15.75" customHeight="1" x14ac:dyDescent="0.3">
      <c r="A598" s="4"/>
      <c r="B598" s="41"/>
      <c r="C598" s="21"/>
      <c r="D598" s="21"/>
      <c r="E598" s="9"/>
      <c r="F598" s="9"/>
      <c r="G598" s="9"/>
      <c r="H598" s="9"/>
      <c r="I598" s="9"/>
      <c r="J598" s="9"/>
      <c r="K598" s="9"/>
      <c r="L598" s="4"/>
      <c r="M598" s="4"/>
      <c r="N598" s="5"/>
      <c r="O598" s="5"/>
      <c r="P598" s="5"/>
      <c r="Q598" s="5"/>
      <c r="R598" s="5"/>
      <c r="S598" s="5"/>
      <c r="T598" s="6"/>
      <c r="U598" s="6"/>
      <c r="V598" s="6"/>
      <c r="W598" s="6"/>
      <c r="X598" s="6"/>
      <c r="Y598" s="6"/>
      <c r="Z598" s="6"/>
    </row>
    <row r="599" spans="1:26" ht="15.75" customHeight="1" x14ac:dyDescent="0.3">
      <c r="A599" s="4"/>
      <c r="B599" s="41"/>
      <c r="C599" s="21"/>
      <c r="D599" s="21"/>
      <c r="E599" s="9"/>
      <c r="F599" s="9"/>
      <c r="G599" s="9"/>
      <c r="H599" s="9"/>
      <c r="I599" s="9"/>
      <c r="J599" s="9"/>
      <c r="K599" s="9"/>
      <c r="L599" s="4"/>
      <c r="M599" s="4"/>
      <c r="N599" s="5"/>
      <c r="O599" s="5"/>
      <c r="P599" s="5"/>
      <c r="Q599" s="5"/>
      <c r="R599" s="5"/>
      <c r="S599" s="5"/>
      <c r="T599" s="6"/>
      <c r="U599" s="6"/>
      <c r="V599" s="6"/>
      <c r="W599" s="6"/>
      <c r="X599" s="6"/>
      <c r="Y599" s="6"/>
      <c r="Z599" s="6"/>
    </row>
    <row r="600" spans="1:26" ht="15.75" customHeight="1" x14ac:dyDescent="0.3">
      <c r="A600" s="4"/>
      <c r="B600" s="41"/>
      <c r="C600" s="21"/>
      <c r="D600" s="21"/>
      <c r="E600" s="9"/>
      <c r="F600" s="9"/>
      <c r="G600" s="9"/>
      <c r="H600" s="9"/>
      <c r="I600" s="9"/>
      <c r="J600" s="9"/>
      <c r="K600" s="9"/>
      <c r="L600" s="4"/>
      <c r="M600" s="4"/>
      <c r="N600" s="5"/>
      <c r="O600" s="5"/>
      <c r="P600" s="5"/>
      <c r="Q600" s="5"/>
      <c r="R600" s="5"/>
      <c r="S600" s="5"/>
      <c r="T600" s="6"/>
      <c r="U600" s="6"/>
      <c r="V600" s="6"/>
      <c r="W600" s="6"/>
      <c r="X600" s="6"/>
      <c r="Y600" s="6"/>
      <c r="Z600" s="6"/>
    </row>
    <row r="601" spans="1:26" ht="15.75" customHeight="1" x14ac:dyDescent="0.3">
      <c r="A601" s="4"/>
      <c r="B601" s="41"/>
      <c r="C601" s="21"/>
      <c r="D601" s="21"/>
      <c r="E601" s="9"/>
      <c r="F601" s="9"/>
      <c r="G601" s="9"/>
      <c r="H601" s="9"/>
      <c r="I601" s="9"/>
      <c r="J601" s="9"/>
      <c r="K601" s="9"/>
      <c r="L601" s="4"/>
      <c r="M601" s="4"/>
      <c r="N601" s="5"/>
      <c r="O601" s="5"/>
      <c r="P601" s="5"/>
      <c r="Q601" s="5"/>
      <c r="R601" s="5"/>
      <c r="S601" s="5"/>
      <c r="T601" s="6"/>
      <c r="U601" s="6"/>
      <c r="V601" s="6"/>
      <c r="W601" s="6"/>
      <c r="X601" s="6"/>
      <c r="Y601" s="6"/>
      <c r="Z601" s="6"/>
    </row>
    <row r="602" spans="1:26" ht="15.75" customHeight="1" x14ac:dyDescent="0.3">
      <c r="A602" s="4"/>
      <c r="B602" s="41"/>
      <c r="C602" s="21"/>
      <c r="D602" s="21"/>
      <c r="E602" s="9"/>
      <c r="F602" s="9"/>
      <c r="G602" s="9"/>
      <c r="H602" s="9"/>
      <c r="I602" s="9"/>
      <c r="J602" s="9"/>
      <c r="K602" s="9"/>
      <c r="L602" s="4"/>
      <c r="M602" s="4"/>
      <c r="N602" s="5"/>
      <c r="O602" s="5"/>
      <c r="P602" s="5"/>
      <c r="Q602" s="5"/>
      <c r="R602" s="5"/>
      <c r="S602" s="5"/>
      <c r="T602" s="6"/>
      <c r="U602" s="6"/>
      <c r="V602" s="6"/>
      <c r="W602" s="6"/>
      <c r="X602" s="6"/>
      <c r="Y602" s="6"/>
      <c r="Z602" s="6"/>
    </row>
    <row r="603" spans="1:26" ht="15.75" customHeight="1" x14ac:dyDescent="0.3">
      <c r="A603" s="4"/>
      <c r="B603" s="41"/>
      <c r="C603" s="21"/>
      <c r="D603" s="21"/>
      <c r="E603" s="9"/>
      <c r="F603" s="9"/>
      <c r="G603" s="9"/>
      <c r="H603" s="9"/>
      <c r="I603" s="9"/>
      <c r="J603" s="9"/>
      <c r="K603" s="9"/>
      <c r="L603" s="4"/>
      <c r="M603" s="4"/>
      <c r="N603" s="5"/>
      <c r="O603" s="5"/>
      <c r="P603" s="5"/>
      <c r="Q603" s="5"/>
      <c r="R603" s="5"/>
      <c r="S603" s="5"/>
      <c r="T603" s="6"/>
      <c r="U603" s="6"/>
      <c r="V603" s="6"/>
      <c r="W603" s="6"/>
      <c r="X603" s="6"/>
      <c r="Y603" s="6"/>
      <c r="Z603" s="6"/>
    </row>
    <row r="604" spans="1:26" ht="15.75" customHeight="1" x14ac:dyDescent="0.3">
      <c r="A604" s="4"/>
      <c r="B604" s="41"/>
      <c r="C604" s="21"/>
      <c r="D604" s="21"/>
      <c r="E604" s="9"/>
      <c r="F604" s="9"/>
      <c r="G604" s="9"/>
      <c r="H604" s="9"/>
      <c r="I604" s="9"/>
      <c r="J604" s="9"/>
      <c r="K604" s="9"/>
      <c r="L604" s="4"/>
      <c r="M604" s="4"/>
      <c r="N604" s="5"/>
      <c r="O604" s="5"/>
      <c r="P604" s="5"/>
      <c r="Q604" s="5"/>
      <c r="R604" s="5"/>
      <c r="S604" s="5"/>
      <c r="T604" s="6"/>
      <c r="U604" s="6"/>
      <c r="V604" s="6"/>
      <c r="W604" s="6"/>
      <c r="X604" s="6"/>
      <c r="Y604" s="6"/>
      <c r="Z604" s="6"/>
    </row>
    <row r="605" spans="1:26" ht="15.75" customHeight="1" x14ac:dyDescent="0.3">
      <c r="A605" s="4"/>
      <c r="B605" s="41"/>
      <c r="C605" s="21"/>
      <c r="D605" s="21"/>
      <c r="E605" s="9"/>
      <c r="F605" s="9"/>
      <c r="G605" s="9"/>
      <c r="H605" s="9"/>
      <c r="I605" s="9"/>
      <c r="J605" s="9"/>
      <c r="K605" s="9"/>
      <c r="L605" s="4"/>
      <c r="M605" s="4"/>
      <c r="N605" s="5"/>
      <c r="O605" s="5"/>
      <c r="P605" s="5"/>
      <c r="Q605" s="5"/>
      <c r="R605" s="5"/>
      <c r="S605" s="5"/>
      <c r="T605" s="6"/>
      <c r="U605" s="6"/>
      <c r="V605" s="6"/>
      <c r="W605" s="6"/>
      <c r="X605" s="6"/>
      <c r="Y605" s="6"/>
      <c r="Z605" s="6"/>
    </row>
    <row r="606" spans="1:26" ht="15.75" customHeight="1" x14ac:dyDescent="0.3">
      <c r="A606" s="4"/>
      <c r="B606" s="41"/>
      <c r="C606" s="21"/>
      <c r="D606" s="21"/>
      <c r="E606" s="9"/>
      <c r="F606" s="9"/>
      <c r="G606" s="9"/>
      <c r="H606" s="9"/>
      <c r="I606" s="9"/>
      <c r="J606" s="9"/>
      <c r="K606" s="9"/>
      <c r="L606" s="4"/>
      <c r="M606" s="4"/>
      <c r="N606" s="5"/>
      <c r="O606" s="5"/>
      <c r="P606" s="5"/>
      <c r="Q606" s="5"/>
      <c r="R606" s="5"/>
      <c r="S606" s="5"/>
      <c r="T606" s="6"/>
      <c r="U606" s="6"/>
      <c r="V606" s="6"/>
      <c r="W606" s="6"/>
      <c r="X606" s="6"/>
      <c r="Y606" s="6"/>
      <c r="Z606" s="6"/>
    </row>
    <row r="607" spans="1:26" ht="15.75" customHeight="1" x14ac:dyDescent="0.3">
      <c r="A607" s="4"/>
      <c r="B607" s="41"/>
      <c r="C607" s="21"/>
      <c r="D607" s="21"/>
      <c r="E607" s="9"/>
      <c r="F607" s="9"/>
      <c r="G607" s="9"/>
      <c r="H607" s="9"/>
      <c r="I607" s="9"/>
      <c r="J607" s="9"/>
      <c r="K607" s="9"/>
      <c r="L607" s="4"/>
      <c r="M607" s="4"/>
      <c r="N607" s="5"/>
      <c r="O607" s="5"/>
      <c r="P607" s="5"/>
      <c r="Q607" s="5"/>
      <c r="R607" s="5"/>
      <c r="S607" s="5"/>
      <c r="T607" s="6"/>
      <c r="U607" s="6"/>
      <c r="V607" s="6"/>
      <c r="W607" s="6"/>
      <c r="X607" s="6"/>
      <c r="Y607" s="6"/>
      <c r="Z607" s="6"/>
    </row>
    <row r="608" spans="1:26" ht="15.75" customHeight="1" x14ac:dyDescent="0.3">
      <c r="A608" s="4"/>
      <c r="B608" s="41"/>
      <c r="C608" s="21"/>
      <c r="D608" s="21"/>
      <c r="E608" s="9"/>
      <c r="F608" s="9"/>
      <c r="G608" s="9"/>
      <c r="H608" s="9"/>
      <c r="I608" s="9"/>
      <c r="J608" s="9"/>
      <c r="K608" s="9"/>
      <c r="L608" s="4"/>
      <c r="M608" s="4"/>
      <c r="N608" s="5"/>
      <c r="O608" s="5"/>
      <c r="P608" s="5"/>
      <c r="Q608" s="5"/>
      <c r="R608" s="5"/>
      <c r="S608" s="5"/>
      <c r="T608" s="6"/>
      <c r="U608" s="6"/>
      <c r="V608" s="6"/>
      <c r="W608" s="6"/>
      <c r="X608" s="6"/>
      <c r="Y608" s="6"/>
      <c r="Z608" s="6"/>
    </row>
    <row r="609" spans="1:26" ht="15.75" customHeight="1" x14ac:dyDescent="0.3">
      <c r="A609" s="4"/>
      <c r="B609" s="41"/>
      <c r="C609" s="21"/>
      <c r="D609" s="21"/>
      <c r="E609" s="9"/>
      <c r="F609" s="9"/>
      <c r="G609" s="9"/>
      <c r="H609" s="9"/>
      <c r="I609" s="9"/>
      <c r="J609" s="9"/>
      <c r="K609" s="9"/>
      <c r="L609" s="4"/>
      <c r="M609" s="4"/>
      <c r="N609" s="5"/>
      <c r="O609" s="5"/>
      <c r="P609" s="5"/>
      <c r="Q609" s="5"/>
      <c r="R609" s="5"/>
      <c r="S609" s="5"/>
      <c r="T609" s="6"/>
      <c r="U609" s="6"/>
      <c r="V609" s="6"/>
      <c r="W609" s="6"/>
      <c r="X609" s="6"/>
      <c r="Y609" s="6"/>
      <c r="Z609" s="6"/>
    </row>
    <row r="610" spans="1:26" ht="15.75" customHeight="1" x14ac:dyDescent="0.3">
      <c r="A610" s="4"/>
      <c r="B610" s="41"/>
      <c r="C610" s="21"/>
      <c r="D610" s="21"/>
      <c r="E610" s="9"/>
      <c r="F610" s="9"/>
      <c r="G610" s="9"/>
      <c r="H610" s="9"/>
      <c r="I610" s="9"/>
      <c r="J610" s="9"/>
      <c r="K610" s="9"/>
      <c r="L610" s="4"/>
      <c r="M610" s="4"/>
      <c r="N610" s="5"/>
      <c r="O610" s="5"/>
      <c r="P610" s="5"/>
      <c r="Q610" s="5"/>
      <c r="R610" s="5"/>
      <c r="S610" s="5"/>
      <c r="T610" s="6"/>
      <c r="U610" s="6"/>
      <c r="V610" s="6"/>
      <c r="W610" s="6"/>
      <c r="X610" s="6"/>
      <c r="Y610" s="6"/>
      <c r="Z610" s="6"/>
    </row>
    <row r="611" spans="1:26" ht="15.75" customHeight="1" x14ac:dyDescent="0.3">
      <c r="A611" s="4"/>
      <c r="B611" s="41"/>
      <c r="C611" s="21"/>
      <c r="D611" s="21"/>
      <c r="E611" s="9"/>
      <c r="F611" s="9"/>
      <c r="G611" s="9"/>
      <c r="H611" s="9"/>
      <c r="I611" s="9"/>
      <c r="J611" s="9"/>
      <c r="K611" s="9"/>
      <c r="L611" s="4"/>
      <c r="M611" s="4"/>
      <c r="N611" s="5"/>
      <c r="O611" s="5"/>
      <c r="P611" s="5"/>
      <c r="Q611" s="5"/>
      <c r="R611" s="5"/>
      <c r="S611" s="5"/>
      <c r="T611" s="6"/>
      <c r="U611" s="6"/>
      <c r="V611" s="6"/>
      <c r="W611" s="6"/>
      <c r="X611" s="6"/>
      <c r="Y611" s="6"/>
      <c r="Z611" s="6"/>
    </row>
    <row r="612" spans="1:26" ht="15.75" customHeight="1" x14ac:dyDescent="0.3">
      <c r="A612" s="4"/>
      <c r="B612" s="41"/>
      <c r="C612" s="21"/>
      <c r="D612" s="21"/>
      <c r="E612" s="9"/>
      <c r="F612" s="9"/>
      <c r="G612" s="9"/>
      <c r="H612" s="9"/>
      <c r="I612" s="9"/>
      <c r="J612" s="9"/>
      <c r="K612" s="9"/>
      <c r="L612" s="4"/>
      <c r="M612" s="4"/>
      <c r="N612" s="5"/>
      <c r="O612" s="5"/>
      <c r="P612" s="5"/>
      <c r="Q612" s="5"/>
      <c r="R612" s="5"/>
      <c r="S612" s="5"/>
      <c r="T612" s="6"/>
      <c r="U612" s="6"/>
      <c r="V612" s="6"/>
      <c r="W612" s="6"/>
      <c r="X612" s="6"/>
      <c r="Y612" s="6"/>
      <c r="Z612" s="6"/>
    </row>
    <row r="613" spans="1:26" ht="15.75" customHeight="1" x14ac:dyDescent="0.3">
      <c r="A613" s="4"/>
      <c r="B613" s="41"/>
      <c r="C613" s="21"/>
      <c r="D613" s="21"/>
      <c r="E613" s="9"/>
      <c r="F613" s="9"/>
      <c r="G613" s="9"/>
      <c r="H613" s="9"/>
      <c r="I613" s="9"/>
      <c r="J613" s="9"/>
      <c r="K613" s="9"/>
      <c r="L613" s="4"/>
      <c r="M613" s="4"/>
      <c r="N613" s="5"/>
      <c r="O613" s="5"/>
      <c r="P613" s="5"/>
      <c r="Q613" s="5"/>
      <c r="R613" s="5"/>
      <c r="S613" s="5"/>
      <c r="T613" s="6"/>
      <c r="U613" s="6"/>
      <c r="V613" s="6"/>
      <c r="W613" s="6"/>
      <c r="X613" s="6"/>
      <c r="Y613" s="6"/>
      <c r="Z613" s="6"/>
    </row>
    <row r="614" spans="1:26" ht="15.75" customHeight="1" x14ac:dyDescent="0.3">
      <c r="A614" s="4"/>
      <c r="B614" s="41"/>
      <c r="C614" s="21"/>
      <c r="D614" s="21"/>
      <c r="E614" s="9"/>
      <c r="F614" s="9"/>
      <c r="G614" s="9"/>
      <c r="H614" s="9"/>
      <c r="I614" s="9"/>
      <c r="J614" s="9"/>
      <c r="K614" s="9"/>
      <c r="L614" s="4"/>
      <c r="M614" s="4"/>
      <c r="N614" s="5"/>
      <c r="O614" s="5"/>
      <c r="P614" s="5"/>
      <c r="Q614" s="5"/>
      <c r="R614" s="5"/>
      <c r="S614" s="5"/>
      <c r="T614" s="6"/>
      <c r="U614" s="6"/>
      <c r="V614" s="6"/>
      <c r="W614" s="6"/>
      <c r="X614" s="6"/>
      <c r="Y614" s="6"/>
      <c r="Z614" s="6"/>
    </row>
    <row r="615" spans="1:26" ht="15.75" customHeight="1" x14ac:dyDescent="0.3">
      <c r="A615" s="4"/>
      <c r="B615" s="41"/>
      <c r="C615" s="21"/>
      <c r="D615" s="21"/>
      <c r="E615" s="9"/>
      <c r="F615" s="9"/>
      <c r="G615" s="9"/>
      <c r="H615" s="9"/>
      <c r="I615" s="9"/>
      <c r="J615" s="9"/>
      <c r="K615" s="9"/>
      <c r="L615" s="4"/>
      <c r="M615" s="4"/>
      <c r="N615" s="5"/>
      <c r="O615" s="5"/>
      <c r="P615" s="5"/>
      <c r="Q615" s="5"/>
      <c r="R615" s="5"/>
      <c r="S615" s="5"/>
      <c r="T615" s="6"/>
      <c r="U615" s="6"/>
      <c r="V615" s="6"/>
      <c r="W615" s="6"/>
      <c r="X615" s="6"/>
      <c r="Y615" s="6"/>
      <c r="Z615" s="6"/>
    </row>
    <row r="616" spans="1:26" ht="15.75" customHeight="1" x14ac:dyDescent="0.3">
      <c r="A616" s="4"/>
      <c r="B616" s="41"/>
      <c r="C616" s="21"/>
      <c r="D616" s="21"/>
      <c r="E616" s="9"/>
      <c r="F616" s="9"/>
      <c r="G616" s="9"/>
      <c r="H616" s="9"/>
      <c r="I616" s="9"/>
      <c r="J616" s="9"/>
      <c r="K616" s="9"/>
      <c r="L616" s="4"/>
      <c r="M616" s="4"/>
      <c r="N616" s="5"/>
      <c r="O616" s="5"/>
      <c r="P616" s="5"/>
      <c r="Q616" s="5"/>
      <c r="R616" s="5"/>
      <c r="S616" s="5"/>
      <c r="T616" s="6"/>
      <c r="U616" s="6"/>
      <c r="V616" s="6"/>
      <c r="W616" s="6"/>
      <c r="X616" s="6"/>
      <c r="Y616" s="6"/>
      <c r="Z616" s="6"/>
    </row>
    <row r="617" spans="1:26" ht="15.75" customHeight="1" x14ac:dyDescent="0.3">
      <c r="A617" s="4"/>
      <c r="B617" s="41"/>
      <c r="C617" s="21"/>
      <c r="D617" s="21"/>
      <c r="E617" s="9"/>
      <c r="F617" s="9"/>
      <c r="G617" s="9"/>
      <c r="H617" s="9"/>
      <c r="I617" s="9"/>
      <c r="J617" s="9"/>
      <c r="K617" s="9"/>
      <c r="L617" s="4"/>
      <c r="M617" s="4"/>
      <c r="N617" s="5"/>
      <c r="O617" s="5"/>
      <c r="P617" s="5"/>
      <c r="Q617" s="5"/>
      <c r="R617" s="5"/>
      <c r="S617" s="5"/>
      <c r="T617" s="6"/>
      <c r="U617" s="6"/>
      <c r="V617" s="6"/>
      <c r="W617" s="6"/>
      <c r="X617" s="6"/>
      <c r="Y617" s="6"/>
      <c r="Z617" s="6"/>
    </row>
    <row r="618" spans="1:26" ht="15.75" customHeight="1" x14ac:dyDescent="0.3">
      <c r="A618" s="4"/>
      <c r="B618" s="41"/>
      <c r="C618" s="21"/>
      <c r="D618" s="21"/>
      <c r="E618" s="9"/>
      <c r="F618" s="9"/>
      <c r="G618" s="9"/>
      <c r="H618" s="9"/>
      <c r="I618" s="9"/>
      <c r="J618" s="9"/>
      <c r="K618" s="9"/>
      <c r="L618" s="4"/>
      <c r="M618" s="4"/>
      <c r="N618" s="5"/>
      <c r="O618" s="5"/>
      <c r="P618" s="5"/>
      <c r="Q618" s="5"/>
      <c r="R618" s="5"/>
      <c r="S618" s="5"/>
      <c r="T618" s="6"/>
      <c r="U618" s="6"/>
      <c r="V618" s="6"/>
      <c r="W618" s="6"/>
      <c r="X618" s="6"/>
      <c r="Y618" s="6"/>
      <c r="Z618" s="6"/>
    </row>
    <row r="619" spans="1:26" ht="15.75" customHeight="1" x14ac:dyDescent="0.3">
      <c r="A619" s="4"/>
      <c r="B619" s="41"/>
      <c r="C619" s="21"/>
      <c r="D619" s="21"/>
      <c r="E619" s="9"/>
      <c r="F619" s="9"/>
      <c r="G619" s="9"/>
      <c r="H619" s="9"/>
      <c r="I619" s="9"/>
      <c r="J619" s="9"/>
      <c r="K619" s="9"/>
      <c r="L619" s="4"/>
      <c r="M619" s="4"/>
      <c r="N619" s="5"/>
      <c r="O619" s="5"/>
      <c r="P619" s="5"/>
      <c r="Q619" s="5"/>
      <c r="R619" s="5"/>
      <c r="S619" s="5"/>
      <c r="T619" s="6"/>
      <c r="U619" s="6"/>
      <c r="V619" s="6"/>
      <c r="W619" s="6"/>
      <c r="X619" s="6"/>
      <c r="Y619" s="6"/>
      <c r="Z619" s="6"/>
    </row>
    <row r="620" spans="1:26" ht="15.75" customHeight="1" x14ac:dyDescent="0.3">
      <c r="A620" s="4"/>
      <c r="B620" s="41"/>
      <c r="C620" s="21"/>
      <c r="D620" s="21"/>
      <c r="E620" s="9"/>
      <c r="F620" s="9"/>
      <c r="G620" s="9"/>
      <c r="H620" s="9"/>
      <c r="I620" s="9"/>
      <c r="J620" s="9"/>
      <c r="K620" s="9"/>
      <c r="L620" s="4"/>
      <c r="M620" s="4"/>
      <c r="N620" s="5"/>
      <c r="O620" s="5"/>
      <c r="P620" s="5"/>
      <c r="Q620" s="5"/>
      <c r="R620" s="5"/>
      <c r="S620" s="5"/>
      <c r="T620" s="6"/>
      <c r="U620" s="6"/>
      <c r="V620" s="6"/>
      <c r="W620" s="6"/>
      <c r="X620" s="6"/>
      <c r="Y620" s="6"/>
      <c r="Z620" s="6"/>
    </row>
    <row r="621" spans="1:26" ht="15.75" customHeight="1" x14ac:dyDescent="0.3">
      <c r="A621" s="4"/>
      <c r="B621" s="41"/>
      <c r="C621" s="21"/>
      <c r="D621" s="21"/>
      <c r="E621" s="9"/>
      <c r="F621" s="9"/>
      <c r="G621" s="9"/>
      <c r="H621" s="9"/>
      <c r="I621" s="9"/>
      <c r="J621" s="9"/>
      <c r="K621" s="9"/>
      <c r="L621" s="4"/>
      <c r="M621" s="4"/>
      <c r="N621" s="5"/>
      <c r="O621" s="5"/>
      <c r="P621" s="5"/>
      <c r="Q621" s="5"/>
      <c r="R621" s="5"/>
      <c r="S621" s="5"/>
      <c r="T621" s="6"/>
      <c r="U621" s="6"/>
      <c r="V621" s="6"/>
      <c r="W621" s="6"/>
      <c r="X621" s="6"/>
      <c r="Y621" s="6"/>
      <c r="Z621" s="6"/>
    </row>
    <row r="622" spans="1:26" ht="15.75" customHeight="1" x14ac:dyDescent="0.3">
      <c r="A622" s="4"/>
      <c r="B622" s="41"/>
      <c r="C622" s="21"/>
      <c r="D622" s="21"/>
      <c r="E622" s="9"/>
      <c r="F622" s="9"/>
      <c r="G622" s="9"/>
      <c r="H622" s="9"/>
      <c r="I622" s="9"/>
      <c r="J622" s="9"/>
      <c r="K622" s="9"/>
      <c r="L622" s="4"/>
      <c r="M622" s="4"/>
      <c r="N622" s="5"/>
      <c r="O622" s="5"/>
      <c r="P622" s="5"/>
      <c r="Q622" s="5"/>
      <c r="R622" s="5"/>
      <c r="S622" s="5"/>
      <c r="T622" s="6"/>
      <c r="U622" s="6"/>
      <c r="V622" s="6"/>
      <c r="W622" s="6"/>
      <c r="X622" s="6"/>
      <c r="Y622" s="6"/>
      <c r="Z622" s="6"/>
    </row>
    <row r="623" spans="1:26" ht="15.75" customHeight="1" x14ac:dyDescent="0.3">
      <c r="A623" s="4"/>
      <c r="B623" s="41"/>
      <c r="C623" s="21"/>
      <c r="D623" s="21"/>
      <c r="E623" s="9"/>
      <c r="F623" s="9"/>
      <c r="G623" s="9"/>
      <c r="H623" s="9"/>
      <c r="I623" s="9"/>
      <c r="J623" s="9"/>
      <c r="K623" s="9"/>
      <c r="L623" s="4"/>
      <c r="M623" s="4"/>
      <c r="N623" s="5"/>
      <c r="O623" s="5"/>
      <c r="P623" s="5"/>
      <c r="Q623" s="5"/>
      <c r="R623" s="5"/>
      <c r="S623" s="5"/>
      <c r="T623" s="6"/>
      <c r="U623" s="6"/>
      <c r="V623" s="6"/>
      <c r="W623" s="6"/>
      <c r="X623" s="6"/>
      <c r="Y623" s="6"/>
      <c r="Z623" s="6"/>
    </row>
    <row r="624" spans="1:26" ht="15.75" customHeight="1" x14ac:dyDescent="0.3">
      <c r="A624" s="4"/>
      <c r="B624" s="41"/>
      <c r="C624" s="21"/>
      <c r="D624" s="21"/>
      <c r="E624" s="9"/>
      <c r="F624" s="9"/>
      <c r="G624" s="9"/>
      <c r="H624" s="9"/>
      <c r="I624" s="9"/>
      <c r="J624" s="9"/>
      <c r="K624" s="9"/>
      <c r="L624" s="4"/>
      <c r="M624" s="4"/>
      <c r="N624" s="5"/>
      <c r="O624" s="5"/>
      <c r="P624" s="5"/>
      <c r="Q624" s="5"/>
      <c r="R624" s="5"/>
      <c r="S624" s="5"/>
      <c r="T624" s="6"/>
      <c r="U624" s="6"/>
      <c r="V624" s="6"/>
      <c r="W624" s="6"/>
      <c r="X624" s="6"/>
      <c r="Y624" s="6"/>
      <c r="Z624" s="6"/>
    </row>
    <row r="625" spans="1:26" ht="15.75" customHeight="1" x14ac:dyDescent="0.3">
      <c r="A625" s="4"/>
      <c r="B625" s="41"/>
      <c r="C625" s="21"/>
      <c r="D625" s="21"/>
      <c r="E625" s="9"/>
      <c r="F625" s="9"/>
      <c r="G625" s="9"/>
      <c r="H625" s="9"/>
      <c r="I625" s="9"/>
      <c r="J625" s="9"/>
      <c r="K625" s="9"/>
      <c r="L625" s="4"/>
      <c r="M625" s="4"/>
      <c r="N625" s="5"/>
      <c r="O625" s="5"/>
      <c r="P625" s="5"/>
      <c r="Q625" s="5"/>
      <c r="R625" s="5"/>
      <c r="S625" s="5"/>
      <c r="T625" s="6"/>
      <c r="U625" s="6"/>
      <c r="V625" s="6"/>
      <c r="W625" s="6"/>
      <c r="X625" s="6"/>
      <c r="Y625" s="6"/>
      <c r="Z625" s="6"/>
    </row>
    <row r="626" spans="1:26" ht="15.75" customHeight="1" x14ac:dyDescent="0.3">
      <c r="A626" s="4"/>
      <c r="B626" s="41"/>
      <c r="C626" s="21"/>
      <c r="D626" s="21"/>
      <c r="E626" s="9"/>
      <c r="F626" s="9"/>
      <c r="G626" s="9"/>
      <c r="H626" s="9"/>
      <c r="I626" s="9"/>
      <c r="J626" s="9"/>
      <c r="K626" s="9"/>
      <c r="L626" s="4"/>
      <c r="M626" s="4"/>
      <c r="N626" s="5"/>
      <c r="O626" s="5"/>
      <c r="P626" s="5"/>
      <c r="Q626" s="5"/>
      <c r="R626" s="5"/>
      <c r="S626" s="5"/>
      <c r="T626" s="6"/>
      <c r="U626" s="6"/>
      <c r="V626" s="6"/>
      <c r="W626" s="6"/>
      <c r="X626" s="6"/>
      <c r="Y626" s="6"/>
      <c r="Z626" s="6"/>
    </row>
    <row r="627" spans="1:26" ht="15.75" customHeight="1" x14ac:dyDescent="0.3">
      <c r="A627" s="4"/>
      <c r="B627" s="41"/>
      <c r="C627" s="21"/>
      <c r="D627" s="21"/>
      <c r="E627" s="9"/>
      <c r="F627" s="9"/>
      <c r="G627" s="9"/>
      <c r="H627" s="9"/>
      <c r="I627" s="9"/>
      <c r="J627" s="9"/>
      <c r="K627" s="9"/>
      <c r="L627" s="4"/>
      <c r="M627" s="4"/>
      <c r="N627" s="5"/>
      <c r="O627" s="5"/>
      <c r="P627" s="5"/>
      <c r="Q627" s="5"/>
      <c r="R627" s="5"/>
      <c r="S627" s="5"/>
      <c r="T627" s="6"/>
      <c r="U627" s="6"/>
      <c r="V627" s="6"/>
      <c r="W627" s="6"/>
      <c r="X627" s="6"/>
      <c r="Y627" s="6"/>
      <c r="Z627" s="6"/>
    </row>
    <row r="628" spans="1:26" ht="15.75" customHeight="1" x14ac:dyDescent="0.3">
      <c r="A628" s="4"/>
      <c r="B628" s="41"/>
      <c r="C628" s="21"/>
      <c r="D628" s="21"/>
      <c r="E628" s="9"/>
      <c r="F628" s="9"/>
      <c r="G628" s="9"/>
      <c r="H628" s="9"/>
      <c r="I628" s="9"/>
      <c r="J628" s="9"/>
      <c r="K628" s="9"/>
      <c r="L628" s="4"/>
      <c r="M628" s="4"/>
      <c r="N628" s="5"/>
      <c r="O628" s="5"/>
      <c r="P628" s="5"/>
      <c r="Q628" s="5"/>
      <c r="R628" s="5"/>
      <c r="S628" s="5"/>
      <c r="T628" s="6"/>
      <c r="U628" s="6"/>
      <c r="V628" s="6"/>
      <c r="W628" s="6"/>
      <c r="X628" s="6"/>
      <c r="Y628" s="6"/>
      <c r="Z628" s="6"/>
    </row>
    <row r="629" spans="1:26" ht="15.75" customHeight="1" x14ac:dyDescent="0.3">
      <c r="A629" s="4"/>
      <c r="B629" s="41"/>
      <c r="C629" s="21"/>
      <c r="D629" s="21"/>
      <c r="E629" s="9"/>
      <c r="F629" s="9"/>
      <c r="G629" s="9"/>
      <c r="H629" s="9"/>
      <c r="I629" s="9"/>
      <c r="J629" s="9"/>
      <c r="K629" s="9"/>
      <c r="L629" s="4"/>
      <c r="M629" s="4"/>
      <c r="N629" s="5"/>
      <c r="O629" s="5"/>
      <c r="P629" s="5"/>
      <c r="Q629" s="5"/>
      <c r="R629" s="5"/>
      <c r="S629" s="5"/>
      <c r="T629" s="6"/>
      <c r="U629" s="6"/>
      <c r="V629" s="6"/>
      <c r="W629" s="6"/>
      <c r="X629" s="6"/>
      <c r="Y629" s="6"/>
      <c r="Z629" s="6"/>
    </row>
    <row r="630" spans="1:26" ht="15.75" customHeight="1" x14ac:dyDescent="0.3">
      <c r="A630" s="4"/>
      <c r="B630" s="41"/>
      <c r="C630" s="21"/>
      <c r="D630" s="21"/>
      <c r="E630" s="9"/>
      <c r="F630" s="9"/>
      <c r="G630" s="9"/>
      <c r="H630" s="9"/>
      <c r="I630" s="9"/>
      <c r="J630" s="9"/>
      <c r="K630" s="9"/>
      <c r="L630" s="4"/>
      <c r="M630" s="4"/>
      <c r="N630" s="5"/>
      <c r="O630" s="5"/>
      <c r="P630" s="5"/>
      <c r="Q630" s="5"/>
      <c r="R630" s="5"/>
      <c r="S630" s="5"/>
      <c r="T630" s="6"/>
      <c r="U630" s="6"/>
      <c r="V630" s="6"/>
      <c r="W630" s="6"/>
      <c r="X630" s="6"/>
      <c r="Y630" s="6"/>
      <c r="Z630" s="6"/>
    </row>
    <row r="631" spans="1:26" ht="15.75" customHeight="1" x14ac:dyDescent="0.3">
      <c r="A631" s="4"/>
      <c r="B631" s="41"/>
      <c r="C631" s="21"/>
      <c r="D631" s="21"/>
      <c r="E631" s="9"/>
      <c r="F631" s="9"/>
      <c r="G631" s="9"/>
      <c r="H631" s="9"/>
      <c r="I631" s="9"/>
      <c r="J631" s="9"/>
      <c r="K631" s="9"/>
      <c r="L631" s="4"/>
      <c r="M631" s="4"/>
      <c r="N631" s="5"/>
      <c r="O631" s="5"/>
      <c r="P631" s="5"/>
      <c r="Q631" s="5"/>
      <c r="R631" s="5"/>
      <c r="S631" s="5"/>
      <c r="T631" s="6"/>
      <c r="U631" s="6"/>
      <c r="V631" s="6"/>
      <c r="W631" s="6"/>
      <c r="X631" s="6"/>
      <c r="Y631" s="6"/>
      <c r="Z631" s="6"/>
    </row>
    <row r="632" spans="1:26" ht="15.75" customHeight="1" x14ac:dyDescent="0.3">
      <c r="A632" s="4"/>
      <c r="B632" s="41"/>
      <c r="C632" s="21"/>
      <c r="D632" s="21"/>
      <c r="E632" s="9"/>
      <c r="F632" s="9"/>
      <c r="G632" s="9"/>
      <c r="H632" s="9"/>
      <c r="I632" s="9"/>
      <c r="J632" s="9"/>
      <c r="K632" s="9"/>
      <c r="L632" s="4"/>
      <c r="M632" s="4"/>
      <c r="N632" s="5"/>
      <c r="O632" s="5"/>
      <c r="P632" s="5"/>
      <c r="Q632" s="5"/>
      <c r="R632" s="5"/>
      <c r="S632" s="5"/>
      <c r="T632" s="6"/>
      <c r="U632" s="6"/>
      <c r="V632" s="6"/>
      <c r="W632" s="6"/>
      <c r="X632" s="6"/>
      <c r="Y632" s="6"/>
      <c r="Z632" s="6"/>
    </row>
    <row r="633" spans="1:26" ht="15.75" customHeight="1" x14ac:dyDescent="0.3">
      <c r="A633" s="4"/>
      <c r="B633" s="41"/>
      <c r="C633" s="21"/>
      <c r="D633" s="21"/>
      <c r="E633" s="9"/>
      <c r="F633" s="9"/>
      <c r="G633" s="9"/>
      <c r="H633" s="9"/>
      <c r="I633" s="9"/>
      <c r="J633" s="9"/>
      <c r="K633" s="9"/>
      <c r="L633" s="4"/>
      <c r="M633" s="4"/>
      <c r="N633" s="5"/>
      <c r="O633" s="5"/>
      <c r="P633" s="5"/>
      <c r="Q633" s="5"/>
      <c r="R633" s="5"/>
      <c r="S633" s="5"/>
      <c r="T633" s="6"/>
      <c r="U633" s="6"/>
      <c r="V633" s="6"/>
      <c r="W633" s="6"/>
      <c r="X633" s="6"/>
      <c r="Y633" s="6"/>
      <c r="Z633" s="6"/>
    </row>
    <row r="634" spans="1:26" ht="15.75" customHeight="1" x14ac:dyDescent="0.3">
      <c r="A634" s="4"/>
      <c r="B634" s="41"/>
      <c r="C634" s="21"/>
      <c r="D634" s="21"/>
      <c r="E634" s="9"/>
      <c r="F634" s="9"/>
      <c r="G634" s="9"/>
      <c r="H634" s="9"/>
      <c r="I634" s="9"/>
      <c r="J634" s="9"/>
      <c r="K634" s="9"/>
      <c r="L634" s="4"/>
      <c r="M634" s="4"/>
      <c r="N634" s="5"/>
      <c r="O634" s="5"/>
      <c r="P634" s="5"/>
      <c r="Q634" s="5"/>
      <c r="R634" s="5"/>
      <c r="S634" s="5"/>
      <c r="T634" s="6"/>
      <c r="U634" s="6"/>
      <c r="V634" s="6"/>
      <c r="W634" s="6"/>
      <c r="X634" s="6"/>
      <c r="Y634" s="6"/>
      <c r="Z634" s="6"/>
    </row>
    <row r="635" spans="1:26" ht="15.75" customHeight="1" x14ac:dyDescent="0.3">
      <c r="A635" s="4"/>
      <c r="B635" s="41"/>
      <c r="C635" s="21"/>
      <c r="D635" s="21"/>
      <c r="E635" s="9"/>
      <c r="F635" s="9"/>
      <c r="G635" s="9"/>
      <c r="H635" s="9"/>
      <c r="I635" s="9"/>
      <c r="J635" s="9"/>
      <c r="K635" s="9"/>
      <c r="L635" s="4"/>
      <c r="M635" s="4"/>
      <c r="N635" s="5"/>
      <c r="O635" s="5"/>
      <c r="P635" s="5"/>
      <c r="Q635" s="5"/>
      <c r="R635" s="5"/>
      <c r="S635" s="5"/>
      <c r="T635" s="6"/>
      <c r="U635" s="6"/>
      <c r="V635" s="6"/>
      <c r="W635" s="6"/>
      <c r="X635" s="6"/>
      <c r="Y635" s="6"/>
      <c r="Z635" s="6"/>
    </row>
    <row r="636" spans="1:26" ht="15.75" customHeight="1" x14ac:dyDescent="0.3">
      <c r="A636" s="4"/>
      <c r="B636" s="41"/>
      <c r="C636" s="21"/>
      <c r="D636" s="21"/>
      <c r="E636" s="9"/>
      <c r="F636" s="9"/>
      <c r="G636" s="9"/>
      <c r="H636" s="9"/>
      <c r="I636" s="9"/>
      <c r="J636" s="9"/>
      <c r="K636" s="9"/>
      <c r="L636" s="4"/>
      <c r="M636" s="4"/>
      <c r="N636" s="5"/>
      <c r="O636" s="5"/>
      <c r="P636" s="5"/>
      <c r="Q636" s="5"/>
      <c r="R636" s="5"/>
      <c r="S636" s="5"/>
      <c r="T636" s="6"/>
      <c r="U636" s="6"/>
      <c r="V636" s="6"/>
      <c r="W636" s="6"/>
      <c r="X636" s="6"/>
      <c r="Y636" s="6"/>
      <c r="Z636" s="6"/>
    </row>
    <row r="637" spans="1:26" ht="15.75" customHeight="1" x14ac:dyDescent="0.3">
      <c r="A637" s="4"/>
      <c r="B637" s="41"/>
      <c r="C637" s="21"/>
      <c r="D637" s="21"/>
      <c r="E637" s="9"/>
      <c r="F637" s="9"/>
      <c r="G637" s="9"/>
      <c r="H637" s="9"/>
      <c r="I637" s="9"/>
      <c r="J637" s="9"/>
      <c r="K637" s="9"/>
      <c r="L637" s="4"/>
      <c r="M637" s="4"/>
      <c r="N637" s="5"/>
      <c r="O637" s="5"/>
      <c r="P637" s="5"/>
      <c r="Q637" s="5"/>
      <c r="R637" s="5"/>
      <c r="S637" s="5"/>
      <c r="T637" s="6"/>
      <c r="U637" s="6"/>
      <c r="V637" s="6"/>
      <c r="W637" s="6"/>
      <c r="X637" s="6"/>
      <c r="Y637" s="6"/>
      <c r="Z637" s="6"/>
    </row>
    <row r="638" spans="1:26" ht="15.75" customHeight="1" x14ac:dyDescent="0.3">
      <c r="A638" s="4"/>
      <c r="B638" s="41"/>
      <c r="C638" s="21"/>
      <c r="D638" s="21"/>
      <c r="E638" s="9"/>
      <c r="F638" s="9"/>
      <c r="G638" s="9"/>
      <c r="H638" s="9"/>
      <c r="I638" s="9"/>
      <c r="J638" s="9"/>
      <c r="K638" s="9"/>
      <c r="L638" s="4"/>
      <c r="M638" s="4"/>
      <c r="N638" s="5"/>
      <c r="O638" s="5"/>
      <c r="P638" s="5"/>
      <c r="Q638" s="5"/>
      <c r="R638" s="5"/>
      <c r="S638" s="5"/>
      <c r="T638" s="6"/>
      <c r="U638" s="6"/>
      <c r="V638" s="6"/>
      <c r="W638" s="6"/>
      <c r="X638" s="6"/>
      <c r="Y638" s="6"/>
      <c r="Z638" s="6"/>
    </row>
    <row r="639" spans="1:26" ht="15.75" customHeight="1" x14ac:dyDescent="0.3">
      <c r="A639" s="4"/>
      <c r="B639" s="41"/>
      <c r="C639" s="21"/>
      <c r="D639" s="21"/>
      <c r="E639" s="9"/>
      <c r="F639" s="9"/>
      <c r="G639" s="9"/>
      <c r="H639" s="9"/>
      <c r="I639" s="9"/>
      <c r="J639" s="9"/>
      <c r="K639" s="9"/>
      <c r="L639" s="4"/>
      <c r="M639" s="4"/>
      <c r="N639" s="5"/>
      <c r="O639" s="5"/>
      <c r="P639" s="5"/>
      <c r="Q639" s="5"/>
      <c r="R639" s="5"/>
      <c r="S639" s="5"/>
      <c r="T639" s="6"/>
      <c r="U639" s="6"/>
      <c r="V639" s="6"/>
      <c r="W639" s="6"/>
      <c r="X639" s="6"/>
      <c r="Y639" s="6"/>
      <c r="Z639" s="6"/>
    </row>
    <row r="640" spans="1:26" ht="15.75" customHeight="1" x14ac:dyDescent="0.3">
      <c r="A640" s="4"/>
      <c r="B640" s="41"/>
      <c r="C640" s="21"/>
      <c r="D640" s="21"/>
      <c r="E640" s="9"/>
      <c r="F640" s="9"/>
      <c r="G640" s="9"/>
      <c r="H640" s="9"/>
      <c r="I640" s="9"/>
      <c r="J640" s="9"/>
      <c r="K640" s="9"/>
      <c r="L640" s="4"/>
      <c r="M640" s="4"/>
      <c r="N640" s="5"/>
      <c r="O640" s="5"/>
      <c r="P640" s="5"/>
      <c r="Q640" s="5"/>
      <c r="R640" s="5"/>
      <c r="S640" s="5"/>
      <c r="T640" s="6"/>
      <c r="U640" s="6"/>
      <c r="V640" s="6"/>
      <c r="W640" s="6"/>
      <c r="X640" s="6"/>
      <c r="Y640" s="6"/>
      <c r="Z640" s="6"/>
    </row>
    <row r="641" spans="1:26" ht="15.75" customHeight="1" x14ac:dyDescent="0.3">
      <c r="A641" s="4"/>
      <c r="B641" s="41"/>
      <c r="C641" s="21"/>
      <c r="D641" s="21"/>
      <c r="E641" s="9"/>
      <c r="F641" s="9"/>
      <c r="G641" s="9"/>
      <c r="H641" s="9"/>
      <c r="I641" s="9"/>
      <c r="J641" s="9"/>
      <c r="K641" s="9"/>
      <c r="L641" s="4"/>
      <c r="M641" s="4"/>
      <c r="N641" s="5"/>
      <c r="O641" s="5"/>
      <c r="P641" s="5"/>
      <c r="Q641" s="5"/>
      <c r="R641" s="5"/>
      <c r="S641" s="5"/>
      <c r="T641" s="6"/>
      <c r="U641" s="6"/>
      <c r="V641" s="6"/>
      <c r="W641" s="6"/>
      <c r="X641" s="6"/>
      <c r="Y641" s="6"/>
      <c r="Z641" s="6"/>
    </row>
    <row r="642" spans="1:26" ht="15.75" customHeight="1" x14ac:dyDescent="0.3">
      <c r="A642" s="4"/>
      <c r="B642" s="41"/>
      <c r="C642" s="21"/>
      <c r="D642" s="21"/>
      <c r="E642" s="9"/>
      <c r="F642" s="9"/>
      <c r="G642" s="9"/>
      <c r="H642" s="9"/>
      <c r="I642" s="9"/>
      <c r="J642" s="9"/>
      <c r="K642" s="9"/>
      <c r="L642" s="4"/>
      <c r="M642" s="4"/>
      <c r="N642" s="5"/>
      <c r="O642" s="5"/>
      <c r="P642" s="5"/>
      <c r="Q642" s="5"/>
      <c r="R642" s="5"/>
      <c r="S642" s="5"/>
      <c r="T642" s="6"/>
      <c r="U642" s="6"/>
      <c r="V642" s="6"/>
      <c r="W642" s="6"/>
      <c r="X642" s="6"/>
      <c r="Y642" s="6"/>
      <c r="Z642" s="6"/>
    </row>
    <row r="643" spans="1:26" ht="15.75" customHeight="1" x14ac:dyDescent="0.3">
      <c r="A643" s="4"/>
      <c r="B643" s="41"/>
      <c r="C643" s="21"/>
      <c r="D643" s="21"/>
      <c r="E643" s="9"/>
      <c r="F643" s="9"/>
      <c r="G643" s="9"/>
      <c r="H643" s="9"/>
      <c r="I643" s="9"/>
      <c r="J643" s="9"/>
      <c r="K643" s="9"/>
      <c r="L643" s="4"/>
      <c r="M643" s="4"/>
      <c r="N643" s="5"/>
      <c r="O643" s="5"/>
      <c r="P643" s="5"/>
      <c r="Q643" s="5"/>
      <c r="R643" s="5"/>
      <c r="S643" s="5"/>
      <c r="T643" s="6"/>
      <c r="U643" s="6"/>
      <c r="V643" s="6"/>
      <c r="W643" s="6"/>
      <c r="X643" s="6"/>
      <c r="Y643" s="6"/>
      <c r="Z643" s="6"/>
    </row>
    <row r="644" spans="1:26" ht="15.75" customHeight="1" x14ac:dyDescent="0.3">
      <c r="A644" s="4"/>
      <c r="B644" s="41"/>
      <c r="C644" s="21"/>
      <c r="D644" s="21"/>
      <c r="E644" s="9"/>
      <c r="F644" s="9"/>
      <c r="G644" s="9"/>
      <c r="H644" s="9"/>
      <c r="I644" s="9"/>
      <c r="J644" s="9"/>
      <c r="K644" s="9"/>
      <c r="L644" s="4"/>
      <c r="M644" s="4"/>
      <c r="N644" s="5"/>
      <c r="O644" s="5"/>
      <c r="P644" s="5"/>
      <c r="Q644" s="5"/>
      <c r="R644" s="5"/>
      <c r="S644" s="5"/>
      <c r="T644" s="6"/>
      <c r="U644" s="6"/>
      <c r="V644" s="6"/>
      <c r="W644" s="6"/>
      <c r="X644" s="6"/>
      <c r="Y644" s="6"/>
      <c r="Z644" s="6"/>
    </row>
    <row r="645" spans="1:26" ht="15.75" customHeight="1" x14ac:dyDescent="0.3">
      <c r="A645" s="4"/>
      <c r="B645" s="41"/>
      <c r="C645" s="21"/>
      <c r="D645" s="21"/>
      <c r="E645" s="9"/>
      <c r="F645" s="9"/>
      <c r="G645" s="9"/>
      <c r="H645" s="9"/>
      <c r="I645" s="9"/>
      <c r="J645" s="9"/>
      <c r="K645" s="9"/>
      <c r="L645" s="4"/>
      <c r="M645" s="4"/>
      <c r="N645" s="5"/>
      <c r="O645" s="5"/>
      <c r="P645" s="5"/>
      <c r="Q645" s="5"/>
      <c r="R645" s="5"/>
      <c r="S645" s="5"/>
      <c r="T645" s="6"/>
      <c r="U645" s="6"/>
      <c r="V645" s="6"/>
      <c r="W645" s="6"/>
      <c r="X645" s="6"/>
      <c r="Y645" s="6"/>
      <c r="Z645" s="6"/>
    </row>
    <row r="646" spans="1:26" ht="15.75" customHeight="1" x14ac:dyDescent="0.3">
      <c r="A646" s="4"/>
      <c r="B646" s="41"/>
      <c r="C646" s="21"/>
      <c r="D646" s="21"/>
      <c r="E646" s="9"/>
      <c r="F646" s="9"/>
      <c r="G646" s="9"/>
      <c r="H646" s="9"/>
      <c r="I646" s="9"/>
      <c r="J646" s="9"/>
      <c r="K646" s="9"/>
      <c r="L646" s="4"/>
      <c r="M646" s="4"/>
      <c r="N646" s="5"/>
      <c r="O646" s="5"/>
      <c r="P646" s="5"/>
      <c r="Q646" s="5"/>
      <c r="R646" s="5"/>
      <c r="S646" s="5"/>
      <c r="T646" s="6"/>
      <c r="U646" s="6"/>
      <c r="V646" s="6"/>
      <c r="W646" s="6"/>
      <c r="X646" s="6"/>
      <c r="Y646" s="6"/>
      <c r="Z646" s="6"/>
    </row>
    <row r="647" spans="1:26" ht="15.75" customHeight="1" x14ac:dyDescent="0.3">
      <c r="A647" s="4"/>
      <c r="B647" s="41"/>
      <c r="C647" s="21"/>
      <c r="D647" s="21"/>
      <c r="E647" s="9"/>
      <c r="F647" s="9"/>
      <c r="G647" s="9"/>
      <c r="H647" s="9"/>
      <c r="I647" s="9"/>
      <c r="J647" s="9"/>
      <c r="K647" s="9"/>
      <c r="L647" s="4"/>
      <c r="M647" s="4"/>
      <c r="N647" s="5"/>
      <c r="O647" s="5"/>
      <c r="P647" s="5"/>
      <c r="Q647" s="5"/>
      <c r="R647" s="5"/>
      <c r="S647" s="5"/>
      <c r="T647" s="6"/>
      <c r="U647" s="6"/>
      <c r="V647" s="6"/>
      <c r="W647" s="6"/>
      <c r="X647" s="6"/>
      <c r="Y647" s="6"/>
      <c r="Z647" s="6"/>
    </row>
    <row r="648" spans="1:26" ht="15.75" customHeight="1" x14ac:dyDescent="0.3">
      <c r="A648" s="4"/>
      <c r="B648" s="41"/>
      <c r="C648" s="21"/>
      <c r="D648" s="21"/>
      <c r="E648" s="9"/>
      <c r="F648" s="9"/>
      <c r="G648" s="9"/>
      <c r="H648" s="9"/>
      <c r="I648" s="9"/>
      <c r="J648" s="9"/>
      <c r="K648" s="9"/>
      <c r="L648" s="4"/>
      <c r="M648" s="4"/>
      <c r="N648" s="5"/>
      <c r="O648" s="5"/>
      <c r="P648" s="5"/>
      <c r="Q648" s="5"/>
      <c r="R648" s="5"/>
      <c r="S648" s="5"/>
      <c r="T648" s="6"/>
      <c r="U648" s="6"/>
      <c r="V648" s="6"/>
      <c r="W648" s="6"/>
      <c r="X648" s="6"/>
      <c r="Y648" s="6"/>
      <c r="Z648" s="6"/>
    </row>
    <row r="649" spans="1:26" ht="15.75" customHeight="1" x14ac:dyDescent="0.3">
      <c r="A649" s="4"/>
      <c r="B649" s="41"/>
      <c r="C649" s="21"/>
      <c r="D649" s="21"/>
      <c r="E649" s="9"/>
      <c r="F649" s="9"/>
      <c r="G649" s="9"/>
      <c r="H649" s="9"/>
      <c r="I649" s="9"/>
      <c r="J649" s="9"/>
      <c r="K649" s="9"/>
      <c r="L649" s="4"/>
      <c r="M649" s="4"/>
      <c r="N649" s="5"/>
      <c r="O649" s="5"/>
      <c r="P649" s="5"/>
      <c r="Q649" s="5"/>
      <c r="R649" s="5"/>
      <c r="S649" s="5"/>
      <c r="T649" s="6"/>
      <c r="U649" s="6"/>
      <c r="V649" s="6"/>
      <c r="W649" s="6"/>
      <c r="X649" s="6"/>
      <c r="Y649" s="6"/>
      <c r="Z649" s="6"/>
    </row>
    <row r="650" spans="1:26" ht="15.75" customHeight="1" x14ac:dyDescent="0.3">
      <c r="A650" s="4"/>
      <c r="B650" s="41"/>
      <c r="C650" s="21"/>
      <c r="D650" s="21"/>
      <c r="E650" s="9"/>
      <c r="F650" s="9"/>
      <c r="G650" s="9"/>
      <c r="H650" s="9"/>
      <c r="I650" s="9"/>
      <c r="J650" s="9"/>
      <c r="K650" s="9"/>
      <c r="L650" s="4"/>
      <c r="M650" s="4"/>
      <c r="N650" s="5"/>
      <c r="O650" s="5"/>
      <c r="P650" s="5"/>
      <c r="Q650" s="5"/>
      <c r="R650" s="5"/>
      <c r="S650" s="5"/>
      <c r="T650" s="6"/>
      <c r="U650" s="6"/>
      <c r="V650" s="6"/>
      <c r="W650" s="6"/>
      <c r="X650" s="6"/>
      <c r="Y650" s="6"/>
      <c r="Z650" s="6"/>
    </row>
    <row r="651" spans="1:26" ht="15.75" customHeight="1" x14ac:dyDescent="0.3">
      <c r="A651" s="4"/>
      <c r="B651" s="41"/>
      <c r="C651" s="21"/>
      <c r="D651" s="21"/>
      <c r="E651" s="9"/>
      <c r="F651" s="9"/>
      <c r="G651" s="9"/>
      <c r="H651" s="9"/>
      <c r="I651" s="9"/>
      <c r="J651" s="9"/>
      <c r="K651" s="9"/>
      <c r="L651" s="4"/>
      <c r="M651" s="4"/>
      <c r="N651" s="5"/>
      <c r="O651" s="5"/>
      <c r="P651" s="5"/>
      <c r="Q651" s="5"/>
      <c r="R651" s="5"/>
      <c r="S651" s="5"/>
      <c r="T651" s="6"/>
      <c r="U651" s="6"/>
      <c r="V651" s="6"/>
      <c r="W651" s="6"/>
      <c r="X651" s="6"/>
      <c r="Y651" s="6"/>
      <c r="Z651" s="6"/>
    </row>
    <row r="652" spans="1:26" ht="15.75" customHeight="1" x14ac:dyDescent="0.3">
      <c r="A652" s="4"/>
      <c r="B652" s="41"/>
      <c r="C652" s="21"/>
      <c r="D652" s="21"/>
      <c r="E652" s="9"/>
      <c r="F652" s="9"/>
      <c r="G652" s="9"/>
      <c r="H652" s="9"/>
      <c r="I652" s="9"/>
      <c r="J652" s="9"/>
      <c r="K652" s="9"/>
      <c r="L652" s="4"/>
      <c r="M652" s="4"/>
      <c r="N652" s="5"/>
      <c r="O652" s="5"/>
      <c r="P652" s="5"/>
      <c r="Q652" s="5"/>
      <c r="R652" s="5"/>
      <c r="S652" s="5"/>
      <c r="T652" s="6"/>
      <c r="U652" s="6"/>
      <c r="V652" s="6"/>
      <c r="W652" s="6"/>
      <c r="X652" s="6"/>
      <c r="Y652" s="6"/>
      <c r="Z652" s="6"/>
    </row>
    <row r="653" spans="1:26" ht="15.75" customHeight="1" x14ac:dyDescent="0.3">
      <c r="A653" s="4"/>
      <c r="B653" s="41"/>
      <c r="C653" s="21"/>
      <c r="D653" s="21"/>
      <c r="E653" s="9"/>
      <c r="F653" s="9"/>
      <c r="G653" s="9"/>
      <c r="H653" s="9"/>
      <c r="I653" s="9"/>
      <c r="J653" s="9"/>
      <c r="K653" s="9"/>
      <c r="L653" s="4"/>
      <c r="M653" s="4"/>
      <c r="N653" s="5"/>
      <c r="O653" s="5"/>
      <c r="P653" s="5"/>
      <c r="Q653" s="5"/>
      <c r="R653" s="5"/>
      <c r="S653" s="5"/>
      <c r="T653" s="6"/>
      <c r="U653" s="6"/>
      <c r="V653" s="6"/>
      <c r="W653" s="6"/>
      <c r="X653" s="6"/>
      <c r="Y653" s="6"/>
      <c r="Z653" s="6"/>
    </row>
    <row r="654" spans="1:26" ht="15.75" customHeight="1" x14ac:dyDescent="0.3">
      <c r="A654" s="4"/>
      <c r="B654" s="41"/>
      <c r="C654" s="21"/>
      <c r="D654" s="21"/>
      <c r="E654" s="9"/>
      <c r="F654" s="9"/>
      <c r="G654" s="9"/>
      <c r="H654" s="9"/>
      <c r="I654" s="9"/>
      <c r="J654" s="9"/>
      <c r="K654" s="9"/>
      <c r="L654" s="4"/>
      <c r="M654" s="4"/>
      <c r="N654" s="5"/>
      <c r="O654" s="5"/>
      <c r="P654" s="5"/>
      <c r="Q654" s="5"/>
      <c r="R654" s="5"/>
      <c r="S654" s="5"/>
      <c r="T654" s="6"/>
      <c r="U654" s="6"/>
      <c r="V654" s="6"/>
      <c r="W654" s="6"/>
      <c r="X654" s="6"/>
      <c r="Y654" s="6"/>
      <c r="Z654" s="6"/>
    </row>
    <row r="655" spans="1:26" ht="15.75" customHeight="1" x14ac:dyDescent="0.3">
      <c r="A655" s="4"/>
      <c r="B655" s="41"/>
      <c r="C655" s="21"/>
      <c r="D655" s="21"/>
      <c r="E655" s="9"/>
      <c r="F655" s="9"/>
      <c r="G655" s="9"/>
      <c r="H655" s="9"/>
      <c r="I655" s="9"/>
      <c r="J655" s="9"/>
      <c r="K655" s="9"/>
      <c r="L655" s="4"/>
      <c r="M655" s="4"/>
      <c r="N655" s="5"/>
      <c r="O655" s="5"/>
      <c r="P655" s="5"/>
      <c r="Q655" s="5"/>
      <c r="R655" s="5"/>
      <c r="S655" s="5"/>
      <c r="T655" s="6"/>
      <c r="U655" s="6"/>
      <c r="V655" s="6"/>
      <c r="W655" s="6"/>
      <c r="X655" s="6"/>
      <c r="Y655" s="6"/>
      <c r="Z655" s="6"/>
    </row>
    <row r="656" spans="1:26" ht="15.75" customHeight="1" x14ac:dyDescent="0.3">
      <c r="A656" s="4"/>
      <c r="B656" s="41"/>
      <c r="C656" s="21"/>
      <c r="D656" s="21"/>
      <c r="E656" s="9"/>
      <c r="F656" s="9"/>
      <c r="G656" s="9"/>
      <c r="H656" s="9"/>
      <c r="I656" s="9"/>
      <c r="J656" s="9"/>
      <c r="K656" s="9"/>
      <c r="L656" s="4"/>
      <c r="M656" s="4"/>
      <c r="N656" s="5"/>
      <c r="O656" s="5"/>
      <c r="P656" s="5"/>
      <c r="Q656" s="5"/>
      <c r="R656" s="5"/>
      <c r="S656" s="5"/>
      <c r="T656" s="6"/>
      <c r="U656" s="6"/>
      <c r="V656" s="6"/>
      <c r="W656" s="6"/>
      <c r="X656" s="6"/>
      <c r="Y656" s="6"/>
      <c r="Z656" s="6"/>
    </row>
    <row r="657" spans="1:26" ht="15.75" customHeight="1" x14ac:dyDescent="0.3">
      <c r="A657" s="4"/>
      <c r="B657" s="41"/>
      <c r="C657" s="21"/>
      <c r="D657" s="21"/>
      <c r="E657" s="9"/>
      <c r="F657" s="9"/>
      <c r="G657" s="9"/>
      <c r="H657" s="9"/>
      <c r="I657" s="9"/>
      <c r="J657" s="9"/>
      <c r="K657" s="9"/>
      <c r="L657" s="4"/>
      <c r="M657" s="4"/>
      <c r="N657" s="5"/>
      <c r="O657" s="5"/>
      <c r="P657" s="5"/>
      <c r="Q657" s="5"/>
      <c r="R657" s="5"/>
      <c r="S657" s="5"/>
      <c r="T657" s="6"/>
      <c r="U657" s="6"/>
      <c r="V657" s="6"/>
      <c r="W657" s="6"/>
      <c r="X657" s="6"/>
      <c r="Y657" s="6"/>
      <c r="Z657" s="6"/>
    </row>
    <row r="658" spans="1:26" ht="15.75" customHeight="1" x14ac:dyDescent="0.3">
      <c r="A658" s="4"/>
      <c r="B658" s="41"/>
      <c r="C658" s="21"/>
      <c r="D658" s="21"/>
      <c r="E658" s="9"/>
      <c r="F658" s="9"/>
      <c r="G658" s="9"/>
      <c r="H658" s="9"/>
      <c r="I658" s="9"/>
      <c r="J658" s="9"/>
      <c r="K658" s="9"/>
      <c r="L658" s="4"/>
      <c r="M658" s="4"/>
      <c r="N658" s="5"/>
      <c r="O658" s="5"/>
      <c r="P658" s="5"/>
      <c r="Q658" s="5"/>
      <c r="R658" s="5"/>
      <c r="S658" s="5"/>
      <c r="T658" s="6"/>
      <c r="U658" s="6"/>
      <c r="V658" s="6"/>
      <c r="W658" s="6"/>
      <c r="X658" s="6"/>
      <c r="Y658" s="6"/>
      <c r="Z658" s="6"/>
    </row>
    <row r="659" spans="1:26" ht="15.75" customHeight="1" x14ac:dyDescent="0.3">
      <c r="A659" s="4"/>
      <c r="B659" s="41"/>
      <c r="C659" s="21"/>
      <c r="D659" s="21"/>
      <c r="E659" s="9"/>
      <c r="F659" s="9"/>
      <c r="G659" s="9"/>
      <c r="H659" s="9"/>
      <c r="I659" s="9"/>
      <c r="J659" s="9"/>
      <c r="K659" s="9"/>
      <c r="L659" s="4"/>
      <c r="M659" s="4"/>
      <c r="N659" s="5"/>
      <c r="O659" s="5"/>
      <c r="P659" s="5"/>
      <c r="Q659" s="5"/>
      <c r="R659" s="5"/>
      <c r="S659" s="5"/>
      <c r="T659" s="6"/>
      <c r="U659" s="6"/>
      <c r="V659" s="6"/>
      <c r="W659" s="6"/>
      <c r="X659" s="6"/>
      <c r="Y659" s="6"/>
      <c r="Z659" s="6"/>
    </row>
    <row r="660" spans="1:26" ht="15.75" customHeight="1" x14ac:dyDescent="0.3">
      <c r="A660" s="4"/>
      <c r="B660" s="41"/>
      <c r="C660" s="21"/>
      <c r="D660" s="21"/>
      <c r="E660" s="9"/>
      <c r="F660" s="9"/>
      <c r="G660" s="9"/>
      <c r="H660" s="9"/>
      <c r="I660" s="9"/>
      <c r="J660" s="9"/>
      <c r="K660" s="9"/>
      <c r="L660" s="4"/>
      <c r="M660" s="4"/>
      <c r="N660" s="5"/>
      <c r="O660" s="5"/>
      <c r="P660" s="5"/>
      <c r="Q660" s="5"/>
      <c r="R660" s="5"/>
      <c r="S660" s="5"/>
      <c r="T660" s="6"/>
      <c r="U660" s="6"/>
      <c r="V660" s="6"/>
      <c r="W660" s="6"/>
      <c r="X660" s="6"/>
      <c r="Y660" s="6"/>
      <c r="Z660" s="6"/>
    </row>
    <row r="661" spans="1:26" ht="15.75" customHeight="1" x14ac:dyDescent="0.3">
      <c r="A661" s="4"/>
      <c r="B661" s="41"/>
      <c r="C661" s="21"/>
      <c r="D661" s="21"/>
      <c r="E661" s="9"/>
      <c r="F661" s="9"/>
      <c r="G661" s="9"/>
      <c r="H661" s="9"/>
      <c r="I661" s="9"/>
      <c r="J661" s="9"/>
      <c r="K661" s="9"/>
      <c r="L661" s="4"/>
      <c r="M661" s="4"/>
      <c r="N661" s="5"/>
      <c r="O661" s="5"/>
      <c r="P661" s="5"/>
      <c r="Q661" s="5"/>
      <c r="R661" s="5"/>
      <c r="S661" s="5"/>
      <c r="T661" s="6"/>
      <c r="U661" s="6"/>
      <c r="V661" s="6"/>
      <c r="W661" s="6"/>
      <c r="X661" s="6"/>
      <c r="Y661" s="6"/>
      <c r="Z661" s="6"/>
    </row>
    <row r="662" spans="1:26" ht="15.75" customHeight="1" x14ac:dyDescent="0.3">
      <c r="A662" s="4"/>
      <c r="B662" s="41"/>
      <c r="C662" s="21"/>
      <c r="D662" s="21"/>
      <c r="E662" s="9"/>
      <c r="F662" s="9"/>
      <c r="G662" s="9"/>
      <c r="H662" s="9"/>
      <c r="I662" s="9"/>
      <c r="J662" s="9"/>
      <c r="K662" s="9"/>
      <c r="L662" s="4"/>
      <c r="M662" s="4"/>
      <c r="N662" s="5"/>
      <c r="O662" s="5"/>
      <c r="P662" s="5"/>
      <c r="Q662" s="5"/>
      <c r="R662" s="5"/>
      <c r="S662" s="5"/>
      <c r="T662" s="6"/>
      <c r="U662" s="6"/>
      <c r="V662" s="6"/>
      <c r="W662" s="6"/>
      <c r="X662" s="6"/>
      <c r="Y662" s="6"/>
      <c r="Z662" s="6"/>
    </row>
    <row r="663" spans="1:26" ht="15.75" customHeight="1" x14ac:dyDescent="0.3">
      <c r="A663" s="4"/>
      <c r="B663" s="41"/>
      <c r="C663" s="21"/>
      <c r="D663" s="21"/>
      <c r="E663" s="9"/>
      <c r="F663" s="9"/>
      <c r="G663" s="9"/>
      <c r="H663" s="9"/>
      <c r="I663" s="9"/>
      <c r="J663" s="9"/>
      <c r="K663" s="9"/>
      <c r="L663" s="4"/>
      <c r="M663" s="4"/>
      <c r="N663" s="5"/>
      <c r="O663" s="5"/>
      <c r="P663" s="5"/>
      <c r="Q663" s="5"/>
      <c r="R663" s="5"/>
      <c r="S663" s="5"/>
      <c r="T663" s="6"/>
      <c r="U663" s="6"/>
      <c r="V663" s="6"/>
      <c r="W663" s="6"/>
      <c r="X663" s="6"/>
      <c r="Y663" s="6"/>
      <c r="Z663" s="6"/>
    </row>
    <row r="664" spans="1:26" ht="15.75" customHeight="1" x14ac:dyDescent="0.3">
      <c r="A664" s="4"/>
      <c r="B664" s="41"/>
      <c r="C664" s="21"/>
      <c r="D664" s="21"/>
      <c r="E664" s="9"/>
      <c r="F664" s="9"/>
      <c r="G664" s="9"/>
      <c r="H664" s="9"/>
      <c r="I664" s="9"/>
      <c r="J664" s="9"/>
      <c r="K664" s="9"/>
      <c r="L664" s="4"/>
      <c r="M664" s="4"/>
      <c r="N664" s="5"/>
      <c r="O664" s="5"/>
      <c r="P664" s="5"/>
      <c r="Q664" s="5"/>
      <c r="R664" s="5"/>
      <c r="S664" s="5"/>
      <c r="T664" s="6"/>
      <c r="U664" s="6"/>
      <c r="V664" s="6"/>
      <c r="W664" s="6"/>
      <c r="X664" s="6"/>
      <c r="Y664" s="6"/>
      <c r="Z664" s="6"/>
    </row>
    <row r="665" spans="1:26" ht="15.75" customHeight="1" x14ac:dyDescent="0.3">
      <c r="A665" s="4"/>
      <c r="B665" s="41"/>
      <c r="C665" s="21"/>
      <c r="D665" s="21"/>
      <c r="E665" s="9"/>
      <c r="F665" s="9"/>
      <c r="G665" s="9"/>
      <c r="H665" s="9"/>
      <c r="I665" s="9"/>
      <c r="J665" s="9"/>
      <c r="K665" s="9"/>
      <c r="L665" s="4"/>
      <c r="M665" s="4"/>
      <c r="N665" s="5"/>
      <c r="O665" s="5"/>
      <c r="P665" s="5"/>
      <c r="Q665" s="5"/>
      <c r="R665" s="5"/>
      <c r="S665" s="5"/>
      <c r="T665" s="6"/>
      <c r="U665" s="6"/>
      <c r="V665" s="6"/>
      <c r="W665" s="6"/>
      <c r="X665" s="6"/>
      <c r="Y665" s="6"/>
      <c r="Z665" s="6"/>
    </row>
    <row r="666" spans="1:26" ht="15.75" customHeight="1" x14ac:dyDescent="0.3">
      <c r="A666" s="4"/>
      <c r="B666" s="41"/>
      <c r="C666" s="21"/>
      <c r="D666" s="21"/>
      <c r="E666" s="9"/>
      <c r="F666" s="9"/>
      <c r="G666" s="9"/>
      <c r="H666" s="9"/>
      <c r="I666" s="9"/>
      <c r="J666" s="9"/>
      <c r="K666" s="9"/>
      <c r="L666" s="4"/>
      <c r="M666" s="4"/>
      <c r="N666" s="5"/>
      <c r="O666" s="5"/>
      <c r="P666" s="5"/>
      <c r="Q666" s="5"/>
      <c r="R666" s="5"/>
      <c r="S666" s="5"/>
      <c r="T666" s="6"/>
      <c r="U666" s="6"/>
      <c r="V666" s="6"/>
      <c r="W666" s="6"/>
      <c r="X666" s="6"/>
      <c r="Y666" s="6"/>
      <c r="Z666" s="6"/>
    </row>
    <row r="667" spans="1:26" ht="15.75" customHeight="1" x14ac:dyDescent="0.3">
      <c r="A667" s="4"/>
      <c r="B667" s="41"/>
      <c r="C667" s="21"/>
      <c r="D667" s="21"/>
      <c r="E667" s="9"/>
      <c r="F667" s="9"/>
      <c r="G667" s="9"/>
      <c r="H667" s="9"/>
      <c r="I667" s="9"/>
      <c r="J667" s="9"/>
      <c r="K667" s="9"/>
      <c r="L667" s="4"/>
      <c r="M667" s="4"/>
      <c r="N667" s="5"/>
      <c r="O667" s="5"/>
      <c r="P667" s="5"/>
      <c r="Q667" s="5"/>
      <c r="R667" s="5"/>
      <c r="S667" s="5"/>
      <c r="T667" s="6"/>
      <c r="U667" s="6"/>
      <c r="V667" s="6"/>
      <c r="W667" s="6"/>
      <c r="X667" s="6"/>
      <c r="Y667" s="6"/>
      <c r="Z667" s="6"/>
    </row>
    <row r="668" spans="1:26" ht="15.75" customHeight="1" x14ac:dyDescent="0.3">
      <c r="A668" s="4"/>
      <c r="B668" s="41"/>
      <c r="C668" s="21"/>
      <c r="D668" s="21"/>
      <c r="E668" s="9"/>
      <c r="F668" s="9"/>
      <c r="G668" s="9"/>
      <c r="H668" s="9"/>
      <c r="I668" s="9"/>
      <c r="J668" s="9"/>
      <c r="K668" s="9"/>
      <c r="L668" s="4"/>
      <c r="M668" s="4"/>
      <c r="N668" s="5"/>
      <c r="O668" s="5"/>
      <c r="P668" s="5"/>
      <c r="Q668" s="5"/>
      <c r="R668" s="5"/>
      <c r="S668" s="5"/>
      <c r="T668" s="6"/>
      <c r="U668" s="6"/>
      <c r="V668" s="6"/>
      <c r="W668" s="6"/>
      <c r="X668" s="6"/>
      <c r="Y668" s="6"/>
      <c r="Z668" s="6"/>
    </row>
    <row r="669" spans="1:26" ht="15.75" customHeight="1" x14ac:dyDescent="0.3">
      <c r="A669" s="4"/>
      <c r="B669" s="41"/>
      <c r="C669" s="21"/>
      <c r="D669" s="21"/>
      <c r="E669" s="9"/>
      <c r="F669" s="9"/>
      <c r="G669" s="9"/>
      <c r="H669" s="9"/>
      <c r="I669" s="9"/>
      <c r="J669" s="9"/>
      <c r="K669" s="9"/>
      <c r="L669" s="4"/>
      <c r="M669" s="4"/>
      <c r="N669" s="5"/>
      <c r="O669" s="5"/>
      <c r="P669" s="5"/>
      <c r="Q669" s="5"/>
      <c r="R669" s="5"/>
      <c r="S669" s="5"/>
      <c r="T669" s="6"/>
      <c r="U669" s="6"/>
      <c r="V669" s="6"/>
      <c r="W669" s="6"/>
      <c r="X669" s="6"/>
      <c r="Y669" s="6"/>
      <c r="Z669" s="6"/>
    </row>
    <row r="670" spans="1:26" ht="15.75" customHeight="1" x14ac:dyDescent="0.3">
      <c r="A670" s="4"/>
      <c r="B670" s="41"/>
      <c r="C670" s="21"/>
      <c r="D670" s="21"/>
      <c r="E670" s="9"/>
      <c r="F670" s="9"/>
      <c r="G670" s="9"/>
      <c r="H670" s="9"/>
      <c r="I670" s="9"/>
      <c r="J670" s="9"/>
      <c r="K670" s="9"/>
      <c r="L670" s="4"/>
      <c r="M670" s="4"/>
      <c r="N670" s="5"/>
      <c r="O670" s="5"/>
      <c r="P670" s="5"/>
      <c r="Q670" s="5"/>
      <c r="R670" s="5"/>
      <c r="S670" s="5"/>
      <c r="T670" s="6"/>
      <c r="U670" s="6"/>
      <c r="V670" s="6"/>
      <c r="W670" s="6"/>
      <c r="X670" s="6"/>
      <c r="Y670" s="6"/>
      <c r="Z670" s="6"/>
    </row>
    <row r="671" spans="1:26" ht="15.75" customHeight="1" x14ac:dyDescent="0.3">
      <c r="A671" s="4"/>
      <c r="B671" s="41"/>
      <c r="C671" s="21"/>
      <c r="D671" s="21"/>
      <c r="E671" s="9"/>
      <c r="F671" s="9"/>
      <c r="G671" s="9"/>
      <c r="H671" s="9"/>
      <c r="I671" s="9"/>
      <c r="J671" s="9"/>
      <c r="K671" s="9"/>
      <c r="L671" s="4"/>
      <c r="M671" s="4"/>
      <c r="N671" s="5"/>
      <c r="O671" s="5"/>
      <c r="P671" s="5"/>
      <c r="Q671" s="5"/>
      <c r="R671" s="5"/>
      <c r="S671" s="5"/>
      <c r="T671" s="6"/>
      <c r="U671" s="6"/>
      <c r="V671" s="6"/>
      <c r="W671" s="6"/>
      <c r="X671" s="6"/>
      <c r="Y671" s="6"/>
      <c r="Z671" s="6"/>
    </row>
    <row r="672" spans="1:26" ht="15.75" customHeight="1" x14ac:dyDescent="0.3">
      <c r="A672" s="4"/>
      <c r="B672" s="41"/>
      <c r="C672" s="21"/>
      <c r="D672" s="21"/>
      <c r="E672" s="9"/>
      <c r="F672" s="9"/>
      <c r="G672" s="9"/>
      <c r="H672" s="9"/>
      <c r="I672" s="9"/>
      <c r="J672" s="9"/>
      <c r="K672" s="9"/>
      <c r="L672" s="4"/>
      <c r="M672" s="4"/>
      <c r="N672" s="5"/>
      <c r="O672" s="5"/>
      <c r="P672" s="5"/>
      <c r="Q672" s="5"/>
      <c r="R672" s="5"/>
      <c r="S672" s="5"/>
      <c r="T672" s="6"/>
      <c r="U672" s="6"/>
      <c r="V672" s="6"/>
      <c r="W672" s="6"/>
      <c r="X672" s="6"/>
      <c r="Y672" s="6"/>
      <c r="Z672" s="6"/>
    </row>
    <row r="673" spans="1:26" ht="15.75" customHeight="1" x14ac:dyDescent="0.3">
      <c r="A673" s="4"/>
      <c r="B673" s="41"/>
      <c r="C673" s="21"/>
      <c r="D673" s="21"/>
      <c r="E673" s="9"/>
      <c r="F673" s="9"/>
      <c r="G673" s="9"/>
      <c r="H673" s="9"/>
      <c r="I673" s="9"/>
      <c r="J673" s="9"/>
      <c r="K673" s="9"/>
      <c r="L673" s="4"/>
      <c r="M673" s="4"/>
      <c r="N673" s="5"/>
      <c r="O673" s="5"/>
      <c r="P673" s="5"/>
      <c r="Q673" s="5"/>
      <c r="R673" s="5"/>
      <c r="S673" s="5"/>
      <c r="T673" s="6"/>
      <c r="U673" s="6"/>
      <c r="V673" s="6"/>
      <c r="W673" s="6"/>
      <c r="X673" s="6"/>
      <c r="Y673" s="6"/>
      <c r="Z673" s="6"/>
    </row>
    <row r="674" spans="1:26" ht="15.75" customHeight="1" x14ac:dyDescent="0.3">
      <c r="A674" s="4"/>
      <c r="B674" s="41"/>
      <c r="C674" s="21"/>
      <c r="D674" s="21"/>
      <c r="E674" s="9"/>
      <c r="F674" s="9"/>
      <c r="G674" s="9"/>
      <c r="H674" s="9"/>
      <c r="I674" s="9"/>
      <c r="J674" s="9"/>
      <c r="K674" s="9"/>
      <c r="L674" s="4"/>
      <c r="M674" s="4"/>
      <c r="N674" s="5"/>
      <c r="O674" s="5"/>
      <c r="P674" s="5"/>
      <c r="Q674" s="5"/>
      <c r="R674" s="5"/>
      <c r="S674" s="5"/>
      <c r="T674" s="6"/>
      <c r="U674" s="6"/>
      <c r="V674" s="6"/>
      <c r="W674" s="6"/>
      <c r="X674" s="6"/>
      <c r="Y674" s="6"/>
      <c r="Z674" s="6"/>
    </row>
    <row r="675" spans="1:26" ht="15.75" customHeight="1" x14ac:dyDescent="0.3">
      <c r="A675" s="4"/>
      <c r="B675" s="41"/>
      <c r="C675" s="21"/>
      <c r="D675" s="21"/>
      <c r="E675" s="9"/>
      <c r="F675" s="9"/>
      <c r="G675" s="9"/>
      <c r="H675" s="9"/>
      <c r="I675" s="9"/>
      <c r="J675" s="9"/>
      <c r="K675" s="9"/>
      <c r="L675" s="4"/>
      <c r="M675" s="4"/>
      <c r="N675" s="5"/>
      <c r="O675" s="5"/>
      <c r="P675" s="5"/>
      <c r="Q675" s="5"/>
      <c r="R675" s="5"/>
      <c r="S675" s="5"/>
      <c r="T675" s="6"/>
      <c r="U675" s="6"/>
      <c r="V675" s="6"/>
      <c r="W675" s="6"/>
      <c r="X675" s="6"/>
      <c r="Y675" s="6"/>
      <c r="Z675" s="6"/>
    </row>
    <row r="676" spans="1:26" ht="15.75" customHeight="1" x14ac:dyDescent="0.3">
      <c r="A676" s="4"/>
      <c r="B676" s="41"/>
      <c r="C676" s="21"/>
      <c r="D676" s="21"/>
      <c r="E676" s="9"/>
      <c r="F676" s="9"/>
      <c r="G676" s="9"/>
      <c r="H676" s="9"/>
      <c r="I676" s="9"/>
      <c r="J676" s="9"/>
      <c r="K676" s="9"/>
      <c r="L676" s="4"/>
      <c r="M676" s="4"/>
      <c r="N676" s="5"/>
      <c r="O676" s="5"/>
      <c r="P676" s="5"/>
      <c r="Q676" s="5"/>
      <c r="R676" s="5"/>
      <c r="S676" s="5"/>
      <c r="T676" s="6"/>
      <c r="U676" s="6"/>
      <c r="V676" s="6"/>
      <c r="W676" s="6"/>
      <c r="X676" s="6"/>
      <c r="Y676" s="6"/>
      <c r="Z676" s="6"/>
    </row>
    <row r="677" spans="1:26" ht="15.75" customHeight="1" x14ac:dyDescent="0.3">
      <c r="A677" s="4"/>
      <c r="B677" s="41"/>
      <c r="C677" s="21"/>
      <c r="D677" s="21"/>
      <c r="E677" s="9"/>
      <c r="F677" s="9"/>
      <c r="G677" s="9"/>
      <c r="H677" s="9"/>
      <c r="I677" s="9"/>
      <c r="J677" s="9"/>
      <c r="K677" s="9"/>
      <c r="L677" s="4"/>
      <c r="M677" s="4"/>
      <c r="N677" s="5"/>
      <c r="O677" s="5"/>
      <c r="P677" s="5"/>
      <c r="Q677" s="5"/>
      <c r="R677" s="5"/>
      <c r="S677" s="5"/>
      <c r="T677" s="6"/>
      <c r="U677" s="6"/>
      <c r="V677" s="6"/>
      <c r="W677" s="6"/>
      <c r="X677" s="6"/>
      <c r="Y677" s="6"/>
      <c r="Z677" s="6"/>
    </row>
    <row r="678" spans="1:26" ht="15.75" customHeight="1" x14ac:dyDescent="0.3">
      <c r="A678" s="4"/>
      <c r="B678" s="41"/>
      <c r="C678" s="21"/>
      <c r="D678" s="21"/>
      <c r="E678" s="9"/>
      <c r="F678" s="9"/>
      <c r="G678" s="9"/>
      <c r="H678" s="9"/>
      <c r="I678" s="9"/>
      <c r="J678" s="9"/>
      <c r="K678" s="9"/>
      <c r="L678" s="4"/>
      <c r="M678" s="4"/>
      <c r="N678" s="5"/>
      <c r="O678" s="5"/>
      <c r="P678" s="5"/>
      <c r="Q678" s="5"/>
      <c r="R678" s="5"/>
      <c r="S678" s="5"/>
      <c r="T678" s="6"/>
      <c r="U678" s="6"/>
      <c r="V678" s="6"/>
      <c r="W678" s="6"/>
      <c r="X678" s="6"/>
      <c r="Y678" s="6"/>
      <c r="Z678" s="6"/>
    </row>
    <row r="679" spans="1:26" ht="15.75" customHeight="1" x14ac:dyDescent="0.3">
      <c r="A679" s="4"/>
      <c r="B679" s="41"/>
      <c r="C679" s="21"/>
      <c r="D679" s="21"/>
      <c r="E679" s="9"/>
      <c r="F679" s="9"/>
      <c r="G679" s="9"/>
      <c r="H679" s="9"/>
      <c r="I679" s="9"/>
      <c r="J679" s="9"/>
      <c r="K679" s="9"/>
      <c r="L679" s="4"/>
      <c r="M679" s="4"/>
      <c r="N679" s="5"/>
      <c r="O679" s="5"/>
      <c r="P679" s="5"/>
      <c r="Q679" s="5"/>
      <c r="R679" s="5"/>
      <c r="S679" s="5"/>
      <c r="T679" s="6"/>
      <c r="U679" s="6"/>
      <c r="V679" s="6"/>
      <c r="W679" s="6"/>
      <c r="X679" s="6"/>
      <c r="Y679" s="6"/>
      <c r="Z679" s="6"/>
    </row>
    <row r="680" spans="1:26" ht="15.75" customHeight="1" x14ac:dyDescent="0.3">
      <c r="A680" s="4"/>
      <c r="B680" s="41"/>
      <c r="C680" s="21"/>
      <c r="D680" s="21"/>
      <c r="E680" s="9"/>
      <c r="F680" s="9"/>
      <c r="G680" s="9"/>
      <c r="H680" s="9"/>
      <c r="I680" s="9"/>
      <c r="J680" s="9"/>
      <c r="K680" s="9"/>
      <c r="L680" s="4"/>
      <c r="M680" s="4"/>
      <c r="N680" s="5"/>
      <c r="O680" s="5"/>
      <c r="P680" s="5"/>
      <c r="Q680" s="5"/>
      <c r="R680" s="5"/>
      <c r="S680" s="5"/>
      <c r="T680" s="6"/>
      <c r="U680" s="6"/>
      <c r="V680" s="6"/>
      <c r="W680" s="6"/>
      <c r="X680" s="6"/>
      <c r="Y680" s="6"/>
      <c r="Z680" s="6"/>
    </row>
    <row r="681" spans="1:26" ht="15.75" customHeight="1" x14ac:dyDescent="0.3">
      <c r="A681" s="4"/>
      <c r="B681" s="41"/>
      <c r="C681" s="21"/>
      <c r="D681" s="21"/>
      <c r="E681" s="9"/>
      <c r="F681" s="9"/>
      <c r="G681" s="9"/>
      <c r="H681" s="9"/>
      <c r="I681" s="9"/>
      <c r="J681" s="9"/>
      <c r="K681" s="9"/>
      <c r="L681" s="4"/>
      <c r="M681" s="4"/>
      <c r="N681" s="5"/>
      <c r="O681" s="5"/>
      <c r="P681" s="5"/>
      <c r="Q681" s="5"/>
      <c r="R681" s="5"/>
      <c r="S681" s="5"/>
      <c r="T681" s="6"/>
      <c r="U681" s="6"/>
      <c r="V681" s="6"/>
      <c r="W681" s="6"/>
      <c r="X681" s="6"/>
      <c r="Y681" s="6"/>
      <c r="Z681" s="6"/>
    </row>
    <row r="682" spans="1:26" ht="15.75" customHeight="1" x14ac:dyDescent="0.3">
      <c r="A682" s="4"/>
      <c r="B682" s="41"/>
      <c r="C682" s="21"/>
      <c r="D682" s="21"/>
      <c r="E682" s="9"/>
      <c r="F682" s="9"/>
      <c r="G682" s="9"/>
      <c r="H682" s="9"/>
      <c r="I682" s="9"/>
      <c r="J682" s="9"/>
      <c r="K682" s="9"/>
      <c r="L682" s="4"/>
      <c r="M682" s="4"/>
      <c r="N682" s="5"/>
      <c r="O682" s="5"/>
      <c r="P682" s="5"/>
      <c r="Q682" s="5"/>
      <c r="R682" s="5"/>
      <c r="S682" s="5"/>
      <c r="T682" s="6"/>
      <c r="U682" s="6"/>
      <c r="V682" s="6"/>
      <c r="W682" s="6"/>
      <c r="X682" s="6"/>
      <c r="Y682" s="6"/>
      <c r="Z682" s="6"/>
    </row>
    <row r="683" spans="1:26" ht="15.75" customHeight="1" x14ac:dyDescent="0.3">
      <c r="A683" s="4"/>
      <c r="B683" s="41"/>
      <c r="C683" s="21"/>
      <c r="D683" s="21"/>
      <c r="E683" s="9"/>
      <c r="F683" s="9"/>
      <c r="G683" s="9"/>
      <c r="H683" s="9"/>
      <c r="I683" s="9"/>
      <c r="J683" s="9"/>
      <c r="K683" s="9"/>
      <c r="L683" s="4"/>
      <c r="M683" s="4"/>
      <c r="N683" s="5"/>
      <c r="O683" s="5"/>
      <c r="P683" s="5"/>
      <c r="Q683" s="5"/>
      <c r="R683" s="5"/>
      <c r="S683" s="5"/>
      <c r="T683" s="6"/>
      <c r="U683" s="6"/>
      <c r="V683" s="6"/>
      <c r="W683" s="6"/>
      <c r="X683" s="6"/>
      <c r="Y683" s="6"/>
      <c r="Z683" s="6"/>
    </row>
    <row r="684" spans="1:26" ht="15.75" customHeight="1" x14ac:dyDescent="0.3">
      <c r="A684" s="4"/>
      <c r="B684" s="41"/>
      <c r="C684" s="21"/>
      <c r="D684" s="21"/>
      <c r="E684" s="9"/>
      <c r="F684" s="9"/>
      <c r="G684" s="9"/>
      <c r="H684" s="9"/>
      <c r="I684" s="9"/>
      <c r="J684" s="9"/>
      <c r="K684" s="9"/>
      <c r="L684" s="4"/>
      <c r="M684" s="4"/>
      <c r="N684" s="5"/>
      <c r="O684" s="5"/>
      <c r="P684" s="5"/>
      <c r="Q684" s="5"/>
      <c r="R684" s="5"/>
      <c r="S684" s="5"/>
      <c r="T684" s="6"/>
      <c r="U684" s="6"/>
      <c r="V684" s="6"/>
      <c r="W684" s="6"/>
      <c r="X684" s="6"/>
      <c r="Y684" s="6"/>
      <c r="Z684" s="6"/>
    </row>
    <row r="685" spans="1:26" ht="15.75" customHeight="1" x14ac:dyDescent="0.3">
      <c r="A685" s="4"/>
      <c r="B685" s="41"/>
      <c r="C685" s="21"/>
      <c r="D685" s="21"/>
      <c r="E685" s="9"/>
      <c r="F685" s="9"/>
      <c r="G685" s="9"/>
      <c r="H685" s="9"/>
      <c r="I685" s="9"/>
      <c r="J685" s="9"/>
      <c r="K685" s="9"/>
      <c r="L685" s="4"/>
      <c r="M685" s="4"/>
      <c r="N685" s="5"/>
      <c r="O685" s="5"/>
      <c r="P685" s="5"/>
      <c r="Q685" s="5"/>
      <c r="R685" s="5"/>
      <c r="S685" s="5"/>
      <c r="T685" s="6"/>
      <c r="U685" s="6"/>
      <c r="V685" s="6"/>
      <c r="W685" s="6"/>
      <c r="X685" s="6"/>
      <c r="Y685" s="6"/>
      <c r="Z685" s="6"/>
    </row>
    <row r="686" spans="1:26" ht="15.75" customHeight="1" x14ac:dyDescent="0.3">
      <c r="A686" s="4"/>
      <c r="B686" s="41"/>
      <c r="C686" s="21"/>
      <c r="D686" s="21"/>
      <c r="E686" s="9"/>
      <c r="F686" s="9"/>
      <c r="G686" s="9"/>
      <c r="H686" s="9"/>
      <c r="I686" s="9"/>
      <c r="J686" s="9"/>
      <c r="K686" s="9"/>
      <c r="L686" s="4"/>
      <c r="M686" s="4"/>
      <c r="N686" s="5"/>
      <c r="O686" s="5"/>
      <c r="P686" s="5"/>
      <c r="Q686" s="5"/>
      <c r="R686" s="5"/>
      <c r="S686" s="5"/>
      <c r="T686" s="6"/>
      <c r="U686" s="6"/>
      <c r="V686" s="6"/>
      <c r="W686" s="6"/>
      <c r="X686" s="6"/>
      <c r="Y686" s="6"/>
      <c r="Z686" s="6"/>
    </row>
    <row r="687" spans="1:26" ht="15.75" customHeight="1" x14ac:dyDescent="0.3">
      <c r="A687" s="4"/>
      <c r="B687" s="41"/>
      <c r="C687" s="21"/>
      <c r="D687" s="21"/>
      <c r="E687" s="9"/>
      <c r="F687" s="9"/>
      <c r="G687" s="9"/>
      <c r="H687" s="9"/>
      <c r="I687" s="9"/>
      <c r="J687" s="9"/>
      <c r="K687" s="9"/>
      <c r="L687" s="4"/>
      <c r="M687" s="4"/>
      <c r="N687" s="5"/>
      <c r="O687" s="5"/>
      <c r="P687" s="5"/>
      <c r="Q687" s="5"/>
      <c r="R687" s="5"/>
      <c r="S687" s="5"/>
      <c r="T687" s="6"/>
      <c r="U687" s="6"/>
      <c r="V687" s="6"/>
      <c r="W687" s="6"/>
      <c r="X687" s="6"/>
      <c r="Y687" s="6"/>
      <c r="Z687" s="6"/>
    </row>
    <row r="688" spans="1:26" ht="15.75" customHeight="1" x14ac:dyDescent="0.3">
      <c r="A688" s="4"/>
      <c r="B688" s="41"/>
      <c r="C688" s="21"/>
      <c r="D688" s="21"/>
      <c r="E688" s="9"/>
      <c r="F688" s="9"/>
      <c r="G688" s="9"/>
      <c r="H688" s="9"/>
      <c r="I688" s="9"/>
      <c r="J688" s="9"/>
      <c r="K688" s="9"/>
      <c r="L688" s="4"/>
      <c r="M688" s="4"/>
      <c r="N688" s="5"/>
      <c r="O688" s="5"/>
      <c r="P688" s="5"/>
      <c r="Q688" s="5"/>
      <c r="R688" s="5"/>
      <c r="S688" s="5"/>
      <c r="T688" s="6"/>
      <c r="U688" s="6"/>
      <c r="V688" s="6"/>
      <c r="W688" s="6"/>
      <c r="X688" s="6"/>
      <c r="Y688" s="6"/>
      <c r="Z688" s="6"/>
    </row>
    <row r="689" spans="1:26" ht="15.75" customHeight="1" x14ac:dyDescent="0.3">
      <c r="A689" s="4"/>
      <c r="B689" s="41"/>
      <c r="C689" s="21"/>
      <c r="D689" s="21"/>
      <c r="E689" s="9"/>
      <c r="F689" s="9"/>
      <c r="G689" s="9"/>
      <c r="H689" s="9"/>
      <c r="I689" s="9"/>
      <c r="J689" s="9"/>
      <c r="K689" s="9"/>
      <c r="L689" s="4"/>
      <c r="M689" s="4"/>
      <c r="N689" s="5"/>
      <c r="O689" s="5"/>
      <c r="P689" s="5"/>
      <c r="Q689" s="5"/>
      <c r="R689" s="5"/>
      <c r="S689" s="5"/>
      <c r="T689" s="6"/>
      <c r="U689" s="6"/>
      <c r="V689" s="6"/>
      <c r="W689" s="6"/>
      <c r="X689" s="6"/>
      <c r="Y689" s="6"/>
      <c r="Z689" s="6"/>
    </row>
    <row r="690" spans="1:26" ht="15.75" customHeight="1" x14ac:dyDescent="0.3">
      <c r="A690" s="4"/>
      <c r="B690" s="41"/>
      <c r="C690" s="21"/>
      <c r="D690" s="21"/>
      <c r="E690" s="9"/>
      <c r="F690" s="9"/>
      <c r="G690" s="9"/>
      <c r="H690" s="9"/>
      <c r="I690" s="9"/>
      <c r="J690" s="9"/>
      <c r="K690" s="9"/>
      <c r="L690" s="4"/>
      <c r="M690" s="4"/>
      <c r="N690" s="5"/>
      <c r="O690" s="5"/>
      <c r="P690" s="5"/>
      <c r="Q690" s="5"/>
      <c r="R690" s="5"/>
      <c r="S690" s="5"/>
      <c r="T690" s="6"/>
      <c r="U690" s="6"/>
      <c r="V690" s="6"/>
      <c r="W690" s="6"/>
      <c r="X690" s="6"/>
      <c r="Y690" s="6"/>
      <c r="Z690" s="6"/>
    </row>
    <row r="691" spans="1:26" ht="15.75" customHeight="1" x14ac:dyDescent="0.3">
      <c r="A691" s="4"/>
      <c r="B691" s="41"/>
      <c r="C691" s="21"/>
      <c r="D691" s="21"/>
      <c r="E691" s="9"/>
      <c r="F691" s="9"/>
      <c r="G691" s="9"/>
      <c r="H691" s="9"/>
      <c r="I691" s="9"/>
      <c r="J691" s="9"/>
      <c r="K691" s="9"/>
      <c r="L691" s="4"/>
      <c r="M691" s="4"/>
      <c r="N691" s="5"/>
      <c r="O691" s="5"/>
      <c r="P691" s="5"/>
      <c r="Q691" s="5"/>
      <c r="R691" s="5"/>
      <c r="S691" s="5"/>
      <c r="T691" s="6"/>
      <c r="U691" s="6"/>
      <c r="V691" s="6"/>
      <c r="W691" s="6"/>
      <c r="X691" s="6"/>
      <c r="Y691" s="6"/>
      <c r="Z691" s="6"/>
    </row>
    <row r="692" spans="1:26" ht="15.75" customHeight="1" x14ac:dyDescent="0.3">
      <c r="A692" s="4"/>
      <c r="B692" s="41"/>
      <c r="C692" s="21"/>
      <c r="D692" s="21"/>
      <c r="E692" s="9"/>
      <c r="F692" s="9"/>
      <c r="G692" s="9"/>
      <c r="H692" s="9"/>
      <c r="I692" s="9"/>
      <c r="J692" s="9"/>
      <c r="K692" s="9"/>
      <c r="L692" s="4"/>
      <c r="M692" s="4"/>
      <c r="N692" s="5"/>
      <c r="O692" s="5"/>
      <c r="P692" s="5"/>
      <c r="Q692" s="5"/>
      <c r="R692" s="5"/>
      <c r="S692" s="5"/>
      <c r="T692" s="6"/>
      <c r="U692" s="6"/>
      <c r="V692" s="6"/>
      <c r="W692" s="6"/>
      <c r="X692" s="6"/>
      <c r="Y692" s="6"/>
      <c r="Z692" s="6"/>
    </row>
    <row r="693" spans="1:26" ht="15.75" customHeight="1" x14ac:dyDescent="0.3">
      <c r="A693" s="4"/>
      <c r="B693" s="41"/>
      <c r="C693" s="21"/>
      <c r="D693" s="21"/>
      <c r="E693" s="9"/>
      <c r="F693" s="9"/>
      <c r="G693" s="9"/>
      <c r="H693" s="9"/>
      <c r="I693" s="9"/>
      <c r="J693" s="9"/>
      <c r="K693" s="9"/>
      <c r="L693" s="4"/>
      <c r="M693" s="4"/>
      <c r="N693" s="5"/>
      <c r="O693" s="5"/>
      <c r="P693" s="5"/>
      <c r="Q693" s="5"/>
      <c r="R693" s="5"/>
      <c r="S693" s="5"/>
      <c r="T693" s="6"/>
      <c r="U693" s="6"/>
      <c r="V693" s="6"/>
      <c r="W693" s="6"/>
      <c r="X693" s="6"/>
      <c r="Y693" s="6"/>
      <c r="Z693" s="6"/>
    </row>
    <row r="694" spans="1:26" ht="15.75" customHeight="1" x14ac:dyDescent="0.3">
      <c r="A694" s="4"/>
      <c r="B694" s="41"/>
      <c r="C694" s="21"/>
      <c r="D694" s="21"/>
      <c r="E694" s="9"/>
      <c r="F694" s="9"/>
      <c r="G694" s="9"/>
      <c r="H694" s="9"/>
      <c r="I694" s="9"/>
      <c r="J694" s="9"/>
      <c r="K694" s="9"/>
      <c r="L694" s="4"/>
      <c r="M694" s="4"/>
      <c r="N694" s="5"/>
      <c r="O694" s="5"/>
      <c r="P694" s="5"/>
      <c r="Q694" s="5"/>
      <c r="R694" s="5"/>
      <c r="S694" s="5"/>
      <c r="T694" s="6"/>
      <c r="U694" s="6"/>
      <c r="V694" s="6"/>
      <c r="W694" s="6"/>
      <c r="X694" s="6"/>
      <c r="Y694" s="6"/>
      <c r="Z694" s="6"/>
    </row>
    <row r="695" spans="1:26" ht="15.75" customHeight="1" x14ac:dyDescent="0.3">
      <c r="A695" s="4"/>
      <c r="B695" s="41"/>
      <c r="C695" s="21"/>
      <c r="D695" s="21"/>
      <c r="E695" s="9"/>
      <c r="F695" s="9"/>
      <c r="G695" s="9"/>
      <c r="H695" s="9"/>
      <c r="I695" s="9"/>
      <c r="J695" s="9"/>
      <c r="K695" s="9"/>
      <c r="L695" s="4"/>
      <c r="M695" s="4"/>
      <c r="N695" s="5"/>
      <c r="O695" s="5"/>
      <c r="P695" s="5"/>
      <c r="Q695" s="5"/>
      <c r="R695" s="5"/>
      <c r="S695" s="5"/>
      <c r="T695" s="6"/>
      <c r="U695" s="6"/>
      <c r="V695" s="6"/>
      <c r="W695" s="6"/>
      <c r="X695" s="6"/>
      <c r="Y695" s="6"/>
      <c r="Z695" s="6"/>
    </row>
    <row r="696" spans="1:26" ht="15.75" customHeight="1" x14ac:dyDescent="0.3">
      <c r="A696" s="4"/>
      <c r="B696" s="41"/>
      <c r="C696" s="21"/>
      <c r="D696" s="21"/>
      <c r="E696" s="9"/>
      <c r="F696" s="9"/>
      <c r="G696" s="9"/>
      <c r="H696" s="9"/>
      <c r="I696" s="9"/>
      <c r="J696" s="9"/>
      <c r="K696" s="9"/>
      <c r="L696" s="4"/>
      <c r="M696" s="4"/>
      <c r="N696" s="5"/>
      <c r="O696" s="5"/>
      <c r="P696" s="5"/>
      <c r="Q696" s="5"/>
      <c r="R696" s="5"/>
      <c r="S696" s="5"/>
      <c r="T696" s="6"/>
      <c r="U696" s="6"/>
      <c r="V696" s="6"/>
      <c r="W696" s="6"/>
      <c r="X696" s="6"/>
      <c r="Y696" s="6"/>
      <c r="Z696" s="6"/>
    </row>
    <row r="697" spans="1:26" ht="15.75" customHeight="1" x14ac:dyDescent="0.3">
      <c r="A697" s="4"/>
      <c r="B697" s="41"/>
      <c r="C697" s="21"/>
      <c r="D697" s="21"/>
      <c r="E697" s="9"/>
      <c r="F697" s="9"/>
      <c r="G697" s="9"/>
      <c r="H697" s="9"/>
      <c r="I697" s="9"/>
      <c r="J697" s="9"/>
      <c r="K697" s="9"/>
      <c r="L697" s="4"/>
      <c r="M697" s="4"/>
      <c r="N697" s="5"/>
      <c r="O697" s="5"/>
      <c r="P697" s="5"/>
      <c r="Q697" s="5"/>
      <c r="R697" s="5"/>
      <c r="S697" s="5"/>
      <c r="T697" s="6"/>
      <c r="U697" s="6"/>
      <c r="V697" s="6"/>
      <c r="W697" s="6"/>
      <c r="X697" s="6"/>
      <c r="Y697" s="6"/>
      <c r="Z697" s="6"/>
    </row>
    <row r="698" spans="1:26" ht="15.75" customHeight="1" x14ac:dyDescent="0.3">
      <c r="A698" s="4"/>
      <c r="B698" s="41"/>
      <c r="C698" s="21"/>
      <c r="D698" s="21"/>
      <c r="E698" s="9"/>
      <c r="F698" s="9"/>
      <c r="G698" s="9"/>
      <c r="H698" s="9"/>
      <c r="I698" s="9"/>
      <c r="J698" s="9"/>
      <c r="K698" s="9"/>
      <c r="L698" s="4"/>
      <c r="M698" s="4"/>
      <c r="N698" s="5"/>
      <c r="O698" s="5"/>
      <c r="P698" s="5"/>
      <c r="Q698" s="5"/>
      <c r="R698" s="5"/>
      <c r="S698" s="5"/>
      <c r="T698" s="6"/>
      <c r="U698" s="6"/>
      <c r="V698" s="6"/>
      <c r="W698" s="6"/>
      <c r="X698" s="6"/>
      <c r="Y698" s="6"/>
      <c r="Z698" s="6"/>
    </row>
    <row r="699" spans="1:26" ht="15.75" customHeight="1" x14ac:dyDescent="0.3">
      <c r="A699" s="4"/>
      <c r="B699" s="41"/>
      <c r="C699" s="21"/>
      <c r="D699" s="21"/>
      <c r="E699" s="9"/>
      <c r="F699" s="9"/>
      <c r="G699" s="9"/>
      <c r="H699" s="9"/>
      <c r="I699" s="9"/>
      <c r="J699" s="9"/>
      <c r="K699" s="9"/>
      <c r="L699" s="4"/>
      <c r="M699" s="4"/>
      <c r="N699" s="5"/>
      <c r="O699" s="5"/>
      <c r="P699" s="5"/>
      <c r="Q699" s="5"/>
      <c r="R699" s="5"/>
      <c r="S699" s="5"/>
      <c r="T699" s="6"/>
      <c r="U699" s="6"/>
      <c r="V699" s="6"/>
      <c r="W699" s="6"/>
      <c r="X699" s="6"/>
      <c r="Y699" s="6"/>
      <c r="Z699" s="6"/>
    </row>
    <row r="700" spans="1:26" ht="15.75" customHeight="1" x14ac:dyDescent="0.3">
      <c r="A700" s="4"/>
      <c r="B700" s="41"/>
      <c r="C700" s="21"/>
      <c r="D700" s="21"/>
      <c r="E700" s="9"/>
      <c r="F700" s="9"/>
      <c r="G700" s="9"/>
      <c r="H700" s="9"/>
      <c r="I700" s="9"/>
      <c r="J700" s="9"/>
      <c r="K700" s="9"/>
      <c r="L700" s="4"/>
      <c r="M700" s="4"/>
      <c r="N700" s="5"/>
      <c r="O700" s="5"/>
      <c r="P700" s="5"/>
      <c r="Q700" s="5"/>
      <c r="R700" s="5"/>
      <c r="S700" s="5"/>
      <c r="T700" s="6"/>
      <c r="U700" s="6"/>
      <c r="V700" s="6"/>
      <c r="W700" s="6"/>
      <c r="X700" s="6"/>
      <c r="Y700" s="6"/>
      <c r="Z700" s="6"/>
    </row>
    <row r="701" spans="1:26" ht="15.75" customHeight="1" x14ac:dyDescent="0.3">
      <c r="A701" s="4"/>
      <c r="B701" s="41"/>
      <c r="C701" s="21"/>
      <c r="D701" s="21"/>
      <c r="E701" s="9"/>
      <c r="F701" s="9"/>
      <c r="G701" s="9"/>
      <c r="H701" s="9"/>
      <c r="I701" s="9"/>
      <c r="J701" s="9"/>
      <c r="K701" s="9"/>
      <c r="L701" s="4"/>
      <c r="M701" s="4"/>
      <c r="N701" s="5"/>
      <c r="O701" s="5"/>
      <c r="P701" s="5"/>
      <c r="Q701" s="5"/>
      <c r="R701" s="5"/>
      <c r="S701" s="5"/>
      <c r="T701" s="6"/>
      <c r="U701" s="6"/>
      <c r="V701" s="6"/>
      <c r="W701" s="6"/>
      <c r="X701" s="6"/>
      <c r="Y701" s="6"/>
      <c r="Z701" s="6"/>
    </row>
    <row r="702" spans="1:26" ht="15.75" customHeight="1" x14ac:dyDescent="0.3">
      <c r="A702" s="4"/>
      <c r="B702" s="41"/>
      <c r="C702" s="21"/>
      <c r="D702" s="21"/>
      <c r="E702" s="9"/>
      <c r="F702" s="9"/>
      <c r="G702" s="9"/>
      <c r="H702" s="9"/>
      <c r="I702" s="9"/>
      <c r="J702" s="9"/>
      <c r="K702" s="9"/>
      <c r="L702" s="4"/>
      <c r="M702" s="4"/>
      <c r="N702" s="5"/>
      <c r="O702" s="5"/>
      <c r="P702" s="5"/>
      <c r="Q702" s="5"/>
      <c r="R702" s="5"/>
      <c r="S702" s="5"/>
      <c r="T702" s="6"/>
      <c r="U702" s="6"/>
      <c r="V702" s="6"/>
      <c r="W702" s="6"/>
      <c r="X702" s="6"/>
      <c r="Y702" s="6"/>
      <c r="Z702" s="6"/>
    </row>
    <row r="703" spans="1:26" ht="15.75" customHeight="1" x14ac:dyDescent="0.3">
      <c r="A703" s="4"/>
      <c r="B703" s="41"/>
      <c r="C703" s="21"/>
      <c r="D703" s="21"/>
      <c r="E703" s="9"/>
      <c r="F703" s="9"/>
      <c r="G703" s="9"/>
      <c r="H703" s="9"/>
      <c r="I703" s="9"/>
      <c r="J703" s="9"/>
      <c r="K703" s="9"/>
      <c r="L703" s="4"/>
      <c r="M703" s="4"/>
      <c r="N703" s="5"/>
      <c r="O703" s="5"/>
      <c r="P703" s="5"/>
      <c r="Q703" s="5"/>
      <c r="R703" s="5"/>
      <c r="S703" s="5"/>
      <c r="T703" s="6"/>
      <c r="U703" s="6"/>
      <c r="V703" s="6"/>
      <c r="W703" s="6"/>
      <c r="X703" s="6"/>
      <c r="Y703" s="6"/>
      <c r="Z703" s="6"/>
    </row>
    <row r="704" spans="1:26" ht="15.75" customHeight="1" x14ac:dyDescent="0.3">
      <c r="A704" s="4"/>
      <c r="B704" s="41"/>
      <c r="C704" s="21"/>
      <c r="D704" s="21"/>
      <c r="E704" s="9"/>
      <c r="F704" s="9"/>
      <c r="G704" s="9"/>
      <c r="H704" s="9"/>
      <c r="I704" s="9"/>
      <c r="J704" s="9"/>
      <c r="K704" s="9"/>
      <c r="L704" s="4"/>
      <c r="M704" s="4"/>
      <c r="N704" s="5"/>
      <c r="O704" s="5"/>
      <c r="P704" s="5"/>
      <c r="Q704" s="5"/>
      <c r="R704" s="5"/>
      <c r="S704" s="5"/>
      <c r="T704" s="6"/>
      <c r="U704" s="6"/>
      <c r="V704" s="6"/>
      <c r="W704" s="6"/>
      <c r="X704" s="6"/>
      <c r="Y704" s="6"/>
      <c r="Z704" s="6"/>
    </row>
    <row r="705" spans="1:26" ht="15.75" customHeight="1" x14ac:dyDescent="0.3">
      <c r="A705" s="4"/>
      <c r="B705" s="41"/>
      <c r="C705" s="21"/>
      <c r="D705" s="21"/>
      <c r="E705" s="9"/>
      <c r="F705" s="9"/>
      <c r="G705" s="9"/>
      <c r="H705" s="9"/>
      <c r="I705" s="9"/>
      <c r="J705" s="9"/>
      <c r="K705" s="9"/>
      <c r="L705" s="4"/>
      <c r="M705" s="4"/>
      <c r="N705" s="5"/>
      <c r="O705" s="5"/>
      <c r="P705" s="5"/>
      <c r="Q705" s="5"/>
      <c r="R705" s="5"/>
      <c r="S705" s="5"/>
      <c r="T705" s="6"/>
      <c r="U705" s="6"/>
      <c r="V705" s="6"/>
      <c r="W705" s="6"/>
      <c r="X705" s="6"/>
      <c r="Y705" s="6"/>
      <c r="Z705" s="6"/>
    </row>
    <row r="706" spans="1:26" ht="15.75" customHeight="1" x14ac:dyDescent="0.3">
      <c r="A706" s="4"/>
      <c r="B706" s="41"/>
      <c r="C706" s="21"/>
      <c r="D706" s="21"/>
      <c r="E706" s="9"/>
      <c r="F706" s="9"/>
      <c r="G706" s="9"/>
      <c r="H706" s="9"/>
      <c r="I706" s="9"/>
      <c r="J706" s="9"/>
      <c r="K706" s="9"/>
      <c r="L706" s="4"/>
      <c r="M706" s="4"/>
      <c r="N706" s="5"/>
      <c r="O706" s="5"/>
      <c r="P706" s="5"/>
      <c r="Q706" s="5"/>
      <c r="R706" s="5"/>
      <c r="S706" s="5"/>
      <c r="T706" s="6"/>
      <c r="U706" s="6"/>
      <c r="V706" s="6"/>
      <c r="W706" s="6"/>
      <c r="X706" s="6"/>
      <c r="Y706" s="6"/>
      <c r="Z706" s="6"/>
    </row>
    <row r="707" spans="1:26" ht="15.75" customHeight="1" x14ac:dyDescent="0.3">
      <c r="A707" s="4"/>
      <c r="B707" s="41"/>
      <c r="C707" s="21"/>
      <c r="D707" s="21"/>
      <c r="E707" s="9"/>
      <c r="F707" s="9"/>
      <c r="G707" s="9"/>
      <c r="H707" s="9"/>
      <c r="I707" s="9"/>
      <c r="J707" s="9"/>
      <c r="K707" s="9"/>
      <c r="L707" s="4"/>
      <c r="M707" s="4"/>
      <c r="N707" s="5"/>
      <c r="O707" s="5"/>
      <c r="P707" s="5"/>
      <c r="Q707" s="5"/>
      <c r="R707" s="5"/>
      <c r="S707" s="5"/>
      <c r="T707" s="6"/>
      <c r="U707" s="6"/>
      <c r="V707" s="6"/>
      <c r="W707" s="6"/>
      <c r="X707" s="6"/>
      <c r="Y707" s="6"/>
      <c r="Z707" s="6"/>
    </row>
    <row r="708" spans="1:26" ht="15.75" customHeight="1" x14ac:dyDescent="0.3">
      <c r="A708" s="4"/>
      <c r="B708" s="41"/>
      <c r="C708" s="21"/>
      <c r="D708" s="21"/>
      <c r="E708" s="9"/>
      <c r="F708" s="9"/>
      <c r="G708" s="9"/>
      <c r="H708" s="9"/>
      <c r="I708" s="9"/>
      <c r="J708" s="9"/>
      <c r="K708" s="9"/>
      <c r="L708" s="4"/>
      <c r="M708" s="4"/>
      <c r="N708" s="5"/>
      <c r="O708" s="5"/>
      <c r="P708" s="5"/>
      <c r="Q708" s="5"/>
      <c r="R708" s="5"/>
      <c r="S708" s="5"/>
      <c r="T708" s="6"/>
      <c r="U708" s="6"/>
      <c r="V708" s="6"/>
      <c r="W708" s="6"/>
      <c r="X708" s="6"/>
      <c r="Y708" s="6"/>
      <c r="Z708" s="6"/>
    </row>
    <row r="709" spans="1:26" ht="15.75" customHeight="1" x14ac:dyDescent="0.3">
      <c r="A709" s="4"/>
      <c r="B709" s="41"/>
      <c r="C709" s="21"/>
      <c r="D709" s="21"/>
      <c r="E709" s="9"/>
      <c r="F709" s="9"/>
      <c r="G709" s="9"/>
      <c r="H709" s="9"/>
      <c r="I709" s="9"/>
      <c r="J709" s="9"/>
      <c r="K709" s="9"/>
      <c r="L709" s="4"/>
      <c r="M709" s="4"/>
      <c r="N709" s="5"/>
      <c r="O709" s="5"/>
      <c r="P709" s="5"/>
      <c r="Q709" s="5"/>
      <c r="R709" s="5"/>
      <c r="S709" s="5"/>
      <c r="T709" s="6"/>
      <c r="U709" s="6"/>
      <c r="V709" s="6"/>
      <c r="W709" s="6"/>
      <c r="X709" s="6"/>
      <c r="Y709" s="6"/>
      <c r="Z709" s="6"/>
    </row>
    <row r="710" spans="1:26" ht="15.75" customHeight="1" x14ac:dyDescent="0.3">
      <c r="A710" s="4"/>
      <c r="B710" s="41"/>
      <c r="C710" s="21"/>
      <c r="D710" s="21"/>
      <c r="E710" s="9"/>
      <c r="F710" s="9"/>
      <c r="G710" s="9"/>
      <c r="H710" s="9"/>
      <c r="I710" s="9"/>
      <c r="J710" s="9"/>
      <c r="K710" s="9"/>
      <c r="L710" s="4"/>
      <c r="M710" s="4"/>
      <c r="N710" s="5"/>
      <c r="O710" s="5"/>
      <c r="P710" s="5"/>
      <c r="Q710" s="5"/>
      <c r="R710" s="5"/>
      <c r="S710" s="5"/>
      <c r="T710" s="6"/>
      <c r="U710" s="6"/>
      <c r="V710" s="6"/>
      <c r="W710" s="6"/>
      <c r="X710" s="6"/>
      <c r="Y710" s="6"/>
      <c r="Z710" s="6"/>
    </row>
    <row r="711" spans="1:26" ht="15.75" customHeight="1" x14ac:dyDescent="0.3">
      <c r="A711" s="4"/>
      <c r="B711" s="41"/>
      <c r="C711" s="21"/>
      <c r="D711" s="21"/>
      <c r="E711" s="9"/>
      <c r="F711" s="9"/>
      <c r="G711" s="9"/>
      <c r="H711" s="9"/>
      <c r="I711" s="9"/>
      <c r="J711" s="9"/>
      <c r="K711" s="9"/>
      <c r="L711" s="4"/>
      <c r="M711" s="4"/>
      <c r="N711" s="5"/>
      <c r="O711" s="5"/>
      <c r="P711" s="5"/>
      <c r="Q711" s="5"/>
      <c r="R711" s="5"/>
      <c r="S711" s="5"/>
      <c r="T711" s="6"/>
      <c r="U711" s="6"/>
      <c r="V711" s="6"/>
      <c r="W711" s="6"/>
      <c r="X711" s="6"/>
      <c r="Y711" s="6"/>
      <c r="Z711" s="6"/>
    </row>
    <row r="712" spans="1:26" ht="15.75" customHeight="1" x14ac:dyDescent="0.3">
      <c r="A712" s="4"/>
      <c r="B712" s="41"/>
      <c r="C712" s="21"/>
      <c r="D712" s="21"/>
      <c r="E712" s="9"/>
      <c r="F712" s="9"/>
      <c r="G712" s="9"/>
      <c r="H712" s="9"/>
      <c r="I712" s="9"/>
      <c r="J712" s="9"/>
      <c r="K712" s="9"/>
      <c r="L712" s="4"/>
      <c r="M712" s="4"/>
      <c r="N712" s="5"/>
      <c r="O712" s="5"/>
      <c r="P712" s="5"/>
      <c r="Q712" s="5"/>
      <c r="R712" s="5"/>
      <c r="S712" s="5"/>
      <c r="T712" s="6"/>
      <c r="U712" s="6"/>
      <c r="V712" s="6"/>
      <c r="W712" s="6"/>
      <c r="X712" s="6"/>
      <c r="Y712" s="6"/>
      <c r="Z712" s="6"/>
    </row>
    <row r="713" spans="1:26" ht="15.75" customHeight="1" x14ac:dyDescent="0.3">
      <c r="A713" s="4"/>
      <c r="B713" s="41"/>
      <c r="C713" s="21"/>
      <c r="D713" s="21"/>
      <c r="E713" s="9"/>
      <c r="F713" s="9"/>
      <c r="G713" s="9"/>
      <c r="H713" s="9"/>
      <c r="I713" s="9"/>
      <c r="J713" s="9"/>
      <c r="K713" s="9"/>
      <c r="L713" s="4"/>
      <c r="M713" s="4"/>
      <c r="N713" s="5"/>
      <c r="O713" s="5"/>
      <c r="P713" s="5"/>
      <c r="Q713" s="5"/>
      <c r="R713" s="5"/>
      <c r="S713" s="5"/>
      <c r="T713" s="6"/>
      <c r="U713" s="6"/>
      <c r="V713" s="6"/>
      <c r="W713" s="6"/>
      <c r="X713" s="6"/>
      <c r="Y713" s="6"/>
      <c r="Z713" s="6"/>
    </row>
    <row r="714" spans="1:26" ht="15.75" customHeight="1" x14ac:dyDescent="0.3">
      <c r="A714" s="4"/>
      <c r="B714" s="41"/>
      <c r="C714" s="21"/>
      <c r="D714" s="21"/>
      <c r="E714" s="9"/>
      <c r="F714" s="9"/>
      <c r="G714" s="9"/>
      <c r="H714" s="9"/>
      <c r="I714" s="9"/>
      <c r="J714" s="9"/>
      <c r="K714" s="9"/>
      <c r="L714" s="4"/>
      <c r="M714" s="4"/>
      <c r="N714" s="5"/>
      <c r="O714" s="5"/>
      <c r="P714" s="5"/>
      <c r="Q714" s="5"/>
      <c r="R714" s="5"/>
      <c r="S714" s="5"/>
      <c r="T714" s="6"/>
      <c r="U714" s="6"/>
      <c r="V714" s="6"/>
      <c r="W714" s="6"/>
      <c r="X714" s="6"/>
      <c r="Y714" s="6"/>
      <c r="Z714" s="6"/>
    </row>
    <row r="715" spans="1:26" ht="15.75" customHeight="1" x14ac:dyDescent="0.3">
      <c r="A715" s="4"/>
      <c r="B715" s="41"/>
      <c r="C715" s="21"/>
      <c r="D715" s="21"/>
      <c r="E715" s="9"/>
      <c r="F715" s="9"/>
      <c r="G715" s="9"/>
      <c r="H715" s="9"/>
      <c r="I715" s="9"/>
      <c r="J715" s="9"/>
      <c r="K715" s="9"/>
      <c r="L715" s="4"/>
      <c r="M715" s="4"/>
      <c r="N715" s="5"/>
      <c r="O715" s="5"/>
      <c r="P715" s="5"/>
      <c r="Q715" s="5"/>
      <c r="R715" s="5"/>
      <c r="S715" s="5"/>
      <c r="T715" s="6"/>
      <c r="U715" s="6"/>
      <c r="V715" s="6"/>
      <c r="W715" s="6"/>
      <c r="X715" s="6"/>
      <c r="Y715" s="6"/>
      <c r="Z715" s="6"/>
    </row>
    <row r="716" spans="1:26" ht="15.75" customHeight="1" x14ac:dyDescent="0.3">
      <c r="A716" s="4"/>
      <c r="B716" s="41"/>
      <c r="C716" s="21"/>
      <c r="D716" s="21"/>
      <c r="E716" s="9"/>
      <c r="F716" s="9"/>
      <c r="G716" s="9"/>
      <c r="H716" s="9"/>
      <c r="I716" s="9"/>
      <c r="J716" s="9"/>
      <c r="K716" s="9"/>
      <c r="L716" s="4"/>
      <c r="M716" s="4"/>
      <c r="N716" s="5"/>
      <c r="O716" s="5"/>
      <c r="P716" s="5"/>
      <c r="Q716" s="5"/>
      <c r="R716" s="5"/>
      <c r="S716" s="5"/>
      <c r="T716" s="6"/>
      <c r="U716" s="6"/>
      <c r="V716" s="6"/>
      <c r="W716" s="6"/>
      <c r="X716" s="6"/>
      <c r="Y716" s="6"/>
      <c r="Z716" s="6"/>
    </row>
    <row r="717" spans="1:26" ht="15.75" customHeight="1" x14ac:dyDescent="0.3">
      <c r="A717" s="4"/>
      <c r="B717" s="41"/>
      <c r="C717" s="21"/>
      <c r="D717" s="21"/>
      <c r="E717" s="9"/>
      <c r="F717" s="9"/>
      <c r="G717" s="9"/>
      <c r="H717" s="9"/>
      <c r="I717" s="9"/>
      <c r="J717" s="9"/>
      <c r="K717" s="9"/>
      <c r="L717" s="4"/>
      <c r="M717" s="4"/>
      <c r="N717" s="5"/>
      <c r="O717" s="5"/>
      <c r="P717" s="5"/>
      <c r="Q717" s="5"/>
      <c r="R717" s="5"/>
      <c r="S717" s="5"/>
      <c r="T717" s="6"/>
      <c r="U717" s="6"/>
      <c r="V717" s="6"/>
      <c r="W717" s="6"/>
      <c r="X717" s="6"/>
      <c r="Y717" s="6"/>
      <c r="Z717" s="6"/>
    </row>
    <row r="718" spans="1:26" ht="15.75" customHeight="1" x14ac:dyDescent="0.3">
      <c r="A718" s="4"/>
      <c r="B718" s="41"/>
      <c r="C718" s="21"/>
      <c r="D718" s="21"/>
      <c r="E718" s="9"/>
      <c r="F718" s="9"/>
      <c r="G718" s="9"/>
      <c r="H718" s="9"/>
      <c r="I718" s="9"/>
      <c r="J718" s="9"/>
      <c r="K718" s="9"/>
      <c r="L718" s="4"/>
      <c r="M718" s="4"/>
      <c r="N718" s="5"/>
      <c r="O718" s="5"/>
      <c r="P718" s="5"/>
      <c r="Q718" s="5"/>
      <c r="R718" s="5"/>
      <c r="S718" s="5"/>
      <c r="T718" s="6"/>
      <c r="U718" s="6"/>
      <c r="V718" s="6"/>
      <c r="W718" s="6"/>
      <c r="X718" s="6"/>
      <c r="Y718" s="6"/>
      <c r="Z718" s="6"/>
    </row>
    <row r="719" spans="1:26" ht="15.75" customHeight="1" x14ac:dyDescent="0.3">
      <c r="A719" s="4"/>
      <c r="B719" s="41"/>
      <c r="C719" s="21"/>
      <c r="D719" s="21"/>
      <c r="E719" s="9"/>
      <c r="F719" s="9"/>
      <c r="G719" s="9"/>
      <c r="H719" s="9"/>
      <c r="I719" s="9"/>
      <c r="J719" s="9"/>
      <c r="K719" s="9"/>
      <c r="L719" s="4"/>
      <c r="M719" s="4"/>
      <c r="N719" s="5"/>
      <c r="O719" s="5"/>
      <c r="P719" s="5"/>
      <c r="Q719" s="5"/>
      <c r="R719" s="5"/>
      <c r="S719" s="5"/>
      <c r="T719" s="6"/>
      <c r="U719" s="6"/>
      <c r="V719" s="6"/>
      <c r="W719" s="6"/>
      <c r="X719" s="6"/>
      <c r="Y719" s="6"/>
      <c r="Z719" s="6"/>
    </row>
    <row r="720" spans="1:26" ht="15.75" customHeight="1" x14ac:dyDescent="0.3">
      <c r="A720" s="4"/>
      <c r="B720" s="41"/>
      <c r="C720" s="21"/>
      <c r="D720" s="21"/>
      <c r="E720" s="9"/>
      <c r="F720" s="9"/>
      <c r="G720" s="9"/>
      <c r="H720" s="9"/>
      <c r="I720" s="9"/>
      <c r="J720" s="9"/>
      <c r="K720" s="9"/>
      <c r="L720" s="4"/>
      <c r="M720" s="4"/>
      <c r="N720" s="5"/>
      <c r="O720" s="5"/>
      <c r="P720" s="5"/>
      <c r="Q720" s="5"/>
      <c r="R720" s="5"/>
      <c r="S720" s="5"/>
      <c r="T720" s="6"/>
      <c r="U720" s="6"/>
      <c r="V720" s="6"/>
      <c r="W720" s="6"/>
      <c r="X720" s="6"/>
      <c r="Y720" s="6"/>
      <c r="Z720" s="6"/>
    </row>
    <row r="721" spans="1:26" ht="15.75" customHeight="1" x14ac:dyDescent="0.3">
      <c r="A721" s="4"/>
      <c r="B721" s="41"/>
      <c r="C721" s="21"/>
      <c r="D721" s="21"/>
      <c r="E721" s="9"/>
      <c r="F721" s="9"/>
      <c r="G721" s="9"/>
      <c r="H721" s="9"/>
      <c r="I721" s="9"/>
      <c r="J721" s="9"/>
      <c r="K721" s="9"/>
      <c r="L721" s="4"/>
      <c r="M721" s="4"/>
      <c r="N721" s="5"/>
      <c r="O721" s="5"/>
      <c r="P721" s="5"/>
      <c r="Q721" s="5"/>
      <c r="R721" s="5"/>
      <c r="S721" s="5"/>
      <c r="T721" s="6"/>
      <c r="U721" s="6"/>
      <c r="V721" s="6"/>
      <c r="W721" s="6"/>
      <c r="X721" s="6"/>
      <c r="Y721" s="6"/>
      <c r="Z721" s="6"/>
    </row>
    <row r="722" spans="1:26" ht="15.75" customHeight="1" x14ac:dyDescent="0.3">
      <c r="A722" s="4"/>
      <c r="B722" s="41"/>
      <c r="C722" s="21"/>
      <c r="D722" s="21"/>
      <c r="E722" s="9"/>
      <c r="F722" s="9"/>
      <c r="G722" s="9"/>
      <c r="H722" s="9"/>
      <c r="I722" s="9"/>
      <c r="J722" s="9"/>
      <c r="K722" s="9"/>
      <c r="L722" s="4"/>
      <c r="M722" s="4"/>
      <c r="N722" s="5"/>
      <c r="O722" s="5"/>
      <c r="P722" s="5"/>
      <c r="Q722" s="5"/>
      <c r="R722" s="5"/>
      <c r="S722" s="5"/>
      <c r="T722" s="6"/>
      <c r="U722" s="6"/>
      <c r="V722" s="6"/>
      <c r="W722" s="6"/>
      <c r="X722" s="6"/>
      <c r="Y722" s="6"/>
      <c r="Z722" s="6"/>
    </row>
    <row r="723" spans="1:26" ht="15.75" customHeight="1" x14ac:dyDescent="0.3">
      <c r="A723" s="4"/>
      <c r="B723" s="41"/>
      <c r="C723" s="21"/>
      <c r="D723" s="21"/>
      <c r="E723" s="9"/>
      <c r="F723" s="9"/>
      <c r="G723" s="9"/>
      <c r="H723" s="9"/>
      <c r="I723" s="9"/>
      <c r="J723" s="9"/>
      <c r="K723" s="9"/>
      <c r="L723" s="4"/>
      <c r="M723" s="4"/>
      <c r="N723" s="5"/>
      <c r="O723" s="5"/>
      <c r="P723" s="5"/>
      <c r="Q723" s="5"/>
      <c r="R723" s="5"/>
      <c r="S723" s="5"/>
      <c r="T723" s="6"/>
      <c r="U723" s="6"/>
      <c r="V723" s="6"/>
      <c r="W723" s="6"/>
      <c r="X723" s="6"/>
      <c r="Y723" s="6"/>
      <c r="Z723" s="6"/>
    </row>
    <row r="724" spans="1:26" ht="15.75" customHeight="1" x14ac:dyDescent="0.3">
      <c r="A724" s="4"/>
      <c r="B724" s="41"/>
      <c r="C724" s="21"/>
      <c r="D724" s="21"/>
      <c r="E724" s="9"/>
      <c r="F724" s="9"/>
      <c r="G724" s="9"/>
      <c r="H724" s="9"/>
      <c r="I724" s="9"/>
      <c r="J724" s="9"/>
      <c r="K724" s="9"/>
      <c r="L724" s="4"/>
      <c r="M724" s="4"/>
      <c r="N724" s="5"/>
      <c r="O724" s="5"/>
      <c r="P724" s="5"/>
      <c r="Q724" s="5"/>
      <c r="R724" s="5"/>
      <c r="S724" s="5"/>
      <c r="T724" s="6"/>
      <c r="U724" s="6"/>
      <c r="V724" s="6"/>
      <c r="W724" s="6"/>
      <c r="X724" s="6"/>
      <c r="Y724" s="6"/>
      <c r="Z724" s="6"/>
    </row>
    <row r="725" spans="1:26" ht="15.75" customHeight="1" x14ac:dyDescent="0.3">
      <c r="A725" s="4"/>
      <c r="B725" s="41"/>
      <c r="C725" s="21"/>
      <c r="D725" s="21"/>
      <c r="E725" s="9"/>
      <c r="F725" s="9"/>
      <c r="G725" s="9"/>
      <c r="H725" s="9"/>
      <c r="I725" s="9"/>
      <c r="J725" s="9"/>
      <c r="K725" s="9"/>
      <c r="L725" s="4"/>
      <c r="M725" s="4"/>
      <c r="N725" s="5"/>
      <c r="O725" s="5"/>
      <c r="P725" s="5"/>
      <c r="Q725" s="5"/>
      <c r="R725" s="5"/>
      <c r="S725" s="5"/>
      <c r="T725" s="6"/>
      <c r="U725" s="6"/>
      <c r="V725" s="6"/>
      <c r="W725" s="6"/>
      <c r="X725" s="6"/>
      <c r="Y725" s="6"/>
      <c r="Z725" s="6"/>
    </row>
    <row r="726" spans="1:26" ht="15.75" customHeight="1" x14ac:dyDescent="0.3">
      <c r="A726" s="4"/>
      <c r="B726" s="41"/>
      <c r="C726" s="21"/>
      <c r="D726" s="21"/>
      <c r="E726" s="9"/>
      <c r="F726" s="9"/>
      <c r="G726" s="9"/>
      <c r="H726" s="9"/>
      <c r="I726" s="9"/>
      <c r="J726" s="9"/>
      <c r="K726" s="9"/>
      <c r="L726" s="4"/>
      <c r="M726" s="4"/>
      <c r="N726" s="5"/>
      <c r="O726" s="5"/>
      <c r="P726" s="5"/>
      <c r="Q726" s="5"/>
      <c r="R726" s="5"/>
      <c r="S726" s="5"/>
      <c r="T726" s="6"/>
      <c r="U726" s="6"/>
      <c r="V726" s="6"/>
      <c r="W726" s="6"/>
      <c r="X726" s="6"/>
      <c r="Y726" s="6"/>
      <c r="Z726" s="6"/>
    </row>
    <row r="727" spans="1:26" ht="15.75" customHeight="1" x14ac:dyDescent="0.3">
      <c r="A727" s="4"/>
      <c r="B727" s="41"/>
      <c r="C727" s="21"/>
      <c r="D727" s="21"/>
      <c r="E727" s="9"/>
      <c r="F727" s="9"/>
      <c r="G727" s="9"/>
      <c r="H727" s="9"/>
      <c r="I727" s="9"/>
      <c r="J727" s="9"/>
      <c r="K727" s="9"/>
      <c r="L727" s="4"/>
      <c r="M727" s="4"/>
      <c r="N727" s="5"/>
      <c r="O727" s="5"/>
      <c r="P727" s="5"/>
      <c r="Q727" s="5"/>
      <c r="R727" s="5"/>
      <c r="S727" s="5"/>
      <c r="T727" s="6"/>
      <c r="U727" s="6"/>
      <c r="V727" s="6"/>
      <c r="W727" s="6"/>
      <c r="X727" s="6"/>
      <c r="Y727" s="6"/>
      <c r="Z727" s="6"/>
    </row>
    <row r="728" spans="1:26" ht="15.75" customHeight="1" x14ac:dyDescent="0.3">
      <c r="A728" s="4"/>
      <c r="B728" s="41"/>
      <c r="C728" s="21"/>
      <c r="D728" s="21"/>
      <c r="E728" s="9"/>
      <c r="F728" s="9"/>
      <c r="G728" s="9"/>
      <c r="H728" s="9"/>
      <c r="I728" s="9"/>
      <c r="J728" s="9"/>
      <c r="K728" s="9"/>
      <c r="L728" s="4"/>
      <c r="M728" s="4"/>
      <c r="N728" s="5"/>
      <c r="O728" s="5"/>
      <c r="P728" s="5"/>
      <c r="Q728" s="5"/>
      <c r="R728" s="5"/>
      <c r="S728" s="5"/>
      <c r="T728" s="6"/>
      <c r="U728" s="6"/>
      <c r="V728" s="6"/>
      <c r="W728" s="6"/>
      <c r="X728" s="6"/>
      <c r="Y728" s="6"/>
      <c r="Z728" s="6"/>
    </row>
    <row r="729" spans="1:26" ht="15.75" customHeight="1" x14ac:dyDescent="0.3">
      <c r="A729" s="4"/>
      <c r="B729" s="41"/>
      <c r="C729" s="21"/>
      <c r="D729" s="21"/>
      <c r="E729" s="9"/>
      <c r="F729" s="9"/>
      <c r="G729" s="9"/>
      <c r="H729" s="9"/>
      <c r="I729" s="9"/>
      <c r="J729" s="9"/>
      <c r="K729" s="9"/>
      <c r="L729" s="4"/>
      <c r="M729" s="4"/>
      <c r="N729" s="5"/>
      <c r="O729" s="5"/>
      <c r="P729" s="5"/>
      <c r="Q729" s="5"/>
      <c r="R729" s="5"/>
      <c r="S729" s="5"/>
      <c r="T729" s="6"/>
      <c r="U729" s="6"/>
      <c r="V729" s="6"/>
      <c r="W729" s="6"/>
      <c r="X729" s="6"/>
      <c r="Y729" s="6"/>
      <c r="Z729" s="6"/>
    </row>
    <row r="730" spans="1:26" ht="15.75" customHeight="1" x14ac:dyDescent="0.3">
      <c r="A730" s="4"/>
      <c r="B730" s="41"/>
      <c r="C730" s="21"/>
      <c r="D730" s="21"/>
      <c r="E730" s="9"/>
      <c r="F730" s="9"/>
      <c r="G730" s="9"/>
      <c r="H730" s="9"/>
      <c r="I730" s="9"/>
      <c r="J730" s="9"/>
      <c r="K730" s="9"/>
      <c r="L730" s="4"/>
      <c r="M730" s="4"/>
      <c r="N730" s="5"/>
      <c r="O730" s="5"/>
      <c r="P730" s="5"/>
      <c r="Q730" s="5"/>
      <c r="R730" s="5"/>
      <c r="S730" s="5"/>
      <c r="T730" s="6"/>
      <c r="U730" s="6"/>
      <c r="V730" s="6"/>
      <c r="W730" s="6"/>
      <c r="X730" s="6"/>
      <c r="Y730" s="6"/>
      <c r="Z730" s="6"/>
    </row>
    <row r="731" spans="1:26" ht="15.75" customHeight="1" x14ac:dyDescent="0.3">
      <c r="A731" s="4"/>
      <c r="B731" s="41"/>
      <c r="C731" s="21"/>
      <c r="D731" s="21"/>
      <c r="E731" s="9"/>
      <c r="F731" s="9"/>
      <c r="G731" s="9"/>
      <c r="H731" s="9"/>
      <c r="I731" s="9"/>
      <c r="J731" s="9"/>
      <c r="K731" s="9"/>
      <c r="L731" s="4"/>
      <c r="M731" s="4"/>
      <c r="N731" s="5"/>
      <c r="O731" s="5"/>
      <c r="P731" s="5"/>
      <c r="Q731" s="5"/>
      <c r="R731" s="5"/>
      <c r="S731" s="5"/>
      <c r="T731" s="6"/>
      <c r="U731" s="6"/>
      <c r="V731" s="6"/>
      <c r="W731" s="6"/>
      <c r="X731" s="6"/>
      <c r="Y731" s="6"/>
      <c r="Z731" s="6"/>
    </row>
    <row r="732" spans="1:26" ht="15.75" customHeight="1" x14ac:dyDescent="0.3">
      <c r="A732" s="4"/>
      <c r="B732" s="41"/>
      <c r="C732" s="21"/>
      <c r="D732" s="21"/>
      <c r="E732" s="9"/>
      <c r="F732" s="9"/>
      <c r="G732" s="9"/>
      <c r="H732" s="9"/>
      <c r="I732" s="9"/>
      <c r="J732" s="9"/>
      <c r="K732" s="9"/>
      <c r="L732" s="4"/>
      <c r="M732" s="4"/>
      <c r="N732" s="5"/>
      <c r="O732" s="5"/>
      <c r="P732" s="5"/>
      <c r="Q732" s="5"/>
      <c r="R732" s="5"/>
      <c r="S732" s="5"/>
      <c r="T732" s="6"/>
      <c r="U732" s="6"/>
      <c r="V732" s="6"/>
      <c r="W732" s="6"/>
      <c r="X732" s="6"/>
      <c r="Y732" s="6"/>
      <c r="Z732" s="6"/>
    </row>
    <row r="733" spans="1:26" ht="15.75" customHeight="1" x14ac:dyDescent="0.3">
      <c r="A733" s="4"/>
      <c r="B733" s="41"/>
      <c r="C733" s="21"/>
      <c r="D733" s="21"/>
      <c r="E733" s="9"/>
      <c r="F733" s="9"/>
      <c r="G733" s="9"/>
      <c r="H733" s="9"/>
      <c r="I733" s="9"/>
      <c r="J733" s="9"/>
      <c r="K733" s="9"/>
      <c r="L733" s="4"/>
      <c r="M733" s="4"/>
      <c r="N733" s="5"/>
      <c r="O733" s="5"/>
      <c r="P733" s="5"/>
      <c r="Q733" s="5"/>
      <c r="R733" s="5"/>
      <c r="S733" s="5"/>
      <c r="T733" s="6"/>
      <c r="U733" s="6"/>
      <c r="V733" s="6"/>
      <c r="W733" s="6"/>
      <c r="X733" s="6"/>
      <c r="Y733" s="6"/>
      <c r="Z733" s="6"/>
    </row>
    <row r="734" spans="1:26" ht="15.75" customHeight="1" x14ac:dyDescent="0.3">
      <c r="A734" s="4"/>
      <c r="B734" s="41"/>
      <c r="C734" s="21"/>
      <c r="D734" s="21"/>
      <c r="E734" s="9"/>
      <c r="F734" s="9"/>
      <c r="G734" s="9"/>
      <c r="H734" s="9"/>
      <c r="I734" s="9"/>
      <c r="J734" s="9"/>
      <c r="K734" s="9"/>
      <c r="L734" s="4"/>
      <c r="M734" s="4"/>
      <c r="N734" s="5"/>
      <c r="O734" s="5"/>
      <c r="P734" s="5"/>
      <c r="Q734" s="5"/>
      <c r="R734" s="5"/>
      <c r="S734" s="5"/>
      <c r="T734" s="6"/>
      <c r="U734" s="6"/>
      <c r="V734" s="6"/>
      <c r="W734" s="6"/>
      <c r="X734" s="6"/>
      <c r="Y734" s="6"/>
      <c r="Z734" s="6"/>
    </row>
    <row r="735" spans="1:26" ht="15.75" customHeight="1" x14ac:dyDescent="0.3">
      <c r="A735" s="4"/>
      <c r="B735" s="41"/>
      <c r="C735" s="21"/>
      <c r="D735" s="21"/>
      <c r="E735" s="9"/>
      <c r="F735" s="9"/>
      <c r="G735" s="9"/>
      <c r="H735" s="9"/>
      <c r="I735" s="9"/>
      <c r="J735" s="9"/>
      <c r="K735" s="9"/>
      <c r="L735" s="4"/>
      <c r="M735" s="4"/>
      <c r="N735" s="5"/>
      <c r="O735" s="5"/>
      <c r="P735" s="5"/>
      <c r="Q735" s="5"/>
      <c r="R735" s="5"/>
      <c r="S735" s="5"/>
      <c r="T735" s="6"/>
      <c r="U735" s="6"/>
      <c r="V735" s="6"/>
      <c r="W735" s="6"/>
      <c r="X735" s="6"/>
      <c r="Y735" s="6"/>
      <c r="Z735" s="6"/>
    </row>
    <row r="736" spans="1:26" ht="15.75" customHeight="1" x14ac:dyDescent="0.3">
      <c r="A736" s="4"/>
      <c r="B736" s="41"/>
      <c r="C736" s="21"/>
      <c r="D736" s="21"/>
      <c r="E736" s="9"/>
      <c r="F736" s="9"/>
      <c r="G736" s="9"/>
      <c r="H736" s="9"/>
      <c r="I736" s="9"/>
      <c r="J736" s="9"/>
      <c r="K736" s="9"/>
      <c r="L736" s="4"/>
      <c r="M736" s="4"/>
      <c r="N736" s="5"/>
      <c r="O736" s="5"/>
      <c r="P736" s="5"/>
      <c r="Q736" s="5"/>
      <c r="R736" s="5"/>
      <c r="S736" s="5"/>
      <c r="T736" s="6"/>
      <c r="U736" s="6"/>
      <c r="V736" s="6"/>
      <c r="W736" s="6"/>
      <c r="X736" s="6"/>
      <c r="Y736" s="6"/>
      <c r="Z736" s="6"/>
    </row>
    <row r="737" spans="1:26" ht="15.75" customHeight="1" x14ac:dyDescent="0.3">
      <c r="A737" s="4"/>
      <c r="B737" s="41"/>
      <c r="C737" s="21"/>
      <c r="D737" s="21"/>
      <c r="E737" s="9"/>
      <c r="F737" s="9"/>
      <c r="G737" s="9"/>
      <c r="H737" s="9"/>
      <c r="I737" s="9"/>
      <c r="J737" s="9"/>
      <c r="K737" s="9"/>
      <c r="L737" s="4"/>
      <c r="M737" s="4"/>
      <c r="N737" s="5"/>
      <c r="O737" s="5"/>
      <c r="P737" s="5"/>
      <c r="Q737" s="5"/>
      <c r="R737" s="5"/>
      <c r="S737" s="5"/>
      <c r="T737" s="6"/>
      <c r="U737" s="6"/>
      <c r="V737" s="6"/>
      <c r="W737" s="6"/>
      <c r="X737" s="6"/>
      <c r="Y737" s="6"/>
      <c r="Z737" s="6"/>
    </row>
    <row r="738" spans="1:26" ht="15.75" customHeight="1" x14ac:dyDescent="0.3">
      <c r="A738" s="4"/>
      <c r="B738" s="41"/>
      <c r="C738" s="21"/>
      <c r="D738" s="21"/>
      <c r="E738" s="9"/>
      <c r="F738" s="9"/>
      <c r="G738" s="9"/>
      <c r="H738" s="9"/>
      <c r="I738" s="9"/>
      <c r="J738" s="9"/>
      <c r="K738" s="9"/>
      <c r="L738" s="4"/>
      <c r="M738" s="4"/>
      <c r="N738" s="5"/>
      <c r="O738" s="5"/>
      <c r="P738" s="5"/>
      <c r="Q738" s="5"/>
      <c r="R738" s="5"/>
      <c r="S738" s="5"/>
      <c r="T738" s="6"/>
      <c r="U738" s="6"/>
      <c r="V738" s="6"/>
      <c r="W738" s="6"/>
      <c r="X738" s="6"/>
      <c r="Y738" s="6"/>
      <c r="Z738" s="6"/>
    </row>
    <row r="739" spans="1:26" ht="15.75" customHeight="1" x14ac:dyDescent="0.3">
      <c r="A739" s="4"/>
      <c r="B739" s="41"/>
      <c r="C739" s="21"/>
      <c r="D739" s="21"/>
      <c r="E739" s="9"/>
      <c r="F739" s="9"/>
      <c r="G739" s="9"/>
      <c r="H739" s="9"/>
      <c r="I739" s="9"/>
      <c r="J739" s="9"/>
      <c r="K739" s="9"/>
      <c r="L739" s="4"/>
      <c r="M739" s="4"/>
      <c r="N739" s="5"/>
      <c r="O739" s="5"/>
      <c r="P739" s="5"/>
      <c r="Q739" s="5"/>
      <c r="R739" s="5"/>
      <c r="S739" s="5"/>
      <c r="T739" s="6"/>
      <c r="U739" s="6"/>
      <c r="V739" s="6"/>
      <c r="W739" s="6"/>
      <c r="X739" s="6"/>
      <c r="Y739" s="6"/>
      <c r="Z739" s="6"/>
    </row>
    <row r="740" spans="1:26" ht="15.75" customHeight="1" x14ac:dyDescent="0.3">
      <c r="A740" s="4"/>
      <c r="B740" s="41"/>
      <c r="C740" s="21"/>
      <c r="D740" s="21"/>
      <c r="E740" s="9"/>
      <c r="F740" s="9"/>
      <c r="G740" s="9"/>
      <c r="H740" s="9"/>
      <c r="I740" s="9"/>
      <c r="J740" s="9"/>
      <c r="K740" s="9"/>
      <c r="L740" s="4"/>
      <c r="M740" s="4"/>
      <c r="N740" s="5"/>
      <c r="O740" s="5"/>
      <c r="P740" s="5"/>
      <c r="Q740" s="5"/>
      <c r="R740" s="5"/>
      <c r="S740" s="5"/>
      <c r="T740" s="6"/>
      <c r="U740" s="6"/>
      <c r="V740" s="6"/>
      <c r="W740" s="6"/>
      <c r="X740" s="6"/>
      <c r="Y740" s="6"/>
      <c r="Z740" s="6"/>
    </row>
    <row r="741" spans="1:26" ht="15.75" customHeight="1" x14ac:dyDescent="0.3">
      <c r="A741" s="4"/>
      <c r="B741" s="41"/>
      <c r="C741" s="21"/>
      <c r="D741" s="21"/>
      <c r="E741" s="9"/>
      <c r="F741" s="9"/>
      <c r="G741" s="9"/>
      <c r="H741" s="9"/>
      <c r="I741" s="9"/>
      <c r="J741" s="9"/>
      <c r="K741" s="9"/>
      <c r="L741" s="4"/>
      <c r="M741" s="4"/>
      <c r="N741" s="5"/>
      <c r="O741" s="5"/>
      <c r="P741" s="5"/>
      <c r="Q741" s="5"/>
      <c r="R741" s="5"/>
      <c r="S741" s="5"/>
      <c r="T741" s="6"/>
      <c r="U741" s="6"/>
      <c r="V741" s="6"/>
      <c r="W741" s="6"/>
      <c r="X741" s="6"/>
      <c r="Y741" s="6"/>
      <c r="Z741" s="6"/>
    </row>
    <row r="742" spans="1:26" ht="15.75" customHeight="1" x14ac:dyDescent="0.3">
      <c r="A742" s="4"/>
      <c r="B742" s="41"/>
      <c r="C742" s="21"/>
      <c r="D742" s="21"/>
      <c r="E742" s="9"/>
      <c r="F742" s="9"/>
      <c r="G742" s="9"/>
      <c r="H742" s="9"/>
      <c r="I742" s="9"/>
      <c r="J742" s="9"/>
      <c r="K742" s="9"/>
      <c r="L742" s="4"/>
      <c r="M742" s="4"/>
      <c r="N742" s="5"/>
      <c r="O742" s="5"/>
      <c r="P742" s="5"/>
      <c r="Q742" s="5"/>
      <c r="R742" s="5"/>
      <c r="S742" s="5"/>
      <c r="T742" s="6"/>
      <c r="U742" s="6"/>
      <c r="V742" s="6"/>
      <c r="W742" s="6"/>
      <c r="X742" s="6"/>
      <c r="Y742" s="6"/>
      <c r="Z742" s="6"/>
    </row>
    <row r="743" spans="1:26" ht="15.75" customHeight="1" x14ac:dyDescent="0.3">
      <c r="A743" s="4"/>
      <c r="B743" s="41"/>
      <c r="C743" s="21"/>
      <c r="D743" s="21"/>
      <c r="E743" s="9"/>
      <c r="F743" s="9"/>
      <c r="G743" s="9"/>
      <c r="H743" s="9"/>
      <c r="I743" s="9"/>
      <c r="J743" s="9"/>
      <c r="K743" s="9"/>
      <c r="L743" s="4"/>
      <c r="M743" s="4"/>
      <c r="N743" s="5"/>
      <c r="O743" s="5"/>
      <c r="P743" s="5"/>
      <c r="Q743" s="5"/>
      <c r="R743" s="5"/>
      <c r="S743" s="5"/>
      <c r="T743" s="6"/>
      <c r="U743" s="6"/>
      <c r="V743" s="6"/>
      <c r="W743" s="6"/>
      <c r="X743" s="6"/>
      <c r="Y743" s="6"/>
      <c r="Z743" s="6"/>
    </row>
    <row r="744" spans="1:26" ht="15.75" customHeight="1" x14ac:dyDescent="0.3">
      <c r="A744" s="4"/>
      <c r="B744" s="41"/>
      <c r="C744" s="21"/>
      <c r="D744" s="21"/>
      <c r="E744" s="9"/>
      <c r="F744" s="9"/>
      <c r="G744" s="9"/>
      <c r="H744" s="9"/>
      <c r="I744" s="9"/>
      <c r="J744" s="9"/>
      <c r="K744" s="9"/>
      <c r="L744" s="4"/>
      <c r="M744" s="4"/>
      <c r="N744" s="5"/>
      <c r="O744" s="5"/>
      <c r="P744" s="5"/>
      <c r="Q744" s="5"/>
      <c r="R744" s="5"/>
      <c r="S744" s="5"/>
      <c r="T744" s="6"/>
      <c r="U744" s="6"/>
      <c r="V744" s="6"/>
      <c r="W744" s="6"/>
      <c r="X744" s="6"/>
      <c r="Y744" s="6"/>
      <c r="Z744" s="6"/>
    </row>
    <row r="745" spans="1:26" ht="15.75" customHeight="1" x14ac:dyDescent="0.3">
      <c r="A745" s="4"/>
      <c r="B745" s="41"/>
      <c r="C745" s="21"/>
      <c r="D745" s="21"/>
      <c r="E745" s="9"/>
      <c r="F745" s="9"/>
      <c r="G745" s="9"/>
      <c r="H745" s="9"/>
      <c r="I745" s="9"/>
      <c r="J745" s="9"/>
      <c r="K745" s="9"/>
      <c r="L745" s="4"/>
      <c r="M745" s="4"/>
      <c r="N745" s="5"/>
      <c r="O745" s="5"/>
      <c r="P745" s="5"/>
      <c r="Q745" s="5"/>
      <c r="R745" s="5"/>
      <c r="S745" s="5"/>
      <c r="T745" s="6"/>
      <c r="U745" s="6"/>
      <c r="V745" s="6"/>
      <c r="W745" s="6"/>
      <c r="X745" s="6"/>
      <c r="Y745" s="6"/>
      <c r="Z745" s="6"/>
    </row>
    <row r="746" spans="1:26" ht="15.75" customHeight="1" x14ac:dyDescent="0.3">
      <c r="A746" s="4"/>
      <c r="B746" s="41"/>
      <c r="C746" s="21"/>
      <c r="D746" s="21"/>
      <c r="E746" s="9"/>
      <c r="F746" s="9"/>
      <c r="G746" s="9"/>
      <c r="H746" s="9"/>
      <c r="I746" s="9"/>
      <c r="J746" s="9"/>
      <c r="K746" s="9"/>
      <c r="L746" s="4"/>
      <c r="M746" s="4"/>
      <c r="N746" s="5"/>
      <c r="O746" s="5"/>
      <c r="P746" s="5"/>
      <c r="Q746" s="5"/>
      <c r="R746" s="5"/>
      <c r="S746" s="5"/>
      <c r="T746" s="6"/>
      <c r="U746" s="6"/>
      <c r="V746" s="6"/>
      <c r="W746" s="6"/>
      <c r="X746" s="6"/>
      <c r="Y746" s="6"/>
      <c r="Z746" s="6"/>
    </row>
    <row r="747" spans="1:26" ht="15.75" customHeight="1" x14ac:dyDescent="0.3">
      <c r="A747" s="4"/>
      <c r="B747" s="41"/>
      <c r="C747" s="21"/>
      <c r="D747" s="21"/>
      <c r="E747" s="9"/>
      <c r="F747" s="9"/>
      <c r="G747" s="9"/>
      <c r="H747" s="9"/>
      <c r="I747" s="9"/>
      <c r="J747" s="9"/>
      <c r="K747" s="9"/>
      <c r="L747" s="4"/>
      <c r="M747" s="4"/>
      <c r="N747" s="5"/>
      <c r="O747" s="5"/>
      <c r="P747" s="5"/>
      <c r="Q747" s="5"/>
      <c r="R747" s="5"/>
      <c r="S747" s="5"/>
      <c r="T747" s="6"/>
      <c r="U747" s="6"/>
      <c r="V747" s="6"/>
      <c r="W747" s="6"/>
      <c r="X747" s="6"/>
      <c r="Y747" s="6"/>
      <c r="Z747" s="6"/>
    </row>
    <row r="748" spans="1:26" ht="15.75" customHeight="1" x14ac:dyDescent="0.3">
      <c r="A748" s="4"/>
      <c r="B748" s="41"/>
      <c r="C748" s="21"/>
      <c r="D748" s="21"/>
      <c r="E748" s="9"/>
      <c r="F748" s="9"/>
      <c r="G748" s="9"/>
      <c r="H748" s="9"/>
      <c r="I748" s="9"/>
      <c r="J748" s="9"/>
      <c r="K748" s="9"/>
      <c r="L748" s="4"/>
      <c r="M748" s="4"/>
      <c r="N748" s="5"/>
      <c r="O748" s="5"/>
      <c r="P748" s="5"/>
      <c r="Q748" s="5"/>
      <c r="R748" s="5"/>
      <c r="S748" s="5"/>
      <c r="T748" s="6"/>
      <c r="U748" s="6"/>
      <c r="V748" s="6"/>
      <c r="W748" s="6"/>
      <c r="X748" s="6"/>
      <c r="Y748" s="6"/>
      <c r="Z748" s="6"/>
    </row>
    <row r="749" spans="1:26" ht="15.75" customHeight="1" x14ac:dyDescent="0.3">
      <c r="A749" s="4"/>
      <c r="B749" s="41"/>
      <c r="C749" s="21"/>
      <c r="D749" s="21"/>
      <c r="E749" s="9"/>
      <c r="F749" s="9"/>
      <c r="G749" s="9"/>
      <c r="H749" s="9"/>
      <c r="I749" s="9"/>
      <c r="J749" s="9"/>
      <c r="K749" s="9"/>
      <c r="L749" s="4"/>
      <c r="M749" s="4"/>
      <c r="N749" s="5"/>
      <c r="O749" s="5"/>
      <c r="P749" s="5"/>
      <c r="Q749" s="5"/>
      <c r="R749" s="5"/>
      <c r="S749" s="5"/>
      <c r="T749" s="6"/>
      <c r="U749" s="6"/>
      <c r="V749" s="6"/>
      <c r="W749" s="6"/>
      <c r="X749" s="6"/>
      <c r="Y749" s="6"/>
      <c r="Z749" s="6"/>
    </row>
    <row r="750" spans="1:26" ht="15.75" customHeight="1" x14ac:dyDescent="0.3">
      <c r="A750" s="4"/>
      <c r="B750" s="41"/>
      <c r="C750" s="21"/>
      <c r="D750" s="21"/>
      <c r="E750" s="9"/>
      <c r="F750" s="9"/>
      <c r="G750" s="9"/>
      <c r="H750" s="9"/>
      <c r="I750" s="9"/>
      <c r="J750" s="9"/>
      <c r="K750" s="9"/>
      <c r="L750" s="4"/>
      <c r="M750" s="4"/>
      <c r="N750" s="5"/>
      <c r="O750" s="5"/>
      <c r="P750" s="5"/>
      <c r="Q750" s="5"/>
      <c r="R750" s="5"/>
      <c r="S750" s="5"/>
      <c r="T750" s="6"/>
      <c r="U750" s="6"/>
      <c r="V750" s="6"/>
      <c r="W750" s="6"/>
      <c r="X750" s="6"/>
      <c r="Y750" s="6"/>
      <c r="Z750" s="6"/>
    </row>
    <row r="751" spans="1:26" ht="15.75" customHeight="1" x14ac:dyDescent="0.3">
      <c r="A751" s="4"/>
      <c r="B751" s="41"/>
      <c r="C751" s="21"/>
      <c r="D751" s="21"/>
      <c r="E751" s="9"/>
      <c r="F751" s="9"/>
      <c r="G751" s="9"/>
      <c r="H751" s="9"/>
      <c r="I751" s="9"/>
      <c r="J751" s="9"/>
      <c r="K751" s="9"/>
      <c r="L751" s="4"/>
      <c r="M751" s="4"/>
      <c r="N751" s="5"/>
      <c r="O751" s="5"/>
      <c r="P751" s="5"/>
      <c r="Q751" s="5"/>
      <c r="R751" s="5"/>
      <c r="S751" s="5"/>
      <c r="T751" s="6"/>
      <c r="U751" s="6"/>
      <c r="V751" s="6"/>
      <c r="W751" s="6"/>
      <c r="X751" s="6"/>
      <c r="Y751" s="6"/>
      <c r="Z751" s="6"/>
    </row>
    <row r="752" spans="1:26" ht="15.75" customHeight="1" x14ac:dyDescent="0.3">
      <c r="A752" s="4"/>
      <c r="B752" s="41"/>
      <c r="C752" s="21"/>
      <c r="D752" s="21"/>
      <c r="E752" s="9"/>
      <c r="F752" s="9"/>
      <c r="G752" s="9"/>
      <c r="H752" s="9"/>
      <c r="I752" s="9"/>
      <c r="J752" s="9"/>
      <c r="K752" s="9"/>
      <c r="L752" s="4"/>
      <c r="M752" s="4"/>
      <c r="N752" s="5"/>
      <c r="O752" s="5"/>
      <c r="P752" s="5"/>
      <c r="Q752" s="5"/>
      <c r="R752" s="5"/>
      <c r="S752" s="5"/>
      <c r="T752" s="6"/>
      <c r="U752" s="6"/>
      <c r="V752" s="6"/>
      <c r="W752" s="6"/>
      <c r="X752" s="6"/>
      <c r="Y752" s="6"/>
      <c r="Z752" s="6"/>
    </row>
    <row r="753" spans="1:26" ht="15.75" customHeight="1" x14ac:dyDescent="0.3">
      <c r="A753" s="4"/>
      <c r="B753" s="41"/>
      <c r="C753" s="21"/>
      <c r="D753" s="21"/>
      <c r="E753" s="9"/>
      <c r="F753" s="9"/>
      <c r="G753" s="9"/>
      <c r="H753" s="9"/>
      <c r="I753" s="9"/>
      <c r="J753" s="9"/>
      <c r="K753" s="9"/>
      <c r="L753" s="4"/>
      <c r="M753" s="4"/>
      <c r="N753" s="5"/>
      <c r="O753" s="5"/>
      <c r="P753" s="5"/>
      <c r="Q753" s="5"/>
      <c r="R753" s="5"/>
      <c r="S753" s="5"/>
      <c r="T753" s="6"/>
      <c r="U753" s="6"/>
      <c r="V753" s="6"/>
      <c r="W753" s="6"/>
      <c r="X753" s="6"/>
      <c r="Y753" s="6"/>
      <c r="Z753" s="6"/>
    </row>
    <row r="754" spans="1:26" ht="15.75" customHeight="1" x14ac:dyDescent="0.3">
      <c r="A754" s="4"/>
      <c r="B754" s="41"/>
      <c r="C754" s="21"/>
      <c r="D754" s="21"/>
      <c r="E754" s="9"/>
      <c r="F754" s="9"/>
      <c r="G754" s="9"/>
      <c r="H754" s="9"/>
      <c r="I754" s="9"/>
      <c r="J754" s="9"/>
      <c r="K754" s="9"/>
      <c r="L754" s="4"/>
      <c r="M754" s="4"/>
      <c r="N754" s="5"/>
      <c r="O754" s="5"/>
      <c r="P754" s="5"/>
      <c r="Q754" s="5"/>
      <c r="R754" s="5"/>
      <c r="S754" s="5"/>
      <c r="T754" s="6"/>
      <c r="U754" s="6"/>
      <c r="V754" s="6"/>
      <c r="W754" s="6"/>
      <c r="X754" s="6"/>
      <c r="Y754" s="6"/>
      <c r="Z754" s="6"/>
    </row>
    <row r="755" spans="1:26" ht="15.75" customHeight="1" x14ac:dyDescent="0.3">
      <c r="A755" s="4"/>
      <c r="B755" s="41"/>
      <c r="C755" s="21"/>
      <c r="D755" s="21"/>
      <c r="E755" s="9"/>
      <c r="F755" s="9"/>
      <c r="G755" s="9"/>
      <c r="H755" s="9"/>
      <c r="I755" s="9"/>
      <c r="J755" s="9"/>
      <c r="K755" s="9"/>
      <c r="L755" s="4"/>
      <c r="M755" s="4"/>
      <c r="N755" s="5"/>
      <c r="O755" s="5"/>
      <c r="P755" s="5"/>
      <c r="Q755" s="5"/>
      <c r="R755" s="5"/>
      <c r="S755" s="5"/>
      <c r="T755" s="6"/>
      <c r="U755" s="6"/>
      <c r="V755" s="6"/>
      <c r="W755" s="6"/>
      <c r="X755" s="6"/>
      <c r="Y755" s="6"/>
      <c r="Z755" s="6"/>
    </row>
    <row r="756" spans="1:26" ht="15.75" customHeight="1" x14ac:dyDescent="0.3">
      <c r="A756" s="4"/>
      <c r="B756" s="41"/>
      <c r="C756" s="21"/>
      <c r="D756" s="21"/>
      <c r="E756" s="9"/>
      <c r="F756" s="9"/>
      <c r="G756" s="9"/>
      <c r="H756" s="9"/>
      <c r="I756" s="9"/>
      <c r="J756" s="9"/>
      <c r="K756" s="9"/>
      <c r="L756" s="4"/>
      <c r="M756" s="4"/>
      <c r="N756" s="5"/>
      <c r="O756" s="5"/>
      <c r="P756" s="5"/>
      <c r="Q756" s="5"/>
      <c r="R756" s="5"/>
      <c r="S756" s="5"/>
      <c r="T756" s="6"/>
      <c r="U756" s="6"/>
      <c r="V756" s="6"/>
      <c r="W756" s="6"/>
      <c r="X756" s="6"/>
      <c r="Y756" s="6"/>
      <c r="Z756" s="6"/>
    </row>
    <row r="757" spans="1:26" ht="15.75" customHeight="1" x14ac:dyDescent="0.3">
      <c r="A757" s="4"/>
      <c r="B757" s="41"/>
      <c r="C757" s="21"/>
      <c r="D757" s="21"/>
      <c r="E757" s="9"/>
      <c r="F757" s="9"/>
      <c r="G757" s="9"/>
      <c r="H757" s="9"/>
      <c r="I757" s="9"/>
      <c r="J757" s="9"/>
      <c r="K757" s="9"/>
      <c r="L757" s="4"/>
      <c r="M757" s="4"/>
      <c r="N757" s="5"/>
      <c r="O757" s="5"/>
      <c r="P757" s="5"/>
      <c r="Q757" s="5"/>
      <c r="R757" s="5"/>
      <c r="S757" s="5"/>
      <c r="T757" s="6"/>
      <c r="U757" s="6"/>
      <c r="V757" s="6"/>
      <c r="W757" s="6"/>
      <c r="X757" s="6"/>
      <c r="Y757" s="6"/>
      <c r="Z757" s="6"/>
    </row>
    <row r="758" spans="1:26" ht="15.75" customHeight="1" x14ac:dyDescent="0.3">
      <c r="A758" s="4"/>
      <c r="B758" s="41"/>
      <c r="C758" s="21"/>
      <c r="D758" s="21"/>
      <c r="E758" s="9"/>
      <c r="F758" s="9"/>
      <c r="G758" s="9"/>
      <c r="H758" s="9"/>
      <c r="I758" s="9"/>
      <c r="J758" s="9"/>
      <c r="K758" s="9"/>
      <c r="L758" s="4"/>
      <c r="M758" s="4"/>
      <c r="N758" s="5"/>
      <c r="O758" s="5"/>
      <c r="P758" s="5"/>
      <c r="Q758" s="5"/>
      <c r="R758" s="5"/>
      <c r="S758" s="5"/>
      <c r="T758" s="6"/>
      <c r="U758" s="6"/>
      <c r="V758" s="6"/>
      <c r="W758" s="6"/>
      <c r="X758" s="6"/>
      <c r="Y758" s="6"/>
      <c r="Z758" s="6"/>
    </row>
    <row r="759" spans="1:26" ht="15.75" customHeight="1" x14ac:dyDescent="0.3">
      <c r="A759" s="4"/>
      <c r="B759" s="41"/>
      <c r="C759" s="21"/>
      <c r="D759" s="21"/>
      <c r="E759" s="9"/>
      <c r="F759" s="9"/>
      <c r="G759" s="9"/>
      <c r="H759" s="9"/>
      <c r="I759" s="9"/>
      <c r="J759" s="9"/>
      <c r="K759" s="9"/>
      <c r="L759" s="4"/>
      <c r="M759" s="4"/>
      <c r="N759" s="5"/>
      <c r="O759" s="5"/>
      <c r="P759" s="5"/>
      <c r="Q759" s="5"/>
      <c r="R759" s="5"/>
      <c r="S759" s="5"/>
      <c r="T759" s="6"/>
      <c r="U759" s="6"/>
      <c r="V759" s="6"/>
      <c r="W759" s="6"/>
      <c r="X759" s="6"/>
      <c r="Y759" s="6"/>
      <c r="Z759" s="6"/>
    </row>
    <row r="760" spans="1:26" ht="15.75" customHeight="1" x14ac:dyDescent="0.3">
      <c r="A760" s="4"/>
      <c r="B760" s="41"/>
      <c r="C760" s="21"/>
      <c r="D760" s="21"/>
      <c r="E760" s="9"/>
      <c r="F760" s="9"/>
      <c r="G760" s="9"/>
      <c r="H760" s="9"/>
      <c r="I760" s="9"/>
      <c r="J760" s="9"/>
      <c r="K760" s="9"/>
      <c r="L760" s="4"/>
      <c r="M760" s="4"/>
      <c r="N760" s="5"/>
      <c r="O760" s="5"/>
      <c r="P760" s="5"/>
      <c r="Q760" s="5"/>
      <c r="R760" s="5"/>
      <c r="S760" s="5"/>
      <c r="T760" s="6"/>
      <c r="U760" s="6"/>
      <c r="V760" s="6"/>
      <c r="W760" s="6"/>
      <c r="X760" s="6"/>
      <c r="Y760" s="6"/>
      <c r="Z760" s="6"/>
    </row>
    <row r="761" spans="1:26" ht="15.75" customHeight="1" x14ac:dyDescent="0.3">
      <c r="A761" s="4"/>
      <c r="B761" s="41"/>
      <c r="C761" s="21"/>
      <c r="D761" s="21"/>
      <c r="E761" s="9"/>
      <c r="F761" s="9"/>
      <c r="G761" s="9"/>
      <c r="H761" s="9"/>
      <c r="I761" s="9"/>
      <c r="J761" s="9"/>
      <c r="K761" s="9"/>
      <c r="L761" s="4"/>
      <c r="M761" s="4"/>
      <c r="N761" s="5"/>
      <c r="O761" s="5"/>
      <c r="P761" s="5"/>
      <c r="Q761" s="5"/>
      <c r="R761" s="5"/>
      <c r="S761" s="5"/>
      <c r="T761" s="6"/>
      <c r="U761" s="6"/>
      <c r="V761" s="6"/>
      <c r="W761" s="6"/>
      <c r="X761" s="6"/>
      <c r="Y761" s="6"/>
      <c r="Z761" s="6"/>
    </row>
    <row r="762" spans="1:26" ht="15.75" customHeight="1" x14ac:dyDescent="0.3">
      <c r="A762" s="4"/>
      <c r="B762" s="41"/>
      <c r="C762" s="21"/>
      <c r="D762" s="21"/>
      <c r="E762" s="9"/>
      <c r="F762" s="9"/>
      <c r="G762" s="9"/>
      <c r="H762" s="9"/>
      <c r="I762" s="9"/>
      <c r="J762" s="9"/>
      <c r="K762" s="9"/>
      <c r="L762" s="4"/>
      <c r="M762" s="4"/>
      <c r="N762" s="5"/>
      <c r="O762" s="5"/>
      <c r="P762" s="5"/>
      <c r="Q762" s="5"/>
      <c r="R762" s="5"/>
      <c r="S762" s="5"/>
      <c r="T762" s="6"/>
      <c r="U762" s="6"/>
      <c r="V762" s="6"/>
      <c r="W762" s="6"/>
      <c r="X762" s="6"/>
      <c r="Y762" s="6"/>
      <c r="Z762" s="6"/>
    </row>
    <row r="763" spans="1:26" ht="15.75" customHeight="1" x14ac:dyDescent="0.3">
      <c r="A763" s="4"/>
      <c r="B763" s="41"/>
      <c r="C763" s="21"/>
      <c r="D763" s="21"/>
      <c r="E763" s="9"/>
      <c r="F763" s="9"/>
      <c r="G763" s="9"/>
      <c r="H763" s="9"/>
      <c r="I763" s="9"/>
      <c r="J763" s="9"/>
      <c r="K763" s="9"/>
      <c r="L763" s="4"/>
      <c r="M763" s="4"/>
      <c r="N763" s="5"/>
      <c r="O763" s="5"/>
      <c r="P763" s="5"/>
      <c r="Q763" s="5"/>
      <c r="R763" s="5"/>
      <c r="S763" s="5"/>
      <c r="T763" s="6"/>
      <c r="U763" s="6"/>
      <c r="V763" s="6"/>
      <c r="W763" s="6"/>
      <c r="X763" s="6"/>
      <c r="Y763" s="6"/>
      <c r="Z763" s="6"/>
    </row>
    <row r="764" spans="1:26" ht="15.75" customHeight="1" x14ac:dyDescent="0.3">
      <c r="A764" s="4"/>
      <c r="B764" s="41"/>
      <c r="C764" s="21"/>
      <c r="D764" s="21"/>
      <c r="E764" s="9"/>
      <c r="F764" s="9"/>
      <c r="G764" s="9"/>
      <c r="H764" s="9"/>
      <c r="I764" s="9"/>
      <c r="J764" s="9"/>
      <c r="K764" s="9"/>
      <c r="L764" s="4"/>
      <c r="M764" s="4"/>
      <c r="N764" s="5"/>
      <c r="O764" s="5"/>
      <c r="P764" s="5"/>
      <c r="Q764" s="5"/>
      <c r="R764" s="5"/>
      <c r="S764" s="5"/>
      <c r="T764" s="6"/>
      <c r="U764" s="6"/>
      <c r="V764" s="6"/>
      <c r="W764" s="6"/>
      <c r="X764" s="6"/>
      <c r="Y764" s="6"/>
      <c r="Z764" s="6"/>
    </row>
    <row r="765" spans="1:26" ht="15.75" customHeight="1" x14ac:dyDescent="0.3">
      <c r="A765" s="4"/>
      <c r="B765" s="41"/>
      <c r="C765" s="21"/>
      <c r="D765" s="21"/>
      <c r="E765" s="9"/>
      <c r="F765" s="9"/>
      <c r="G765" s="9"/>
      <c r="H765" s="9"/>
      <c r="I765" s="9"/>
      <c r="J765" s="9"/>
      <c r="K765" s="9"/>
      <c r="L765" s="4"/>
      <c r="M765" s="4"/>
      <c r="N765" s="5"/>
      <c r="O765" s="5"/>
      <c r="P765" s="5"/>
      <c r="Q765" s="5"/>
      <c r="R765" s="5"/>
      <c r="S765" s="5"/>
      <c r="T765" s="6"/>
      <c r="U765" s="6"/>
      <c r="V765" s="6"/>
      <c r="W765" s="6"/>
      <c r="X765" s="6"/>
      <c r="Y765" s="6"/>
      <c r="Z765" s="6"/>
    </row>
    <row r="766" spans="1:26" ht="15.75" customHeight="1" x14ac:dyDescent="0.3">
      <c r="A766" s="4"/>
      <c r="B766" s="41"/>
      <c r="C766" s="21"/>
      <c r="D766" s="21"/>
      <c r="E766" s="9"/>
      <c r="F766" s="9"/>
      <c r="G766" s="9"/>
      <c r="H766" s="9"/>
      <c r="I766" s="9"/>
      <c r="J766" s="9"/>
      <c r="K766" s="9"/>
      <c r="L766" s="4"/>
      <c r="M766" s="4"/>
      <c r="N766" s="5"/>
      <c r="O766" s="5"/>
      <c r="P766" s="5"/>
      <c r="Q766" s="5"/>
      <c r="R766" s="5"/>
      <c r="S766" s="5"/>
      <c r="T766" s="6"/>
      <c r="U766" s="6"/>
      <c r="V766" s="6"/>
      <c r="W766" s="6"/>
      <c r="X766" s="6"/>
      <c r="Y766" s="6"/>
      <c r="Z766" s="6"/>
    </row>
    <row r="767" spans="1:26" ht="15.75" customHeight="1" x14ac:dyDescent="0.3">
      <c r="A767" s="4"/>
      <c r="B767" s="41"/>
      <c r="C767" s="21"/>
      <c r="D767" s="21"/>
      <c r="E767" s="9"/>
      <c r="F767" s="9"/>
      <c r="G767" s="9"/>
      <c r="H767" s="9"/>
      <c r="I767" s="9"/>
      <c r="J767" s="9"/>
      <c r="K767" s="9"/>
      <c r="L767" s="4"/>
      <c r="M767" s="4"/>
      <c r="N767" s="5"/>
      <c r="O767" s="5"/>
      <c r="P767" s="5"/>
      <c r="Q767" s="5"/>
      <c r="R767" s="5"/>
      <c r="S767" s="5"/>
      <c r="T767" s="6"/>
      <c r="U767" s="6"/>
      <c r="V767" s="6"/>
      <c r="W767" s="6"/>
      <c r="X767" s="6"/>
      <c r="Y767" s="6"/>
      <c r="Z767" s="6"/>
    </row>
    <row r="768" spans="1:26" ht="15.75" customHeight="1" x14ac:dyDescent="0.3">
      <c r="A768" s="4"/>
      <c r="B768" s="41"/>
      <c r="C768" s="21"/>
      <c r="D768" s="21"/>
      <c r="E768" s="9"/>
      <c r="F768" s="9"/>
      <c r="G768" s="9"/>
      <c r="H768" s="9"/>
      <c r="I768" s="9"/>
      <c r="J768" s="9"/>
      <c r="K768" s="9"/>
      <c r="L768" s="4"/>
      <c r="M768" s="4"/>
      <c r="N768" s="5"/>
      <c r="O768" s="5"/>
      <c r="P768" s="5"/>
      <c r="Q768" s="5"/>
      <c r="R768" s="5"/>
      <c r="S768" s="5"/>
      <c r="T768" s="6"/>
      <c r="U768" s="6"/>
      <c r="V768" s="6"/>
      <c r="W768" s="6"/>
      <c r="X768" s="6"/>
      <c r="Y768" s="6"/>
      <c r="Z768" s="6"/>
    </row>
    <row r="769" spans="1:26" ht="15.75" customHeight="1" x14ac:dyDescent="0.3">
      <c r="A769" s="4"/>
      <c r="B769" s="41"/>
      <c r="C769" s="21"/>
      <c r="D769" s="21"/>
      <c r="E769" s="9"/>
      <c r="F769" s="9"/>
      <c r="G769" s="9"/>
      <c r="H769" s="9"/>
      <c r="I769" s="9"/>
      <c r="J769" s="9"/>
      <c r="K769" s="9"/>
      <c r="L769" s="4"/>
      <c r="M769" s="4"/>
      <c r="N769" s="5"/>
      <c r="O769" s="5"/>
      <c r="P769" s="5"/>
      <c r="Q769" s="5"/>
      <c r="R769" s="5"/>
      <c r="S769" s="5"/>
      <c r="T769" s="6"/>
      <c r="U769" s="6"/>
      <c r="V769" s="6"/>
      <c r="W769" s="6"/>
      <c r="X769" s="6"/>
      <c r="Y769" s="6"/>
      <c r="Z769" s="6"/>
    </row>
    <row r="770" spans="1:26" ht="15.75" customHeight="1" x14ac:dyDescent="0.3">
      <c r="A770" s="4"/>
      <c r="B770" s="41"/>
      <c r="C770" s="21"/>
      <c r="D770" s="21"/>
      <c r="E770" s="9"/>
      <c r="F770" s="9"/>
      <c r="G770" s="9"/>
      <c r="H770" s="9"/>
      <c r="I770" s="9"/>
      <c r="J770" s="9"/>
      <c r="K770" s="9"/>
      <c r="L770" s="4"/>
      <c r="M770" s="4"/>
      <c r="N770" s="5"/>
      <c r="O770" s="5"/>
      <c r="P770" s="5"/>
      <c r="Q770" s="5"/>
      <c r="R770" s="5"/>
      <c r="S770" s="5"/>
      <c r="T770" s="6"/>
      <c r="U770" s="6"/>
      <c r="V770" s="6"/>
      <c r="W770" s="6"/>
      <c r="X770" s="6"/>
      <c r="Y770" s="6"/>
      <c r="Z770" s="6"/>
    </row>
    <row r="771" spans="1:26" ht="15.75" customHeight="1" x14ac:dyDescent="0.3">
      <c r="A771" s="4"/>
      <c r="B771" s="41"/>
      <c r="C771" s="21"/>
      <c r="D771" s="21"/>
      <c r="E771" s="9"/>
      <c r="F771" s="9"/>
      <c r="G771" s="9"/>
      <c r="H771" s="9"/>
      <c r="I771" s="9"/>
      <c r="J771" s="9"/>
      <c r="K771" s="9"/>
      <c r="L771" s="4"/>
      <c r="M771" s="4"/>
      <c r="N771" s="5"/>
      <c r="O771" s="5"/>
      <c r="P771" s="5"/>
      <c r="Q771" s="5"/>
      <c r="R771" s="5"/>
      <c r="S771" s="5"/>
      <c r="T771" s="6"/>
      <c r="U771" s="6"/>
      <c r="V771" s="6"/>
      <c r="W771" s="6"/>
      <c r="X771" s="6"/>
      <c r="Y771" s="6"/>
      <c r="Z771" s="6"/>
    </row>
    <row r="772" spans="1:26" ht="15.75" customHeight="1" x14ac:dyDescent="0.3">
      <c r="A772" s="4"/>
      <c r="B772" s="41"/>
      <c r="C772" s="21"/>
      <c r="D772" s="21"/>
      <c r="E772" s="9"/>
      <c r="F772" s="9"/>
      <c r="G772" s="9"/>
      <c r="H772" s="9"/>
      <c r="I772" s="9"/>
      <c r="J772" s="9"/>
      <c r="K772" s="9"/>
      <c r="L772" s="4"/>
      <c r="M772" s="4"/>
      <c r="N772" s="5"/>
      <c r="O772" s="5"/>
      <c r="P772" s="5"/>
      <c r="Q772" s="5"/>
      <c r="R772" s="5"/>
      <c r="S772" s="5"/>
      <c r="T772" s="6"/>
      <c r="U772" s="6"/>
      <c r="V772" s="6"/>
      <c r="W772" s="6"/>
      <c r="X772" s="6"/>
      <c r="Y772" s="6"/>
      <c r="Z772" s="6"/>
    </row>
    <row r="773" spans="1:26" ht="15.75" customHeight="1" x14ac:dyDescent="0.3">
      <c r="A773" s="4"/>
      <c r="B773" s="41"/>
      <c r="C773" s="21"/>
      <c r="D773" s="21"/>
      <c r="E773" s="9"/>
      <c r="F773" s="9"/>
      <c r="G773" s="9"/>
      <c r="H773" s="9"/>
      <c r="I773" s="9"/>
      <c r="J773" s="9"/>
      <c r="K773" s="9"/>
      <c r="L773" s="4"/>
      <c r="M773" s="4"/>
      <c r="N773" s="5"/>
      <c r="O773" s="5"/>
      <c r="P773" s="5"/>
      <c r="Q773" s="5"/>
      <c r="R773" s="5"/>
      <c r="S773" s="5"/>
      <c r="T773" s="6"/>
      <c r="U773" s="6"/>
      <c r="V773" s="6"/>
      <c r="W773" s="6"/>
      <c r="X773" s="6"/>
      <c r="Y773" s="6"/>
      <c r="Z773" s="6"/>
    </row>
    <row r="774" spans="1:26" ht="15.75" customHeight="1" x14ac:dyDescent="0.3">
      <c r="A774" s="4"/>
      <c r="B774" s="41"/>
      <c r="C774" s="21"/>
      <c r="D774" s="21"/>
      <c r="E774" s="9"/>
      <c r="F774" s="9"/>
      <c r="G774" s="9"/>
      <c r="H774" s="9"/>
      <c r="I774" s="9"/>
      <c r="J774" s="9"/>
      <c r="K774" s="9"/>
      <c r="L774" s="4"/>
      <c r="M774" s="4"/>
      <c r="N774" s="5"/>
      <c r="O774" s="5"/>
      <c r="P774" s="5"/>
      <c r="Q774" s="5"/>
      <c r="R774" s="5"/>
      <c r="S774" s="5"/>
      <c r="T774" s="6"/>
      <c r="U774" s="6"/>
      <c r="V774" s="6"/>
      <c r="W774" s="6"/>
      <c r="X774" s="6"/>
      <c r="Y774" s="6"/>
      <c r="Z774" s="6"/>
    </row>
    <row r="775" spans="1:26" ht="15.75" customHeight="1" x14ac:dyDescent="0.3">
      <c r="A775" s="4"/>
      <c r="B775" s="41"/>
      <c r="C775" s="21"/>
      <c r="D775" s="21"/>
      <c r="E775" s="9"/>
      <c r="F775" s="9"/>
      <c r="G775" s="9"/>
      <c r="H775" s="9"/>
      <c r="I775" s="9"/>
      <c r="J775" s="9"/>
      <c r="K775" s="9"/>
      <c r="L775" s="4"/>
      <c r="M775" s="4"/>
      <c r="N775" s="5"/>
      <c r="O775" s="5"/>
      <c r="P775" s="5"/>
      <c r="Q775" s="5"/>
      <c r="R775" s="5"/>
      <c r="S775" s="5"/>
      <c r="T775" s="6"/>
      <c r="U775" s="6"/>
      <c r="V775" s="6"/>
      <c r="W775" s="6"/>
      <c r="X775" s="6"/>
      <c r="Y775" s="6"/>
      <c r="Z775" s="6"/>
    </row>
    <row r="776" spans="1:26" ht="15.75" customHeight="1" x14ac:dyDescent="0.3">
      <c r="A776" s="4"/>
      <c r="B776" s="41"/>
      <c r="C776" s="21"/>
      <c r="D776" s="21"/>
      <c r="E776" s="9"/>
      <c r="F776" s="9"/>
      <c r="G776" s="9"/>
      <c r="H776" s="9"/>
      <c r="I776" s="9"/>
      <c r="J776" s="9"/>
      <c r="K776" s="9"/>
      <c r="L776" s="4"/>
      <c r="M776" s="4"/>
      <c r="N776" s="5"/>
      <c r="O776" s="5"/>
      <c r="P776" s="5"/>
      <c r="Q776" s="5"/>
      <c r="R776" s="5"/>
      <c r="S776" s="5"/>
      <c r="T776" s="6"/>
      <c r="U776" s="6"/>
      <c r="V776" s="6"/>
      <c r="W776" s="6"/>
      <c r="X776" s="6"/>
      <c r="Y776" s="6"/>
      <c r="Z776" s="6"/>
    </row>
    <row r="777" spans="1:26" ht="15.75" customHeight="1" x14ac:dyDescent="0.3">
      <c r="A777" s="4"/>
      <c r="B777" s="41"/>
      <c r="C777" s="21"/>
      <c r="D777" s="21"/>
      <c r="E777" s="9"/>
      <c r="F777" s="9"/>
      <c r="G777" s="9"/>
      <c r="H777" s="9"/>
      <c r="I777" s="9"/>
      <c r="J777" s="9"/>
      <c r="K777" s="9"/>
      <c r="L777" s="4"/>
      <c r="M777" s="4"/>
      <c r="N777" s="5"/>
      <c r="O777" s="5"/>
      <c r="P777" s="5"/>
      <c r="Q777" s="5"/>
      <c r="R777" s="5"/>
      <c r="S777" s="5"/>
      <c r="T777" s="6"/>
      <c r="U777" s="6"/>
      <c r="V777" s="6"/>
      <c r="W777" s="6"/>
      <c r="X777" s="6"/>
      <c r="Y777" s="6"/>
      <c r="Z777" s="6"/>
    </row>
    <row r="778" spans="1:26" ht="15.75" customHeight="1" x14ac:dyDescent="0.3">
      <c r="A778" s="4"/>
      <c r="B778" s="41"/>
      <c r="C778" s="21"/>
      <c r="D778" s="21"/>
      <c r="E778" s="9"/>
      <c r="F778" s="9"/>
      <c r="G778" s="9"/>
      <c r="H778" s="9"/>
      <c r="I778" s="9"/>
      <c r="J778" s="9"/>
      <c r="K778" s="9"/>
      <c r="L778" s="4"/>
      <c r="M778" s="4"/>
      <c r="N778" s="5"/>
      <c r="O778" s="5"/>
      <c r="P778" s="5"/>
      <c r="Q778" s="5"/>
      <c r="R778" s="5"/>
      <c r="S778" s="5"/>
      <c r="T778" s="6"/>
      <c r="U778" s="6"/>
      <c r="V778" s="6"/>
      <c r="W778" s="6"/>
      <c r="X778" s="6"/>
      <c r="Y778" s="6"/>
      <c r="Z778" s="6"/>
    </row>
    <row r="779" spans="1:26" ht="15.75" customHeight="1" x14ac:dyDescent="0.3">
      <c r="A779" s="4"/>
      <c r="B779" s="41"/>
      <c r="C779" s="21"/>
      <c r="D779" s="21"/>
      <c r="E779" s="9"/>
      <c r="F779" s="9"/>
      <c r="G779" s="9"/>
      <c r="H779" s="9"/>
      <c r="I779" s="9"/>
      <c r="J779" s="9"/>
      <c r="K779" s="9"/>
      <c r="L779" s="4"/>
      <c r="M779" s="4"/>
      <c r="N779" s="5"/>
      <c r="O779" s="5"/>
      <c r="P779" s="5"/>
      <c r="Q779" s="5"/>
      <c r="R779" s="5"/>
      <c r="S779" s="5"/>
      <c r="T779" s="6"/>
      <c r="U779" s="6"/>
      <c r="V779" s="6"/>
      <c r="W779" s="6"/>
      <c r="X779" s="6"/>
      <c r="Y779" s="6"/>
      <c r="Z779" s="6"/>
    </row>
    <row r="780" spans="1:26" ht="15.75" customHeight="1" x14ac:dyDescent="0.3">
      <c r="A780" s="4"/>
      <c r="B780" s="41"/>
      <c r="C780" s="21"/>
      <c r="D780" s="21"/>
      <c r="E780" s="9"/>
      <c r="F780" s="9"/>
      <c r="G780" s="9"/>
      <c r="H780" s="9"/>
      <c r="I780" s="9"/>
      <c r="J780" s="9"/>
      <c r="K780" s="9"/>
      <c r="L780" s="4"/>
      <c r="M780" s="4"/>
      <c r="N780" s="5"/>
      <c r="O780" s="5"/>
      <c r="P780" s="5"/>
      <c r="Q780" s="5"/>
      <c r="R780" s="5"/>
      <c r="S780" s="5"/>
      <c r="T780" s="6"/>
      <c r="U780" s="6"/>
      <c r="V780" s="6"/>
      <c r="W780" s="6"/>
      <c r="X780" s="6"/>
      <c r="Y780" s="6"/>
      <c r="Z780" s="6"/>
    </row>
    <row r="781" spans="1:26" ht="15.75" customHeight="1" x14ac:dyDescent="0.3">
      <c r="A781" s="4"/>
      <c r="B781" s="41"/>
      <c r="C781" s="21"/>
      <c r="D781" s="21"/>
      <c r="E781" s="9"/>
      <c r="F781" s="9"/>
      <c r="G781" s="9"/>
      <c r="H781" s="9"/>
      <c r="I781" s="9"/>
      <c r="J781" s="9"/>
      <c r="K781" s="9"/>
      <c r="L781" s="4"/>
      <c r="M781" s="4"/>
      <c r="N781" s="5"/>
      <c r="O781" s="5"/>
      <c r="P781" s="5"/>
      <c r="Q781" s="5"/>
      <c r="R781" s="5"/>
      <c r="S781" s="5"/>
      <c r="T781" s="6"/>
      <c r="U781" s="6"/>
      <c r="V781" s="6"/>
      <c r="W781" s="6"/>
      <c r="X781" s="6"/>
      <c r="Y781" s="6"/>
      <c r="Z781" s="6"/>
    </row>
    <row r="782" spans="1:26" ht="15.75" customHeight="1" x14ac:dyDescent="0.3">
      <c r="A782" s="4"/>
      <c r="B782" s="41"/>
      <c r="C782" s="21"/>
      <c r="D782" s="21"/>
      <c r="E782" s="9"/>
      <c r="F782" s="9"/>
      <c r="G782" s="9"/>
      <c r="H782" s="9"/>
      <c r="I782" s="9"/>
      <c r="J782" s="9"/>
      <c r="K782" s="9"/>
      <c r="L782" s="4"/>
      <c r="M782" s="4"/>
      <c r="N782" s="5"/>
      <c r="O782" s="5"/>
      <c r="P782" s="5"/>
      <c r="Q782" s="5"/>
      <c r="R782" s="5"/>
      <c r="S782" s="5"/>
      <c r="T782" s="6"/>
      <c r="U782" s="6"/>
      <c r="V782" s="6"/>
      <c r="W782" s="6"/>
      <c r="X782" s="6"/>
      <c r="Y782" s="6"/>
      <c r="Z782" s="6"/>
    </row>
    <row r="783" spans="1:26" ht="15.75" customHeight="1" x14ac:dyDescent="0.3">
      <c r="A783" s="4"/>
      <c r="B783" s="41"/>
      <c r="C783" s="21"/>
      <c r="D783" s="21"/>
      <c r="E783" s="9"/>
      <c r="F783" s="9"/>
      <c r="G783" s="9"/>
      <c r="H783" s="9"/>
      <c r="I783" s="9"/>
      <c r="J783" s="9"/>
      <c r="K783" s="9"/>
      <c r="L783" s="4"/>
      <c r="M783" s="4"/>
      <c r="N783" s="5"/>
      <c r="O783" s="5"/>
      <c r="P783" s="5"/>
      <c r="Q783" s="5"/>
      <c r="R783" s="5"/>
      <c r="S783" s="5"/>
      <c r="T783" s="6"/>
      <c r="U783" s="6"/>
      <c r="V783" s="6"/>
      <c r="W783" s="6"/>
      <c r="X783" s="6"/>
      <c r="Y783" s="6"/>
      <c r="Z783" s="6"/>
    </row>
    <row r="784" spans="1:26" ht="15.75" customHeight="1" x14ac:dyDescent="0.3">
      <c r="A784" s="4"/>
      <c r="B784" s="41"/>
      <c r="C784" s="21"/>
      <c r="D784" s="21"/>
      <c r="E784" s="9"/>
      <c r="F784" s="9"/>
      <c r="G784" s="9"/>
      <c r="H784" s="9"/>
      <c r="I784" s="9"/>
      <c r="J784" s="9"/>
      <c r="K784" s="9"/>
      <c r="L784" s="4"/>
      <c r="M784" s="4"/>
      <c r="N784" s="5"/>
      <c r="O784" s="5"/>
      <c r="P784" s="5"/>
      <c r="Q784" s="5"/>
      <c r="R784" s="5"/>
      <c r="S784" s="5"/>
      <c r="T784" s="6"/>
      <c r="U784" s="6"/>
      <c r="V784" s="6"/>
      <c r="W784" s="6"/>
      <c r="X784" s="6"/>
      <c r="Y784" s="6"/>
      <c r="Z784" s="6"/>
    </row>
    <row r="785" spans="1:26" ht="15.75" customHeight="1" x14ac:dyDescent="0.3">
      <c r="A785" s="4"/>
      <c r="B785" s="41"/>
      <c r="C785" s="21"/>
      <c r="D785" s="21"/>
      <c r="E785" s="9"/>
      <c r="F785" s="9"/>
      <c r="G785" s="9"/>
      <c r="H785" s="9"/>
      <c r="I785" s="9"/>
      <c r="J785" s="9"/>
      <c r="K785" s="9"/>
      <c r="L785" s="4"/>
      <c r="M785" s="4"/>
      <c r="N785" s="5"/>
      <c r="O785" s="5"/>
      <c r="P785" s="5"/>
      <c r="Q785" s="5"/>
      <c r="R785" s="5"/>
      <c r="S785" s="5"/>
      <c r="T785" s="6"/>
      <c r="U785" s="6"/>
      <c r="V785" s="6"/>
      <c r="W785" s="6"/>
      <c r="X785" s="6"/>
      <c r="Y785" s="6"/>
      <c r="Z785" s="6"/>
    </row>
    <row r="786" spans="1:26" ht="15.75" customHeight="1" x14ac:dyDescent="0.3">
      <c r="A786" s="4"/>
      <c r="B786" s="41"/>
      <c r="C786" s="21"/>
      <c r="D786" s="21"/>
      <c r="E786" s="9"/>
      <c r="F786" s="9"/>
      <c r="G786" s="9"/>
      <c r="H786" s="9"/>
      <c r="I786" s="9"/>
      <c r="J786" s="9"/>
      <c r="K786" s="9"/>
      <c r="L786" s="4"/>
      <c r="M786" s="4"/>
      <c r="N786" s="5"/>
      <c r="O786" s="5"/>
      <c r="P786" s="5"/>
      <c r="Q786" s="5"/>
      <c r="R786" s="5"/>
      <c r="S786" s="5"/>
      <c r="T786" s="6"/>
      <c r="U786" s="6"/>
      <c r="V786" s="6"/>
      <c r="W786" s="6"/>
      <c r="X786" s="6"/>
      <c r="Y786" s="6"/>
      <c r="Z786" s="6"/>
    </row>
    <row r="787" spans="1:26" ht="15.75" customHeight="1" x14ac:dyDescent="0.3">
      <c r="A787" s="4"/>
      <c r="B787" s="41"/>
      <c r="C787" s="21"/>
      <c r="D787" s="21"/>
      <c r="E787" s="9"/>
      <c r="F787" s="9"/>
      <c r="G787" s="9"/>
      <c r="H787" s="9"/>
      <c r="I787" s="9"/>
      <c r="J787" s="9"/>
      <c r="K787" s="9"/>
      <c r="L787" s="4"/>
      <c r="M787" s="4"/>
      <c r="N787" s="5"/>
      <c r="O787" s="5"/>
      <c r="P787" s="5"/>
      <c r="Q787" s="5"/>
      <c r="R787" s="5"/>
      <c r="S787" s="5"/>
      <c r="T787" s="6"/>
      <c r="U787" s="6"/>
      <c r="V787" s="6"/>
      <c r="W787" s="6"/>
      <c r="X787" s="6"/>
      <c r="Y787" s="6"/>
      <c r="Z787" s="6"/>
    </row>
    <row r="788" spans="1:26" ht="15.75" customHeight="1" x14ac:dyDescent="0.3">
      <c r="A788" s="4"/>
      <c r="B788" s="41"/>
      <c r="C788" s="21"/>
      <c r="D788" s="21"/>
      <c r="E788" s="9"/>
      <c r="F788" s="9"/>
      <c r="G788" s="9"/>
      <c r="H788" s="9"/>
      <c r="I788" s="9"/>
      <c r="J788" s="9"/>
      <c r="K788" s="9"/>
      <c r="L788" s="4"/>
      <c r="M788" s="4"/>
      <c r="N788" s="5"/>
      <c r="O788" s="5"/>
      <c r="P788" s="5"/>
      <c r="Q788" s="5"/>
      <c r="R788" s="5"/>
      <c r="S788" s="5"/>
      <c r="T788" s="6"/>
      <c r="U788" s="6"/>
      <c r="V788" s="6"/>
      <c r="W788" s="6"/>
      <c r="X788" s="6"/>
      <c r="Y788" s="6"/>
      <c r="Z788" s="6"/>
    </row>
    <row r="789" spans="1:26" ht="15.75" customHeight="1" x14ac:dyDescent="0.3">
      <c r="A789" s="4"/>
      <c r="B789" s="41"/>
      <c r="C789" s="21"/>
      <c r="D789" s="21"/>
      <c r="E789" s="9"/>
      <c r="F789" s="9"/>
      <c r="G789" s="9"/>
      <c r="H789" s="9"/>
      <c r="I789" s="9"/>
      <c r="J789" s="9"/>
      <c r="K789" s="9"/>
      <c r="L789" s="4"/>
      <c r="M789" s="4"/>
      <c r="N789" s="5"/>
      <c r="O789" s="5"/>
      <c r="P789" s="5"/>
      <c r="Q789" s="5"/>
      <c r="R789" s="5"/>
      <c r="S789" s="5"/>
      <c r="T789" s="6"/>
      <c r="U789" s="6"/>
      <c r="V789" s="6"/>
      <c r="W789" s="6"/>
      <c r="X789" s="6"/>
      <c r="Y789" s="6"/>
      <c r="Z789" s="6"/>
    </row>
    <row r="790" spans="1:26" ht="15.75" customHeight="1" x14ac:dyDescent="0.3">
      <c r="A790" s="4"/>
      <c r="B790" s="41"/>
      <c r="C790" s="21"/>
      <c r="D790" s="21"/>
      <c r="E790" s="9"/>
      <c r="F790" s="9"/>
      <c r="G790" s="9"/>
      <c r="H790" s="9"/>
      <c r="I790" s="9"/>
      <c r="J790" s="9"/>
      <c r="K790" s="9"/>
      <c r="L790" s="4"/>
      <c r="M790" s="4"/>
      <c r="N790" s="5"/>
      <c r="O790" s="5"/>
      <c r="P790" s="5"/>
      <c r="Q790" s="5"/>
      <c r="R790" s="5"/>
      <c r="S790" s="5"/>
      <c r="T790" s="6"/>
      <c r="U790" s="6"/>
      <c r="V790" s="6"/>
      <c r="W790" s="6"/>
      <c r="X790" s="6"/>
      <c r="Y790" s="6"/>
      <c r="Z790" s="6"/>
    </row>
    <row r="791" spans="1:26" ht="15.75" customHeight="1" x14ac:dyDescent="0.3">
      <c r="A791" s="4"/>
      <c r="B791" s="41"/>
      <c r="C791" s="21"/>
      <c r="D791" s="21"/>
      <c r="E791" s="9"/>
      <c r="F791" s="9"/>
      <c r="G791" s="9"/>
      <c r="H791" s="9"/>
      <c r="I791" s="9"/>
      <c r="J791" s="9"/>
      <c r="K791" s="9"/>
      <c r="L791" s="4"/>
      <c r="M791" s="4"/>
      <c r="N791" s="5"/>
      <c r="O791" s="5"/>
      <c r="P791" s="5"/>
      <c r="Q791" s="5"/>
      <c r="R791" s="5"/>
      <c r="S791" s="5"/>
      <c r="T791" s="6"/>
      <c r="U791" s="6"/>
      <c r="V791" s="6"/>
      <c r="W791" s="6"/>
      <c r="X791" s="6"/>
      <c r="Y791" s="6"/>
      <c r="Z791" s="6"/>
    </row>
    <row r="792" spans="1:26" ht="15.75" customHeight="1" x14ac:dyDescent="0.3">
      <c r="A792" s="4"/>
      <c r="B792" s="41"/>
      <c r="C792" s="21"/>
      <c r="D792" s="21"/>
      <c r="E792" s="9"/>
      <c r="F792" s="9"/>
      <c r="G792" s="9"/>
      <c r="H792" s="9"/>
      <c r="I792" s="9"/>
      <c r="J792" s="9"/>
      <c r="K792" s="9"/>
      <c r="L792" s="4"/>
      <c r="M792" s="4"/>
      <c r="N792" s="5"/>
      <c r="O792" s="5"/>
      <c r="P792" s="5"/>
      <c r="Q792" s="5"/>
      <c r="R792" s="5"/>
      <c r="S792" s="5"/>
      <c r="T792" s="6"/>
      <c r="U792" s="6"/>
      <c r="V792" s="6"/>
      <c r="W792" s="6"/>
      <c r="X792" s="6"/>
      <c r="Y792" s="6"/>
      <c r="Z792" s="6"/>
    </row>
    <row r="793" spans="1:26" ht="15.75" customHeight="1" x14ac:dyDescent="0.3">
      <c r="A793" s="4"/>
      <c r="B793" s="41"/>
      <c r="C793" s="21"/>
      <c r="D793" s="21"/>
      <c r="E793" s="9"/>
      <c r="F793" s="9"/>
      <c r="G793" s="9"/>
      <c r="H793" s="9"/>
      <c r="I793" s="9"/>
      <c r="J793" s="9"/>
      <c r="K793" s="9"/>
      <c r="L793" s="4"/>
      <c r="M793" s="4"/>
      <c r="N793" s="5"/>
      <c r="O793" s="5"/>
      <c r="P793" s="5"/>
      <c r="Q793" s="5"/>
      <c r="R793" s="5"/>
      <c r="S793" s="5"/>
      <c r="T793" s="6"/>
      <c r="U793" s="6"/>
      <c r="V793" s="6"/>
      <c r="W793" s="6"/>
      <c r="X793" s="6"/>
      <c r="Y793" s="6"/>
      <c r="Z793" s="6"/>
    </row>
    <row r="794" spans="1:26" ht="15.75" customHeight="1" x14ac:dyDescent="0.3">
      <c r="A794" s="4"/>
      <c r="B794" s="41"/>
      <c r="C794" s="21"/>
      <c r="D794" s="21"/>
      <c r="E794" s="9"/>
      <c r="F794" s="9"/>
      <c r="G794" s="9"/>
      <c r="H794" s="9"/>
      <c r="I794" s="9"/>
      <c r="J794" s="9"/>
      <c r="K794" s="9"/>
      <c r="L794" s="4"/>
      <c r="M794" s="4"/>
      <c r="N794" s="5"/>
      <c r="O794" s="5"/>
      <c r="P794" s="5"/>
      <c r="Q794" s="5"/>
      <c r="R794" s="5"/>
      <c r="S794" s="5"/>
      <c r="T794" s="6"/>
      <c r="U794" s="6"/>
      <c r="V794" s="6"/>
      <c r="W794" s="6"/>
      <c r="X794" s="6"/>
      <c r="Y794" s="6"/>
      <c r="Z794" s="6"/>
    </row>
    <row r="795" spans="1:26" ht="15.75" customHeight="1" x14ac:dyDescent="0.3">
      <c r="A795" s="4"/>
      <c r="B795" s="41"/>
      <c r="C795" s="21"/>
      <c r="D795" s="21"/>
      <c r="E795" s="9"/>
      <c r="F795" s="9"/>
      <c r="G795" s="9"/>
      <c r="H795" s="9"/>
      <c r="I795" s="9"/>
      <c r="J795" s="9"/>
      <c r="K795" s="9"/>
      <c r="L795" s="4"/>
      <c r="M795" s="4"/>
      <c r="N795" s="5"/>
      <c r="O795" s="5"/>
      <c r="P795" s="5"/>
      <c r="Q795" s="5"/>
      <c r="R795" s="5"/>
      <c r="S795" s="5"/>
      <c r="T795" s="6"/>
      <c r="U795" s="6"/>
      <c r="V795" s="6"/>
      <c r="W795" s="6"/>
      <c r="X795" s="6"/>
      <c r="Y795" s="6"/>
      <c r="Z795" s="6"/>
    </row>
    <row r="796" spans="1:26" ht="15.75" customHeight="1" x14ac:dyDescent="0.3">
      <c r="A796" s="4"/>
      <c r="B796" s="41"/>
      <c r="C796" s="21"/>
      <c r="D796" s="21"/>
      <c r="E796" s="9"/>
      <c r="F796" s="9"/>
      <c r="G796" s="9"/>
      <c r="H796" s="9"/>
      <c r="I796" s="9"/>
      <c r="J796" s="9"/>
      <c r="K796" s="9"/>
      <c r="L796" s="4"/>
      <c r="M796" s="4"/>
      <c r="N796" s="5"/>
      <c r="O796" s="5"/>
      <c r="P796" s="5"/>
      <c r="Q796" s="5"/>
      <c r="R796" s="5"/>
      <c r="S796" s="5"/>
      <c r="T796" s="6"/>
      <c r="U796" s="6"/>
      <c r="V796" s="6"/>
      <c r="W796" s="6"/>
      <c r="X796" s="6"/>
      <c r="Y796" s="6"/>
      <c r="Z796" s="6"/>
    </row>
    <row r="797" spans="1:26" ht="15.75" customHeight="1" x14ac:dyDescent="0.3">
      <c r="A797" s="4"/>
      <c r="B797" s="41"/>
      <c r="C797" s="21"/>
      <c r="D797" s="21"/>
      <c r="E797" s="9"/>
      <c r="F797" s="9"/>
      <c r="G797" s="9"/>
      <c r="H797" s="9"/>
      <c r="I797" s="9"/>
      <c r="J797" s="9"/>
      <c r="K797" s="9"/>
      <c r="L797" s="4"/>
      <c r="M797" s="4"/>
      <c r="N797" s="5"/>
      <c r="O797" s="5"/>
      <c r="P797" s="5"/>
      <c r="Q797" s="5"/>
      <c r="R797" s="5"/>
      <c r="S797" s="5"/>
      <c r="T797" s="6"/>
      <c r="U797" s="6"/>
      <c r="V797" s="6"/>
      <c r="W797" s="6"/>
      <c r="X797" s="6"/>
      <c r="Y797" s="6"/>
      <c r="Z797" s="6"/>
    </row>
    <row r="798" spans="1:26" ht="15.75" customHeight="1" x14ac:dyDescent="0.3">
      <c r="A798" s="4"/>
      <c r="B798" s="41"/>
      <c r="C798" s="21"/>
      <c r="D798" s="21"/>
      <c r="E798" s="9"/>
      <c r="F798" s="9"/>
      <c r="G798" s="9"/>
      <c r="H798" s="9"/>
      <c r="I798" s="9"/>
      <c r="J798" s="9"/>
      <c r="K798" s="9"/>
      <c r="L798" s="4"/>
      <c r="M798" s="4"/>
      <c r="N798" s="5"/>
      <c r="O798" s="5"/>
      <c r="P798" s="5"/>
      <c r="Q798" s="5"/>
      <c r="R798" s="5"/>
      <c r="S798" s="5"/>
      <c r="T798" s="6"/>
      <c r="U798" s="6"/>
      <c r="V798" s="6"/>
      <c r="W798" s="6"/>
      <c r="X798" s="6"/>
      <c r="Y798" s="6"/>
      <c r="Z798" s="6"/>
    </row>
    <row r="799" spans="1:26" ht="15.75" customHeight="1" x14ac:dyDescent="0.3">
      <c r="A799" s="4"/>
      <c r="B799" s="41"/>
      <c r="C799" s="21"/>
      <c r="D799" s="21"/>
      <c r="E799" s="9"/>
      <c r="F799" s="9"/>
      <c r="G799" s="9"/>
      <c r="H799" s="9"/>
      <c r="I799" s="9"/>
      <c r="J799" s="9"/>
      <c r="K799" s="9"/>
      <c r="L799" s="4"/>
      <c r="M799" s="4"/>
      <c r="N799" s="5"/>
      <c r="O799" s="5"/>
      <c r="P799" s="5"/>
      <c r="Q799" s="5"/>
      <c r="R799" s="5"/>
      <c r="S799" s="5"/>
      <c r="T799" s="6"/>
      <c r="U799" s="6"/>
      <c r="V799" s="6"/>
      <c r="W799" s="6"/>
      <c r="X799" s="6"/>
      <c r="Y799" s="6"/>
      <c r="Z799" s="6"/>
    </row>
    <row r="800" spans="1:26" ht="15.75" customHeight="1" x14ac:dyDescent="0.3">
      <c r="A800" s="4"/>
      <c r="B800" s="41"/>
      <c r="C800" s="21"/>
      <c r="D800" s="21"/>
      <c r="E800" s="9"/>
      <c r="F800" s="9"/>
      <c r="G800" s="9"/>
      <c r="H800" s="9"/>
      <c r="I800" s="9"/>
      <c r="J800" s="9"/>
      <c r="K800" s="9"/>
      <c r="L800" s="4"/>
      <c r="M800" s="4"/>
      <c r="N800" s="5"/>
      <c r="O800" s="5"/>
      <c r="P800" s="5"/>
      <c r="Q800" s="5"/>
      <c r="R800" s="5"/>
      <c r="S800" s="5"/>
      <c r="T800" s="6"/>
      <c r="U800" s="6"/>
      <c r="V800" s="6"/>
      <c r="W800" s="6"/>
      <c r="X800" s="6"/>
      <c r="Y800" s="6"/>
      <c r="Z800" s="6"/>
    </row>
    <row r="801" spans="1:26" ht="15.75" customHeight="1" x14ac:dyDescent="0.3">
      <c r="A801" s="4"/>
      <c r="B801" s="41"/>
      <c r="C801" s="21"/>
      <c r="D801" s="21"/>
      <c r="E801" s="9"/>
      <c r="F801" s="9"/>
      <c r="G801" s="9"/>
      <c r="H801" s="9"/>
      <c r="I801" s="9"/>
      <c r="J801" s="9"/>
      <c r="K801" s="9"/>
      <c r="L801" s="4"/>
      <c r="M801" s="4"/>
      <c r="N801" s="5"/>
      <c r="O801" s="5"/>
      <c r="P801" s="5"/>
      <c r="Q801" s="5"/>
      <c r="R801" s="5"/>
      <c r="S801" s="5"/>
      <c r="T801" s="6"/>
      <c r="U801" s="6"/>
      <c r="V801" s="6"/>
      <c r="W801" s="6"/>
      <c r="X801" s="6"/>
      <c r="Y801" s="6"/>
      <c r="Z801" s="6"/>
    </row>
    <row r="802" spans="1:26" ht="15.75" customHeight="1" x14ac:dyDescent="0.3">
      <c r="A802" s="4"/>
      <c r="B802" s="41"/>
      <c r="C802" s="21"/>
      <c r="D802" s="21"/>
      <c r="E802" s="9"/>
      <c r="F802" s="9"/>
      <c r="G802" s="9"/>
      <c r="H802" s="9"/>
      <c r="I802" s="9"/>
      <c r="J802" s="9"/>
      <c r="K802" s="9"/>
      <c r="L802" s="4"/>
      <c r="M802" s="4"/>
      <c r="N802" s="5"/>
      <c r="O802" s="5"/>
      <c r="P802" s="5"/>
      <c r="Q802" s="5"/>
      <c r="R802" s="5"/>
      <c r="S802" s="5"/>
      <c r="T802" s="6"/>
      <c r="U802" s="6"/>
      <c r="V802" s="6"/>
      <c r="W802" s="6"/>
      <c r="X802" s="6"/>
      <c r="Y802" s="6"/>
      <c r="Z802" s="6"/>
    </row>
    <row r="803" spans="1:26" ht="15.75" customHeight="1" x14ac:dyDescent="0.3">
      <c r="A803" s="4"/>
      <c r="B803" s="41"/>
      <c r="C803" s="21"/>
      <c r="D803" s="21"/>
      <c r="E803" s="9"/>
      <c r="F803" s="9"/>
      <c r="G803" s="9"/>
      <c r="H803" s="9"/>
      <c r="I803" s="9"/>
      <c r="J803" s="9"/>
      <c r="K803" s="9"/>
      <c r="L803" s="4"/>
      <c r="M803" s="4"/>
      <c r="N803" s="5"/>
      <c r="O803" s="5"/>
      <c r="P803" s="5"/>
      <c r="Q803" s="5"/>
      <c r="R803" s="5"/>
      <c r="S803" s="5"/>
      <c r="T803" s="6"/>
      <c r="U803" s="6"/>
      <c r="V803" s="6"/>
      <c r="W803" s="6"/>
      <c r="X803" s="6"/>
      <c r="Y803" s="6"/>
      <c r="Z803" s="6"/>
    </row>
    <row r="804" spans="1:26" ht="15.75" customHeight="1" x14ac:dyDescent="0.3">
      <c r="A804" s="4"/>
      <c r="B804" s="41"/>
      <c r="C804" s="21"/>
      <c r="D804" s="21"/>
      <c r="E804" s="9"/>
      <c r="F804" s="9"/>
      <c r="G804" s="9"/>
      <c r="H804" s="9"/>
      <c r="I804" s="9"/>
      <c r="J804" s="9"/>
      <c r="K804" s="9"/>
      <c r="L804" s="4"/>
      <c r="M804" s="4"/>
      <c r="N804" s="5"/>
      <c r="O804" s="5"/>
      <c r="P804" s="5"/>
      <c r="Q804" s="5"/>
      <c r="R804" s="5"/>
      <c r="S804" s="5"/>
      <c r="T804" s="6"/>
      <c r="U804" s="6"/>
      <c r="V804" s="6"/>
      <c r="W804" s="6"/>
      <c r="X804" s="6"/>
      <c r="Y804" s="6"/>
      <c r="Z804" s="6"/>
    </row>
    <row r="805" spans="1:26" ht="15.75" customHeight="1" x14ac:dyDescent="0.3">
      <c r="A805" s="4"/>
      <c r="B805" s="41"/>
      <c r="C805" s="21"/>
      <c r="D805" s="21"/>
      <c r="E805" s="9"/>
      <c r="F805" s="9"/>
      <c r="G805" s="9"/>
      <c r="H805" s="9"/>
      <c r="I805" s="9"/>
      <c r="J805" s="9"/>
      <c r="K805" s="9"/>
      <c r="L805" s="4"/>
      <c r="M805" s="4"/>
      <c r="N805" s="5"/>
      <c r="O805" s="5"/>
      <c r="P805" s="5"/>
      <c r="Q805" s="5"/>
      <c r="R805" s="5"/>
      <c r="S805" s="5"/>
      <c r="T805" s="6"/>
      <c r="U805" s="6"/>
      <c r="V805" s="6"/>
      <c r="W805" s="6"/>
      <c r="X805" s="6"/>
      <c r="Y805" s="6"/>
      <c r="Z805" s="6"/>
    </row>
    <row r="806" spans="1:26" ht="15.75" customHeight="1" x14ac:dyDescent="0.3">
      <c r="A806" s="4"/>
      <c r="B806" s="41"/>
      <c r="C806" s="21"/>
      <c r="D806" s="21"/>
      <c r="E806" s="9"/>
      <c r="F806" s="9"/>
      <c r="G806" s="9"/>
      <c r="H806" s="9"/>
      <c r="I806" s="9"/>
      <c r="J806" s="9"/>
      <c r="K806" s="9"/>
      <c r="L806" s="4"/>
      <c r="M806" s="4"/>
      <c r="N806" s="5"/>
      <c r="O806" s="5"/>
      <c r="P806" s="5"/>
      <c r="Q806" s="5"/>
      <c r="R806" s="5"/>
      <c r="S806" s="5"/>
      <c r="T806" s="6"/>
      <c r="U806" s="6"/>
      <c r="V806" s="6"/>
      <c r="W806" s="6"/>
      <c r="X806" s="6"/>
      <c r="Y806" s="6"/>
      <c r="Z806" s="6"/>
    </row>
    <row r="807" spans="1:26" ht="15.75" customHeight="1" x14ac:dyDescent="0.3">
      <c r="A807" s="4"/>
      <c r="B807" s="41"/>
      <c r="C807" s="21"/>
      <c r="D807" s="21"/>
      <c r="E807" s="9"/>
      <c r="F807" s="9"/>
      <c r="G807" s="9"/>
      <c r="H807" s="9"/>
      <c r="I807" s="9"/>
      <c r="J807" s="9"/>
      <c r="K807" s="9"/>
      <c r="L807" s="4"/>
      <c r="M807" s="4"/>
      <c r="N807" s="5"/>
      <c r="O807" s="5"/>
      <c r="P807" s="5"/>
      <c r="Q807" s="5"/>
      <c r="R807" s="5"/>
      <c r="S807" s="5"/>
      <c r="T807" s="6"/>
      <c r="U807" s="6"/>
      <c r="V807" s="6"/>
      <c r="W807" s="6"/>
      <c r="X807" s="6"/>
      <c r="Y807" s="6"/>
      <c r="Z807" s="6"/>
    </row>
    <row r="808" spans="1:26" ht="15.75" customHeight="1" x14ac:dyDescent="0.3">
      <c r="A808" s="4"/>
      <c r="B808" s="41"/>
      <c r="C808" s="21"/>
      <c r="D808" s="21"/>
      <c r="E808" s="9"/>
      <c r="F808" s="9"/>
      <c r="G808" s="9"/>
      <c r="H808" s="9"/>
      <c r="I808" s="9"/>
      <c r="J808" s="9"/>
      <c r="K808" s="9"/>
      <c r="L808" s="4"/>
      <c r="M808" s="4"/>
      <c r="N808" s="5"/>
      <c r="O808" s="5"/>
      <c r="P808" s="5"/>
      <c r="Q808" s="5"/>
      <c r="R808" s="5"/>
      <c r="S808" s="5"/>
      <c r="T808" s="6"/>
      <c r="U808" s="6"/>
      <c r="V808" s="6"/>
      <c r="W808" s="6"/>
      <c r="X808" s="6"/>
      <c r="Y808" s="6"/>
      <c r="Z808" s="6"/>
    </row>
    <row r="809" spans="1:26" ht="15.75" customHeight="1" x14ac:dyDescent="0.3">
      <c r="A809" s="4"/>
      <c r="B809" s="41"/>
      <c r="C809" s="21"/>
      <c r="D809" s="21"/>
      <c r="E809" s="9"/>
      <c r="F809" s="9"/>
      <c r="G809" s="9"/>
      <c r="H809" s="9"/>
      <c r="I809" s="9"/>
      <c r="J809" s="9"/>
      <c r="K809" s="9"/>
      <c r="L809" s="4"/>
      <c r="M809" s="4"/>
      <c r="N809" s="5"/>
      <c r="O809" s="5"/>
      <c r="P809" s="5"/>
      <c r="Q809" s="5"/>
      <c r="R809" s="5"/>
      <c r="S809" s="5"/>
      <c r="T809" s="6"/>
      <c r="U809" s="6"/>
      <c r="V809" s="6"/>
      <c r="W809" s="6"/>
      <c r="X809" s="6"/>
      <c r="Y809" s="6"/>
      <c r="Z809" s="6"/>
    </row>
    <row r="810" spans="1:26" ht="15.75" customHeight="1" x14ac:dyDescent="0.3">
      <c r="A810" s="4"/>
      <c r="B810" s="41"/>
      <c r="C810" s="21"/>
      <c r="D810" s="21"/>
      <c r="E810" s="9"/>
      <c r="F810" s="9"/>
      <c r="G810" s="9"/>
      <c r="H810" s="9"/>
      <c r="I810" s="9"/>
      <c r="J810" s="9"/>
      <c r="K810" s="9"/>
      <c r="L810" s="4"/>
      <c r="M810" s="4"/>
      <c r="N810" s="5"/>
      <c r="O810" s="5"/>
      <c r="P810" s="5"/>
      <c r="Q810" s="5"/>
      <c r="R810" s="5"/>
      <c r="S810" s="5"/>
      <c r="T810" s="6"/>
      <c r="U810" s="6"/>
      <c r="V810" s="6"/>
      <c r="W810" s="6"/>
      <c r="X810" s="6"/>
      <c r="Y810" s="6"/>
      <c r="Z810" s="6"/>
    </row>
    <row r="811" spans="1:26" ht="15.75" customHeight="1" x14ac:dyDescent="0.3">
      <c r="A811" s="4"/>
      <c r="B811" s="41"/>
      <c r="C811" s="21"/>
      <c r="D811" s="21"/>
      <c r="E811" s="9"/>
      <c r="F811" s="9"/>
      <c r="G811" s="9"/>
      <c r="H811" s="9"/>
      <c r="I811" s="9"/>
      <c r="J811" s="9"/>
      <c r="K811" s="9"/>
      <c r="L811" s="4"/>
      <c r="M811" s="4"/>
      <c r="N811" s="5"/>
      <c r="O811" s="5"/>
      <c r="P811" s="5"/>
      <c r="Q811" s="5"/>
      <c r="R811" s="5"/>
      <c r="S811" s="5"/>
      <c r="T811" s="6"/>
      <c r="U811" s="6"/>
      <c r="V811" s="6"/>
      <c r="W811" s="6"/>
      <c r="X811" s="6"/>
      <c r="Y811" s="6"/>
      <c r="Z811" s="6"/>
    </row>
    <row r="812" spans="1:26" ht="15.75" customHeight="1" x14ac:dyDescent="0.3">
      <c r="A812" s="4"/>
      <c r="B812" s="41"/>
      <c r="C812" s="21"/>
      <c r="D812" s="21"/>
      <c r="E812" s="9"/>
      <c r="F812" s="9"/>
      <c r="G812" s="9"/>
      <c r="H812" s="9"/>
      <c r="I812" s="9"/>
      <c r="J812" s="9"/>
      <c r="K812" s="9"/>
      <c r="L812" s="4"/>
      <c r="M812" s="4"/>
      <c r="N812" s="5"/>
      <c r="O812" s="5"/>
      <c r="P812" s="5"/>
      <c r="Q812" s="5"/>
      <c r="R812" s="5"/>
      <c r="S812" s="5"/>
      <c r="T812" s="6"/>
      <c r="U812" s="6"/>
      <c r="V812" s="6"/>
      <c r="W812" s="6"/>
      <c r="X812" s="6"/>
      <c r="Y812" s="6"/>
      <c r="Z812" s="6"/>
    </row>
    <row r="813" spans="1:26" ht="15.75" customHeight="1" x14ac:dyDescent="0.3">
      <c r="A813" s="4"/>
      <c r="B813" s="41"/>
      <c r="C813" s="21"/>
      <c r="D813" s="21"/>
      <c r="E813" s="9"/>
      <c r="F813" s="9"/>
      <c r="G813" s="9"/>
      <c r="H813" s="9"/>
      <c r="I813" s="9"/>
      <c r="J813" s="9"/>
      <c r="K813" s="9"/>
      <c r="L813" s="4"/>
      <c r="M813" s="4"/>
      <c r="N813" s="5"/>
      <c r="O813" s="5"/>
      <c r="P813" s="5"/>
      <c r="Q813" s="5"/>
      <c r="R813" s="5"/>
      <c r="S813" s="5"/>
      <c r="T813" s="6"/>
      <c r="U813" s="6"/>
      <c r="V813" s="6"/>
      <c r="W813" s="6"/>
      <c r="X813" s="6"/>
      <c r="Y813" s="6"/>
      <c r="Z813" s="6"/>
    </row>
    <row r="814" spans="1:26" ht="15.75" customHeight="1" x14ac:dyDescent="0.3">
      <c r="A814" s="4"/>
      <c r="B814" s="41"/>
      <c r="C814" s="21"/>
      <c r="D814" s="21"/>
      <c r="E814" s="9"/>
      <c r="F814" s="9"/>
      <c r="G814" s="9"/>
      <c r="H814" s="9"/>
      <c r="I814" s="9"/>
      <c r="J814" s="9"/>
      <c r="K814" s="9"/>
      <c r="L814" s="4"/>
      <c r="M814" s="4"/>
      <c r="N814" s="5"/>
      <c r="O814" s="5"/>
      <c r="P814" s="5"/>
      <c r="Q814" s="5"/>
      <c r="R814" s="5"/>
      <c r="S814" s="5"/>
      <c r="T814" s="6"/>
      <c r="U814" s="6"/>
      <c r="V814" s="6"/>
      <c r="W814" s="6"/>
      <c r="X814" s="6"/>
      <c r="Y814" s="6"/>
      <c r="Z814" s="6"/>
    </row>
    <row r="815" spans="1:26" ht="15.75" customHeight="1" x14ac:dyDescent="0.3">
      <c r="A815" s="4"/>
      <c r="B815" s="41"/>
      <c r="C815" s="21"/>
      <c r="D815" s="21"/>
      <c r="E815" s="9"/>
      <c r="F815" s="9"/>
      <c r="G815" s="9"/>
      <c r="H815" s="9"/>
      <c r="I815" s="9"/>
      <c r="J815" s="9"/>
      <c r="K815" s="9"/>
      <c r="L815" s="4"/>
      <c r="M815" s="4"/>
      <c r="N815" s="5"/>
      <c r="O815" s="5"/>
      <c r="P815" s="5"/>
      <c r="Q815" s="5"/>
      <c r="R815" s="5"/>
      <c r="S815" s="5"/>
      <c r="T815" s="6"/>
      <c r="U815" s="6"/>
      <c r="V815" s="6"/>
      <c r="W815" s="6"/>
      <c r="X815" s="6"/>
      <c r="Y815" s="6"/>
      <c r="Z815" s="6"/>
    </row>
    <row r="816" spans="1:26" ht="15.75" customHeight="1" x14ac:dyDescent="0.3">
      <c r="A816" s="4"/>
      <c r="B816" s="41"/>
      <c r="C816" s="21"/>
      <c r="D816" s="21"/>
      <c r="E816" s="9"/>
      <c r="F816" s="9"/>
      <c r="G816" s="9"/>
      <c r="H816" s="9"/>
      <c r="I816" s="9"/>
      <c r="J816" s="9"/>
      <c r="K816" s="9"/>
      <c r="L816" s="4"/>
      <c r="M816" s="4"/>
      <c r="N816" s="5"/>
      <c r="O816" s="5"/>
      <c r="P816" s="5"/>
      <c r="Q816" s="5"/>
      <c r="R816" s="5"/>
      <c r="S816" s="5"/>
      <c r="T816" s="6"/>
      <c r="U816" s="6"/>
      <c r="V816" s="6"/>
      <c r="W816" s="6"/>
      <c r="X816" s="6"/>
      <c r="Y816" s="6"/>
      <c r="Z816" s="6"/>
    </row>
    <row r="817" spans="1:26" ht="15.75" customHeight="1" x14ac:dyDescent="0.3">
      <c r="A817" s="4"/>
      <c r="B817" s="41"/>
      <c r="C817" s="21"/>
      <c r="D817" s="21"/>
      <c r="E817" s="9"/>
      <c r="F817" s="9"/>
      <c r="G817" s="9"/>
      <c r="H817" s="9"/>
      <c r="I817" s="9"/>
      <c r="J817" s="9"/>
      <c r="K817" s="9"/>
      <c r="L817" s="4"/>
      <c r="M817" s="4"/>
      <c r="N817" s="5"/>
      <c r="O817" s="5"/>
      <c r="P817" s="5"/>
      <c r="Q817" s="5"/>
      <c r="R817" s="5"/>
      <c r="S817" s="5"/>
      <c r="T817" s="6"/>
      <c r="U817" s="6"/>
      <c r="V817" s="6"/>
      <c r="W817" s="6"/>
      <c r="X817" s="6"/>
      <c r="Y817" s="6"/>
      <c r="Z817" s="6"/>
    </row>
    <row r="818" spans="1:26" ht="15.75" customHeight="1" x14ac:dyDescent="0.3">
      <c r="A818" s="4"/>
      <c r="B818" s="41"/>
      <c r="C818" s="21"/>
      <c r="D818" s="21"/>
      <c r="E818" s="9"/>
      <c r="F818" s="9"/>
      <c r="G818" s="9"/>
      <c r="H818" s="9"/>
      <c r="I818" s="9"/>
      <c r="J818" s="9"/>
      <c r="K818" s="9"/>
      <c r="L818" s="4"/>
      <c r="M818" s="4"/>
      <c r="N818" s="5"/>
      <c r="O818" s="5"/>
      <c r="P818" s="5"/>
      <c r="Q818" s="5"/>
      <c r="R818" s="5"/>
      <c r="S818" s="5"/>
      <c r="T818" s="6"/>
      <c r="U818" s="6"/>
      <c r="V818" s="6"/>
      <c r="W818" s="6"/>
      <c r="X818" s="6"/>
      <c r="Y818" s="6"/>
      <c r="Z818" s="6"/>
    </row>
    <row r="819" spans="1:26" ht="15.75" customHeight="1" x14ac:dyDescent="0.3">
      <c r="A819" s="4"/>
      <c r="B819" s="41"/>
      <c r="C819" s="21"/>
      <c r="D819" s="21"/>
      <c r="E819" s="9"/>
      <c r="F819" s="9"/>
      <c r="G819" s="9"/>
      <c r="H819" s="9"/>
      <c r="I819" s="9"/>
      <c r="J819" s="9"/>
      <c r="K819" s="9"/>
      <c r="L819" s="4"/>
      <c r="M819" s="4"/>
      <c r="N819" s="5"/>
      <c r="O819" s="5"/>
      <c r="P819" s="5"/>
      <c r="Q819" s="5"/>
      <c r="R819" s="5"/>
      <c r="S819" s="5"/>
      <c r="T819" s="6"/>
      <c r="U819" s="6"/>
      <c r="V819" s="6"/>
      <c r="W819" s="6"/>
      <c r="X819" s="6"/>
      <c r="Y819" s="6"/>
      <c r="Z819" s="6"/>
    </row>
    <row r="820" spans="1:26" ht="15.75" customHeight="1" x14ac:dyDescent="0.3">
      <c r="A820" s="4"/>
      <c r="B820" s="41"/>
      <c r="C820" s="21"/>
      <c r="D820" s="21"/>
      <c r="E820" s="9"/>
      <c r="F820" s="9"/>
      <c r="G820" s="9"/>
      <c r="H820" s="9"/>
      <c r="I820" s="9"/>
      <c r="J820" s="9"/>
      <c r="K820" s="9"/>
      <c r="L820" s="4"/>
      <c r="M820" s="4"/>
      <c r="N820" s="5"/>
      <c r="O820" s="5"/>
      <c r="P820" s="5"/>
      <c r="Q820" s="5"/>
      <c r="R820" s="5"/>
      <c r="S820" s="5"/>
      <c r="T820" s="6"/>
      <c r="U820" s="6"/>
      <c r="V820" s="6"/>
      <c r="W820" s="6"/>
      <c r="X820" s="6"/>
      <c r="Y820" s="6"/>
      <c r="Z820" s="6"/>
    </row>
    <row r="821" spans="1:26" ht="15.75" customHeight="1" x14ac:dyDescent="0.3">
      <c r="A821" s="4"/>
      <c r="B821" s="41"/>
      <c r="C821" s="21"/>
      <c r="D821" s="21"/>
      <c r="E821" s="9"/>
      <c r="F821" s="9"/>
      <c r="G821" s="9"/>
      <c r="H821" s="9"/>
      <c r="I821" s="9"/>
      <c r="J821" s="9"/>
      <c r="K821" s="9"/>
      <c r="L821" s="4"/>
      <c r="M821" s="4"/>
      <c r="N821" s="5"/>
      <c r="O821" s="5"/>
      <c r="P821" s="5"/>
      <c r="Q821" s="5"/>
      <c r="R821" s="5"/>
      <c r="S821" s="5"/>
      <c r="T821" s="6"/>
      <c r="U821" s="6"/>
      <c r="V821" s="6"/>
      <c r="W821" s="6"/>
      <c r="X821" s="6"/>
      <c r="Y821" s="6"/>
      <c r="Z821" s="6"/>
    </row>
    <row r="822" spans="1:26" ht="15.75" customHeight="1" x14ac:dyDescent="0.3">
      <c r="A822" s="4"/>
      <c r="B822" s="41"/>
      <c r="C822" s="21"/>
      <c r="D822" s="21"/>
      <c r="E822" s="9"/>
      <c r="F822" s="9"/>
      <c r="G822" s="9"/>
      <c r="H822" s="9"/>
      <c r="I822" s="9"/>
      <c r="J822" s="9"/>
      <c r="K822" s="9"/>
      <c r="L822" s="4"/>
      <c r="M822" s="4"/>
      <c r="N822" s="5"/>
      <c r="O822" s="5"/>
      <c r="P822" s="5"/>
      <c r="Q822" s="5"/>
      <c r="R822" s="5"/>
      <c r="S822" s="5"/>
      <c r="T822" s="6"/>
      <c r="U822" s="6"/>
      <c r="V822" s="6"/>
      <c r="W822" s="6"/>
      <c r="X822" s="6"/>
      <c r="Y822" s="6"/>
      <c r="Z822" s="6"/>
    </row>
    <row r="823" spans="1:26" ht="15.75" customHeight="1" x14ac:dyDescent="0.3">
      <c r="A823" s="4"/>
      <c r="B823" s="41"/>
      <c r="C823" s="21"/>
      <c r="D823" s="21"/>
      <c r="E823" s="9"/>
      <c r="F823" s="9"/>
      <c r="G823" s="9"/>
      <c r="H823" s="9"/>
      <c r="I823" s="9"/>
      <c r="J823" s="9"/>
      <c r="K823" s="9"/>
      <c r="L823" s="4"/>
      <c r="M823" s="4"/>
      <c r="N823" s="5"/>
      <c r="O823" s="5"/>
      <c r="P823" s="5"/>
      <c r="Q823" s="5"/>
      <c r="R823" s="5"/>
      <c r="S823" s="5"/>
      <c r="T823" s="6"/>
      <c r="U823" s="6"/>
      <c r="V823" s="6"/>
      <c r="W823" s="6"/>
      <c r="X823" s="6"/>
      <c r="Y823" s="6"/>
      <c r="Z823" s="6"/>
    </row>
    <row r="824" spans="1:26" ht="15.75" customHeight="1" x14ac:dyDescent="0.3">
      <c r="A824" s="4"/>
      <c r="B824" s="41"/>
      <c r="C824" s="21"/>
      <c r="D824" s="21"/>
      <c r="E824" s="9"/>
      <c r="F824" s="9"/>
      <c r="G824" s="9"/>
      <c r="H824" s="9"/>
      <c r="I824" s="9"/>
      <c r="J824" s="9"/>
      <c r="K824" s="9"/>
      <c r="L824" s="4"/>
      <c r="M824" s="4"/>
      <c r="N824" s="5"/>
      <c r="O824" s="5"/>
      <c r="P824" s="5"/>
      <c r="Q824" s="5"/>
      <c r="R824" s="5"/>
      <c r="S824" s="5"/>
      <c r="T824" s="6"/>
      <c r="U824" s="6"/>
      <c r="V824" s="6"/>
      <c r="W824" s="6"/>
      <c r="X824" s="6"/>
      <c r="Y824" s="6"/>
      <c r="Z824" s="6"/>
    </row>
    <row r="825" spans="1:26" ht="15.75" customHeight="1" x14ac:dyDescent="0.3">
      <c r="A825" s="4"/>
      <c r="B825" s="41"/>
      <c r="C825" s="21"/>
      <c r="D825" s="21"/>
      <c r="E825" s="9"/>
      <c r="F825" s="9"/>
      <c r="G825" s="9"/>
      <c r="H825" s="9"/>
      <c r="I825" s="9"/>
      <c r="J825" s="9"/>
      <c r="K825" s="9"/>
      <c r="L825" s="4"/>
      <c r="M825" s="4"/>
      <c r="N825" s="5"/>
      <c r="O825" s="5"/>
      <c r="P825" s="5"/>
      <c r="Q825" s="5"/>
      <c r="R825" s="5"/>
      <c r="S825" s="5"/>
      <c r="T825" s="6"/>
      <c r="U825" s="6"/>
      <c r="V825" s="6"/>
      <c r="W825" s="6"/>
      <c r="X825" s="6"/>
      <c r="Y825" s="6"/>
      <c r="Z825" s="6"/>
    </row>
    <row r="826" spans="1:26" ht="15.75" customHeight="1" x14ac:dyDescent="0.3">
      <c r="A826" s="4"/>
      <c r="B826" s="41"/>
      <c r="C826" s="21"/>
      <c r="D826" s="21"/>
      <c r="E826" s="9"/>
      <c r="F826" s="9"/>
      <c r="G826" s="9"/>
      <c r="H826" s="9"/>
      <c r="I826" s="9"/>
      <c r="J826" s="9"/>
      <c r="K826" s="9"/>
      <c r="L826" s="4"/>
      <c r="M826" s="4"/>
      <c r="N826" s="5"/>
      <c r="O826" s="5"/>
      <c r="P826" s="5"/>
      <c r="Q826" s="5"/>
      <c r="R826" s="5"/>
      <c r="S826" s="5"/>
      <c r="T826" s="6"/>
      <c r="U826" s="6"/>
      <c r="V826" s="6"/>
      <c r="W826" s="6"/>
      <c r="X826" s="6"/>
      <c r="Y826" s="6"/>
      <c r="Z826" s="6"/>
    </row>
    <row r="827" spans="1:26" ht="15.75" customHeight="1" x14ac:dyDescent="0.3">
      <c r="A827" s="4"/>
      <c r="B827" s="41"/>
      <c r="C827" s="21"/>
      <c r="D827" s="21"/>
      <c r="E827" s="9"/>
      <c r="F827" s="9"/>
      <c r="G827" s="9"/>
      <c r="H827" s="9"/>
      <c r="I827" s="9"/>
      <c r="J827" s="9"/>
      <c r="K827" s="9"/>
      <c r="L827" s="4"/>
      <c r="M827" s="4"/>
      <c r="N827" s="5"/>
      <c r="O827" s="5"/>
      <c r="P827" s="5"/>
      <c r="Q827" s="5"/>
      <c r="R827" s="5"/>
      <c r="S827" s="5"/>
      <c r="T827" s="6"/>
      <c r="U827" s="6"/>
      <c r="V827" s="6"/>
      <c r="W827" s="6"/>
      <c r="X827" s="6"/>
      <c r="Y827" s="6"/>
      <c r="Z827" s="6"/>
    </row>
    <row r="828" spans="1:26" ht="15.75" customHeight="1" x14ac:dyDescent="0.3">
      <c r="A828" s="4"/>
      <c r="B828" s="41"/>
      <c r="C828" s="21"/>
      <c r="D828" s="21"/>
      <c r="E828" s="9"/>
      <c r="F828" s="9"/>
      <c r="G828" s="9"/>
      <c r="H828" s="9"/>
      <c r="I828" s="9"/>
      <c r="J828" s="9"/>
      <c r="K828" s="9"/>
      <c r="L828" s="4"/>
      <c r="M828" s="4"/>
      <c r="N828" s="5"/>
      <c r="O828" s="5"/>
      <c r="P828" s="5"/>
      <c r="Q828" s="5"/>
      <c r="R828" s="5"/>
      <c r="S828" s="5"/>
      <c r="T828" s="6"/>
      <c r="U828" s="6"/>
      <c r="V828" s="6"/>
      <c r="W828" s="6"/>
      <c r="X828" s="6"/>
      <c r="Y828" s="6"/>
      <c r="Z828" s="6"/>
    </row>
    <row r="829" spans="1:26" ht="15.75" customHeight="1" x14ac:dyDescent="0.3">
      <c r="A829" s="4"/>
      <c r="B829" s="41"/>
      <c r="C829" s="21"/>
      <c r="D829" s="21"/>
      <c r="E829" s="9"/>
      <c r="F829" s="9"/>
      <c r="G829" s="9"/>
      <c r="H829" s="9"/>
      <c r="I829" s="9"/>
      <c r="J829" s="9"/>
      <c r="K829" s="9"/>
      <c r="L829" s="4"/>
      <c r="M829" s="4"/>
      <c r="N829" s="5"/>
      <c r="O829" s="5"/>
      <c r="P829" s="5"/>
      <c r="Q829" s="5"/>
      <c r="R829" s="5"/>
      <c r="S829" s="5"/>
      <c r="T829" s="6"/>
      <c r="U829" s="6"/>
      <c r="V829" s="6"/>
      <c r="W829" s="6"/>
      <c r="X829" s="6"/>
      <c r="Y829" s="6"/>
      <c r="Z829" s="6"/>
    </row>
    <row r="830" spans="1:26" ht="15.75" customHeight="1" x14ac:dyDescent="0.3">
      <c r="A830" s="4"/>
      <c r="B830" s="41"/>
      <c r="C830" s="21"/>
      <c r="D830" s="21"/>
      <c r="E830" s="9"/>
      <c r="F830" s="9"/>
      <c r="G830" s="9"/>
      <c r="H830" s="9"/>
      <c r="I830" s="9"/>
      <c r="J830" s="9"/>
      <c r="K830" s="9"/>
      <c r="L830" s="4"/>
      <c r="M830" s="4"/>
      <c r="N830" s="5"/>
      <c r="O830" s="5"/>
      <c r="P830" s="5"/>
      <c r="Q830" s="5"/>
      <c r="R830" s="5"/>
      <c r="S830" s="5"/>
      <c r="T830" s="6"/>
      <c r="U830" s="6"/>
      <c r="V830" s="6"/>
      <c r="W830" s="6"/>
      <c r="X830" s="6"/>
      <c r="Y830" s="6"/>
      <c r="Z830" s="6"/>
    </row>
    <row r="831" spans="1:26" ht="15.75" customHeight="1" x14ac:dyDescent="0.3">
      <c r="A831" s="4"/>
      <c r="B831" s="41"/>
      <c r="C831" s="21"/>
      <c r="D831" s="21"/>
      <c r="E831" s="9"/>
      <c r="F831" s="9"/>
      <c r="G831" s="9"/>
      <c r="H831" s="9"/>
      <c r="I831" s="9"/>
      <c r="J831" s="9"/>
      <c r="K831" s="9"/>
      <c r="L831" s="4"/>
      <c r="M831" s="4"/>
      <c r="N831" s="5"/>
      <c r="O831" s="5"/>
      <c r="P831" s="5"/>
      <c r="Q831" s="5"/>
      <c r="R831" s="5"/>
      <c r="S831" s="5"/>
      <c r="T831" s="6"/>
      <c r="U831" s="6"/>
      <c r="V831" s="6"/>
      <c r="W831" s="6"/>
      <c r="X831" s="6"/>
      <c r="Y831" s="6"/>
      <c r="Z831" s="6"/>
    </row>
    <row r="832" spans="1:26" ht="15.75" customHeight="1" x14ac:dyDescent="0.3">
      <c r="A832" s="4"/>
      <c r="B832" s="41"/>
      <c r="C832" s="21"/>
      <c r="D832" s="21"/>
      <c r="E832" s="9"/>
      <c r="F832" s="9"/>
      <c r="G832" s="9"/>
      <c r="H832" s="9"/>
      <c r="I832" s="9"/>
      <c r="J832" s="9"/>
      <c r="K832" s="9"/>
      <c r="L832" s="4"/>
      <c r="M832" s="4"/>
      <c r="N832" s="5"/>
      <c r="O832" s="5"/>
      <c r="P832" s="5"/>
      <c r="Q832" s="5"/>
      <c r="R832" s="5"/>
      <c r="S832" s="5"/>
      <c r="T832" s="6"/>
      <c r="U832" s="6"/>
      <c r="V832" s="6"/>
      <c r="W832" s="6"/>
      <c r="X832" s="6"/>
      <c r="Y832" s="6"/>
      <c r="Z832" s="6"/>
    </row>
    <row r="833" spans="1:26" ht="15.75" customHeight="1" x14ac:dyDescent="0.3">
      <c r="A833" s="4"/>
      <c r="B833" s="41"/>
      <c r="C833" s="21"/>
      <c r="D833" s="21"/>
      <c r="E833" s="9"/>
      <c r="F833" s="9"/>
      <c r="G833" s="9"/>
      <c r="H833" s="9"/>
      <c r="I833" s="9"/>
      <c r="J833" s="9"/>
      <c r="K833" s="9"/>
      <c r="L833" s="4"/>
      <c r="M833" s="4"/>
      <c r="N833" s="5"/>
      <c r="O833" s="5"/>
      <c r="P833" s="5"/>
      <c r="Q833" s="5"/>
      <c r="R833" s="5"/>
      <c r="S833" s="5"/>
      <c r="T833" s="6"/>
      <c r="U833" s="6"/>
      <c r="V833" s="6"/>
      <c r="W833" s="6"/>
      <c r="X833" s="6"/>
      <c r="Y833" s="6"/>
      <c r="Z833" s="6"/>
    </row>
    <row r="834" spans="1:26" ht="15.75" customHeight="1" x14ac:dyDescent="0.3">
      <c r="A834" s="4"/>
      <c r="B834" s="41"/>
      <c r="C834" s="21"/>
      <c r="D834" s="21"/>
      <c r="E834" s="9"/>
      <c r="F834" s="9"/>
      <c r="G834" s="9"/>
      <c r="H834" s="9"/>
      <c r="I834" s="9"/>
      <c r="J834" s="9"/>
      <c r="K834" s="9"/>
      <c r="L834" s="4"/>
      <c r="M834" s="4"/>
      <c r="N834" s="5"/>
      <c r="O834" s="5"/>
      <c r="P834" s="5"/>
      <c r="Q834" s="5"/>
      <c r="R834" s="5"/>
      <c r="S834" s="5"/>
      <c r="T834" s="6"/>
      <c r="U834" s="6"/>
      <c r="V834" s="6"/>
      <c r="W834" s="6"/>
      <c r="X834" s="6"/>
      <c r="Y834" s="6"/>
      <c r="Z834" s="6"/>
    </row>
    <row r="835" spans="1:26" ht="15.75" customHeight="1" x14ac:dyDescent="0.3">
      <c r="A835" s="4"/>
      <c r="B835" s="41"/>
      <c r="C835" s="21"/>
      <c r="D835" s="21"/>
      <c r="E835" s="9"/>
      <c r="F835" s="9"/>
      <c r="G835" s="9"/>
      <c r="H835" s="9"/>
      <c r="I835" s="9"/>
      <c r="J835" s="9"/>
      <c r="K835" s="9"/>
      <c r="L835" s="4"/>
      <c r="M835" s="4"/>
      <c r="N835" s="5"/>
      <c r="O835" s="5"/>
      <c r="P835" s="5"/>
      <c r="Q835" s="5"/>
      <c r="R835" s="5"/>
      <c r="S835" s="5"/>
      <c r="T835" s="6"/>
      <c r="U835" s="6"/>
      <c r="V835" s="6"/>
      <c r="W835" s="6"/>
      <c r="X835" s="6"/>
      <c r="Y835" s="6"/>
      <c r="Z835" s="6"/>
    </row>
    <row r="836" spans="1:26" ht="15.75" customHeight="1" x14ac:dyDescent="0.3">
      <c r="A836" s="4"/>
      <c r="B836" s="41"/>
      <c r="C836" s="21"/>
      <c r="D836" s="21"/>
      <c r="E836" s="9"/>
      <c r="F836" s="9"/>
      <c r="G836" s="9"/>
      <c r="H836" s="9"/>
      <c r="I836" s="9"/>
      <c r="J836" s="9"/>
      <c r="K836" s="9"/>
      <c r="L836" s="4"/>
      <c r="M836" s="4"/>
      <c r="N836" s="5"/>
      <c r="O836" s="5"/>
      <c r="P836" s="5"/>
      <c r="Q836" s="5"/>
      <c r="R836" s="5"/>
      <c r="S836" s="5"/>
      <c r="T836" s="6"/>
      <c r="U836" s="6"/>
      <c r="V836" s="6"/>
      <c r="W836" s="6"/>
      <c r="X836" s="6"/>
      <c r="Y836" s="6"/>
      <c r="Z836" s="6"/>
    </row>
    <row r="837" spans="1:26" ht="15.75" customHeight="1" x14ac:dyDescent="0.3">
      <c r="A837" s="4"/>
      <c r="B837" s="41"/>
      <c r="C837" s="21"/>
      <c r="D837" s="21"/>
      <c r="E837" s="9"/>
      <c r="F837" s="9"/>
      <c r="G837" s="9"/>
      <c r="H837" s="9"/>
      <c r="I837" s="9"/>
      <c r="J837" s="9"/>
      <c r="K837" s="9"/>
      <c r="L837" s="4"/>
      <c r="M837" s="4"/>
      <c r="N837" s="5"/>
      <c r="O837" s="5"/>
      <c r="P837" s="5"/>
      <c r="Q837" s="5"/>
      <c r="R837" s="5"/>
      <c r="S837" s="5"/>
      <c r="T837" s="6"/>
      <c r="U837" s="6"/>
      <c r="V837" s="6"/>
      <c r="W837" s="6"/>
      <c r="X837" s="6"/>
      <c r="Y837" s="6"/>
      <c r="Z837" s="6"/>
    </row>
    <row r="838" spans="1:26" ht="15.75" customHeight="1" x14ac:dyDescent="0.3">
      <c r="A838" s="4"/>
      <c r="B838" s="41"/>
      <c r="C838" s="21"/>
      <c r="D838" s="21"/>
      <c r="E838" s="9"/>
      <c r="F838" s="9"/>
      <c r="G838" s="9"/>
      <c r="H838" s="9"/>
      <c r="I838" s="9"/>
      <c r="J838" s="9"/>
      <c r="K838" s="9"/>
      <c r="L838" s="4"/>
      <c r="M838" s="4"/>
      <c r="N838" s="5"/>
      <c r="O838" s="5"/>
      <c r="P838" s="5"/>
      <c r="Q838" s="5"/>
      <c r="R838" s="5"/>
      <c r="S838" s="5"/>
      <c r="T838" s="6"/>
      <c r="U838" s="6"/>
      <c r="V838" s="6"/>
      <c r="W838" s="6"/>
      <c r="X838" s="6"/>
      <c r="Y838" s="6"/>
      <c r="Z838" s="6"/>
    </row>
    <row r="839" spans="1:26" ht="15.75" customHeight="1" x14ac:dyDescent="0.3">
      <c r="A839" s="4"/>
      <c r="B839" s="41"/>
      <c r="C839" s="21"/>
      <c r="D839" s="21"/>
      <c r="E839" s="9"/>
      <c r="F839" s="9"/>
      <c r="G839" s="9"/>
      <c r="H839" s="9"/>
      <c r="I839" s="9"/>
      <c r="J839" s="9"/>
      <c r="K839" s="9"/>
      <c r="L839" s="4"/>
      <c r="M839" s="4"/>
      <c r="N839" s="5"/>
      <c r="O839" s="5"/>
      <c r="P839" s="5"/>
      <c r="Q839" s="5"/>
      <c r="R839" s="5"/>
      <c r="S839" s="5"/>
      <c r="T839" s="6"/>
      <c r="U839" s="6"/>
      <c r="V839" s="6"/>
      <c r="W839" s="6"/>
      <c r="X839" s="6"/>
      <c r="Y839" s="6"/>
      <c r="Z839" s="6"/>
    </row>
    <row r="840" spans="1:26" ht="15.75" customHeight="1" x14ac:dyDescent="0.3">
      <c r="A840" s="4"/>
      <c r="B840" s="41"/>
      <c r="C840" s="21"/>
      <c r="D840" s="21"/>
      <c r="E840" s="9"/>
      <c r="F840" s="9"/>
      <c r="G840" s="9"/>
      <c r="H840" s="9"/>
      <c r="I840" s="9"/>
      <c r="J840" s="9"/>
      <c r="K840" s="9"/>
      <c r="L840" s="4"/>
      <c r="M840" s="4"/>
      <c r="N840" s="5"/>
      <c r="O840" s="5"/>
      <c r="P840" s="5"/>
      <c r="Q840" s="5"/>
      <c r="R840" s="5"/>
      <c r="S840" s="5"/>
      <c r="T840" s="6"/>
      <c r="U840" s="6"/>
      <c r="V840" s="6"/>
      <c r="W840" s="6"/>
      <c r="X840" s="6"/>
      <c r="Y840" s="6"/>
      <c r="Z840" s="6"/>
    </row>
    <row r="841" spans="1:26" ht="15.75" customHeight="1" x14ac:dyDescent="0.3">
      <c r="A841" s="4"/>
      <c r="B841" s="41"/>
      <c r="C841" s="21"/>
      <c r="D841" s="21"/>
      <c r="E841" s="9"/>
      <c r="F841" s="9"/>
      <c r="G841" s="9"/>
      <c r="H841" s="9"/>
      <c r="I841" s="9"/>
      <c r="J841" s="9"/>
      <c r="K841" s="9"/>
      <c r="L841" s="4"/>
      <c r="M841" s="4"/>
      <c r="N841" s="5"/>
      <c r="O841" s="5"/>
      <c r="P841" s="5"/>
      <c r="Q841" s="5"/>
      <c r="R841" s="5"/>
      <c r="S841" s="5"/>
      <c r="T841" s="6"/>
      <c r="U841" s="6"/>
      <c r="V841" s="6"/>
      <c r="W841" s="6"/>
      <c r="X841" s="6"/>
      <c r="Y841" s="6"/>
      <c r="Z841" s="6"/>
    </row>
    <row r="842" spans="1:26" ht="15.75" customHeight="1" x14ac:dyDescent="0.3">
      <c r="A842" s="4"/>
      <c r="B842" s="41"/>
      <c r="C842" s="21"/>
      <c r="D842" s="21"/>
      <c r="E842" s="9"/>
      <c r="F842" s="9"/>
      <c r="G842" s="9"/>
      <c r="H842" s="9"/>
      <c r="I842" s="9"/>
      <c r="J842" s="9"/>
      <c r="K842" s="9"/>
      <c r="L842" s="4"/>
      <c r="M842" s="4"/>
      <c r="N842" s="5"/>
      <c r="O842" s="5"/>
      <c r="P842" s="5"/>
      <c r="Q842" s="5"/>
      <c r="R842" s="5"/>
      <c r="S842" s="5"/>
      <c r="T842" s="6"/>
      <c r="U842" s="6"/>
      <c r="V842" s="6"/>
      <c r="W842" s="6"/>
      <c r="X842" s="6"/>
      <c r="Y842" s="6"/>
      <c r="Z842" s="6"/>
    </row>
    <row r="843" spans="1:26" ht="15.75" customHeight="1" x14ac:dyDescent="0.3">
      <c r="A843" s="4"/>
      <c r="B843" s="41"/>
      <c r="C843" s="21"/>
      <c r="D843" s="21"/>
      <c r="E843" s="9"/>
      <c r="F843" s="9"/>
      <c r="G843" s="9"/>
      <c r="H843" s="9"/>
      <c r="I843" s="9"/>
      <c r="J843" s="9"/>
      <c r="K843" s="9"/>
      <c r="L843" s="4"/>
      <c r="M843" s="4"/>
      <c r="N843" s="5"/>
      <c r="O843" s="5"/>
      <c r="P843" s="5"/>
      <c r="Q843" s="5"/>
      <c r="R843" s="5"/>
      <c r="S843" s="5"/>
      <c r="T843" s="6"/>
      <c r="U843" s="6"/>
      <c r="V843" s="6"/>
      <c r="W843" s="6"/>
      <c r="X843" s="6"/>
      <c r="Y843" s="6"/>
      <c r="Z843" s="6"/>
    </row>
    <row r="844" spans="1:26" ht="15.75" customHeight="1" x14ac:dyDescent="0.3">
      <c r="A844" s="4"/>
      <c r="B844" s="41"/>
      <c r="C844" s="21"/>
      <c r="D844" s="21"/>
      <c r="E844" s="9"/>
      <c r="F844" s="9"/>
      <c r="G844" s="9"/>
      <c r="H844" s="9"/>
      <c r="I844" s="9"/>
      <c r="J844" s="9"/>
      <c r="K844" s="9"/>
      <c r="L844" s="4"/>
      <c r="M844" s="4"/>
      <c r="N844" s="5"/>
      <c r="O844" s="5"/>
      <c r="P844" s="5"/>
      <c r="Q844" s="5"/>
      <c r="R844" s="5"/>
      <c r="S844" s="5"/>
      <c r="T844" s="6"/>
      <c r="U844" s="6"/>
      <c r="V844" s="6"/>
      <c r="W844" s="6"/>
      <c r="X844" s="6"/>
      <c r="Y844" s="6"/>
      <c r="Z844" s="6"/>
    </row>
    <row r="845" spans="1:26" ht="15.75" customHeight="1" x14ac:dyDescent="0.3">
      <c r="A845" s="4"/>
      <c r="B845" s="41"/>
      <c r="C845" s="21"/>
      <c r="D845" s="21"/>
      <c r="E845" s="9"/>
      <c r="F845" s="9"/>
      <c r="G845" s="9"/>
      <c r="H845" s="9"/>
      <c r="I845" s="9"/>
      <c r="J845" s="9"/>
      <c r="K845" s="9"/>
      <c r="L845" s="4"/>
      <c r="M845" s="4"/>
      <c r="N845" s="5"/>
      <c r="O845" s="5"/>
      <c r="P845" s="5"/>
      <c r="Q845" s="5"/>
      <c r="R845" s="5"/>
      <c r="S845" s="5"/>
      <c r="T845" s="6"/>
      <c r="U845" s="6"/>
      <c r="V845" s="6"/>
      <c r="W845" s="6"/>
      <c r="X845" s="6"/>
      <c r="Y845" s="6"/>
      <c r="Z845" s="6"/>
    </row>
    <row r="846" spans="1:26" ht="15.75" customHeight="1" x14ac:dyDescent="0.3">
      <c r="A846" s="4"/>
      <c r="B846" s="41"/>
      <c r="C846" s="21"/>
      <c r="D846" s="21"/>
      <c r="E846" s="9"/>
      <c r="F846" s="9"/>
      <c r="G846" s="9"/>
      <c r="H846" s="9"/>
      <c r="I846" s="9"/>
      <c r="J846" s="9"/>
      <c r="K846" s="9"/>
      <c r="L846" s="4"/>
      <c r="M846" s="4"/>
      <c r="N846" s="5"/>
      <c r="O846" s="5"/>
      <c r="P846" s="5"/>
      <c r="Q846" s="5"/>
      <c r="R846" s="5"/>
      <c r="S846" s="5"/>
      <c r="T846" s="6"/>
      <c r="U846" s="6"/>
      <c r="V846" s="6"/>
      <c r="W846" s="6"/>
      <c r="X846" s="6"/>
      <c r="Y846" s="6"/>
      <c r="Z846" s="6"/>
    </row>
    <row r="847" spans="1:26" ht="15.75" customHeight="1" x14ac:dyDescent="0.3">
      <c r="A847" s="4"/>
      <c r="B847" s="41"/>
      <c r="C847" s="21"/>
      <c r="D847" s="21"/>
      <c r="E847" s="9"/>
      <c r="F847" s="9"/>
      <c r="G847" s="9"/>
      <c r="H847" s="9"/>
      <c r="I847" s="9"/>
      <c r="J847" s="9"/>
      <c r="K847" s="9"/>
      <c r="L847" s="4"/>
      <c r="M847" s="4"/>
      <c r="N847" s="5"/>
      <c r="O847" s="5"/>
      <c r="P847" s="5"/>
      <c r="Q847" s="5"/>
      <c r="R847" s="5"/>
      <c r="S847" s="5"/>
      <c r="T847" s="6"/>
      <c r="U847" s="6"/>
      <c r="V847" s="6"/>
      <c r="W847" s="6"/>
      <c r="X847" s="6"/>
      <c r="Y847" s="6"/>
      <c r="Z847" s="6"/>
    </row>
    <row r="848" spans="1:26" ht="15.75" customHeight="1" x14ac:dyDescent="0.3">
      <c r="A848" s="4"/>
      <c r="B848" s="41"/>
      <c r="C848" s="21"/>
      <c r="D848" s="21"/>
      <c r="E848" s="9"/>
      <c r="F848" s="9"/>
      <c r="G848" s="9"/>
      <c r="H848" s="9"/>
      <c r="I848" s="9"/>
      <c r="J848" s="9"/>
      <c r="K848" s="9"/>
      <c r="L848" s="4"/>
      <c r="M848" s="4"/>
      <c r="N848" s="5"/>
      <c r="O848" s="5"/>
      <c r="P848" s="5"/>
      <c r="Q848" s="5"/>
      <c r="R848" s="5"/>
      <c r="S848" s="5"/>
      <c r="T848" s="6"/>
      <c r="U848" s="6"/>
      <c r="V848" s="6"/>
      <c r="W848" s="6"/>
      <c r="X848" s="6"/>
      <c r="Y848" s="6"/>
      <c r="Z848" s="6"/>
    </row>
    <row r="849" spans="1:26" ht="15.75" customHeight="1" x14ac:dyDescent="0.3">
      <c r="A849" s="4"/>
      <c r="B849" s="41"/>
      <c r="C849" s="21"/>
      <c r="D849" s="21"/>
      <c r="E849" s="9"/>
      <c r="F849" s="9"/>
      <c r="G849" s="9"/>
      <c r="H849" s="9"/>
      <c r="I849" s="9"/>
      <c r="J849" s="9"/>
      <c r="K849" s="9"/>
      <c r="L849" s="4"/>
      <c r="M849" s="4"/>
      <c r="N849" s="5"/>
      <c r="O849" s="5"/>
      <c r="P849" s="5"/>
      <c r="Q849" s="5"/>
      <c r="R849" s="5"/>
      <c r="S849" s="5"/>
      <c r="T849" s="6"/>
      <c r="U849" s="6"/>
      <c r="V849" s="6"/>
      <c r="W849" s="6"/>
      <c r="X849" s="6"/>
      <c r="Y849" s="6"/>
      <c r="Z849" s="6"/>
    </row>
    <row r="850" spans="1:26" ht="15.75" customHeight="1" x14ac:dyDescent="0.3">
      <c r="A850" s="4"/>
      <c r="B850" s="41"/>
      <c r="C850" s="21"/>
      <c r="D850" s="21"/>
      <c r="E850" s="9"/>
      <c r="F850" s="9"/>
      <c r="G850" s="9"/>
      <c r="H850" s="9"/>
      <c r="I850" s="9"/>
      <c r="J850" s="9"/>
      <c r="K850" s="9"/>
      <c r="L850" s="4"/>
      <c r="M850" s="4"/>
      <c r="N850" s="5"/>
      <c r="O850" s="5"/>
      <c r="P850" s="5"/>
      <c r="Q850" s="5"/>
      <c r="R850" s="5"/>
      <c r="S850" s="5"/>
      <c r="T850" s="6"/>
      <c r="U850" s="6"/>
      <c r="V850" s="6"/>
      <c r="W850" s="6"/>
      <c r="X850" s="6"/>
      <c r="Y850" s="6"/>
      <c r="Z850" s="6"/>
    </row>
    <row r="851" spans="1:26" ht="15.75" customHeight="1" x14ac:dyDescent="0.3">
      <c r="A851" s="4"/>
      <c r="B851" s="41"/>
      <c r="C851" s="21"/>
      <c r="D851" s="21"/>
      <c r="E851" s="9"/>
      <c r="F851" s="9"/>
      <c r="G851" s="9"/>
      <c r="H851" s="9"/>
      <c r="I851" s="9"/>
      <c r="J851" s="9"/>
      <c r="K851" s="9"/>
      <c r="L851" s="4"/>
      <c r="M851" s="4"/>
      <c r="N851" s="5"/>
      <c r="O851" s="5"/>
      <c r="P851" s="5"/>
      <c r="Q851" s="5"/>
      <c r="R851" s="5"/>
      <c r="S851" s="5"/>
      <c r="T851" s="6"/>
      <c r="U851" s="6"/>
      <c r="V851" s="6"/>
      <c r="W851" s="6"/>
      <c r="X851" s="6"/>
      <c r="Y851" s="6"/>
      <c r="Z851" s="6"/>
    </row>
    <row r="852" spans="1:26" ht="15.75" customHeight="1" x14ac:dyDescent="0.3">
      <c r="A852" s="4"/>
      <c r="B852" s="41"/>
      <c r="C852" s="21"/>
      <c r="D852" s="21"/>
      <c r="E852" s="9"/>
      <c r="F852" s="9"/>
      <c r="G852" s="9"/>
      <c r="H852" s="9"/>
      <c r="I852" s="9"/>
      <c r="J852" s="9"/>
      <c r="K852" s="9"/>
      <c r="L852" s="4"/>
      <c r="M852" s="4"/>
      <c r="N852" s="5"/>
      <c r="O852" s="5"/>
      <c r="P852" s="5"/>
      <c r="Q852" s="5"/>
      <c r="R852" s="5"/>
      <c r="S852" s="5"/>
      <c r="T852" s="6"/>
      <c r="U852" s="6"/>
      <c r="V852" s="6"/>
      <c r="W852" s="6"/>
      <c r="X852" s="6"/>
      <c r="Y852" s="6"/>
      <c r="Z852" s="6"/>
    </row>
    <row r="853" spans="1:26" ht="15.75" customHeight="1" x14ac:dyDescent="0.3">
      <c r="A853" s="4"/>
      <c r="B853" s="41"/>
      <c r="C853" s="21"/>
      <c r="D853" s="21"/>
      <c r="E853" s="9"/>
      <c r="F853" s="9"/>
      <c r="G853" s="9"/>
      <c r="H853" s="9"/>
      <c r="I853" s="9"/>
      <c r="J853" s="9"/>
      <c r="K853" s="9"/>
      <c r="L853" s="4"/>
      <c r="M853" s="4"/>
      <c r="N853" s="5"/>
      <c r="O853" s="5"/>
      <c r="P853" s="5"/>
      <c r="Q853" s="5"/>
      <c r="R853" s="5"/>
      <c r="S853" s="5"/>
      <c r="T853" s="6"/>
      <c r="U853" s="6"/>
      <c r="V853" s="6"/>
      <c r="W853" s="6"/>
      <c r="X853" s="6"/>
      <c r="Y853" s="6"/>
      <c r="Z853" s="6"/>
    </row>
    <row r="854" spans="1:26" ht="15.75" customHeight="1" x14ac:dyDescent="0.3">
      <c r="A854" s="4"/>
      <c r="B854" s="41"/>
      <c r="C854" s="21"/>
      <c r="D854" s="21"/>
      <c r="E854" s="9"/>
      <c r="F854" s="9"/>
      <c r="G854" s="9"/>
      <c r="H854" s="9"/>
      <c r="I854" s="9"/>
      <c r="J854" s="9"/>
      <c r="K854" s="9"/>
      <c r="L854" s="4"/>
      <c r="M854" s="4"/>
      <c r="N854" s="5"/>
      <c r="O854" s="5"/>
      <c r="P854" s="5"/>
      <c r="Q854" s="5"/>
      <c r="R854" s="5"/>
      <c r="S854" s="5"/>
      <c r="T854" s="6"/>
      <c r="U854" s="6"/>
      <c r="V854" s="6"/>
      <c r="W854" s="6"/>
      <c r="X854" s="6"/>
      <c r="Y854" s="6"/>
      <c r="Z854" s="6"/>
    </row>
    <row r="855" spans="1:26" ht="15.75" customHeight="1" x14ac:dyDescent="0.3">
      <c r="A855" s="4"/>
      <c r="B855" s="41"/>
      <c r="C855" s="21"/>
      <c r="D855" s="21"/>
      <c r="E855" s="9"/>
      <c r="F855" s="9"/>
      <c r="G855" s="9"/>
      <c r="H855" s="9"/>
      <c r="I855" s="9"/>
      <c r="J855" s="9"/>
      <c r="K855" s="9"/>
      <c r="L855" s="4"/>
      <c r="M855" s="4"/>
      <c r="N855" s="5"/>
      <c r="O855" s="5"/>
      <c r="P855" s="5"/>
      <c r="Q855" s="5"/>
      <c r="R855" s="5"/>
      <c r="S855" s="5"/>
      <c r="T855" s="6"/>
      <c r="U855" s="6"/>
      <c r="V855" s="6"/>
      <c r="W855" s="6"/>
      <c r="X855" s="6"/>
      <c r="Y855" s="6"/>
      <c r="Z855" s="6"/>
    </row>
    <row r="856" spans="1:26" ht="15.75" customHeight="1" x14ac:dyDescent="0.3">
      <c r="A856" s="4"/>
      <c r="B856" s="41"/>
      <c r="C856" s="21"/>
      <c r="D856" s="21"/>
      <c r="E856" s="9"/>
      <c r="F856" s="9"/>
      <c r="G856" s="9"/>
      <c r="H856" s="9"/>
      <c r="I856" s="9"/>
      <c r="J856" s="9"/>
      <c r="K856" s="9"/>
      <c r="L856" s="4"/>
      <c r="M856" s="4"/>
      <c r="N856" s="5"/>
      <c r="O856" s="5"/>
      <c r="P856" s="5"/>
      <c r="Q856" s="5"/>
      <c r="R856" s="5"/>
      <c r="S856" s="5"/>
      <c r="T856" s="6"/>
      <c r="U856" s="6"/>
      <c r="V856" s="6"/>
      <c r="W856" s="6"/>
      <c r="X856" s="6"/>
      <c r="Y856" s="6"/>
      <c r="Z856" s="6"/>
    </row>
    <row r="857" spans="1:26" ht="15.75" customHeight="1" x14ac:dyDescent="0.3">
      <c r="A857" s="4"/>
      <c r="B857" s="41"/>
      <c r="C857" s="21"/>
      <c r="D857" s="21"/>
      <c r="E857" s="9"/>
      <c r="F857" s="9"/>
      <c r="G857" s="9"/>
      <c r="H857" s="9"/>
      <c r="I857" s="9"/>
      <c r="J857" s="9"/>
      <c r="K857" s="9"/>
      <c r="L857" s="4"/>
      <c r="M857" s="4"/>
      <c r="N857" s="5"/>
      <c r="O857" s="5"/>
      <c r="P857" s="5"/>
      <c r="Q857" s="5"/>
      <c r="R857" s="5"/>
      <c r="S857" s="5"/>
      <c r="T857" s="6"/>
      <c r="U857" s="6"/>
      <c r="V857" s="6"/>
      <c r="W857" s="6"/>
      <c r="X857" s="6"/>
      <c r="Y857" s="6"/>
      <c r="Z857" s="6"/>
    </row>
    <row r="858" spans="1:26" ht="15.75" customHeight="1" x14ac:dyDescent="0.3">
      <c r="A858" s="4"/>
      <c r="B858" s="41"/>
      <c r="C858" s="21"/>
      <c r="D858" s="21"/>
      <c r="E858" s="9"/>
      <c r="F858" s="9"/>
      <c r="G858" s="9"/>
      <c r="H858" s="9"/>
      <c r="I858" s="9"/>
      <c r="J858" s="9"/>
      <c r="K858" s="9"/>
      <c r="L858" s="4"/>
      <c r="M858" s="4"/>
      <c r="N858" s="5"/>
      <c r="O858" s="5"/>
      <c r="P858" s="5"/>
      <c r="Q858" s="5"/>
      <c r="R858" s="5"/>
      <c r="S858" s="5"/>
      <c r="T858" s="6"/>
      <c r="U858" s="6"/>
      <c r="V858" s="6"/>
      <c r="W858" s="6"/>
      <c r="X858" s="6"/>
      <c r="Y858" s="6"/>
      <c r="Z858" s="6"/>
    </row>
    <row r="859" spans="1:26" ht="15.75" customHeight="1" x14ac:dyDescent="0.3">
      <c r="A859" s="4"/>
      <c r="B859" s="41"/>
      <c r="C859" s="21"/>
      <c r="D859" s="21"/>
      <c r="E859" s="9"/>
      <c r="F859" s="9"/>
      <c r="G859" s="9"/>
      <c r="H859" s="9"/>
      <c r="I859" s="9"/>
      <c r="J859" s="9"/>
      <c r="K859" s="9"/>
      <c r="L859" s="4"/>
      <c r="M859" s="4"/>
      <c r="N859" s="5"/>
      <c r="O859" s="5"/>
      <c r="P859" s="5"/>
      <c r="Q859" s="5"/>
      <c r="R859" s="5"/>
      <c r="S859" s="5"/>
      <c r="T859" s="6"/>
      <c r="U859" s="6"/>
      <c r="V859" s="6"/>
      <c r="W859" s="6"/>
      <c r="X859" s="6"/>
      <c r="Y859" s="6"/>
      <c r="Z859" s="6"/>
    </row>
    <row r="860" spans="1:26" ht="15.75" customHeight="1" x14ac:dyDescent="0.3">
      <c r="A860" s="4"/>
      <c r="B860" s="41"/>
      <c r="C860" s="21"/>
      <c r="D860" s="21"/>
      <c r="E860" s="9"/>
      <c r="F860" s="9"/>
      <c r="G860" s="9"/>
      <c r="H860" s="9"/>
      <c r="I860" s="9"/>
      <c r="J860" s="9"/>
      <c r="K860" s="9"/>
      <c r="L860" s="4"/>
      <c r="M860" s="4"/>
      <c r="N860" s="5"/>
      <c r="O860" s="5"/>
      <c r="P860" s="5"/>
      <c r="Q860" s="5"/>
      <c r="R860" s="5"/>
      <c r="S860" s="5"/>
      <c r="T860" s="6"/>
      <c r="U860" s="6"/>
      <c r="V860" s="6"/>
      <c r="W860" s="6"/>
      <c r="X860" s="6"/>
      <c r="Y860" s="6"/>
      <c r="Z860" s="6"/>
    </row>
    <row r="861" spans="1:26" ht="15.75" customHeight="1" x14ac:dyDescent="0.3">
      <c r="A861" s="4"/>
      <c r="B861" s="41"/>
      <c r="C861" s="21"/>
      <c r="D861" s="21"/>
      <c r="E861" s="9"/>
      <c r="F861" s="9"/>
      <c r="G861" s="9"/>
      <c r="H861" s="9"/>
      <c r="I861" s="9"/>
      <c r="J861" s="9"/>
      <c r="K861" s="9"/>
      <c r="L861" s="4"/>
      <c r="M861" s="4"/>
      <c r="N861" s="5"/>
      <c r="O861" s="5"/>
      <c r="P861" s="5"/>
      <c r="Q861" s="5"/>
      <c r="R861" s="5"/>
      <c r="S861" s="5"/>
      <c r="T861" s="6"/>
      <c r="U861" s="6"/>
      <c r="V861" s="6"/>
      <c r="W861" s="6"/>
      <c r="X861" s="6"/>
      <c r="Y861" s="6"/>
      <c r="Z861" s="6"/>
    </row>
    <row r="862" spans="1:26" ht="15.75" customHeight="1" x14ac:dyDescent="0.3">
      <c r="A862" s="4"/>
      <c r="B862" s="41"/>
      <c r="C862" s="21"/>
      <c r="D862" s="21"/>
      <c r="E862" s="9"/>
      <c r="F862" s="9"/>
      <c r="G862" s="9"/>
      <c r="H862" s="9"/>
      <c r="I862" s="9"/>
      <c r="J862" s="9"/>
      <c r="K862" s="9"/>
      <c r="L862" s="4"/>
      <c r="M862" s="4"/>
      <c r="N862" s="5"/>
      <c r="O862" s="5"/>
      <c r="P862" s="5"/>
      <c r="Q862" s="5"/>
      <c r="R862" s="5"/>
      <c r="S862" s="5"/>
      <c r="T862" s="6"/>
      <c r="U862" s="6"/>
      <c r="V862" s="6"/>
      <c r="W862" s="6"/>
      <c r="X862" s="6"/>
      <c r="Y862" s="6"/>
      <c r="Z862" s="6"/>
    </row>
    <row r="863" spans="1:26" ht="15.75" customHeight="1" x14ac:dyDescent="0.3">
      <c r="A863" s="4"/>
      <c r="B863" s="41"/>
      <c r="C863" s="21"/>
      <c r="D863" s="21"/>
      <c r="E863" s="9"/>
      <c r="F863" s="9"/>
      <c r="G863" s="9"/>
      <c r="H863" s="9"/>
      <c r="I863" s="9"/>
      <c r="J863" s="9"/>
      <c r="K863" s="9"/>
      <c r="L863" s="4"/>
      <c r="M863" s="4"/>
      <c r="N863" s="5"/>
      <c r="O863" s="5"/>
      <c r="P863" s="5"/>
      <c r="Q863" s="5"/>
      <c r="R863" s="5"/>
      <c r="S863" s="5"/>
      <c r="T863" s="6"/>
      <c r="U863" s="6"/>
      <c r="V863" s="6"/>
      <c r="W863" s="6"/>
      <c r="X863" s="6"/>
      <c r="Y863" s="6"/>
      <c r="Z863" s="6"/>
    </row>
    <row r="864" spans="1:26" ht="15.75" customHeight="1" x14ac:dyDescent="0.3">
      <c r="A864" s="4"/>
      <c r="B864" s="41"/>
      <c r="C864" s="21"/>
      <c r="D864" s="21"/>
      <c r="E864" s="9"/>
      <c r="F864" s="9"/>
      <c r="G864" s="9"/>
      <c r="H864" s="9"/>
      <c r="I864" s="9"/>
      <c r="J864" s="9"/>
      <c r="K864" s="9"/>
      <c r="L864" s="4"/>
      <c r="M864" s="4"/>
      <c r="N864" s="5"/>
      <c r="O864" s="5"/>
      <c r="P864" s="5"/>
      <c r="Q864" s="5"/>
      <c r="R864" s="5"/>
      <c r="S864" s="5"/>
      <c r="T864" s="6"/>
      <c r="U864" s="6"/>
      <c r="V864" s="6"/>
      <c r="W864" s="6"/>
      <c r="X864" s="6"/>
      <c r="Y864" s="6"/>
      <c r="Z864" s="6"/>
    </row>
    <row r="865" spans="1:26" ht="15.75" customHeight="1" x14ac:dyDescent="0.3">
      <c r="A865" s="4"/>
      <c r="B865" s="41"/>
      <c r="C865" s="21"/>
      <c r="D865" s="21"/>
      <c r="E865" s="9"/>
      <c r="F865" s="9"/>
      <c r="G865" s="9"/>
      <c r="H865" s="9"/>
      <c r="I865" s="9"/>
      <c r="J865" s="9"/>
      <c r="K865" s="9"/>
      <c r="L865" s="4"/>
      <c r="M865" s="4"/>
      <c r="N865" s="5"/>
      <c r="O865" s="5"/>
      <c r="P865" s="5"/>
      <c r="Q865" s="5"/>
      <c r="R865" s="5"/>
      <c r="S865" s="5"/>
      <c r="T865" s="6"/>
      <c r="U865" s="6"/>
      <c r="V865" s="6"/>
      <c r="W865" s="6"/>
      <c r="X865" s="6"/>
      <c r="Y865" s="6"/>
      <c r="Z865" s="6"/>
    </row>
    <row r="866" spans="1:26" ht="15.75" customHeight="1" x14ac:dyDescent="0.3">
      <c r="A866" s="4"/>
      <c r="B866" s="41"/>
      <c r="C866" s="21"/>
      <c r="D866" s="21"/>
      <c r="E866" s="9"/>
      <c r="F866" s="9"/>
      <c r="G866" s="9"/>
      <c r="H866" s="9"/>
      <c r="I866" s="9"/>
      <c r="J866" s="9"/>
      <c r="K866" s="9"/>
      <c r="L866" s="4"/>
      <c r="M866" s="4"/>
      <c r="N866" s="5"/>
      <c r="O866" s="5"/>
      <c r="P866" s="5"/>
      <c r="Q866" s="5"/>
      <c r="R866" s="5"/>
      <c r="S866" s="5"/>
      <c r="T866" s="6"/>
      <c r="U866" s="6"/>
      <c r="V866" s="6"/>
      <c r="W866" s="6"/>
      <c r="X866" s="6"/>
      <c r="Y866" s="6"/>
      <c r="Z866" s="6"/>
    </row>
    <row r="867" spans="1:26" ht="15.75" customHeight="1" x14ac:dyDescent="0.3">
      <c r="A867" s="4"/>
      <c r="B867" s="41"/>
      <c r="C867" s="21"/>
      <c r="D867" s="21"/>
      <c r="E867" s="9"/>
      <c r="F867" s="9"/>
      <c r="G867" s="9"/>
      <c r="H867" s="9"/>
      <c r="I867" s="9"/>
      <c r="J867" s="9"/>
      <c r="K867" s="9"/>
      <c r="L867" s="4"/>
      <c r="M867" s="4"/>
      <c r="N867" s="5"/>
      <c r="O867" s="5"/>
      <c r="P867" s="5"/>
      <c r="Q867" s="5"/>
      <c r="R867" s="5"/>
      <c r="S867" s="5"/>
      <c r="T867" s="6"/>
      <c r="U867" s="6"/>
      <c r="V867" s="6"/>
      <c r="W867" s="6"/>
      <c r="X867" s="6"/>
      <c r="Y867" s="6"/>
      <c r="Z867" s="6"/>
    </row>
    <row r="868" spans="1:26" ht="15.75" customHeight="1" x14ac:dyDescent="0.3">
      <c r="A868" s="4"/>
      <c r="B868" s="41"/>
      <c r="C868" s="21"/>
      <c r="D868" s="21"/>
      <c r="E868" s="9"/>
      <c r="F868" s="9"/>
      <c r="G868" s="9"/>
      <c r="H868" s="9"/>
      <c r="I868" s="9"/>
      <c r="J868" s="9"/>
      <c r="K868" s="9"/>
      <c r="L868" s="4"/>
      <c r="M868" s="4"/>
      <c r="N868" s="5"/>
      <c r="O868" s="5"/>
      <c r="P868" s="5"/>
      <c r="Q868" s="5"/>
      <c r="R868" s="5"/>
      <c r="S868" s="5"/>
      <c r="T868" s="6"/>
      <c r="U868" s="6"/>
      <c r="V868" s="6"/>
      <c r="W868" s="6"/>
      <c r="X868" s="6"/>
      <c r="Y868" s="6"/>
      <c r="Z868" s="6"/>
    </row>
    <row r="869" spans="1:26" ht="15.75" customHeight="1" x14ac:dyDescent="0.3">
      <c r="A869" s="4"/>
      <c r="B869" s="41"/>
      <c r="C869" s="21"/>
      <c r="D869" s="21"/>
      <c r="E869" s="9"/>
      <c r="F869" s="9"/>
      <c r="G869" s="9"/>
      <c r="H869" s="9"/>
      <c r="I869" s="9"/>
      <c r="J869" s="9"/>
      <c r="K869" s="9"/>
      <c r="L869" s="4"/>
      <c r="M869" s="4"/>
      <c r="N869" s="5"/>
      <c r="O869" s="5"/>
      <c r="P869" s="5"/>
      <c r="Q869" s="5"/>
      <c r="R869" s="5"/>
      <c r="S869" s="5"/>
      <c r="T869" s="6"/>
      <c r="U869" s="6"/>
      <c r="V869" s="6"/>
      <c r="W869" s="6"/>
      <c r="X869" s="6"/>
      <c r="Y869" s="6"/>
      <c r="Z869" s="6"/>
    </row>
    <row r="870" spans="1:26" ht="15.75" customHeight="1" x14ac:dyDescent="0.3">
      <c r="A870" s="4"/>
      <c r="B870" s="41"/>
      <c r="C870" s="21"/>
      <c r="D870" s="21"/>
      <c r="E870" s="9"/>
      <c r="F870" s="9"/>
      <c r="G870" s="9"/>
      <c r="H870" s="9"/>
      <c r="I870" s="9"/>
      <c r="J870" s="9"/>
      <c r="K870" s="9"/>
      <c r="L870" s="4"/>
      <c r="M870" s="4"/>
      <c r="N870" s="5"/>
      <c r="O870" s="5"/>
      <c r="P870" s="5"/>
      <c r="Q870" s="5"/>
      <c r="R870" s="5"/>
      <c r="S870" s="5"/>
      <c r="T870" s="6"/>
      <c r="U870" s="6"/>
      <c r="V870" s="6"/>
      <c r="W870" s="6"/>
      <c r="X870" s="6"/>
      <c r="Y870" s="6"/>
      <c r="Z870" s="6"/>
    </row>
    <row r="871" spans="1:26" ht="15.75" customHeight="1" x14ac:dyDescent="0.3">
      <c r="A871" s="4"/>
      <c r="B871" s="41"/>
      <c r="C871" s="21"/>
      <c r="D871" s="21"/>
      <c r="E871" s="9"/>
      <c r="F871" s="9"/>
      <c r="G871" s="9"/>
      <c r="H871" s="9"/>
      <c r="I871" s="9"/>
      <c r="J871" s="9"/>
      <c r="K871" s="9"/>
      <c r="L871" s="4"/>
      <c r="M871" s="4"/>
      <c r="N871" s="5"/>
      <c r="O871" s="5"/>
      <c r="P871" s="5"/>
      <c r="Q871" s="5"/>
      <c r="R871" s="5"/>
      <c r="S871" s="5"/>
      <c r="T871" s="6"/>
      <c r="U871" s="6"/>
      <c r="V871" s="6"/>
      <c r="W871" s="6"/>
      <c r="X871" s="6"/>
      <c r="Y871" s="6"/>
      <c r="Z871" s="6"/>
    </row>
    <row r="872" spans="1:26" ht="15.75" customHeight="1" x14ac:dyDescent="0.3">
      <c r="A872" s="4"/>
      <c r="B872" s="41"/>
      <c r="C872" s="21"/>
      <c r="D872" s="21"/>
      <c r="E872" s="9"/>
      <c r="F872" s="9"/>
      <c r="G872" s="9"/>
      <c r="H872" s="9"/>
      <c r="I872" s="9"/>
      <c r="J872" s="9"/>
      <c r="K872" s="9"/>
      <c r="L872" s="4"/>
      <c r="M872" s="4"/>
      <c r="N872" s="5"/>
      <c r="O872" s="5"/>
      <c r="P872" s="5"/>
      <c r="Q872" s="5"/>
      <c r="R872" s="5"/>
      <c r="S872" s="5"/>
      <c r="T872" s="6"/>
      <c r="U872" s="6"/>
      <c r="V872" s="6"/>
      <c r="W872" s="6"/>
      <c r="X872" s="6"/>
      <c r="Y872" s="6"/>
      <c r="Z872" s="6"/>
    </row>
    <row r="873" spans="1:26" ht="15.75" customHeight="1" x14ac:dyDescent="0.3">
      <c r="A873" s="4"/>
      <c r="B873" s="41"/>
      <c r="C873" s="21"/>
      <c r="D873" s="21"/>
      <c r="E873" s="9"/>
      <c r="F873" s="9"/>
      <c r="G873" s="9"/>
      <c r="H873" s="9"/>
      <c r="I873" s="9"/>
      <c r="J873" s="9"/>
      <c r="K873" s="9"/>
      <c r="L873" s="4"/>
      <c r="M873" s="4"/>
      <c r="N873" s="5"/>
      <c r="O873" s="5"/>
      <c r="P873" s="5"/>
      <c r="Q873" s="5"/>
      <c r="R873" s="5"/>
      <c r="S873" s="5"/>
      <c r="T873" s="6"/>
      <c r="U873" s="6"/>
      <c r="V873" s="6"/>
      <c r="W873" s="6"/>
      <c r="X873" s="6"/>
      <c r="Y873" s="6"/>
      <c r="Z873" s="6"/>
    </row>
    <row r="874" spans="1:26" ht="15.75" customHeight="1" x14ac:dyDescent="0.3">
      <c r="A874" s="4"/>
      <c r="B874" s="41"/>
      <c r="C874" s="21"/>
      <c r="D874" s="21"/>
      <c r="E874" s="9"/>
      <c r="F874" s="9"/>
      <c r="G874" s="9"/>
      <c r="H874" s="9"/>
      <c r="I874" s="9"/>
      <c r="J874" s="9"/>
      <c r="K874" s="9"/>
      <c r="L874" s="4"/>
      <c r="M874" s="4"/>
      <c r="N874" s="5"/>
      <c r="O874" s="5"/>
      <c r="P874" s="5"/>
      <c r="Q874" s="5"/>
      <c r="R874" s="5"/>
      <c r="S874" s="5"/>
      <c r="T874" s="6"/>
      <c r="U874" s="6"/>
      <c r="V874" s="6"/>
      <c r="W874" s="6"/>
      <c r="X874" s="6"/>
      <c r="Y874" s="6"/>
      <c r="Z874" s="6"/>
    </row>
    <row r="875" spans="1:26" ht="15.75" customHeight="1" x14ac:dyDescent="0.3">
      <c r="A875" s="4"/>
      <c r="B875" s="41"/>
      <c r="C875" s="21"/>
      <c r="D875" s="21"/>
      <c r="E875" s="9"/>
      <c r="F875" s="9"/>
      <c r="G875" s="9"/>
      <c r="H875" s="9"/>
      <c r="I875" s="9"/>
      <c r="J875" s="9"/>
      <c r="K875" s="9"/>
      <c r="L875" s="4"/>
      <c r="M875" s="4"/>
      <c r="N875" s="5"/>
      <c r="O875" s="5"/>
      <c r="P875" s="5"/>
      <c r="Q875" s="5"/>
      <c r="R875" s="5"/>
      <c r="S875" s="5"/>
      <c r="T875" s="6"/>
      <c r="U875" s="6"/>
      <c r="V875" s="6"/>
      <c r="W875" s="6"/>
      <c r="X875" s="6"/>
      <c r="Y875" s="6"/>
      <c r="Z875" s="6"/>
    </row>
    <row r="876" spans="1:26" ht="15.75" customHeight="1" x14ac:dyDescent="0.3">
      <c r="A876" s="4"/>
      <c r="B876" s="41"/>
      <c r="C876" s="21"/>
      <c r="D876" s="21"/>
      <c r="E876" s="9"/>
      <c r="F876" s="9"/>
      <c r="G876" s="9"/>
      <c r="H876" s="9"/>
      <c r="I876" s="9"/>
      <c r="J876" s="9"/>
      <c r="K876" s="9"/>
      <c r="L876" s="4"/>
      <c r="M876" s="4"/>
      <c r="N876" s="5"/>
      <c r="O876" s="5"/>
      <c r="P876" s="5"/>
      <c r="Q876" s="5"/>
      <c r="R876" s="5"/>
      <c r="S876" s="5"/>
      <c r="T876" s="6"/>
      <c r="U876" s="6"/>
      <c r="V876" s="6"/>
      <c r="W876" s="6"/>
      <c r="X876" s="6"/>
      <c r="Y876" s="6"/>
      <c r="Z876" s="6"/>
    </row>
    <row r="877" spans="1:26" ht="15.75" customHeight="1" x14ac:dyDescent="0.3">
      <c r="A877" s="4"/>
      <c r="B877" s="41"/>
      <c r="C877" s="21"/>
      <c r="D877" s="21"/>
      <c r="E877" s="9"/>
      <c r="F877" s="9"/>
      <c r="G877" s="9"/>
      <c r="H877" s="9"/>
      <c r="I877" s="9"/>
      <c r="J877" s="9"/>
      <c r="K877" s="9"/>
      <c r="L877" s="4"/>
      <c r="M877" s="4"/>
      <c r="N877" s="5"/>
      <c r="O877" s="5"/>
      <c r="P877" s="5"/>
      <c r="Q877" s="5"/>
      <c r="R877" s="5"/>
      <c r="S877" s="5"/>
      <c r="T877" s="6"/>
      <c r="U877" s="6"/>
      <c r="V877" s="6"/>
      <c r="W877" s="6"/>
      <c r="X877" s="6"/>
      <c r="Y877" s="6"/>
      <c r="Z877" s="6"/>
    </row>
    <row r="878" spans="1:26" ht="15.75" customHeight="1" x14ac:dyDescent="0.3">
      <c r="A878" s="4"/>
      <c r="B878" s="41"/>
      <c r="C878" s="21"/>
      <c r="D878" s="21"/>
      <c r="E878" s="9"/>
      <c r="F878" s="9"/>
      <c r="G878" s="9"/>
      <c r="H878" s="9"/>
      <c r="I878" s="9"/>
      <c r="J878" s="9"/>
      <c r="K878" s="9"/>
      <c r="L878" s="4"/>
      <c r="M878" s="4"/>
      <c r="N878" s="5"/>
      <c r="O878" s="5"/>
      <c r="P878" s="5"/>
      <c r="Q878" s="5"/>
      <c r="R878" s="5"/>
      <c r="S878" s="5"/>
      <c r="T878" s="6"/>
      <c r="U878" s="6"/>
      <c r="V878" s="6"/>
      <c r="W878" s="6"/>
      <c r="X878" s="6"/>
      <c r="Y878" s="6"/>
      <c r="Z878" s="6"/>
    </row>
    <row r="879" spans="1:26" ht="15.75" customHeight="1" x14ac:dyDescent="0.3">
      <c r="A879" s="4"/>
      <c r="B879" s="41"/>
      <c r="C879" s="21"/>
      <c r="D879" s="21"/>
      <c r="E879" s="9"/>
      <c r="F879" s="9"/>
      <c r="G879" s="9"/>
      <c r="H879" s="9"/>
      <c r="I879" s="9"/>
      <c r="J879" s="9"/>
      <c r="K879" s="9"/>
      <c r="L879" s="4"/>
      <c r="M879" s="4"/>
      <c r="N879" s="5"/>
      <c r="O879" s="5"/>
      <c r="P879" s="5"/>
      <c r="Q879" s="5"/>
      <c r="R879" s="5"/>
      <c r="S879" s="5"/>
      <c r="T879" s="6"/>
      <c r="U879" s="6"/>
      <c r="V879" s="6"/>
      <c r="W879" s="6"/>
      <c r="X879" s="6"/>
      <c r="Y879" s="6"/>
      <c r="Z879" s="6"/>
    </row>
    <row r="880" spans="1:26" ht="15.75" customHeight="1" x14ac:dyDescent="0.3">
      <c r="A880" s="4"/>
      <c r="B880" s="41"/>
      <c r="C880" s="21"/>
      <c r="D880" s="21"/>
      <c r="E880" s="9"/>
      <c r="F880" s="9"/>
      <c r="G880" s="9"/>
      <c r="H880" s="9"/>
      <c r="I880" s="9"/>
      <c r="J880" s="9"/>
      <c r="K880" s="9"/>
      <c r="L880" s="4"/>
      <c r="M880" s="4"/>
      <c r="N880" s="5"/>
      <c r="O880" s="5"/>
      <c r="P880" s="5"/>
      <c r="Q880" s="5"/>
      <c r="R880" s="5"/>
      <c r="S880" s="5"/>
      <c r="T880" s="6"/>
      <c r="U880" s="6"/>
      <c r="V880" s="6"/>
      <c r="W880" s="6"/>
      <c r="X880" s="6"/>
      <c r="Y880" s="6"/>
      <c r="Z880" s="6"/>
    </row>
    <row r="881" spans="1:26" ht="15.75" customHeight="1" x14ac:dyDescent="0.3">
      <c r="A881" s="4"/>
      <c r="B881" s="41"/>
      <c r="C881" s="21"/>
      <c r="D881" s="21"/>
      <c r="E881" s="9"/>
      <c r="F881" s="9"/>
      <c r="G881" s="9"/>
      <c r="H881" s="9"/>
      <c r="I881" s="9"/>
      <c r="J881" s="9"/>
      <c r="K881" s="9"/>
      <c r="L881" s="4"/>
      <c r="M881" s="4"/>
      <c r="N881" s="5"/>
      <c r="O881" s="5"/>
      <c r="P881" s="5"/>
      <c r="Q881" s="5"/>
      <c r="R881" s="5"/>
      <c r="S881" s="5"/>
      <c r="T881" s="6"/>
      <c r="U881" s="6"/>
      <c r="V881" s="6"/>
      <c r="W881" s="6"/>
      <c r="X881" s="6"/>
      <c r="Y881" s="6"/>
      <c r="Z881" s="6"/>
    </row>
    <row r="882" spans="1:26" ht="15.75" customHeight="1" x14ac:dyDescent="0.3">
      <c r="A882" s="4"/>
      <c r="B882" s="41"/>
      <c r="C882" s="21"/>
      <c r="D882" s="21"/>
      <c r="E882" s="9"/>
      <c r="F882" s="9"/>
      <c r="G882" s="9"/>
      <c r="H882" s="9"/>
      <c r="I882" s="9"/>
      <c r="J882" s="9"/>
      <c r="K882" s="9"/>
      <c r="L882" s="4"/>
      <c r="M882" s="4"/>
      <c r="N882" s="5"/>
      <c r="O882" s="5"/>
      <c r="P882" s="5"/>
      <c r="Q882" s="5"/>
      <c r="R882" s="5"/>
      <c r="S882" s="5"/>
      <c r="T882" s="6"/>
      <c r="U882" s="6"/>
      <c r="V882" s="6"/>
      <c r="W882" s="6"/>
      <c r="X882" s="6"/>
      <c r="Y882" s="6"/>
      <c r="Z882" s="6"/>
    </row>
    <row r="883" spans="1:26" ht="15.75" customHeight="1" x14ac:dyDescent="0.3">
      <c r="A883" s="4"/>
      <c r="B883" s="41"/>
      <c r="C883" s="21"/>
      <c r="D883" s="21"/>
      <c r="E883" s="9"/>
      <c r="F883" s="9"/>
      <c r="G883" s="9"/>
      <c r="H883" s="9"/>
      <c r="I883" s="9"/>
      <c r="J883" s="9"/>
      <c r="K883" s="9"/>
      <c r="L883" s="4"/>
      <c r="M883" s="4"/>
      <c r="N883" s="5"/>
      <c r="O883" s="5"/>
      <c r="P883" s="5"/>
      <c r="Q883" s="5"/>
      <c r="R883" s="5"/>
      <c r="S883" s="5"/>
      <c r="T883" s="6"/>
      <c r="U883" s="6"/>
      <c r="V883" s="6"/>
      <c r="W883" s="6"/>
      <c r="X883" s="6"/>
      <c r="Y883" s="6"/>
      <c r="Z883" s="6"/>
    </row>
    <row r="884" spans="1:26" ht="15.75" customHeight="1" x14ac:dyDescent="0.3">
      <c r="A884" s="4"/>
      <c r="B884" s="41"/>
      <c r="C884" s="21"/>
      <c r="D884" s="21"/>
      <c r="E884" s="9"/>
      <c r="F884" s="9"/>
      <c r="G884" s="9"/>
      <c r="H884" s="9"/>
      <c r="I884" s="9"/>
      <c r="J884" s="9"/>
      <c r="K884" s="9"/>
      <c r="L884" s="4"/>
      <c r="M884" s="4"/>
      <c r="N884" s="5"/>
      <c r="O884" s="5"/>
      <c r="P884" s="5"/>
      <c r="Q884" s="5"/>
      <c r="R884" s="5"/>
      <c r="S884" s="5"/>
      <c r="T884" s="6"/>
      <c r="U884" s="6"/>
      <c r="V884" s="6"/>
      <c r="W884" s="6"/>
      <c r="X884" s="6"/>
      <c r="Y884" s="6"/>
      <c r="Z884" s="6"/>
    </row>
    <row r="885" spans="1:26" ht="15.75" customHeight="1" x14ac:dyDescent="0.3">
      <c r="A885" s="4"/>
      <c r="B885" s="41"/>
      <c r="C885" s="21"/>
      <c r="D885" s="21"/>
      <c r="E885" s="9"/>
      <c r="F885" s="9"/>
      <c r="G885" s="9"/>
      <c r="H885" s="9"/>
      <c r="I885" s="9"/>
      <c r="J885" s="9"/>
      <c r="K885" s="9"/>
      <c r="L885" s="4"/>
      <c r="M885" s="4"/>
      <c r="N885" s="5"/>
      <c r="O885" s="5"/>
      <c r="P885" s="5"/>
      <c r="Q885" s="5"/>
      <c r="R885" s="5"/>
      <c r="S885" s="5"/>
      <c r="T885" s="6"/>
      <c r="U885" s="6"/>
      <c r="V885" s="6"/>
      <c r="W885" s="6"/>
      <c r="X885" s="6"/>
      <c r="Y885" s="6"/>
      <c r="Z885" s="6"/>
    </row>
    <row r="886" spans="1:26" ht="15.75" customHeight="1" x14ac:dyDescent="0.3">
      <c r="A886" s="4"/>
      <c r="B886" s="41"/>
      <c r="C886" s="21"/>
      <c r="D886" s="21"/>
      <c r="E886" s="9"/>
      <c r="F886" s="9"/>
      <c r="G886" s="9"/>
      <c r="H886" s="9"/>
      <c r="I886" s="9"/>
      <c r="J886" s="9"/>
      <c r="K886" s="9"/>
      <c r="L886" s="4"/>
      <c r="M886" s="4"/>
      <c r="N886" s="5"/>
      <c r="O886" s="5"/>
      <c r="P886" s="5"/>
      <c r="Q886" s="5"/>
      <c r="R886" s="5"/>
      <c r="S886" s="5"/>
      <c r="T886" s="6"/>
      <c r="U886" s="6"/>
      <c r="V886" s="6"/>
      <c r="W886" s="6"/>
      <c r="X886" s="6"/>
      <c r="Y886" s="6"/>
      <c r="Z886" s="6"/>
    </row>
    <row r="887" spans="1:26" ht="15.75" customHeight="1" x14ac:dyDescent="0.3">
      <c r="A887" s="4"/>
      <c r="B887" s="41"/>
      <c r="C887" s="21"/>
      <c r="D887" s="21"/>
      <c r="E887" s="9"/>
      <c r="F887" s="9"/>
      <c r="G887" s="9"/>
      <c r="H887" s="9"/>
      <c r="I887" s="9"/>
      <c r="J887" s="9"/>
      <c r="K887" s="9"/>
      <c r="L887" s="4"/>
      <c r="M887" s="4"/>
      <c r="N887" s="5"/>
      <c r="O887" s="5"/>
      <c r="P887" s="5"/>
      <c r="Q887" s="5"/>
      <c r="R887" s="5"/>
      <c r="S887" s="5"/>
      <c r="T887" s="6"/>
      <c r="U887" s="6"/>
      <c r="V887" s="6"/>
      <c r="W887" s="6"/>
      <c r="X887" s="6"/>
      <c r="Y887" s="6"/>
      <c r="Z887" s="6"/>
    </row>
    <row r="888" spans="1:26" ht="15.75" customHeight="1" x14ac:dyDescent="0.3">
      <c r="A888" s="4"/>
      <c r="B888" s="41"/>
      <c r="C888" s="21"/>
      <c r="D888" s="21"/>
      <c r="E888" s="9"/>
      <c r="F888" s="9"/>
      <c r="G888" s="9"/>
      <c r="H888" s="9"/>
      <c r="I888" s="9"/>
      <c r="J888" s="9"/>
      <c r="K888" s="9"/>
      <c r="L888" s="4"/>
      <c r="M888" s="4"/>
      <c r="N888" s="5"/>
      <c r="O888" s="5"/>
      <c r="P888" s="5"/>
      <c r="Q888" s="5"/>
      <c r="R888" s="5"/>
      <c r="S888" s="5"/>
      <c r="T888" s="6"/>
      <c r="U888" s="6"/>
      <c r="V888" s="6"/>
      <c r="W888" s="6"/>
      <c r="X888" s="6"/>
      <c r="Y888" s="6"/>
      <c r="Z888" s="6"/>
    </row>
    <row r="889" spans="1:26" ht="15.75" customHeight="1" x14ac:dyDescent="0.3">
      <c r="A889" s="4"/>
      <c r="B889" s="41"/>
      <c r="C889" s="21"/>
      <c r="D889" s="21"/>
      <c r="E889" s="9"/>
      <c r="F889" s="9"/>
      <c r="G889" s="9"/>
      <c r="H889" s="9"/>
      <c r="I889" s="9"/>
      <c r="J889" s="9"/>
      <c r="K889" s="9"/>
      <c r="L889" s="4"/>
      <c r="M889" s="4"/>
      <c r="N889" s="5"/>
      <c r="O889" s="5"/>
      <c r="P889" s="5"/>
      <c r="Q889" s="5"/>
      <c r="R889" s="5"/>
      <c r="S889" s="5"/>
      <c r="T889" s="6"/>
      <c r="U889" s="6"/>
      <c r="V889" s="6"/>
      <c r="W889" s="6"/>
      <c r="X889" s="6"/>
      <c r="Y889" s="6"/>
      <c r="Z889" s="6"/>
    </row>
    <row r="890" spans="1:26" ht="15.75" customHeight="1" x14ac:dyDescent="0.3">
      <c r="A890" s="4"/>
      <c r="B890" s="41"/>
      <c r="C890" s="21"/>
      <c r="D890" s="21"/>
      <c r="E890" s="9"/>
      <c r="F890" s="9"/>
      <c r="G890" s="9"/>
      <c r="H890" s="9"/>
      <c r="I890" s="9"/>
      <c r="J890" s="9"/>
      <c r="K890" s="9"/>
      <c r="L890" s="4"/>
      <c r="M890" s="4"/>
      <c r="N890" s="5"/>
      <c r="O890" s="5"/>
      <c r="P890" s="5"/>
      <c r="Q890" s="5"/>
      <c r="R890" s="5"/>
      <c r="S890" s="5"/>
      <c r="T890" s="6"/>
      <c r="U890" s="6"/>
      <c r="V890" s="6"/>
      <c r="W890" s="6"/>
      <c r="X890" s="6"/>
      <c r="Y890" s="6"/>
      <c r="Z890" s="6"/>
    </row>
    <row r="891" spans="1:26" ht="15.75" customHeight="1" x14ac:dyDescent="0.3">
      <c r="A891" s="4"/>
      <c r="B891" s="41"/>
      <c r="C891" s="21"/>
      <c r="D891" s="21"/>
      <c r="E891" s="9"/>
      <c r="F891" s="9"/>
      <c r="G891" s="9"/>
      <c r="H891" s="9"/>
      <c r="I891" s="9"/>
      <c r="J891" s="9"/>
      <c r="K891" s="9"/>
      <c r="L891" s="4"/>
      <c r="M891" s="4"/>
      <c r="N891" s="5"/>
      <c r="O891" s="5"/>
      <c r="P891" s="5"/>
      <c r="Q891" s="5"/>
      <c r="R891" s="5"/>
      <c r="S891" s="5"/>
      <c r="T891" s="6"/>
      <c r="U891" s="6"/>
      <c r="V891" s="6"/>
      <c r="W891" s="6"/>
      <c r="X891" s="6"/>
      <c r="Y891" s="6"/>
      <c r="Z891" s="6"/>
    </row>
    <row r="892" spans="1:26" ht="15.75" customHeight="1" x14ac:dyDescent="0.3">
      <c r="A892" s="4"/>
      <c r="B892" s="41"/>
      <c r="C892" s="21"/>
      <c r="D892" s="21"/>
      <c r="E892" s="9"/>
      <c r="F892" s="9"/>
      <c r="G892" s="9"/>
      <c r="H892" s="9"/>
      <c r="I892" s="9"/>
      <c r="J892" s="9"/>
      <c r="K892" s="9"/>
      <c r="L892" s="4"/>
      <c r="M892" s="4"/>
      <c r="N892" s="5"/>
      <c r="O892" s="5"/>
      <c r="P892" s="5"/>
      <c r="Q892" s="5"/>
      <c r="R892" s="5"/>
      <c r="S892" s="5"/>
      <c r="T892" s="6"/>
      <c r="U892" s="6"/>
      <c r="V892" s="6"/>
      <c r="W892" s="6"/>
      <c r="X892" s="6"/>
      <c r="Y892" s="6"/>
      <c r="Z892" s="6"/>
    </row>
    <row r="893" spans="1:26" ht="15.75" customHeight="1" x14ac:dyDescent="0.3">
      <c r="A893" s="4"/>
      <c r="B893" s="41"/>
      <c r="C893" s="21"/>
      <c r="D893" s="21"/>
      <c r="E893" s="9"/>
      <c r="F893" s="9"/>
      <c r="G893" s="9"/>
      <c r="H893" s="9"/>
      <c r="I893" s="9"/>
      <c r="J893" s="9"/>
      <c r="K893" s="9"/>
      <c r="L893" s="4"/>
      <c r="M893" s="4"/>
      <c r="N893" s="5"/>
      <c r="O893" s="5"/>
      <c r="P893" s="5"/>
      <c r="Q893" s="5"/>
      <c r="R893" s="5"/>
      <c r="S893" s="5"/>
      <c r="T893" s="6"/>
      <c r="U893" s="6"/>
      <c r="V893" s="6"/>
      <c r="W893" s="6"/>
      <c r="X893" s="6"/>
      <c r="Y893" s="6"/>
      <c r="Z893" s="6"/>
    </row>
    <row r="894" spans="1:26" ht="15.75" customHeight="1" x14ac:dyDescent="0.3">
      <c r="A894" s="4"/>
      <c r="B894" s="41"/>
      <c r="C894" s="21"/>
      <c r="D894" s="21"/>
      <c r="E894" s="9"/>
      <c r="F894" s="9"/>
      <c r="G894" s="9"/>
      <c r="H894" s="9"/>
      <c r="I894" s="9"/>
      <c r="J894" s="9"/>
      <c r="K894" s="9"/>
      <c r="L894" s="4"/>
      <c r="M894" s="4"/>
      <c r="N894" s="5"/>
      <c r="O894" s="5"/>
      <c r="P894" s="5"/>
      <c r="Q894" s="5"/>
      <c r="R894" s="5"/>
      <c r="S894" s="5"/>
      <c r="T894" s="6"/>
      <c r="U894" s="6"/>
      <c r="V894" s="6"/>
      <c r="W894" s="6"/>
      <c r="X894" s="6"/>
      <c r="Y894" s="6"/>
      <c r="Z894" s="6"/>
    </row>
    <row r="895" spans="1:26" ht="15.75" customHeight="1" x14ac:dyDescent="0.3">
      <c r="A895" s="4"/>
      <c r="B895" s="41"/>
      <c r="C895" s="21"/>
      <c r="D895" s="21"/>
      <c r="E895" s="9"/>
      <c r="F895" s="9"/>
      <c r="G895" s="9"/>
      <c r="H895" s="9"/>
      <c r="I895" s="9"/>
      <c r="J895" s="9"/>
      <c r="K895" s="9"/>
      <c r="L895" s="4"/>
      <c r="M895" s="4"/>
      <c r="N895" s="5"/>
      <c r="O895" s="5"/>
      <c r="P895" s="5"/>
      <c r="Q895" s="5"/>
      <c r="R895" s="5"/>
      <c r="S895" s="5"/>
      <c r="T895" s="6"/>
      <c r="U895" s="6"/>
      <c r="V895" s="6"/>
      <c r="W895" s="6"/>
      <c r="X895" s="6"/>
      <c r="Y895" s="6"/>
      <c r="Z895" s="6"/>
    </row>
    <row r="896" spans="1:26" ht="15.75" customHeight="1" x14ac:dyDescent="0.3">
      <c r="A896" s="4"/>
      <c r="B896" s="41"/>
      <c r="C896" s="21"/>
      <c r="D896" s="21"/>
      <c r="E896" s="9"/>
      <c r="F896" s="9"/>
      <c r="G896" s="9"/>
      <c r="H896" s="9"/>
      <c r="I896" s="9"/>
      <c r="J896" s="9"/>
      <c r="K896" s="9"/>
      <c r="L896" s="4"/>
      <c r="M896" s="4"/>
      <c r="N896" s="5"/>
      <c r="O896" s="5"/>
      <c r="P896" s="5"/>
      <c r="Q896" s="5"/>
      <c r="R896" s="5"/>
      <c r="S896" s="5"/>
      <c r="T896" s="6"/>
      <c r="U896" s="6"/>
      <c r="V896" s="6"/>
      <c r="W896" s="6"/>
      <c r="X896" s="6"/>
      <c r="Y896" s="6"/>
      <c r="Z896" s="6"/>
    </row>
    <row r="897" spans="1:26" ht="15.75" customHeight="1" x14ac:dyDescent="0.3">
      <c r="A897" s="4"/>
      <c r="B897" s="41"/>
      <c r="C897" s="21"/>
      <c r="D897" s="21"/>
      <c r="E897" s="9"/>
      <c r="F897" s="9"/>
      <c r="G897" s="9"/>
      <c r="H897" s="9"/>
      <c r="I897" s="9"/>
      <c r="J897" s="9"/>
      <c r="K897" s="9"/>
      <c r="L897" s="4"/>
      <c r="M897" s="4"/>
      <c r="N897" s="5"/>
      <c r="O897" s="5"/>
      <c r="P897" s="5"/>
      <c r="Q897" s="5"/>
      <c r="R897" s="5"/>
      <c r="S897" s="5"/>
      <c r="T897" s="6"/>
      <c r="U897" s="6"/>
      <c r="V897" s="6"/>
      <c r="W897" s="6"/>
      <c r="X897" s="6"/>
      <c r="Y897" s="6"/>
      <c r="Z897" s="6"/>
    </row>
    <row r="898" spans="1:26" ht="15.75" customHeight="1" x14ac:dyDescent="0.3">
      <c r="A898" s="4"/>
      <c r="B898" s="41"/>
      <c r="C898" s="21"/>
      <c r="D898" s="21"/>
      <c r="E898" s="9"/>
      <c r="F898" s="9"/>
      <c r="G898" s="9"/>
      <c r="H898" s="9"/>
      <c r="I898" s="9"/>
      <c r="J898" s="9"/>
      <c r="K898" s="9"/>
      <c r="L898" s="4"/>
      <c r="M898" s="4"/>
      <c r="N898" s="5"/>
      <c r="O898" s="5"/>
      <c r="P898" s="5"/>
      <c r="Q898" s="5"/>
      <c r="R898" s="5"/>
      <c r="S898" s="5"/>
      <c r="T898" s="6"/>
      <c r="U898" s="6"/>
      <c r="V898" s="6"/>
      <c r="W898" s="6"/>
      <c r="X898" s="6"/>
      <c r="Y898" s="6"/>
      <c r="Z898" s="6"/>
    </row>
    <row r="899" spans="1:26" ht="15.75" customHeight="1" x14ac:dyDescent="0.3">
      <c r="A899" s="4"/>
      <c r="B899" s="41"/>
      <c r="C899" s="21"/>
      <c r="D899" s="21"/>
      <c r="E899" s="9"/>
      <c r="F899" s="9"/>
      <c r="G899" s="9"/>
      <c r="H899" s="9"/>
      <c r="I899" s="9"/>
      <c r="J899" s="9"/>
      <c r="K899" s="9"/>
      <c r="L899" s="4"/>
      <c r="M899" s="4"/>
      <c r="N899" s="5"/>
      <c r="O899" s="5"/>
      <c r="P899" s="5"/>
      <c r="Q899" s="5"/>
      <c r="R899" s="5"/>
      <c r="S899" s="5"/>
      <c r="T899" s="6"/>
      <c r="U899" s="6"/>
      <c r="V899" s="6"/>
      <c r="W899" s="6"/>
      <c r="X899" s="6"/>
      <c r="Y899" s="6"/>
      <c r="Z899" s="6"/>
    </row>
    <row r="900" spans="1:26" ht="15.75" customHeight="1" x14ac:dyDescent="0.3">
      <c r="A900" s="4"/>
      <c r="B900" s="41"/>
      <c r="C900" s="21"/>
      <c r="D900" s="21"/>
      <c r="E900" s="9"/>
      <c r="F900" s="9"/>
      <c r="G900" s="9"/>
      <c r="H900" s="9"/>
      <c r="I900" s="9"/>
      <c r="J900" s="9"/>
      <c r="K900" s="9"/>
      <c r="L900" s="4"/>
      <c r="M900" s="4"/>
      <c r="N900" s="5"/>
      <c r="O900" s="5"/>
      <c r="P900" s="5"/>
      <c r="Q900" s="5"/>
      <c r="R900" s="5"/>
      <c r="S900" s="5"/>
      <c r="T900" s="6"/>
      <c r="U900" s="6"/>
      <c r="V900" s="6"/>
      <c r="W900" s="6"/>
      <c r="X900" s="6"/>
      <c r="Y900" s="6"/>
      <c r="Z900" s="6"/>
    </row>
    <row r="901" spans="1:26" ht="15.75" customHeight="1" x14ac:dyDescent="0.3">
      <c r="A901" s="4"/>
      <c r="B901" s="41"/>
      <c r="C901" s="21"/>
      <c r="D901" s="21"/>
      <c r="E901" s="9"/>
      <c r="F901" s="9"/>
      <c r="G901" s="9"/>
      <c r="H901" s="9"/>
      <c r="I901" s="9"/>
      <c r="J901" s="9"/>
      <c r="K901" s="9"/>
      <c r="L901" s="4"/>
      <c r="M901" s="4"/>
      <c r="N901" s="5"/>
      <c r="O901" s="5"/>
      <c r="P901" s="5"/>
      <c r="Q901" s="5"/>
      <c r="R901" s="5"/>
      <c r="S901" s="5"/>
      <c r="T901" s="6"/>
      <c r="U901" s="6"/>
      <c r="V901" s="6"/>
      <c r="W901" s="6"/>
      <c r="X901" s="6"/>
      <c r="Y901" s="6"/>
      <c r="Z901" s="6"/>
    </row>
    <row r="902" spans="1:26" ht="15.75" customHeight="1" x14ac:dyDescent="0.3">
      <c r="A902" s="4"/>
      <c r="B902" s="41"/>
      <c r="C902" s="21"/>
      <c r="D902" s="21"/>
      <c r="E902" s="9"/>
      <c r="F902" s="9"/>
      <c r="G902" s="9"/>
      <c r="H902" s="9"/>
      <c r="I902" s="9"/>
      <c r="J902" s="9"/>
      <c r="K902" s="9"/>
      <c r="L902" s="4"/>
      <c r="M902" s="4"/>
      <c r="N902" s="5"/>
      <c r="O902" s="5"/>
      <c r="P902" s="5"/>
      <c r="Q902" s="5"/>
      <c r="R902" s="5"/>
      <c r="S902" s="5"/>
      <c r="T902" s="6"/>
      <c r="U902" s="6"/>
      <c r="V902" s="6"/>
      <c r="W902" s="6"/>
      <c r="X902" s="6"/>
      <c r="Y902" s="6"/>
      <c r="Z902" s="6"/>
    </row>
    <row r="903" spans="1:26" ht="15.75" customHeight="1" x14ac:dyDescent="0.3">
      <c r="A903" s="4"/>
      <c r="B903" s="41"/>
      <c r="C903" s="21"/>
      <c r="D903" s="21"/>
      <c r="E903" s="9"/>
      <c r="F903" s="9"/>
      <c r="G903" s="9"/>
      <c r="H903" s="9"/>
      <c r="I903" s="9"/>
      <c r="J903" s="9"/>
      <c r="K903" s="9"/>
      <c r="L903" s="4"/>
      <c r="M903" s="4"/>
      <c r="N903" s="5"/>
      <c r="O903" s="5"/>
      <c r="P903" s="5"/>
      <c r="Q903" s="5"/>
      <c r="R903" s="5"/>
      <c r="S903" s="5"/>
      <c r="T903" s="6"/>
      <c r="U903" s="6"/>
      <c r="V903" s="6"/>
      <c r="W903" s="6"/>
      <c r="X903" s="6"/>
      <c r="Y903" s="6"/>
      <c r="Z903" s="6"/>
    </row>
    <row r="904" spans="1:26" ht="15.75" customHeight="1" x14ac:dyDescent="0.3">
      <c r="A904" s="4"/>
      <c r="B904" s="41"/>
      <c r="C904" s="21"/>
      <c r="D904" s="21"/>
      <c r="E904" s="9"/>
      <c r="F904" s="9"/>
      <c r="G904" s="9"/>
      <c r="H904" s="9"/>
      <c r="I904" s="9"/>
      <c r="J904" s="9"/>
      <c r="K904" s="9"/>
      <c r="L904" s="4"/>
      <c r="M904" s="4"/>
      <c r="N904" s="5"/>
      <c r="O904" s="5"/>
      <c r="P904" s="5"/>
      <c r="Q904" s="5"/>
      <c r="R904" s="5"/>
      <c r="S904" s="5"/>
      <c r="T904" s="6"/>
      <c r="U904" s="6"/>
      <c r="V904" s="6"/>
      <c r="W904" s="6"/>
      <c r="X904" s="6"/>
      <c r="Y904" s="6"/>
      <c r="Z904" s="6"/>
    </row>
    <row r="905" spans="1:26" ht="15.75" customHeight="1" x14ac:dyDescent="0.3">
      <c r="A905" s="4"/>
      <c r="B905" s="41"/>
      <c r="C905" s="21"/>
      <c r="D905" s="21"/>
      <c r="E905" s="9"/>
      <c r="F905" s="9"/>
      <c r="G905" s="9"/>
      <c r="H905" s="9"/>
      <c r="I905" s="9"/>
      <c r="J905" s="9"/>
      <c r="K905" s="9"/>
      <c r="L905" s="4"/>
      <c r="M905" s="4"/>
      <c r="N905" s="5"/>
      <c r="O905" s="5"/>
      <c r="P905" s="5"/>
      <c r="Q905" s="5"/>
      <c r="R905" s="5"/>
      <c r="S905" s="5"/>
      <c r="T905" s="6"/>
      <c r="U905" s="6"/>
      <c r="V905" s="6"/>
      <c r="W905" s="6"/>
      <c r="X905" s="6"/>
      <c r="Y905" s="6"/>
      <c r="Z905" s="6"/>
    </row>
    <row r="906" spans="1:26" ht="15.75" customHeight="1" x14ac:dyDescent="0.3">
      <c r="A906" s="4"/>
      <c r="B906" s="41"/>
      <c r="C906" s="21"/>
      <c r="D906" s="21"/>
      <c r="E906" s="9"/>
      <c r="F906" s="9"/>
      <c r="G906" s="9"/>
      <c r="H906" s="9"/>
      <c r="I906" s="9"/>
      <c r="J906" s="9"/>
      <c r="K906" s="9"/>
      <c r="L906" s="4"/>
      <c r="M906" s="4"/>
      <c r="N906" s="5"/>
      <c r="O906" s="5"/>
      <c r="P906" s="5"/>
      <c r="Q906" s="5"/>
      <c r="R906" s="5"/>
      <c r="S906" s="5"/>
      <c r="T906" s="6"/>
      <c r="U906" s="6"/>
      <c r="V906" s="6"/>
      <c r="W906" s="6"/>
      <c r="X906" s="6"/>
      <c r="Y906" s="6"/>
      <c r="Z906" s="6"/>
    </row>
    <row r="907" spans="1:26" ht="15.75" customHeight="1" x14ac:dyDescent="0.3">
      <c r="A907" s="4"/>
      <c r="B907" s="41"/>
      <c r="C907" s="21"/>
      <c r="D907" s="21"/>
      <c r="E907" s="9"/>
      <c r="F907" s="9"/>
      <c r="G907" s="9"/>
      <c r="H907" s="9"/>
      <c r="I907" s="9"/>
      <c r="J907" s="9"/>
      <c r="K907" s="9"/>
      <c r="L907" s="4"/>
      <c r="M907" s="4"/>
      <c r="N907" s="5"/>
      <c r="O907" s="5"/>
      <c r="P907" s="5"/>
      <c r="Q907" s="5"/>
      <c r="R907" s="5"/>
      <c r="S907" s="5"/>
      <c r="T907" s="6"/>
      <c r="U907" s="6"/>
      <c r="V907" s="6"/>
      <c r="W907" s="6"/>
      <c r="X907" s="6"/>
      <c r="Y907" s="6"/>
      <c r="Z907" s="6"/>
    </row>
    <row r="908" spans="1:26" ht="15.75" customHeight="1" x14ac:dyDescent="0.3">
      <c r="A908" s="4"/>
      <c r="B908" s="41"/>
      <c r="C908" s="21"/>
      <c r="D908" s="21"/>
      <c r="E908" s="9"/>
      <c r="F908" s="9"/>
      <c r="G908" s="9"/>
      <c r="H908" s="9"/>
      <c r="I908" s="9"/>
      <c r="J908" s="9"/>
      <c r="K908" s="9"/>
      <c r="L908" s="4"/>
      <c r="M908" s="4"/>
      <c r="N908" s="5"/>
      <c r="O908" s="5"/>
      <c r="P908" s="5"/>
      <c r="Q908" s="5"/>
      <c r="R908" s="5"/>
      <c r="S908" s="5"/>
      <c r="T908" s="6"/>
      <c r="U908" s="6"/>
      <c r="V908" s="6"/>
      <c r="W908" s="6"/>
      <c r="X908" s="6"/>
      <c r="Y908" s="6"/>
      <c r="Z908" s="6"/>
    </row>
    <row r="909" spans="1:26" ht="15.75" customHeight="1" x14ac:dyDescent="0.3">
      <c r="A909" s="4"/>
      <c r="B909" s="41"/>
      <c r="C909" s="21"/>
      <c r="D909" s="21"/>
      <c r="E909" s="9"/>
      <c r="F909" s="9"/>
      <c r="G909" s="9"/>
      <c r="H909" s="9"/>
      <c r="I909" s="9"/>
      <c r="J909" s="9"/>
      <c r="K909" s="9"/>
      <c r="L909" s="4"/>
      <c r="M909" s="4"/>
      <c r="N909" s="5"/>
      <c r="O909" s="5"/>
      <c r="P909" s="5"/>
      <c r="Q909" s="5"/>
      <c r="R909" s="5"/>
      <c r="S909" s="5"/>
      <c r="T909" s="6"/>
      <c r="U909" s="6"/>
      <c r="V909" s="6"/>
      <c r="W909" s="6"/>
      <c r="X909" s="6"/>
      <c r="Y909" s="6"/>
      <c r="Z909" s="6"/>
    </row>
    <row r="910" spans="1:26" ht="15.75" customHeight="1" x14ac:dyDescent="0.3">
      <c r="A910" s="4"/>
      <c r="B910" s="41"/>
      <c r="C910" s="21"/>
      <c r="D910" s="21"/>
      <c r="E910" s="9"/>
      <c r="F910" s="9"/>
      <c r="G910" s="9"/>
      <c r="H910" s="9"/>
      <c r="I910" s="9"/>
      <c r="J910" s="9"/>
      <c r="K910" s="9"/>
      <c r="L910" s="4"/>
      <c r="M910" s="4"/>
      <c r="N910" s="5"/>
      <c r="O910" s="5"/>
      <c r="P910" s="5"/>
      <c r="Q910" s="5"/>
      <c r="R910" s="5"/>
      <c r="S910" s="5"/>
      <c r="T910" s="6"/>
      <c r="U910" s="6"/>
      <c r="V910" s="6"/>
      <c r="W910" s="6"/>
      <c r="X910" s="6"/>
      <c r="Y910" s="6"/>
      <c r="Z910" s="6"/>
    </row>
    <row r="911" spans="1:26" ht="15.75" customHeight="1" x14ac:dyDescent="0.3">
      <c r="A911" s="4"/>
      <c r="B911" s="41"/>
      <c r="C911" s="21"/>
      <c r="D911" s="21"/>
      <c r="E911" s="9"/>
      <c r="F911" s="9"/>
      <c r="G911" s="9"/>
      <c r="H911" s="9"/>
      <c r="I911" s="9"/>
      <c r="J911" s="9"/>
      <c r="K911" s="9"/>
      <c r="L911" s="4"/>
      <c r="M911" s="4"/>
      <c r="N911" s="5"/>
      <c r="O911" s="5"/>
      <c r="P911" s="5"/>
      <c r="Q911" s="5"/>
      <c r="R911" s="5"/>
      <c r="S911" s="5"/>
      <c r="T911" s="6"/>
      <c r="U911" s="6"/>
      <c r="V911" s="6"/>
      <c r="W911" s="6"/>
      <c r="X911" s="6"/>
      <c r="Y911" s="6"/>
      <c r="Z911" s="6"/>
    </row>
    <row r="912" spans="1:26" ht="15.75" customHeight="1" x14ac:dyDescent="0.3">
      <c r="A912" s="4"/>
      <c r="B912" s="41"/>
      <c r="C912" s="21"/>
      <c r="D912" s="21"/>
      <c r="E912" s="9"/>
      <c r="F912" s="9"/>
      <c r="G912" s="9"/>
      <c r="H912" s="9"/>
      <c r="I912" s="9"/>
      <c r="J912" s="9"/>
      <c r="K912" s="9"/>
      <c r="L912" s="4"/>
      <c r="M912" s="4"/>
      <c r="N912" s="5"/>
      <c r="O912" s="5"/>
      <c r="P912" s="5"/>
      <c r="Q912" s="5"/>
      <c r="R912" s="5"/>
      <c r="S912" s="5"/>
      <c r="T912" s="6"/>
      <c r="U912" s="6"/>
      <c r="V912" s="6"/>
      <c r="W912" s="6"/>
      <c r="X912" s="6"/>
      <c r="Y912" s="6"/>
      <c r="Z912" s="6"/>
    </row>
    <row r="913" spans="1:26" ht="15.75" customHeight="1" x14ac:dyDescent="0.3">
      <c r="A913" s="4"/>
      <c r="B913" s="41"/>
      <c r="C913" s="21"/>
      <c r="D913" s="21"/>
      <c r="E913" s="9"/>
      <c r="F913" s="9"/>
      <c r="G913" s="9"/>
      <c r="H913" s="9"/>
      <c r="I913" s="9"/>
      <c r="J913" s="9"/>
      <c r="K913" s="9"/>
      <c r="L913" s="4"/>
      <c r="M913" s="4"/>
      <c r="N913" s="5"/>
      <c r="O913" s="5"/>
      <c r="P913" s="5"/>
      <c r="Q913" s="5"/>
      <c r="R913" s="5"/>
      <c r="S913" s="5"/>
      <c r="T913" s="6"/>
      <c r="U913" s="6"/>
      <c r="V913" s="6"/>
      <c r="W913" s="6"/>
      <c r="X913" s="6"/>
      <c r="Y913" s="6"/>
      <c r="Z913" s="6"/>
    </row>
    <row r="914" spans="1:26" ht="15.75" customHeight="1" x14ac:dyDescent="0.3">
      <c r="A914" s="4"/>
      <c r="B914" s="41"/>
      <c r="C914" s="21"/>
      <c r="D914" s="21"/>
      <c r="E914" s="9"/>
      <c r="F914" s="9"/>
      <c r="G914" s="9"/>
      <c r="H914" s="9"/>
      <c r="I914" s="9"/>
      <c r="J914" s="9"/>
      <c r="K914" s="9"/>
      <c r="L914" s="4"/>
      <c r="M914" s="4"/>
      <c r="N914" s="5"/>
      <c r="O914" s="5"/>
      <c r="P914" s="5"/>
      <c r="Q914" s="5"/>
      <c r="R914" s="5"/>
      <c r="S914" s="5"/>
      <c r="T914" s="6"/>
      <c r="U914" s="6"/>
      <c r="V914" s="6"/>
      <c r="W914" s="6"/>
      <c r="X914" s="6"/>
      <c r="Y914" s="6"/>
      <c r="Z914" s="6"/>
    </row>
    <row r="915" spans="1:26" ht="15.75" customHeight="1" x14ac:dyDescent="0.3">
      <c r="A915" s="4"/>
      <c r="B915" s="41"/>
      <c r="C915" s="21"/>
      <c r="D915" s="21"/>
      <c r="E915" s="9"/>
      <c r="F915" s="9"/>
      <c r="G915" s="9"/>
      <c r="H915" s="9"/>
      <c r="I915" s="9"/>
      <c r="J915" s="9"/>
      <c r="K915" s="9"/>
      <c r="L915" s="4"/>
      <c r="M915" s="4"/>
      <c r="N915" s="5"/>
      <c r="O915" s="5"/>
      <c r="P915" s="5"/>
      <c r="Q915" s="5"/>
      <c r="R915" s="5"/>
      <c r="S915" s="5"/>
      <c r="T915" s="6"/>
      <c r="U915" s="6"/>
      <c r="V915" s="6"/>
      <c r="W915" s="6"/>
      <c r="X915" s="6"/>
      <c r="Y915" s="6"/>
      <c r="Z915" s="6"/>
    </row>
    <row r="916" spans="1:26" ht="15.75" customHeight="1" x14ac:dyDescent="0.3">
      <c r="A916" s="4"/>
      <c r="B916" s="41"/>
      <c r="C916" s="21"/>
      <c r="D916" s="21"/>
      <c r="E916" s="9"/>
      <c r="F916" s="9"/>
      <c r="G916" s="9"/>
      <c r="H916" s="9"/>
      <c r="I916" s="9"/>
      <c r="J916" s="9"/>
      <c r="K916" s="9"/>
      <c r="L916" s="4"/>
      <c r="M916" s="4"/>
      <c r="N916" s="5"/>
      <c r="O916" s="5"/>
      <c r="P916" s="5"/>
      <c r="Q916" s="5"/>
      <c r="R916" s="5"/>
      <c r="S916" s="5"/>
      <c r="T916" s="6"/>
      <c r="U916" s="6"/>
      <c r="V916" s="6"/>
      <c r="W916" s="6"/>
      <c r="X916" s="6"/>
      <c r="Y916" s="6"/>
      <c r="Z916" s="6"/>
    </row>
    <row r="917" spans="1:26" ht="15.75" customHeight="1" x14ac:dyDescent="0.3">
      <c r="A917" s="4"/>
      <c r="B917" s="41"/>
      <c r="C917" s="21"/>
      <c r="D917" s="21"/>
      <c r="E917" s="9"/>
      <c r="F917" s="9"/>
      <c r="G917" s="9"/>
      <c r="H917" s="9"/>
      <c r="I917" s="9"/>
      <c r="J917" s="9"/>
      <c r="K917" s="9"/>
      <c r="L917" s="4"/>
      <c r="M917" s="4"/>
      <c r="N917" s="5"/>
      <c r="O917" s="5"/>
      <c r="P917" s="5"/>
      <c r="Q917" s="5"/>
      <c r="R917" s="5"/>
      <c r="S917" s="5"/>
      <c r="T917" s="6"/>
      <c r="U917" s="6"/>
      <c r="V917" s="6"/>
      <c r="W917" s="6"/>
      <c r="X917" s="6"/>
      <c r="Y917" s="6"/>
      <c r="Z917" s="6"/>
    </row>
    <row r="918" spans="1:26" ht="15.75" customHeight="1" x14ac:dyDescent="0.3">
      <c r="A918" s="4"/>
      <c r="B918" s="41"/>
      <c r="C918" s="21"/>
      <c r="D918" s="21"/>
      <c r="E918" s="9"/>
      <c r="F918" s="9"/>
      <c r="G918" s="9"/>
      <c r="H918" s="9"/>
      <c r="I918" s="9"/>
      <c r="J918" s="9"/>
      <c r="K918" s="9"/>
      <c r="L918" s="4"/>
      <c r="M918" s="4"/>
      <c r="N918" s="5"/>
      <c r="O918" s="5"/>
      <c r="P918" s="5"/>
      <c r="Q918" s="5"/>
      <c r="R918" s="5"/>
      <c r="S918" s="5"/>
      <c r="T918" s="6"/>
      <c r="U918" s="6"/>
      <c r="V918" s="6"/>
      <c r="W918" s="6"/>
      <c r="X918" s="6"/>
      <c r="Y918" s="6"/>
      <c r="Z918" s="6"/>
    </row>
    <row r="919" spans="1:26" ht="15.75" customHeight="1" x14ac:dyDescent="0.3">
      <c r="A919" s="4"/>
      <c r="B919" s="41"/>
      <c r="C919" s="21"/>
      <c r="D919" s="21"/>
      <c r="E919" s="9"/>
      <c r="F919" s="9"/>
      <c r="G919" s="9"/>
      <c r="H919" s="9"/>
      <c r="I919" s="9"/>
      <c r="J919" s="9"/>
      <c r="K919" s="9"/>
      <c r="L919" s="4"/>
      <c r="M919" s="4"/>
      <c r="N919" s="5"/>
      <c r="O919" s="5"/>
      <c r="P919" s="5"/>
      <c r="Q919" s="5"/>
      <c r="R919" s="5"/>
      <c r="S919" s="5"/>
      <c r="T919" s="6"/>
      <c r="U919" s="6"/>
      <c r="V919" s="6"/>
      <c r="W919" s="6"/>
      <c r="X919" s="6"/>
      <c r="Y919" s="6"/>
      <c r="Z919" s="6"/>
    </row>
    <row r="920" spans="1:26" ht="15.75" customHeight="1" x14ac:dyDescent="0.3">
      <c r="A920" s="4"/>
      <c r="B920" s="41"/>
      <c r="C920" s="21"/>
      <c r="D920" s="21"/>
      <c r="E920" s="9"/>
      <c r="F920" s="9"/>
      <c r="G920" s="9"/>
      <c r="H920" s="9"/>
      <c r="I920" s="9"/>
      <c r="J920" s="9"/>
      <c r="K920" s="9"/>
      <c r="L920" s="4"/>
      <c r="M920" s="4"/>
      <c r="N920" s="5"/>
      <c r="O920" s="5"/>
      <c r="P920" s="5"/>
      <c r="Q920" s="5"/>
      <c r="R920" s="5"/>
      <c r="S920" s="5"/>
      <c r="T920" s="6"/>
      <c r="U920" s="6"/>
      <c r="V920" s="6"/>
      <c r="W920" s="6"/>
      <c r="X920" s="6"/>
      <c r="Y920" s="6"/>
      <c r="Z920" s="6"/>
    </row>
    <row r="921" spans="1:26" ht="15.75" customHeight="1" x14ac:dyDescent="0.3">
      <c r="A921" s="4"/>
      <c r="B921" s="41"/>
      <c r="C921" s="21"/>
      <c r="D921" s="21"/>
      <c r="E921" s="9"/>
      <c r="F921" s="9"/>
      <c r="G921" s="9"/>
      <c r="H921" s="9"/>
      <c r="I921" s="9"/>
      <c r="J921" s="9"/>
      <c r="K921" s="9"/>
      <c r="L921" s="4"/>
      <c r="M921" s="4"/>
      <c r="N921" s="5"/>
      <c r="O921" s="5"/>
      <c r="P921" s="5"/>
      <c r="Q921" s="5"/>
      <c r="R921" s="5"/>
      <c r="S921" s="5"/>
      <c r="T921" s="6"/>
      <c r="U921" s="6"/>
      <c r="V921" s="6"/>
      <c r="W921" s="6"/>
      <c r="X921" s="6"/>
      <c r="Y921" s="6"/>
      <c r="Z921" s="6"/>
    </row>
    <row r="922" spans="1:26" ht="15.75" customHeight="1" x14ac:dyDescent="0.3">
      <c r="A922" s="4"/>
      <c r="B922" s="41"/>
      <c r="C922" s="21"/>
      <c r="D922" s="21"/>
      <c r="E922" s="9"/>
      <c r="F922" s="9"/>
      <c r="G922" s="9"/>
      <c r="H922" s="9"/>
      <c r="I922" s="9"/>
      <c r="J922" s="9"/>
      <c r="K922" s="9"/>
      <c r="L922" s="4"/>
      <c r="M922" s="4"/>
      <c r="N922" s="5"/>
      <c r="O922" s="5"/>
      <c r="P922" s="5"/>
      <c r="Q922" s="5"/>
      <c r="R922" s="5"/>
      <c r="S922" s="5"/>
      <c r="T922" s="6"/>
      <c r="U922" s="6"/>
      <c r="V922" s="6"/>
      <c r="W922" s="6"/>
      <c r="X922" s="6"/>
      <c r="Y922" s="6"/>
      <c r="Z922" s="6"/>
    </row>
    <row r="923" spans="1:26" ht="15.75" customHeight="1" x14ac:dyDescent="0.3">
      <c r="A923" s="4"/>
      <c r="B923" s="41"/>
      <c r="C923" s="21"/>
      <c r="D923" s="21"/>
      <c r="E923" s="9"/>
      <c r="F923" s="9"/>
      <c r="G923" s="9"/>
      <c r="H923" s="9"/>
      <c r="I923" s="9"/>
      <c r="J923" s="9"/>
      <c r="K923" s="9"/>
      <c r="L923" s="4"/>
      <c r="M923" s="4"/>
      <c r="N923" s="5"/>
      <c r="O923" s="5"/>
      <c r="P923" s="5"/>
      <c r="Q923" s="5"/>
      <c r="R923" s="5"/>
      <c r="S923" s="5"/>
      <c r="T923" s="6"/>
      <c r="U923" s="6"/>
      <c r="V923" s="6"/>
      <c r="W923" s="6"/>
      <c r="X923" s="6"/>
      <c r="Y923" s="6"/>
      <c r="Z923" s="6"/>
    </row>
    <row r="924" spans="1:26" ht="15.75" customHeight="1" x14ac:dyDescent="0.3">
      <c r="A924" s="4"/>
      <c r="B924" s="41"/>
      <c r="C924" s="21"/>
      <c r="D924" s="21"/>
      <c r="E924" s="9"/>
      <c r="F924" s="9"/>
      <c r="G924" s="9"/>
      <c r="H924" s="9"/>
      <c r="I924" s="9"/>
      <c r="J924" s="9"/>
      <c r="K924" s="9"/>
      <c r="L924" s="4"/>
      <c r="M924" s="4"/>
      <c r="N924" s="5"/>
      <c r="O924" s="5"/>
      <c r="P924" s="5"/>
      <c r="Q924" s="5"/>
      <c r="R924" s="5"/>
      <c r="S924" s="5"/>
      <c r="T924" s="6"/>
      <c r="U924" s="6"/>
      <c r="V924" s="6"/>
      <c r="W924" s="6"/>
      <c r="X924" s="6"/>
      <c r="Y924" s="6"/>
      <c r="Z924" s="6"/>
    </row>
    <row r="925" spans="1:26" ht="15.75" customHeight="1" x14ac:dyDescent="0.3">
      <c r="A925" s="4"/>
      <c r="B925" s="41"/>
      <c r="C925" s="21"/>
      <c r="D925" s="21"/>
      <c r="E925" s="9"/>
      <c r="F925" s="9"/>
      <c r="G925" s="9"/>
      <c r="H925" s="9"/>
      <c r="I925" s="9"/>
      <c r="J925" s="9"/>
      <c r="K925" s="9"/>
      <c r="L925" s="4"/>
      <c r="M925" s="4"/>
      <c r="N925" s="5"/>
      <c r="O925" s="5"/>
      <c r="P925" s="5"/>
      <c r="Q925" s="5"/>
      <c r="R925" s="5"/>
      <c r="S925" s="5"/>
      <c r="T925" s="6"/>
      <c r="U925" s="6"/>
      <c r="V925" s="6"/>
      <c r="W925" s="6"/>
      <c r="X925" s="6"/>
      <c r="Y925" s="6"/>
      <c r="Z925" s="6"/>
    </row>
    <row r="926" spans="1:26" ht="15.75" customHeight="1" x14ac:dyDescent="0.3">
      <c r="A926" s="4"/>
      <c r="B926" s="41"/>
      <c r="C926" s="21"/>
      <c r="D926" s="21"/>
      <c r="E926" s="9"/>
      <c r="F926" s="9"/>
      <c r="G926" s="9"/>
      <c r="H926" s="9"/>
      <c r="I926" s="9"/>
      <c r="J926" s="9"/>
      <c r="K926" s="9"/>
      <c r="L926" s="4"/>
      <c r="M926" s="4"/>
      <c r="N926" s="5"/>
      <c r="O926" s="5"/>
      <c r="P926" s="5"/>
      <c r="Q926" s="5"/>
      <c r="R926" s="5"/>
      <c r="S926" s="5"/>
      <c r="T926" s="6"/>
      <c r="U926" s="6"/>
      <c r="V926" s="6"/>
      <c r="W926" s="6"/>
      <c r="X926" s="6"/>
      <c r="Y926" s="6"/>
      <c r="Z926" s="6"/>
    </row>
    <row r="927" spans="1:26" ht="15.75" customHeight="1" x14ac:dyDescent="0.3">
      <c r="A927" s="4"/>
      <c r="B927" s="41"/>
      <c r="C927" s="21"/>
      <c r="D927" s="21"/>
      <c r="E927" s="9"/>
      <c r="F927" s="9"/>
      <c r="G927" s="9"/>
      <c r="H927" s="9"/>
      <c r="I927" s="9"/>
      <c r="J927" s="9"/>
      <c r="K927" s="9"/>
      <c r="L927" s="4"/>
      <c r="M927" s="4"/>
      <c r="N927" s="5"/>
      <c r="O927" s="5"/>
      <c r="P927" s="5"/>
      <c r="Q927" s="5"/>
      <c r="R927" s="5"/>
      <c r="S927" s="5"/>
      <c r="T927" s="6"/>
      <c r="U927" s="6"/>
      <c r="V927" s="6"/>
      <c r="W927" s="6"/>
      <c r="X927" s="6"/>
      <c r="Y927" s="6"/>
      <c r="Z927" s="6"/>
    </row>
    <row r="928" spans="1:26" ht="15.75" customHeight="1" x14ac:dyDescent="0.3">
      <c r="A928" s="4"/>
      <c r="B928" s="41"/>
      <c r="C928" s="21"/>
      <c r="D928" s="21"/>
      <c r="E928" s="9"/>
      <c r="F928" s="9"/>
      <c r="G928" s="9"/>
      <c r="H928" s="9"/>
      <c r="I928" s="9"/>
      <c r="J928" s="9"/>
      <c r="K928" s="9"/>
      <c r="L928" s="4"/>
      <c r="M928" s="4"/>
      <c r="N928" s="5"/>
      <c r="O928" s="5"/>
      <c r="P928" s="5"/>
      <c r="Q928" s="5"/>
      <c r="R928" s="5"/>
      <c r="S928" s="5"/>
      <c r="T928" s="6"/>
      <c r="U928" s="6"/>
      <c r="V928" s="6"/>
      <c r="W928" s="6"/>
      <c r="X928" s="6"/>
      <c r="Y928" s="6"/>
      <c r="Z928" s="6"/>
    </row>
    <row r="929" spans="1:26" ht="15.75" customHeight="1" x14ac:dyDescent="0.3">
      <c r="A929" s="4"/>
      <c r="B929" s="41"/>
      <c r="C929" s="21"/>
      <c r="D929" s="21"/>
      <c r="E929" s="9"/>
      <c r="F929" s="9"/>
      <c r="G929" s="9"/>
      <c r="H929" s="9"/>
      <c r="I929" s="9"/>
      <c r="J929" s="9"/>
      <c r="K929" s="9"/>
      <c r="L929" s="4"/>
      <c r="M929" s="4"/>
      <c r="N929" s="5"/>
      <c r="O929" s="5"/>
      <c r="P929" s="5"/>
      <c r="Q929" s="5"/>
      <c r="R929" s="5"/>
      <c r="S929" s="5"/>
      <c r="T929" s="6"/>
      <c r="U929" s="6"/>
      <c r="V929" s="6"/>
      <c r="W929" s="6"/>
      <c r="X929" s="6"/>
      <c r="Y929" s="6"/>
      <c r="Z929" s="6"/>
    </row>
    <row r="930" spans="1:26" ht="15.75" customHeight="1" x14ac:dyDescent="0.3">
      <c r="A930" s="4"/>
      <c r="B930" s="41"/>
      <c r="C930" s="21"/>
      <c r="D930" s="21"/>
      <c r="E930" s="9"/>
      <c r="F930" s="9"/>
      <c r="G930" s="9"/>
      <c r="H930" s="9"/>
      <c r="I930" s="9"/>
      <c r="J930" s="9"/>
      <c r="K930" s="9"/>
      <c r="L930" s="4"/>
      <c r="M930" s="4"/>
      <c r="N930" s="5"/>
      <c r="O930" s="5"/>
      <c r="P930" s="5"/>
      <c r="Q930" s="5"/>
      <c r="R930" s="5"/>
      <c r="S930" s="5"/>
      <c r="T930" s="6"/>
      <c r="U930" s="6"/>
      <c r="V930" s="6"/>
      <c r="W930" s="6"/>
      <c r="X930" s="6"/>
      <c r="Y930" s="6"/>
      <c r="Z930" s="6"/>
    </row>
    <row r="931" spans="1:26" ht="15.75" customHeight="1" x14ac:dyDescent="0.3">
      <c r="A931" s="4"/>
      <c r="B931" s="41"/>
      <c r="C931" s="21"/>
      <c r="D931" s="21"/>
      <c r="E931" s="9"/>
      <c r="F931" s="9"/>
      <c r="G931" s="9"/>
      <c r="H931" s="9"/>
      <c r="I931" s="9"/>
      <c r="J931" s="9"/>
      <c r="K931" s="9"/>
      <c r="L931" s="4"/>
      <c r="M931" s="4"/>
      <c r="N931" s="5"/>
      <c r="O931" s="5"/>
      <c r="P931" s="5"/>
      <c r="Q931" s="5"/>
      <c r="R931" s="5"/>
      <c r="S931" s="5"/>
      <c r="T931" s="6"/>
      <c r="U931" s="6"/>
      <c r="V931" s="6"/>
      <c r="W931" s="6"/>
      <c r="X931" s="6"/>
      <c r="Y931" s="6"/>
      <c r="Z931" s="6"/>
    </row>
    <row r="932" spans="1:26" ht="15.75" customHeight="1" x14ac:dyDescent="0.3">
      <c r="A932" s="4"/>
      <c r="B932" s="41"/>
      <c r="C932" s="21"/>
      <c r="D932" s="21"/>
      <c r="E932" s="9"/>
      <c r="F932" s="9"/>
      <c r="G932" s="9"/>
      <c r="H932" s="9"/>
      <c r="I932" s="9"/>
      <c r="J932" s="9"/>
      <c r="K932" s="9"/>
      <c r="L932" s="4"/>
      <c r="M932" s="4"/>
      <c r="N932" s="5"/>
      <c r="O932" s="5"/>
      <c r="P932" s="5"/>
      <c r="Q932" s="5"/>
      <c r="R932" s="5"/>
      <c r="S932" s="5"/>
      <c r="T932" s="6"/>
      <c r="U932" s="6"/>
      <c r="V932" s="6"/>
      <c r="W932" s="6"/>
      <c r="X932" s="6"/>
      <c r="Y932" s="6"/>
      <c r="Z932" s="6"/>
    </row>
    <row r="933" spans="1:26" ht="15.75" customHeight="1" x14ac:dyDescent="0.3">
      <c r="A933" s="4"/>
      <c r="B933" s="41"/>
      <c r="C933" s="21"/>
      <c r="D933" s="21"/>
      <c r="E933" s="9"/>
      <c r="F933" s="9"/>
      <c r="G933" s="9"/>
      <c r="H933" s="9"/>
      <c r="I933" s="9"/>
      <c r="J933" s="9"/>
      <c r="K933" s="9"/>
      <c r="L933" s="4"/>
      <c r="M933" s="4"/>
      <c r="N933" s="5"/>
      <c r="O933" s="5"/>
      <c r="P933" s="5"/>
      <c r="Q933" s="5"/>
      <c r="R933" s="5"/>
      <c r="S933" s="5"/>
      <c r="T933" s="6"/>
      <c r="U933" s="6"/>
      <c r="V933" s="6"/>
      <c r="W933" s="6"/>
      <c r="X933" s="6"/>
      <c r="Y933" s="6"/>
      <c r="Z933" s="6"/>
    </row>
    <row r="934" spans="1:26" ht="15.75" customHeight="1" x14ac:dyDescent="0.3">
      <c r="A934" s="4"/>
      <c r="B934" s="41"/>
      <c r="C934" s="21"/>
      <c r="D934" s="21"/>
      <c r="E934" s="9"/>
      <c r="F934" s="9"/>
      <c r="G934" s="9"/>
      <c r="H934" s="9"/>
      <c r="I934" s="9"/>
      <c r="J934" s="9"/>
      <c r="K934" s="9"/>
      <c r="L934" s="4"/>
      <c r="M934" s="4"/>
      <c r="N934" s="5"/>
      <c r="O934" s="5"/>
      <c r="P934" s="5"/>
      <c r="Q934" s="5"/>
      <c r="R934" s="5"/>
      <c r="S934" s="5"/>
      <c r="T934" s="6"/>
      <c r="U934" s="6"/>
      <c r="V934" s="6"/>
      <c r="W934" s="6"/>
      <c r="X934" s="6"/>
      <c r="Y934" s="6"/>
      <c r="Z934" s="6"/>
    </row>
    <row r="935" spans="1:26" ht="15.75" customHeight="1" x14ac:dyDescent="0.3">
      <c r="A935" s="4"/>
      <c r="B935" s="41"/>
      <c r="C935" s="21"/>
      <c r="D935" s="21"/>
      <c r="E935" s="9"/>
      <c r="F935" s="9"/>
      <c r="G935" s="9"/>
      <c r="H935" s="9"/>
      <c r="I935" s="9"/>
      <c r="J935" s="9"/>
      <c r="K935" s="9"/>
      <c r="L935" s="4"/>
      <c r="M935" s="4"/>
      <c r="N935" s="5"/>
      <c r="O935" s="5"/>
      <c r="P935" s="5"/>
      <c r="Q935" s="5"/>
      <c r="R935" s="5"/>
      <c r="S935" s="5"/>
      <c r="T935" s="6"/>
      <c r="U935" s="6"/>
      <c r="V935" s="6"/>
      <c r="W935" s="6"/>
      <c r="X935" s="6"/>
      <c r="Y935" s="6"/>
      <c r="Z935" s="6"/>
    </row>
    <row r="936" spans="1:26" ht="15.75" customHeight="1" x14ac:dyDescent="0.3">
      <c r="A936" s="4"/>
      <c r="B936" s="41"/>
      <c r="C936" s="21"/>
      <c r="D936" s="21"/>
      <c r="E936" s="9"/>
      <c r="F936" s="9"/>
      <c r="G936" s="9"/>
      <c r="H936" s="9"/>
      <c r="I936" s="9"/>
      <c r="J936" s="9"/>
      <c r="K936" s="9"/>
      <c r="L936" s="4"/>
      <c r="M936" s="4"/>
      <c r="N936" s="5"/>
      <c r="O936" s="5"/>
      <c r="P936" s="5"/>
      <c r="Q936" s="5"/>
      <c r="R936" s="5"/>
      <c r="S936" s="5"/>
      <c r="T936" s="6"/>
      <c r="U936" s="6"/>
      <c r="V936" s="6"/>
      <c r="W936" s="6"/>
      <c r="X936" s="6"/>
      <c r="Y936" s="6"/>
      <c r="Z936" s="6"/>
    </row>
    <row r="937" spans="1:26" ht="15.75" customHeight="1" x14ac:dyDescent="0.3">
      <c r="A937" s="4"/>
      <c r="B937" s="41"/>
      <c r="C937" s="21"/>
      <c r="D937" s="21"/>
      <c r="E937" s="9"/>
      <c r="F937" s="9"/>
      <c r="G937" s="9"/>
      <c r="H937" s="9"/>
      <c r="I937" s="9"/>
      <c r="J937" s="9"/>
      <c r="K937" s="9"/>
      <c r="L937" s="4"/>
      <c r="M937" s="4"/>
      <c r="N937" s="5"/>
      <c r="O937" s="5"/>
      <c r="P937" s="5"/>
      <c r="Q937" s="5"/>
      <c r="R937" s="5"/>
      <c r="S937" s="5"/>
      <c r="T937" s="6"/>
      <c r="U937" s="6"/>
      <c r="V937" s="6"/>
      <c r="W937" s="6"/>
      <c r="X937" s="6"/>
      <c r="Y937" s="6"/>
      <c r="Z937" s="6"/>
    </row>
    <row r="938" spans="1:26" ht="15.75" customHeight="1" x14ac:dyDescent="0.3">
      <c r="A938" s="4"/>
      <c r="B938" s="41"/>
      <c r="C938" s="21"/>
      <c r="D938" s="21"/>
      <c r="E938" s="9"/>
      <c r="F938" s="9"/>
      <c r="G938" s="9"/>
      <c r="H938" s="9"/>
      <c r="I938" s="9"/>
      <c r="J938" s="9"/>
      <c r="K938" s="9"/>
      <c r="L938" s="4"/>
      <c r="M938" s="4"/>
      <c r="N938" s="5"/>
      <c r="O938" s="5"/>
      <c r="P938" s="5"/>
      <c r="Q938" s="5"/>
      <c r="R938" s="5"/>
      <c r="S938" s="5"/>
      <c r="T938" s="6"/>
      <c r="U938" s="6"/>
      <c r="V938" s="6"/>
      <c r="W938" s="6"/>
      <c r="X938" s="6"/>
      <c r="Y938" s="6"/>
      <c r="Z938" s="6"/>
    </row>
    <row r="939" spans="1:26" ht="15.75" customHeight="1" x14ac:dyDescent="0.3">
      <c r="A939" s="4"/>
      <c r="B939" s="41"/>
      <c r="C939" s="21"/>
      <c r="D939" s="21"/>
      <c r="E939" s="9"/>
      <c r="F939" s="9"/>
      <c r="G939" s="9"/>
      <c r="H939" s="9"/>
      <c r="I939" s="9"/>
      <c r="J939" s="9"/>
      <c r="K939" s="9"/>
      <c r="L939" s="4"/>
      <c r="M939" s="4"/>
      <c r="N939" s="5"/>
      <c r="O939" s="5"/>
      <c r="P939" s="5"/>
      <c r="Q939" s="5"/>
      <c r="R939" s="5"/>
      <c r="S939" s="5"/>
      <c r="T939" s="6"/>
      <c r="U939" s="6"/>
      <c r="V939" s="6"/>
      <c r="W939" s="6"/>
      <c r="X939" s="6"/>
      <c r="Y939" s="6"/>
      <c r="Z939" s="6"/>
    </row>
    <row r="940" spans="1:26" ht="15.75" customHeight="1" x14ac:dyDescent="0.3">
      <c r="A940" s="4"/>
      <c r="B940" s="41"/>
      <c r="C940" s="21"/>
      <c r="D940" s="21"/>
      <c r="E940" s="9"/>
      <c r="F940" s="9"/>
      <c r="G940" s="9"/>
      <c r="H940" s="9"/>
      <c r="I940" s="9"/>
      <c r="J940" s="9"/>
      <c r="K940" s="9"/>
      <c r="L940" s="4"/>
      <c r="M940" s="4"/>
      <c r="N940" s="5"/>
      <c r="O940" s="5"/>
      <c r="P940" s="5"/>
      <c r="Q940" s="5"/>
      <c r="R940" s="5"/>
      <c r="S940" s="5"/>
      <c r="T940" s="6"/>
      <c r="U940" s="6"/>
      <c r="V940" s="6"/>
      <c r="W940" s="6"/>
      <c r="X940" s="6"/>
      <c r="Y940" s="6"/>
      <c r="Z940" s="6"/>
    </row>
    <row r="941" spans="1:26" ht="15.75" customHeight="1" x14ac:dyDescent="0.3">
      <c r="A941" s="4"/>
      <c r="B941" s="41"/>
      <c r="C941" s="21"/>
      <c r="D941" s="21"/>
      <c r="E941" s="9"/>
      <c r="F941" s="9"/>
      <c r="G941" s="9"/>
      <c r="H941" s="9"/>
      <c r="I941" s="9"/>
      <c r="J941" s="9"/>
      <c r="K941" s="9"/>
      <c r="L941" s="4"/>
      <c r="M941" s="4"/>
      <c r="N941" s="5"/>
      <c r="O941" s="5"/>
      <c r="P941" s="5"/>
      <c r="Q941" s="5"/>
      <c r="R941" s="5"/>
      <c r="S941" s="5"/>
      <c r="T941" s="6"/>
      <c r="U941" s="6"/>
      <c r="V941" s="6"/>
      <c r="W941" s="6"/>
      <c r="X941" s="6"/>
      <c r="Y941" s="6"/>
      <c r="Z941" s="6"/>
    </row>
    <row r="942" spans="1:26" ht="15.75" customHeight="1" x14ac:dyDescent="0.3">
      <c r="A942" s="4"/>
      <c r="B942" s="41"/>
      <c r="C942" s="21"/>
      <c r="D942" s="21"/>
      <c r="E942" s="9"/>
      <c r="F942" s="9"/>
      <c r="G942" s="9"/>
      <c r="H942" s="9"/>
      <c r="I942" s="9"/>
      <c r="J942" s="9"/>
      <c r="K942" s="9"/>
      <c r="L942" s="4"/>
      <c r="M942" s="4"/>
      <c r="N942" s="5"/>
      <c r="O942" s="5"/>
      <c r="P942" s="5"/>
      <c r="Q942" s="5"/>
      <c r="R942" s="5"/>
      <c r="S942" s="5"/>
      <c r="T942" s="6"/>
      <c r="U942" s="6"/>
      <c r="V942" s="6"/>
      <c r="W942" s="6"/>
      <c r="X942" s="6"/>
      <c r="Y942" s="6"/>
      <c r="Z942" s="6"/>
    </row>
    <row r="943" spans="1:26" ht="15.75" customHeight="1" x14ac:dyDescent="0.3">
      <c r="A943" s="4"/>
      <c r="B943" s="41"/>
      <c r="C943" s="21"/>
      <c r="D943" s="21"/>
      <c r="E943" s="9"/>
      <c r="F943" s="9"/>
      <c r="G943" s="9"/>
      <c r="H943" s="9"/>
      <c r="I943" s="9"/>
      <c r="J943" s="9"/>
      <c r="K943" s="9"/>
      <c r="L943" s="4"/>
      <c r="M943" s="4"/>
      <c r="N943" s="5"/>
      <c r="O943" s="5"/>
      <c r="P943" s="5"/>
      <c r="Q943" s="5"/>
      <c r="R943" s="5"/>
      <c r="S943" s="5"/>
      <c r="T943" s="6"/>
      <c r="U943" s="6"/>
      <c r="V943" s="6"/>
      <c r="W943" s="6"/>
      <c r="X943" s="6"/>
      <c r="Y943" s="6"/>
      <c r="Z943" s="6"/>
    </row>
    <row r="944" spans="1:26" ht="15.75" customHeight="1" x14ac:dyDescent="0.3">
      <c r="A944" s="4"/>
      <c r="B944" s="41"/>
      <c r="C944" s="21"/>
      <c r="D944" s="21"/>
      <c r="E944" s="9"/>
      <c r="F944" s="9"/>
      <c r="G944" s="9"/>
      <c r="H944" s="9"/>
      <c r="I944" s="9"/>
      <c r="J944" s="9"/>
      <c r="K944" s="9"/>
      <c r="L944" s="4"/>
      <c r="M944" s="4"/>
      <c r="N944" s="5"/>
      <c r="O944" s="5"/>
      <c r="P944" s="5"/>
      <c r="Q944" s="5"/>
      <c r="R944" s="5"/>
      <c r="S944" s="5"/>
      <c r="T944" s="6"/>
      <c r="U944" s="6"/>
      <c r="V944" s="6"/>
      <c r="W944" s="6"/>
      <c r="X944" s="6"/>
      <c r="Y944" s="6"/>
      <c r="Z944" s="6"/>
    </row>
    <row r="945" spans="1:26" ht="15.75" customHeight="1" x14ac:dyDescent="0.3">
      <c r="A945" s="4"/>
      <c r="B945" s="41"/>
      <c r="C945" s="21"/>
      <c r="D945" s="21"/>
      <c r="E945" s="9"/>
      <c r="F945" s="9"/>
      <c r="G945" s="9"/>
      <c r="H945" s="9"/>
      <c r="I945" s="9"/>
      <c r="J945" s="9"/>
      <c r="K945" s="9"/>
      <c r="L945" s="4"/>
      <c r="M945" s="4"/>
      <c r="N945" s="5"/>
      <c r="O945" s="5"/>
      <c r="P945" s="5"/>
      <c r="Q945" s="5"/>
      <c r="R945" s="5"/>
      <c r="S945" s="5"/>
      <c r="T945" s="6"/>
      <c r="U945" s="6"/>
      <c r="V945" s="6"/>
      <c r="W945" s="6"/>
      <c r="X945" s="6"/>
      <c r="Y945" s="6"/>
      <c r="Z945" s="6"/>
    </row>
    <row r="946" spans="1:26" ht="15.75" customHeight="1" x14ac:dyDescent="0.3">
      <c r="A946" s="4"/>
      <c r="B946" s="41"/>
      <c r="C946" s="21"/>
      <c r="D946" s="21"/>
      <c r="E946" s="9"/>
      <c r="F946" s="9"/>
      <c r="G946" s="9"/>
      <c r="H946" s="9"/>
      <c r="I946" s="9"/>
      <c r="J946" s="9"/>
      <c r="K946" s="9"/>
      <c r="L946" s="4"/>
      <c r="M946" s="4"/>
      <c r="N946" s="5"/>
      <c r="O946" s="5"/>
      <c r="P946" s="5"/>
      <c r="Q946" s="5"/>
      <c r="R946" s="5"/>
      <c r="S946" s="5"/>
      <c r="T946" s="6"/>
      <c r="U946" s="6"/>
      <c r="V946" s="6"/>
      <c r="W946" s="6"/>
      <c r="X946" s="6"/>
      <c r="Y946" s="6"/>
      <c r="Z946" s="6"/>
    </row>
    <row r="947" spans="1:26" ht="15.75" customHeight="1" x14ac:dyDescent="0.3">
      <c r="A947" s="4"/>
      <c r="B947" s="41"/>
      <c r="C947" s="21"/>
      <c r="D947" s="21"/>
      <c r="E947" s="9"/>
      <c r="F947" s="9"/>
      <c r="G947" s="9"/>
      <c r="H947" s="9"/>
      <c r="I947" s="9"/>
      <c r="J947" s="9"/>
      <c r="K947" s="9"/>
      <c r="L947" s="4"/>
      <c r="M947" s="4"/>
      <c r="N947" s="5"/>
      <c r="O947" s="5"/>
      <c r="P947" s="5"/>
      <c r="Q947" s="5"/>
      <c r="R947" s="5"/>
      <c r="S947" s="5"/>
      <c r="T947" s="6"/>
      <c r="U947" s="6"/>
      <c r="V947" s="6"/>
      <c r="W947" s="6"/>
      <c r="X947" s="6"/>
      <c r="Y947" s="6"/>
      <c r="Z947" s="6"/>
    </row>
    <row r="948" spans="1:26" ht="15.75" customHeight="1" x14ac:dyDescent="0.3">
      <c r="A948" s="4"/>
      <c r="B948" s="41"/>
      <c r="C948" s="21"/>
      <c r="D948" s="21"/>
      <c r="E948" s="9"/>
      <c r="F948" s="9"/>
      <c r="G948" s="9"/>
      <c r="H948" s="9"/>
      <c r="I948" s="9"/>
      <c r="J948" s="9"/>
      <c r="K948" s="9"/>
      <c r="L948" s="4"/>
      <c r="M948" s="4"/>
      <c r="N948" s="5"/>
      <c r="O948" s="5"/>
      <c r="P948" s="5"/>
      <c r="Q948" s="5"/>
      <c r="R948" s="5"/>
      <c r="S948" s="5"/>
      <c r="T948" s="6"/>
      <c r="U948" s="6"/>
      <c r="V948" s="6"/>
      <c r="W948" s="6"/>
      <c r="X948" s="6"/>
      <c r="Y948" s="6"/>
      <c r="Z948" s="6"/>
    </row>
    <row r="949" spans="1:26" ht="15.75" customHeight="1" x14ac:dyDescent="0.3">
      <c r="A949" s="4"/>
      <c r="B949" s="41"/>
      <c r="C949" s="21"/>
      <c r="D949" s="21"/>
      <c r="E949" s="9"/>
      <c r="F949" s="9"/>
      <c r="G949" s="9"/>
      <c r="H949" s="9"/>
      <c r="I949" s="9"/>
      <c r="J949" s="9"/>
      <c r="K949" s="9"/>
      <c r="L949" s="4"/>
      <c r="M949" s="4"/>
      <c r="N949" s="5"/>
      <c r="O949" s="5"/>
      <c r="P949" s="5"/>
      <c r="Q949" s="5"/>
      <c r="R949" s="5"/>
      <c r="S949" s="5"/>
      <c r="T949" s="6"/>
      <c r="U949" s="6"/>
      <c r="V949" s="6"/>
      <c r="W949" s="6"/>
      <c r="X949" s="6"/>
      <c r="Y949" s="6"/>
      <c r="Z949" s="6"/>
    </row>
    <row r="950" spans="1:26" ht="15.75" customHeight="1" x14ac:dyDescent="0.3">
      <c r="A950" s="4"/>
      <c r="B950" s="41"/>
      <c r="C950" s="21"/>
      <c r="D950" s="21"/>
      <c r="E950" s="9"/>
      <c r="F950" s="9"/>
      <c r="G950" s="9"/>
      <c r="H950" s="9"/>
      <c r="I950" s="9"/>
      <c r="J950" s="9"/>
      <c r="K950" s="9"/>
      <c r="L950" s="4"/>
      <c r="M950" s="4"/>
      <c r="N950" s="5"/>
      <c r="O950" s="5"/>
      <c r="P950" s="5"/>
      <c r="Q950" s="5"/>
      <c r="R950" s="5"/>
      <c r="S950" s="5"/>
      <c r="T950" s="6"/>
      <c r="U950" s="6"/>
      <c r="V950" s="6"/>
      <c r="W950" s="6"/>
      <c r="X950" s="6"/>
      <c r="Y950" s="6"/>
      <c r="Z950" s="6"/>
    </row>
    <row r="951" spans="1:26" ht="15.75" customHeight="1" x14ac:dyDescent="0.3">
      <c r="A951" s="4"/>
      <c r="B951" s="41"/>
      <c r="C951" s="21"/>
      <c r="D951" s="21"/>
      <c r="E951" s="9"/>
      <c r="F951" s="9"/>
      <c r="G951" s="9"/>
      <c r="H951" s="9"/>
      <c r="I951" s="9"/>
      <c r="J951" s="9"/>
      <c r="K951" s="9"/>
      <c r="L951" s="4"/>
      <c r="M951" s="4"/>
      <c r="N951" s="5"/>
      <c r="O951" s="5"/>
      <c r="P951" s="5"/>
      <c r="Q951" s="5"/>
      <c r="R951" s="5"/>
      <c r="S951" s="5"/>
      <c r="T951" s="6"/>
      <c r="U951" s="6"/>
      <c r="V951" s="6"/>
      <c r="W951" s="6"/>
      <c r="X951" s="6"/>
      <c r="Y951" s="6"/>
      <c r="Z951" s="6"/>
    </row>
    <row r="952" spans="1:26" ht="15.75" customHeight="1" x14ac:dyDescent="0.3">
      <c r="A952" s="4"/>
      <c r="B952" s="41"/>
      <c r="C952" s="21"/>
      <c r="D952" s="21"/>
      <c r="E952" s="9"/>
      <c r="F952" s="9"/>
      <c r="G952" s="9"/>
      <c r="H952" s="9"/>
      <c r="I952" s="9"/>
      <c r="J952" s="9"/>
      <c r="K952" s="9"/>
      <c r="L952" s="4"/>
      <c r="M952" s="4"/>
      <c r="N952" s="5"/>
      <c r="O952" s="5"/>
      <c r="P952" s="5"/>
      <c r="Q952" s="5"/>
      <c r="R952" s="5"/>
      <c r="S952" s="5"/>
      <c r="T952" s="6"/>
      <c r="U952" s="6"/>
      <c r="V952" s="6"/>
      <c r="W952" s="6"/>
      <c r="X952" s="6"/>
      <c r="Y952" s="6"/>
      <c r="Z952" s="6"/>
    </row>
    <row r="953" spans="1:26" ht="15.75" customHeight="1" x14ac:dyDescent="0.3">
      <c r="A953" s="4"/>
      <c r="B953" s="41"/>
      <c r="C953" s="21"/>
      <c r="D953" s="21"/>
      <c r="E953" s="9"/>
      <c r="F953" s="9"/>
      <c r="G953" s="9"/>
      <c r="H953" s="9"/>
      <c r="I953" s="9"/>
      <c r="J953" s="9"/>
      <c r="K953" s="9"/>
      <c r="L953" s="4"/>
      <c r="M953" s="4"/>
      <c r="N953" s="5"/>
      <c r="O953" s="5"/>
      <c r="P953" s="5"/>
      <c r="Q953" s="5"/>
      <c r="R953" s="5"/>
      <c r="S953" s="5"/>
      <c r="T953" s="6"/>
      <c r="U953" s="6"/>
      <c r="V953" s="6"/>
      <c r="W953" s="6"/>
      <c r="X953" s="6"/>
      <c r="Y953" s="6"/>
      <c r="Z953" s="6"/>
    </row>
    <row r="954" spans="1:26" ht="15.75" customHeight="1" x14ac:dyDescent="0.3">
      <c r="A954" s="4"/>
      <c r="B954" s="41"/>
      <c r="C954" s="21"/>
      <c r="D954" s="21"/>
      <c r="E954" s="9"/>
      <c r="F954" s="9"/>
      <c r="G954" s="9"/>
      <c r="H954" s="9"/>
      <c r="I954" s="9"/>
      <c r="J954" s="9"/>
      <c r="K954" s="9"/>
      <c r="L954" s="4"/>
      <c r="M954" s="4"/>
      <c r="N954" s="5"/>
      <c r="O954" s="5"/>
      <c r="P954" s="5"/>
      <c r="Q954" s="5"/>
      <c r="R954" s="5"/>
      <c r="S954" s="5"/>
      <c r="T954" s="6"/>
      <c r="U954" s="6"/>
      <c r="V954" s="6"/>
      <c r="W954" s="6"/>
      <c r="X954" s="6"/>
      <c r="Y954" s="6"/>
      <c r="Z954" s="6"/>
    </row>
    <row r="955" spans="1:26" ht="15.75" customHeight="1" x14ac:dyDescent="0.3">
      <c r="A955" s="4"/>
      <c r="B955" s="41"/>
      <c r="C955" s="21"/>
      <c r="D955" s="21"/>
      <c r="E955" s="9"/>
      <c r="F955" s="9"/>
      <c r="G955" s="9"/>
      <c r="H955" s="9"/>
      <c r="I955" s="9"/>
      <c r="J955" s="9"/>
      <c r="K955" s="9"/>
      <c r="L955" s="4"/>
      <c r="M955" s="4"/>
      <c r="N955" s="5"/>
      <c r="O955" s="5"/>
      <c r="P955" s="5"/>
      <c r="Q955" s="5"/>
      <c r="R955" s="5"/>
      <c r="S955" s="5"/>
      <c r="T955" s="6"/>
      <c r="U955" s="6"/>
      <c r="V955" s="6"/>
      <c r="W955" s="6"/>
      <c r="X955" s="6"/>
      <c r="Y955" s="6"/>
      <c r="Z955" s="6"/>
    </row>
    <row r="956" spans="1:26" ht="15.75" customHeight="1" x14ac:dyDescent="0.3">
      <c r="A956" s="4"/>
      <c r="B956" s="41"/>
      <c r="C956" s="21"/>
      <c r="D956" s="21"/>
      <c r="E956" s="9"/>
      <c r="F956" s="9"/>
      <c r="G956" s="9"/>
      <c r="H956" s="9"/>
      <c r="I956" s="9"/>
      <c r="J956" s="9"/>
      <c r="K956" s="9"/>
      <c r="L956" s="4"/>
      <c r="M956" s="4"/>
      <c r="N956" s="5"/>
      <c r="O956" s="5"/>
      <c r="P956" s="5"/>
      <c r="Q956" s="5"/>
      <c r="R956" s="5"/>
      <c r="S956" s="5"/>
      <c r="T956" s="6"/>
      <c r="U956" s="6"/>
      <c r="V956" s="6"/>
      <c r="W956" s="6"/>
      <c r="X956" s="6"/>
      <c r="Y956" s="6"/>
      <c r="Z956" s="6"/>
    </row>
    <row r="957" spans="1:26" ht="15.75" customHeight="1" x14ac:dyDescent="0.3">
      <c r="A957" s="4"/>
      <c r="B957" s="41"/>
      <c r="C957" s="21"/>
      <c r="D957" s="21"/>
      <c r="E957" s="9"/>
      <c r="F957" s="9"/>
      <c r="G957" s="9"/>
      <c r="H957" s="9"/>
      <c r="I957" s="9"/>
      <c r="J957" s="9"/>
      <c r="K957" s="9"/>
      <c r="L957" s="4"/>
      <c r="M957" s="4"/>
      <c r="N957" s="5"/>
      <c r="O957" s="5"/>
      <c r="P957" s="5"/>
      <c r="Q957" s="5"/>
      <c r="R957" s="5"/>
      <c r="S957" s="5"/>
      <c r="T957" s="6"/>
      <c r="U957" s="6"/>
      <c r="V957" s="6"/>
      <c r="W957" s="6"/>
      <c r="X957" s="6"/>
      <c r="Y957" s="6"/>
      <c r="Z957" s="6"/>
    </row>
    <row r="958" spans="1:26" ht="15.75" customHeight="1" x14ac:dyDescent="0.3">
      <c r="A958" s="4"/>
      <c r="B958" s="41"/>
      <c r="C958" s="21"/>
      <c r="D958" s="21"/>
      <c r="E958" s="9"/>
      <c r="F958" s="9"/>
      <c r="G958" s="9"/>
      <c r="H958" s="9"/>
      <c r="I958" s="9"/>
      <c r="J958" s="9"/>
      <c r="K958" s="9"/>
      <c r="L958" s="4"/>
      <c r="M958" s="4"/>
      <c r="N958" s="5"/>
      <c r="O958" s="5"/>
      <c r="P958" s="5"/>
      <c r="Q958" s="5"/>
      <c r="R958" s="5"/>
      <c r="S958" s="5"/>
      <c r="T958" s="6"/>
      <c r="U958" s="6"/>
      <c r="V958" s="6"/>
      <c r="W958" s="6"/>
      <c r="X958" s="6"/>
      <c r="Y958" s="6"/>
      <c r="Z958" s="6"/>
    </row>
    <row r="959" spans="1:26" ht="15.75" customHeight="1" x14ac:dyDescent="0.3">
      <c r="A959" s="4"/>
      <c r="B959" s="41"/>
      <c r="C959" s="21"/>
      <c r="D959" s="21"/>
      <c r="E959" s="9"/>
      <c r="F959" s="9"/>
      <c r="G959" s="9"/>
      <c r="H959" s="9"/>
      <c r="I959" s="9"/>
      <c r="J959" s="9"/>
      <c r="K959" s="9"/>
      <c r="L959" s="4"/>
      <c r="M959" s="4"/>
      <c r="N959" s="5"/>
      <c r="O959" s="5"/>
      <c r="P959" s="5"/>
      <c r="Q959" s="5"/>
      <c r="R959" s="5"/>
      <c r="S959" s="5"/>
      <c r="T959" s="6"/>
      <c r="U959" s="6"/>
      <c r="V959" s="6"/>
      <c r="W959" s="6"/>
      <c r="X959" s="6"/>
      <c r="Y959" s="6"/>
      <c r="Z959" s="6"/>
    </row>
    <row r="960" spans="1:26" ht="15.75" customHeight="1" x14ac:dyDescent="0.3">
      <c r="A960" s="4"/>
      <c r="B960" s="41"/>
      <c r="C960" s="21"/>
      <c r="D960" s="21"/>
      <c r="E960" s="9"/>
      <c r="F960" s="9"/>
      <c r="G960" s="9"/>
      <c r="H960" s="9"/>
      <c r="I960" s="9"/>
      <c r="J960" s="9"/>
      <c r="K960" s="9"/>
      <c r="L960" s="4"/>
      <c r="M960" s="4"/>
      <c r="N960" s="5"/>
      <c r="O960" s="5"/>
      <c r="P960" s="5"/>
      <c r="Q960" s="5"/>
      <c r="R960" s="5"/>
      <c r="S960" s="5"/>
      <c r="T960" s="6"/>
      <c r="U960" s="6"/>
      <c r="V960" s="6"/>
      <c r="W960" s="6"/>
      <c r="X960" s="6"/>
      <c r="Y960" s="6"/>
      <c r="Z960" s="6"/>
    </row>
    <row r="961" spans="1:26" ht="15.75" customHeight="1" x14ac:dyDescent="0.3">
      <c r="A961" s="4"/>
      <c r="B961" s="41"/>
      <c r="C961" s="21"/>
      <c r="D961" s="21"/>
      <c r="E961" s="9"/>
      <c r="F961" s="9"/>
      <c r="G961" s="9"/>
      <c r="H961" s="9"/>
      <c r="I961" s="9"/>
      <c r="J961" s="9"/>
      <c r="K961" s="9"/>
      <c r="L961" s="4"/>
      <c r="M961" s="4"/>
      <c r="N961" s="5"/>
      <c r="O961" s="5"/>
      <c r="P961" s="5"/>
      <c r="Q961" s="5"/>
      <c r="R961" s="5"/>
      <c r="S961" s="5"/>
      <c r="T961" s="6"/>
      <c r="U961" s="6"/>
      <c r="V961" s="6"/>
      <c r="W961" s="6"/>
      <c r="X961" s="6"/>
      <c r="Y961" s="6"/>
      <c r="Z961" s="6"/>
    </row>
    <row r="962" spans="1:26" ht="15.75" customHeight="1" x14ac:dyDescent="0.3">
      <c r="A962" s="4"/>
      <c r="B962" s="41"/>
      <c r="C962" s="21"/>
      <c r="D962" s="21"/>
      <c r="E962" s="9"/>
      <c r="F962" s="9"/>
      <c r="G962" s="9"/>
      <c r="H962" s="9"/>
      <c r="I962" s="9"/>
      <c r="J962" s="9"/>
      <c r="K962" s="9"/>
      <c r="L962" s="4"/>
      <c r="M962" s="4"/>
      <c r="N962" s="5"/>
      <c r="O962" s="5"/>
      <c r="P962" s="5"/>
      <c r="Q962" s="5"/>
      <c r="R962" s="5"/>
      <c r="S962" s="5"/>
      <c r="T962" s="6"/>
      <c r="U962" s="6"/>
      <c r="V962" s="6"/>
      <c r="W962" s="6"/>
      <c r="X962" s="6"/>
      <c r="Y962" s="6"/>
      <c r="Z962" s="6"/>
    </row>
    <row r="963" spans="1:26" ht="15.75" customHeight="1" x14ac:dyDescent="0.3">
      <c r="A963" s="4"/>
      <c r="B963" s="41"/>
      <c r="C963" s="21"/>
      <c r="D963" s="21"/>
      <c r="E963" s="9"/>
      <c r="F963" s="9"/>
      <c r="G963" s="9"/>
      <c r="H963" s="9"/>
      <c r="I963" s="9"/>
      <c r="J963" s="9"/>
      <c r="K963" s="9"/>
      <c r="L963" s="4"/>
      <c r="M963" s="4"/>
      <c r="N963" s="5"/>
      <c r="O963" s="5"/>
      <c r="P963" s="5"/>
      <c r="Q963" s="5"/>
      <c r="R963" s="5"/>
      <c r="S963" s="5"/>
      <c r="T963" s="6"/>
      <c r="U963" s="6"/>
      <c r="V963" s="6"/>
      <c r="W963" s="6"/>
      <c r="X963" s="6"/>
      <c r="Y963" s="6"/>
      <c r="Z963" s="6"/>
    </row>
    <row r="964" spans="1:26" ht="15.75" customHeight="1" x14ac:dyDescent="0.3">
      <c r="A964" s="4"/>
      <c r="B964" s="41"/>
      <c r="C964" s="21"/>
      <c r="D964" s="21"/>
      <c r="E964" s="9"/>
      <c r="F964" s="9"/>
      <c r="G964" s="9"/>
      <c r="H964" s="9"/>
      <c r="I964" s="9"/>
      <c r="J964" s="9"/>
      <c r="K964" s="9"/>
      <c r="L964" s="4"/>
      <c r="M964" s="4"/>
      <c r="N964" s="5"/>
      <c r="O964" s="5"/>
      <c r="P964" s="5"/>
      <c r="Q964" s="5"/>
      <c r="R964" s="5"/>
      <c r="S964" s="5"/>
      <c r="T964" s="6"/>
      <c r="U964" s="6"/>
      <c r="V964" s="6"/>
      <c r="W964" s="6"/>
      <c r="X964" s="6"/>
      <c r="Y964" s="6"/>
      <c r="Z964" s="6"/>
    </row>
    <row r="965" spans="1:26" ht="15.75" customHeight="1" x14ac:dyDescent="0.3">
      <c r="A965" s="4"/>
      <c r="B965" s="41"/>
      <c r="C965" s="21"/>
      <c r="D965" s="21"/>
      <c r="E965" s="9"/>
      <c r="F965" s="9"/>
      <c r="G965" s="9"/>
      <c r="H965" s="9"/>
      <c r="I965" s="9"/>
      <c r="J965" s="9"/>
      <c r="K965" s="9"/>
      <c r="L965" s="4"/>
      <c r="M965" s="4"/>
      <c r="N965" s="5"/>
      <c r="O965" s="5"/>
      <c r="P965" s="5"/>
      <c r="Q965" s="5"/>
      <c r="R965" s="5"/>
      <c r="S965" s="5"/>
      <c r="T965" s="6"/>
      <c r="U965" s="6"/>
      <c r="V965" s="6"/>
      <c r="W965" s="6"/>
      <c r="X965" s="6"/>
      <c r="Y965" s="6"/>
      <c r="Z965" s="6"/>
    </row>
    <row r="966" spans="1:26" ht="15.75" customHeight="1" x14ac:dyDescent="0.3">
      <c r="A966" s="4"/>
      <c r="B966" s="41"/>
      <c r="C966" s="21"/>
      <c r="D966" s="21"/>
      <c r="E966" s="9"/>
      <c r="F966" s="9"/>
      <c r="G966" s="9"/>
      <c r="H966" s="9"/>
      <c r="I966" s="9"/>
      <c r="J966" s="9"/>
      <c r="K966" s="9"/>
      <c r="L966" s="4"/>
      <c r="M966" s="4"/>
      <c r="N966" s="5"/>
      <c r="O966" s="5"/>
      <c r="P966" s="5"/>
      <c r="Q966" s="5"/>
      <c r="R966" s="5"/>
      <c r="S966" s="5"/>
      <c r="T966" s="6"/>
      <c r="U966" s="6"/>
      <c r="V966" s="6"/>
      <c r="W966" s="6"/>
      <c r="X966" s="6"/>
      <c r="Y966" s="6"/>
      <c r="Z966" s="6"/>
    </row>
    <row r="967" spans="1:26" ht="15.75" customHeight="1" x14ac:dyDescent="0.3">
      <c r="A967" s="4"/>
      <c r="B967" s="41"/>
      <c r="C967" s="21"/>
      <c r="D967" s="21"/>
      <c r="E967" s="9"/>
      <c r="F967" s="9"/>
      <c r="G967" s="9"/>
      <c r="H967" s="9"/>
      <c r="I967" s="9"/>
      <c r="J967" s="9"/>
      <c r="K967" s="9"/>
      <c r="L967" s="4"/>
      <c r="M967" s="4"/>
      <c r="N967" s="5"/>
      <c r="O967" s="5"/>
      <c r="P967" s="5"/>
      <c r="Q967" s="5"/>
      <c r="R967" s="5"/>
      <c r="S967" s="5"/>
      <c r="T967" s="6"/>
      <c r="U967" s="6"/>
      <c r="V967" s="6"/>
      <c r="W967" s="6"/>
      <c r="X967" s="6"/>
      <c r="Y967" s="6"/>
      <c r="Z967" s="6"/>
    </row>
    <row r="968" spans="1:26" ht="15.75" customHeight="1" x14ac:dyDescent="0.3">
      <c r="A968" s="4"/>
      <c r="B968" s="41"/>
      <c r="C968" s="21"/>
      <c r="D968" s="21"/>
      <c r="E968" s="9"/>
      <c r="F968" s="9"/>
      <c r="G968" s="9"/>
      <c r="H968" s="9"/>
      <c r="I968" s="9"/>
      <c r="J968" s="9"/>
      <c r="K968" s="9"/>
      <c r="L968" s="4"/>
      <c r="M968" s="4"/>
      <c r="N968" s="5"/>
      <c r="O968" s="5"/>
      <c r="P968" s="5"/>
      <c r="Q968" s="5"/>
      <c r="R968" s="5"/>
      <c r="S968" s="5"/>
      <c r="T968" s="6"/>
      <c r="U968" s="6"/>
      <c r="V968" s="6"/>
      <c r="W968" s="6"/>
      <c r="X968" s="6"/>
      <c r="Y968" s="6"/>
      <c r="Z968" s="6"/>
    </row>
    <row r="969" spans="1:26" ht="15.75" customHeight="1" x14ac:dyDescent="0.3">
      <c r="A969" s="4"/>
      <c r="B969" s="41"/>
      <c r="C969" s="21"/>
      <c r="D969" s="21"/>
      <c r="E969" s="9"/>
      <c r="F969" s="9"/>
      <c r="G969" s="9"/>
      <c r="H969" s="9"/>
      <c r="I969" s="9"/>
      <c r="J969" s="9"/>
      <c r="K969" s="9"/>
      <c r="L969" s="4"/>
      <c r="M969" s="4"/>
      <c r="N969" s="5"/>
      <c r="O969" s="5"/>
      <c r="P969" s="5"/>
      <c r="Q969" s="5"/>
      <c r="R969" s="5"/>
      <c r="S969" s="5"/>
      <c r="T969" s="6"/>
      <c r="U969" s="6"/>
      <c r="V969" s="6"/>
      <c r="W969" s="6"/>
      <c r="X969" s="6"/>
      <c r="Y969" s="6"/>
      <c r="Z969" s="6"/>
    </row>
    <row r="970" spans="1:26" ht="15.75" customHeight="1" x14ac:dyDescent="0.3">
      <c r="A970" s="4"/>
      <c r="B970" s="41"/>
      <c r="C970" s="21"/>
      <c r="D970" s="21"/>
      <c r="E970" s="9"/>
      <c r="F970" s="9"/>
      <c r="G970" s="9"/>
      <c r="H970" s="9"/>
      <c r="I970" s="9"/>
      <c r="J970" s="9"/>
      <c r="K970" s="9"/>
      <c r="L970" s="4"/>
      <c r="M970" s="4"/>
      <c r="N970" s="5"/>
      <c r="O970" s="5"/>
      <c r="P970" s="5"/>
      <c r="Q970" s="5"/>
      <c r="R970" s="5"/>
      <c r="S970" s="5"/>
      <c r="T970" s="6"/>
      <c r="U970" s="6"/>
      <c r="V970" s="6"/>
      <c r="W970" s="6"/>
      <c r="X970" s="6"/>
      <c r="Y970" s="6"/>
      <c r="Z970" s="6"/>
    </row>
    <row r="971" spans="1:26" ht="15.75" customHeight="1" x14ac:dyDescent="0.3">
      <c r="A971" s="4"/>
      <c r="B971" s="41"/>
      <c r="C971" s="21"/>
      <c r="D971" s="21"/>
      <c r="E971" s="9"/>
      <c r="F971" s="9"/>
      <c r="G971" s="9"/>
      <c r="H971" s="9"/>
      <c r="I971" s="9"/>
      <c r="J971" s="9"/>
      <c r="K971" s="9"/>
      <c r="L971" s="4"/>
      <c r="M971" s="4"/>
      <c r="N971" s="5"/>
      <c r="O971" s="5"/>
      <c r="P971" s="5"/>
      <c r="Q971" s="5"/>
      <c r="R971" s="5"/>
      <c r="S971" s="5"/>
      <c r="T971" s="6"/>
      <c r="U971" s="6"/>
      <c r="V971" s="6"/>
      <c r="W971" s="6"/>
      <c r="X971" s="6"/>
      <c r="Y971" s="6"/>
      <c r="Z971" s="6"/>
    </row>
    <row r="972" spans="1:26" ht="15.75" customHeight="1" x14ac:dyDescent="0.3">
      <c r="A972" s="4"/>
      <c r="B972" s="41"/>
      <c r="C972" s="21"/>
      <c r="D972" s="21"/>
      <c r="E972" s="9"/>
      <c r="F972" s="9"/>
      <c r="G972" s="9"/>
      <c r="H972" s="9"/>
      <c r="I972" s="9"/>
      <c r="J972" s="9"/>
      <c r="K972" s="9"/>
      <c r="L972" s="4"/>
      <c r="M972" s="4"/>
      <c r="N972" s="5"/>
      <c r="O972" s="5"/>
      <c r="P972" s="5"/>
      <c r="Q972" s="5"/>
      <c r="R972" s="5"/>
      <c r="S972" s="5"/>
      <c r="T972" s="6"/>
      <c r="U972" s="6"/>
      <c r="V972" s="6"/>
      <c r="W972" s="6"/>
      <c r="X972" s="6"/>
      <c r="Y972" s="6"/>
      <c r="Z972" s="6"/>
    </row>
    <row r="973" spans="1:26" ht="15.75" customHeight="1" x14ac:dyDescent="0.3">
      <c r="A973" s="4"/>
      <c r="B973" s="41"/>
      <c r="C973" s="21"/>
      <c r="D973" s="21"/>
      <c r="E973" s="9"/>
      <c r="F973" s="9"/>
      <c r="G973" s="9"/>
      <c r="H973" s="9"/>
      <c r="I973" s="9"/>
      <c r="J973" s="9"/>
      <c r="K973" s="9"/>
      <c r="L973" s="4"/>
      <c r="M973" s="4"/>
      <c r="N973" s="5"/>
      <c r="O973" s="5"/>
      <c r="P973" s="5"/>
      <c r="Q973" s="5"/>
      <c r="R973" s="5"/>
      <c r="S973" s="5"/>
      <c r="T973" s="6"/>
      <c r="U973" s="6"/>
      <c r="V973" s="6"/>
      <c r="W973" s="6"/>
      <c r="X973" s="6"/>
      <c r="Y973" s="6"/>
      <c r="Z973" s="6"/>
    </row>
    <row r="974" spans="1:26" ht="15.75" customHeight="1" x14ac:dyDescent="0.3">
      <c r="A974" s="4"/>
      <c r="B974" s="41"/>
      <c r="C974" s="21"/>
      <c r="D974" s="21"/>
      <c r="E974" s="9"/>
      <c r="F974" s="9"/>
      <c r="G974" s="9"/>
      <c r="H974" s="9"/>
      <c r="I974" s="9"/>
      <c r="J974" s="9"/>
      <c r="K974" s="9"/>
      <c r="L974" s="4"/>
      <c r="M974" s="4"/>
      <c r="N974" s="5"/>
      <c r="O974" s="5"/>
      <c r="P974" s="5"/>
      <c r="Q974" s="5"/>
      <c r="R974" s="5"/>
      <c r="S974" s="5"/>
      <c r="T974" s="6"/>
      <c r="U974" s="6"/>
      <c r="V974" s="6"/>
      <c r="W974" s="6"/>
      <c r="X974" s="6"/>
      <c r="Y974" s="6"/>
      <c r="Z974" s="6"/>
    </row>
    <row r="975" spans="1:26" ht="15.75" customHeight="1" x14ac:dyDescent="0.3">
      <c r="A975" s="4"/>
      <c r="B975" s="41"/>
      <c r="C975" s="21"/>
      <c r="D975" s="21"/>
      <c r="E975" s="9"/>
      <c r="F975" s="9"/>
      <c r="G975" s="9"/>
      <c r="H975" s="9"/>
      <c r="I975" s="9"/>
      <c r="J975" s="9"/>
      <c r="K975" s="9"/>
      <c r="L975" s="4"/>
      <c r="M975" s="4"/>
      <c r="N975" s="5"/>
      <c r="O975" s="5"/>
      <c r="P975" s="5"/>
      <c r="Q975" s="5"/>
      <c r="R975" s="5"/>
      <c r="S975" s="5"/>
      <c r="T975" s="6"/>
      <c r="U975" s="6"/>
      <c r="V975" s="6"/>
      <c r="W975" s="6"/>
      <c r="X975" s="6"/>
      <c r="Y975" s="6"/>
      <c r="Z975" s="6"/>
    </row>
    <row r="976" spans="1:26" ht="15.75" customHeight="1" x14ac:dyDescent="0.3">
      <c r="A976" s="4"/>
      <c r="B976" s="41"/>
      <c r="C976" s="21"/>
      <c r="D976" s="21"/>
      <c r="E976" s="9"/>
      <c r="F976" s="9"/>
      <c r="G976" s="9"/>
      <c r="H976" s="9"/>
      <c r="I976" s="9"/>
      <c r="J976" s="9"/>
      <c r="K976" s="9"/>
      <c r="L976" s="4"/>
      <c r="M976" s="4"/>
      <c r="N976" s="5"/>
      <c r="O976" s="5"/>
      <c r="P976" s="5"/>
      <c r="Q976" s="5"/>
      <c r="R976" s="5"/>
      <c r="S976" s="5"/>
      <c r="T976" s="6"/>
      <c r="U976" s="6"/>
      <c r="V976" s="6"/>
      <c r="W976" s="6"/>
      <c r="X976" s="6"/>
      <c r="Y976" s="6"/>
      <c r="Z976" s="6"/>
    </row>
    <row r="977" spans="1:26" ht="15.75" customHeight="1" x14ac:dyDescent="0.3">
      <c r="A977" s="4"/>
      <c r="B977" s="41"/>
      <c r="C977" s="21"/>
      <c r="D977" s="21"/>
      <c r="E977" s="9"/>
      <c r="F977" s="9"/>
      <c r="G977" s="9"/>
      <c r="H977" s="9"/>
      <c r="I977" s="9"/>
      <c r="J977" s="9"/>
      <c r="K977" s="9"/>
      <c r="L977" s="4"/>
      <c r="M977" s="4"/>
      <c r="N977" s="5"/>
      <c r="O977" s="5"/>
      <c r="P977" s="5"/>
      <c r="Q977" s="5"/>
      <c r="R977" s="5"/>
      <c r="S977" s="5"/>
      <c r="T977" s="6"/>
      <c r="U977" s="6"/>
      <c r="V977" s="6"/>
      <c r="W977" s="6"/>
      <c r="X977" s="6"/>
      <c r="Y977" s="6"/>
      <c r="Z977" s="6"/>
    </row>
    <row r="978" spans="1:26" ht="15.75" customHeight="1" x14ac:dyDescent="0.3">
      <c r="A978" s="4"/>
      <c r="B978" s="41"/>
      <c r="C978" s="21"/>
      <c r="D978" s="21"/>
      <c r="E978" s="9"/>
      <c r="F978" s="9"/>
      <c r="G978" s="9"/>
      <c r="H978" s="9"/>
      <c r="I978" s="9"/>
      <c r="J978" s="9"/>
      <c r="K978" s="9"/>
      <c r="L978" s="4"/>
      <c r="M978" s="4"/>
      <c r="N978" s="5"/>
      <c r="O978" s="5"/>
      <c r="P978" s="5"/>
      <c r="Q978" s="5"/>
      <c r="R978" s="5"/>
      <c r="S978" s="5"/>
      <c r="T978" s="6"/>
      <c r="U978" s="6"/>
      <c r="V978" s="6"/>
      <c r="W978" s="6"/>
      <c r="X978" s="6"/>
      <c r="Y978" s="6"/>
      <c r="Z978" s="6"/>
    </row>
    <row r="979" spans="1:26" ht="15.75" customHeight="1" x14ac:dyDescent="0.3">
      <c r="A979" s="4"/>
      <c r="B979" s="41"/>
      <c r="C979" s="21"/>
      <c r="D979" s="21"/>
      <c r="E979" s="9"/>
      <c r="F979" s="9"/>
      <c r="G979" s="9"/>
      <c r="H979" s="9"/>
      <c r="I979" s="9"/>
      <c r="J979" s="9"/>
      <c r="K979" s="9"/>
      <c r="L979" s="4"/>
      <c r="M979" s="4"/>
      <c r="N979" s="5"/>
      <c r="O979" s="5"/>
      <c r="P979" s="5"/>
      <c r="Q979" s="5"/>
      <c r="R979" s="5"/>
      <c r="S979" s="5"/>
      <c r="T979" s="6"/>
      <c r="U979" s="6"/>
      <c r="V979" s="6"/>
      <c r="W979" s="6"/>
      <c r="X979" s="6"/>
      <c r="Y979" s="6"/>
      <c r="Z979" s="6"/>
    </row>
    <row r="980" spans="1:26" ht="15.75" customHeight="1" x14ac:dyDescent="0.3">
      <c r="A980" s="4"/>
      <c r="B980" s="41"/>
      <c r="C980" s="21"/>
      <c r="D980" s="21"/>
      <c r="E980" s="9"/>
      <c r="F980" s="9"/>
      <c r="G980" s="9"/>
      <c r="H980" s="9"/>
      <c r="I980" s="9"/>
      <c r="J980" s="9"/>
      <c r="K980" s="9"/>
      <c r="L980" s="4"/>
      <c r="M980" s="4"/>
      <c r="N980" s="5"/>
      <c r="O980" s="5"/>
      <c r="P980" s="5"/>
      <c r="Q980" s="5"/>
      <c r="R980" s="5"/>
      <c r="S980" s="5"/>
      <c r="T980" s="6"/>
      <c r="U980" s="6"/>
      <c r="V980" s="6"/>
      <c r="W980" s="6"/>
      <c r="X980" s="6"/>
      <c r="Y980" s="6"/>
      <c r="Z980" s="6"/>
    </row>
    <row r="981" spans="1:26" ht="15.75" customHeight="1" x14ac:dyDescent="0.3">
      <c r="A981" s="4"/>
      <c r="B981" s="41"/>
      <c r="C981" s="21"/>
      <c r="D981" s="21"/>
      <c r="E981" s="9"/>
      <c r="F981" s="9"/>
      <c r="G981" s="9"/>
      <c r="H981" s="9"/>
      <c r="I981" s="9"/>
      <c r="J981" s="9"/>
      <c r="K981" s="9"/>
      <c r="L981" s="4"/>
      <c r="M981" s="4"/>
      <c r="N981" s="5"/>
      <c r="O981" s="5"/>
      <c r="P981" s="5"/>
      <c r="Q981" s="5"/>
      <c r="R981" s="5"/>
      <c r="S981" s="5"/>
      <c r="T981" s="6"/>
      <c r="U981" s="6"/>
      <c r="V981" s="6"/>
      <c r="W981" s="6"/>
      <c r="X981" s="6"/>
      <c r="Y981" s="6"/>
      <c r="Z981" s="6"/>
    </row>
    <row r="982" spans="1:26" ht="15.75" customHeight="1" x14ac:dyDescent="0.3">
      <c r="A982" s="4"/>
      <c r="B982" s="41"/>
      <c r="C982" s="21"/>
      <c r="D982" s="21"/>
      <c r="E982" s="9"/>
      <c r="F982" s="9"/>
      <c r="G982" s="9"/>
      <c r="H982" s="9"/>
      <c r="I982" s="9"/>
      <c r="J982" s="9"/>
      <c r="K982" s="9"/>
      <c r="L982" s="4"/>
      <c r="M982" s="4"/>
      <c r="N982" s="5"/>
      <c r="O982" s="5"/>
      <c r="P982" s="5"/>
      <c r="Q982" s="5"/>
      <c r="R982" s="5"/>
      <c r="S982" s="5"/>
      <c r="T982" s="6"/>
      <c r="U982" s="6"/>
      <c r="V982" s="6"/>
      <c r="W982" s="6"/>
      <c r="X982" s="6"/>
      <c r="Y982" s="6"/>
      <c r="Z982" s="6"/>
    </row>
    <row r="983" spans="1:26" ht="15.75" customHeight="1" x14ac:dyDescent="0.3">
      <c r="A983" s="4"/>
      <c r="B983" s="41"/>
      <c r="C983" s="21"/>
      <c r="D983" s="21"/>
      <c r="E983" s="9"/>
      <c r="F983" s="9"/>
      <c r="G983" s="9"/>
      <c r="H983" s="9"/>
      <c r="I983" s="9"/>
      <c r="J983" s="9"/>
      <c r="K983" s="9"/>
      <c r="L983" s="4"/>
      <c r="M983" s="4"/>
      <c r="N983" s="5"/>
      <c r="O983" s="5"/>
      <c r="P983" s="5"/>
      <c r="Q983" s="5"/>
      <c r="R983" s="5"/>
      <c r="S983" s="5"/>
      <c r="T983" s="6"/>
      <c r="U983" s="6"/>
      <c r="V983" s="6"/>
      <c r="W983" s="6"/>
      <c r="X983" s="6"/>
      <c r="Y983" s="6"/>
      <c r="Z983" s="6"/>
    </row>
    <row r="984" spans="1:26" ht="15.75" customHeight="1" x14ac:dyDescent="0.3">
      <c r="A984" s="4"/>
      <c r="B984" s="41"/>
      <c r="C984" s="21"/>
      <c r="D984" s="21"/>
      <c r="E984" s="9"/>
      <c r="F984" s="9"/>
      <c r="G984" s="9"/>
      <c r="H984" s="9"/>
      <c r="I984" s="9"/>
      <c r="J984" s="9"/>
      <c r="K984" s="9"/>
      <c r="L984" s="4"/>
      <c r="M984" s="4"/>
      <c r="N984" s="5"/>
      <c r="O984" s="5"/>
      <c r="P984" s="5"/>
      <c r="Q984" s="5"/>
      <c r="R984" s="5"/>
      <c r="S984" s="5"/>
      <c r="T984" s="6"/>
      <c r="U984" s="6"/>
      <c r="V984" s="6"/>
      <c r="W984" s="6"/>
      <c r="X984" s="6"/>
      <c r="Y984" s="6"/>
      <c r="Z984" s="6"/>
    </row>
    <row r="985" spans="1:26" ht="15.75" customHeight="1" x14ac:dyDescent="0.3">
      <c r="A985" s="4"/>
      <c r="B985" s="41"/>
      <c r="C985" s="21"/>
      <c r="D985" s="21"/>
      <c r="E985" s="9"/>
      <c r="F985" s="9"/>
      <c r="G985" s="9"/>
      <c r="H985" s="9"/>
      <c r="I985" s="9"/>
      <c r="J985" s="9"/>
      <c r="K985" s="9"/>
      <c r="L985" s="4"/>
      <c r="M985" s="4"/>
      <c r="N985" s="5"/>
      <c r="O985" s="5"/>
      <c r="P985" s="5"/>
      <c r="Q985" s="5"/>
      <c r="R985" s="5"/>
      <c r="S985" s="5"/>
      <c r="T985" s="6"/>
      <c r="U985" s="6"/>
      <c r="V985" s="6"/>
      <c r="W985" s="6"/>
      <c r="X985" s="6"/>
      <c r="Y985" s="6"/>
      <c r="Z985" s="6"/>
    </row>
    <row r="986" spans="1:26" ht="15.75" customHeight="1" x14ac:dyDescent="0.3">
      <c r="A986" s="4"/>
      <c r="B986" s="41"/>
      <c r="C986" s="21"/>
      <c r="D986" s="21"/>
      <c r="E986" s="9"/>
      <c r="F986" s="9"/>
      <c r="G986" s="9"/>
      <c r="H986" s="9"/>
      <c r="I986" s="9"/>
      <c r="J986" s="9"/>
      <c r="K986" s="9"/>
      <c r="L986" s="4"/>
      <c r="M986" s="4"/>
      <c r="N986" s="5"/>
      <c r="O986" s="5"/>
      <c r="P986" s="5"/>
      <c r="Q986" s="5"/>
      <c r="R986" s="5"/>
      <c r="S986" s="5"/>
      <c r="T986" s="6"/>
      <c r="U986" s="6"/>
      <c r="V986" s="6"/>
      <c r="W986" s="6"/>
      <c r="X986" s="6"/>
      <c r="Y986" s="6"/>
      <c r="Z986" s="6"/>
    </row>
    <row r="987" spans="1:26" ht="15.75" customHeight="1" x14ac:dyDescent="0.3">
      <c r="A987" s="4"/>
      <c r="B987" s="41"/>
      <c r="C987" s="21"/>
      <c r="D987" s="21"/>
      <c r="E987" s="9"/>
      <c r="F987" s="9"/>
      <c r="G987" s="9"/>
      <c r="H987" s="9"/>
      <c r="I987" s="9"/>
      <c r="J987" s="9"/>
      <c r="K987" s="9"/>
      <c r="L987" s="4"/>
      <c r="M987" s="4"/>
      <c r="N987" s="5"/>
      <c r="O987" s="5"/>
      <c r="P987" s="5"/>
      <c r="Q987" s="5"/>
      <c r="R987" s="5"/>
      <c r="S987" s="5"/>
      <c r="T987" s="6"/>
      <c r="U987" s="6"/>
      <c r="V987" s="6"/>
      <c r="W987" s="6"/>
      <c r="X987" s="6"/>
      <c r="Y987" s="6"/>
      <c r="Z987" s="6"/>
    </row>
    <row r="988" spans="1:26" ht="15.75" customHeight="1" x14ac:dyDescent="0.3">
      <c r="A988" s="4"/>
      <c r="B988" s="41"/>
      <c r="C988" s="21"/>
      <c r="D988" s="21"/>
      <c r="E988" s="9"/>
      <c r="F988" s="9"/>
      <c r="G988" s="9"/>
      <c r="H988" s="9"/>
      <c r="I988" s="9"/>
      <c r="J988" s="9"/>
      <c r="K988" s="9"/>
      <c r="L988" s="4"/>
      <c r="M988" s="4"/>
      <c r="N988" s="5"/>
      <c r="O988" s="5"/>
      <c r="P988" s="5"/>
      <c r="Q988" s="5"/>
      <c r="R988" s="5"/>
      <c r="S988" s="5"/>
      <c r="T988" s="6"/>
      <c r="U988" s="6"/>
      <c r="V988" s="6"/>
      <c r="W988" s="6"/>
      <c r="X988" s="6"/>
      <c r="Y988" s="6"/>
      <c r="Z988" s="6"/>
    </row>
    <row r="989" spans="1:26" ht="15.75" customHeight="1" x14ac:dyDescent="0.3">
      <c r="A989" s="4"/>
      <c r="B989" s="41"/>
      <c r="C989" s="21"/>
      <c r="D989" s="21"/>
      <c r="E989" s="9"/>
      <c r="F989" s="9"/>
      <c r="G989" s="9"/>
      <c r="H989" s="9"/>
      <c r="I989" s="9"/>
      <c r="J989" s="9"/>
      <c r="K989" s="9"/>
      <c r="L989" s="4"/>
      <c r="M989" s="4"/>
      <c r="N989" s="5"/>
      <c r="O989" s="5"/>
      <c r="P989" s="5"/>
      <c r="Q989" s="5"/>
      <c r="R989" s="5"/>
      <c r="S989" s="5"/>
      <c r="T989" s="6"/>
      <c r="U989" s="6"/>
      <c r="V989" s="6"/>
      <c r="W989" s="6"/>
      <c r="X989" s="6"/>
      <c r="Y989" s="6"/>
      <c r="Z989" s="6"/>
    </row>
    <row r="990" spans="1:26" ht="15.75" customHeight="1" x14ac:dyDescent="0.3">
      <c r="A990" s="4"/>
      <c r="B990" s="41"/>
      <c r="C990" s="21"/>
      <c r="D990" s="21"/>
      <c r="E990" s="9"/>
      <c r="F990" s="9"/>
      <c r="G990" s="9"/>
      <c r="H990" s="9"/>
      <c r="I990" s="9"/>
      <c r="J990" s="9"/>
      <c r="K990" s="9"/>
      <c r="L990" s="4"/>
      <c r="M990" s="4"/>
      <c r="N990" s="5"/>
      <c r="O990" s="5"/>
      <c r="P990" s="5"/>
      <c r="Q990" s="5"/>
      <c r="R990" s="5"/>
      <c r="S990" s="5"/>
      <c r="T990" s="6"/>
      <c r="U990" s="6"/>
      <c r="V990" s="6"/>
      <c r="W990" s="6"/>
      <c r="X990" s="6"/>
      <c r="Y990" s="6"/>
      <c r="Z990" s="6"/>
    </row>
    <row r="991" spans="1:26" ht="15.75" customHeight="1" x14ac:dyDescent="0.3">
      <c r="A991" s="4"/>
      <c r="B991" s="41"/>
      <c r="C991" s="21"/>
      <c r="D991" s="21"/>
      <c r="E991" s="9"/>
      <c r="F991" s="9"/>
      <c r="G991" s="9"/>
      <c r="H991" s="9"/>
      <c r="I991" s="9"/>
      <c r="J991" s="9"/>
      <c r="K991" s="9"/>
      <c r="L991" s="4"/>
      <c r="M991" s="4"/>
      <c r="N991" s="5"/>
      <c r="O991" s="5"/>
      <c r="P991" s="5"/>
      <c r="Q991" s="5"/>
      <c r="R991" s="5"/>
      <c r="S991" s="5"/>
      <c r="T991" s="6"/>
      <c r="U991" s="6"/>
      <c r="V991" s="6"/>
      <c r="W991" s="6"/>
      <c r="X991" s="6"/>
      <c r="Y991" s="6"/>
      <c r="Z991" s="6"/>
    </row>
    <row r="992" spans="1:26" ht="15.75" customHeight="1" x14ac:dyDescent="0.3">
      <c r="A992" s="4"/>
      <c r="B992" s="41"/>
      <c r="C992" s="21"/>
      <c r="D992" s="21"/>
      <c r="E992" s="9"/>
      <c r="F992" s="9"/>
      <c r="G992" s="9"/>
      <c r="H992" s="9"/>
      <c r="I992" s="9"/>
      <c r="J992" s="9"/>
      <c r="K992" s="9"/>
      <c r="L992" s="4"/>
      <c r="M992" s="4"/>
      <c r="N992" s="5"/>
      <c r="O992" s="5"/>
      <c r="P992" s="5"/>
      <c r="Q992" s="5"/>
      <c r="R992" s="5"/>
      <c r="S992" s="5"/>
      <c r="T992" s="6"/>
      <c r="U992" s="6"/>
      <c r="V992" s="6"/>
      <c r="W992" s="6"/>
      <c r="X992" s="6"/>
      <c r="Y992" s="6"/>
      <c r="Z992" s="6"/>
    </row>
    <row r="993" spans="1:26" ht="15.75" customHeight="1" x14ac:dyDescent="0.3">
      <c r="A993" s="4"/>
      <c r="B993" s="41"/>
      <c r="C993" s="21"/>
      <c r="D993" s="21"/>
      <c r="E993" s="9"/>
      <c r="F993" s="9"/>
      <c r="G993" s="9"/>
      <c r="H993" s="9"/>
      <c r="I993" s="9"/>
      <c r="J993" s="9"/>
      <c r="K993" s="9"/>
      <c r="L993" s="4"/>
      <c r="M993" s="4"/>
      <c r="N993" s="5"/>
      <c r="O993" s="5"/>
      <c r="P993" s="5"/>
      <c r="Q993" s="5"/>
      <c r="R993" s="5"/>
      <c r="S993" s="5"/>
      <c r="T993" s="6"/>
      <c r="U993" s="6"/>
      <c r="V993" s="6"/>
      <c r="W993" s="6"/>
      <c r="X993" s="6"/>
      <c r="Y993" s="6"/>
      <c r="Z993" s="6"/>
    </row>
    <row r="994" spans="1:26" ht="15.75" customHeight="1" x14ac:dyDescent="0.3">
      <c r="A994" s="4"/>
      <c r="B994" s="41"/>
      <c r="C994" s="21"/>
      <c r="D994" s="21"/>
      <c r="E994" s="9"/>
      <c r="F994" s="9"/>
      <c r="G994" s="9"/>
      <c r="H994" s="9"/>
      <c r="I994" s="9"/>
      <c r="J994" s="9"/>
      <c r="K994" s="9"/>
      <c r="L994" s="4"/>
      <c r="M994" s="4"/>
      <c r="N994" s="5"/>
      <c r="O994" s="5"/>
      <c r="P994" s="5"/>
      <c r="Q994" s="5"/>
      <c r="R994" s="5"/>
      <c r="S994" s="5"/>
      <c r="T994" s="6"/>
      <c r="U994" s="6"/>
      <c r="V994" s="6"/>
      <c r="W994" s="6"/>
      <c r="X994" s="6"/>
      <c r="Y994" s="6"/>
      <c r="Z994" s="6"/>
    </row>
    <row r="995" spans="1:26" ht="15.75" customHeight="1" x14ac:dyDescent="0.3">
      <c r="A995" s="4"/>
      <c r="B995" s="41"/>
      <c r="C995" s="21"/>
      <c r="D995" s="21"/>
      <c r="E995" s="9"/>
      <c r="F995" s="9"/>
      <c r="G995" s="9"/>
      <c r="H995" s="9"/>
      <c r="I995" s="9"/>
      <c r="J995" s="9"/>
      <c r="K995" s="9"/>
      <c r="L995" s="4"/>
      <c r="M995" s="4"/>
      <c r="N995" s="5"/>
      <c r="O995" s="5"/>
      <c r="P995" s="5"/>
      <c r="Q995" s="5"/>
      <c r="R995" s="5"/>
      <c r="S995" s="5"/>
      <c r="T995" s="6"/>
      <c r="U995" s="6"/>
      <c r="V995" s="6"/>
      <c r="W995" s="6"/>
      <c r="X995" s="6"/>
      <c r="Y995" s="6"/>
      <c r="Z995" s="6"/>
    </row>
    <row r="996" spans="1:26" ht="15.75" customHeight="1" x14ac:dyDescent="0.3">
      <c r="A996" s="4"/>
      <c r="B996" s="41"/>
      <c r="C996" s="21"/>
      <c r="D996" s="21"/>
      <c r="E996" s="9"/>
      <c r="F996" s="9"/>
      <c r="G996" s="9"/>
      <c r="H996" s="9"/>
      <c r="I996" s="9"/>
      <c r="J996" s="9"/>
      <c r="K996" s="9"/>
      <c r="L996" s="4"/>
      <c r="M996" s="4"/>
      <c r="N996" s="5"/>
      <c r="O996" s="5"/>
      <c r="P996" s="5"/>
      <c r="Q996" s="5"/>
      <c r="R996" s="5"/>
      <c r="S996" s="5"/>
      <c r="T996" s="6"/>
      <c r="U996" s="6"/>
      <c r="V996" s="6"/>
      <c r="W996" s="6"/>
      <c r="X996" s="6"/>
      <c r="Y996" s="6"/>
      <c r="Z996" s="6"/>
    </row>
    <row r="997" spans="1:26" ht="15.75" customHeight="1" x14ac:dyDescent="0.3">
      <c r="A997" s="4"/>
      <c r="B997" s="41"/>
      <c r="C997" s="21"/>
      <c r="D997" s="21"/>
      <c r="E997" s="9"/>
      <c r="F997" s="9"/>
      <c r="G997" s="9"/>
      <c r="H997" s="9"/>
      <c r="I997" s="9"/>
      <c r="J997" s="9"/>
      <c r="K997" s="9"/>
      <c r="L997" s="4"/>
      <c r="M997" s="4"/>
      <c r="N997" s="5"/>
      <c r="O997" s="5"/>
      <c r="P997" s="5"/>
      <c r="Q997" s="5"/>
      <c r="R997" s="5"/>
      <c r="S997" s="5"/>
      <c r="T997" s="6"/>
      <c r="U997" s="6"/>
      <c r="V997" s="6"/>
      <c r="W997" s="6"/>
      <c r="X997" s="6"/>
      <c r="Y997" s="6"/>
      <c r="Z997" s="6"/>
    </row>
    <row r="998" spans="1:26" ht="15.75" customHeight="1" x14ac:dyDescent="0.3">
      <c r="A998" s="4"/>
      <c r="B998" s="41"/>
      <c r="C998" s="21"/>
      <c r="D998" s="21"/>
      <c r="E998" s="9"/>
      <c r="F998" s="9"/>
      <c r="G998" s="9"/>
      <c r="H998" s="9"/>
      <c r="I998" s="9"/>
      <c r="J998" s="9"/>
      <c r="K998" s="9"/>
      <c r="L998" s="4"/>
      <c r="M998" s="4"/>
      <c r="N998" s="5"/>
      <c r="O998" s="5"/>
      <c r="P998" s="5"/>
      <c r="Q998" s="5"/>
      <c r="R998" s="5"/>
      <c r="S998" s="5"/>
      <c r="T998" s="6"/>
      <c r="U998" s="6"/>
      <c r="V998" s="6"/>
      <c r="W998" s="6"/>
      <c r="X998" s="6"/>
      <c r="Y998" s="6"/>
      <c r="Z998" s="6"/>
    </row>
    <row r="999" spans="1:26" ht="15.75" customHeight="1" x14ac:dyDescent="0.3">
      <c r="A999" s="4"/>
      <c r="B999" s="41"/>
      <c r="C999" s="21"/>
      <c r="D999" s="21"/>
      <c r="E999" s="9"/>
      <c r="F999" s="9"/>
      <c r="G999" s="9"/>
      <c r="H999" s="9"/>
      <c r="I999" s="9"/>
      <c r="J999" s="9"/>
      <c r="K999" s="9"/>
      <c r="L999" s="4"/>
      <c r="M999" s="4"/>
      <c r="N999" s="5"/>
      <c r="O999" s="5"/>
      <c r="P999" s="5"/>
      <c r="Q999" s="5"/>
      <c r="R999" s="5"/>
      <c r="S999" s="5"/>
      <c r="T999" s="6"/>
      <c r="U999" s="6"/>
      <c r="V999" s="6"/>
      <c r="W999" s="6"/>
      <c r="X999" s="6"/>
      <c r="Y999" s="6"/>
      <c r="Z999" s="6"/>
    </row>
    <row r="1000" spans="1:26" ht="15.75" customHeight="1" x14ac:dyDescent="0.3">
      <c r="A1000" s="4"/>
      <c r="B1000" s="41"/>
      <c r="C1000" s="21"/>
      <c r="D1000" s="21"/>
      <c r="E1000" s="9"/>
      <c r="F1000" s="9"/>
      <c r="G1000" s="9"/>
      <c r="H1000" s="9"/>
      <c r="I1000" s="9"/>
      <c r="J1000" s="9"/>
      <c r="K1000" s="9"/>
      <c r="L1000" s="4"/>
      <c r="M1000" s="4"/>
      <c r="N1000" s="5"/>
      <c r="O1000" s="5"/>
      <c r="P1000" s="5"/>
      <c r="Q1000" s="5"/>
      <c r="R1000" s="5"/>
      <c r="S1000" s="5"/>
      <c r="T1000" s="6"/>
      <c r="U1000" s="6"/>
      <c r="V1000" s="6"/>
      <c r="W1000" s="6"/>
      <c r="X1000" s="6"/>
      <c r="Y1000" s="6"/>
      <c r="Z1000" s="6"/>
    </row>
  </sheetData>
  <mergeCells count="2">
    <mergeCell ref="A1:L4"/>
    <mergeCell ref="N4:S4"/>
  </mergeCells>
  <conditionalFormatting sqref="M6:M296">
    <cfRule type="cellIs" dxfId="23" priority="1" operator="greaterThanOrEqual">
      <formula>0</formula>
    </cfRule>
  </conditionalFormatting>
  <conditionalFormatting sqref="L6:L296">
    <cfRule type="cellIs" dxfId="22" priority="2" operator="lessThan">
      <formula>6</formula>
    </cfRule>
  </conditionalFormatting>
  <conditionalFormatting sqref="A5:S6 A7:M7 A8:D9 A10:A159 A18:D18 A36:D37 A48:D49 A51:D64 A68:D68 A70:D70 A72:B84 A105:D107 A108:M110 A112:M122 A129:M138 A160:S163 A164:A170 A171:D174 A175:S1000 C10:D17 C19:D35 C38:D47 C50:D50 C65:D67 C69:D69 C71:D104 C111:M111 C123:M127 C139:D158 C159:S159 C164:D170 E8:E151 E128:M128 E152:S155 E156 E157:F157 E158:S158 E164:S174 F8:M9 F18:M18 F22:M22 F36:M37 F43:M43 F48:M64 F68:M70 F70:F104 F105:M107 G15:J16 G17:M17 G19:M21 G23:M35 G38:M42 G44:M47 G65:M67 G139:M147 G148:S151 G156:S157 H10:J14 H71:M104 K10:M16 L10:L18 N7:S147">
    <cfRule type="expression" dxfId="21" priority="3">
      <formula>$B5&lt;&gt;""</formula>
    </cfRule>
  </conditionalFormatting>
  <pageMargins left="0.7" right="0.7" top="0.75" bottom="0.75" header="0" footer="0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 filterMode="1"/>
  <dimension ref="A1:R7972"/>
  <sheetViews>
    <sheetView zoomScale="94" zoomScaleNormal="94" workbookViewId="0">
      <pane ySplit="3" topLeftCell="A7962" activePane="bottomLeft" state="frozen"/>
      <selection pane="bottomLeft" activeCell="G7969" sqref="G7969"/>
    </sheetView>
  </sheetViews>
  <sheetFormatPr defaultColWidth="12.6640625" defaultRowHeight="15" customHeight="1" x14ac:dyDescent="0.3"/>
  <cols>
    <col min="1" max="1" width="7.6640625" style="114" customWidth="1"/>
    <col min="2" max="2" width="20.109375" customWidth="1"/>
    <col min="3" max="3" width="36.33203125" customWidth="1"/>
    <col min="4" max="4" width="17.33203125" customWidth="1"/>
    <col min="5" max="5" width="26.109375" customWidth="1"/>
    <col min="6" max="6" width="13.33203125" customWidth="1"/>
    <col min="7" max="7" width="22.6640625" customWidth="1"/>
    <col min="8" max="8" width="8.109375" customWidth="1"/>
    <col min="9" max="10" width="11.5546875" customWidth="1"/>
    <col min="11" max="11" width="18" customWidth="1"/>
    <col min="12" max="12" width="17.33203125" customWidth="1"/>
    <col min="13" max="13" width="47.109375" customWidth="1"/>
    <col min="14" max="14" width="11" customWidth="1"/>
    <col min="15" max="15" width="8.88671875" customWidth="1"/>
    <col min="16" max="16" width="18" customWidth="1"/>
  </cols>
  <sheetData>
    <row r="1" spans="1:16" ht="14.4" x14ac:dyDescent="0.3">
      <c r="A1" s="128" t="s">
        <v>4193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6"/>
      <c r="P1" s="6"/>
    </row>
    <row r="2" spans="1:16" ht="14.4" x14ac:dyDescent="0.3">
      <c r="A2" s="129"/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6"/>
      <c r="P2" s="6"/>
    </row>
    <row r="3" spans="1:16" ht="14.4" x14ac:dyDescent="0.3">
      <c r="A3" s="57" t="s">
        <v>6</v>
      </c>
      <c r="B3" s="57" t="s">
        <v>402</v>
      </c>
      <c r="C3" s="56" t="s">
        <v>403</v>
      </c>
      <c r="D3" s="58" t="s">
        <v>8</v>
      </c>
      <c r="E3" s="58" t="s">
        <v>9</v>
      </c>
      <c r="F3" s="56" t="s">
        <v>404</v>
      </c>
      <c r="G3" s="56" t="s">
        <v>405</v>
      </c>
      <c r="H3" s="56" t="s">
        <v>11</v>
      </c>
      <c r="I3" s="56" t="s">
        <v>6588</v>
      </c>
      <c r="J3" s="56" t="s">
        <v>6589</v>
      </c>
      <c r="K3" s="59" t="s">
        <v>406</v>
      </c>
      <c r="L3" s="59" t="s">
        <v>407</v>
      </c>
      <c r="M3" s="59" t="s">
        <v>408</v>
      </c>
      <c r="N3" s="59" t="s">
        <v>409</v>
      </c>
      <c r="O3" s="6"/>
      <c r="P3" s="6"/>
    </row>
    <row r="4" spans="1:16" ht="14.4" x14ac:dyDescent="0.3">
      <c r="A4" s="60">
        <v>1</v>
      </c>
      <c r="B4" s="60" t="s">
        <v>410</v>
      </c>
      <c r="C4" s="48" t="s">
        <v>162</v>
      </c>
      <c r="D4" s="47" t="s">
        <v>100</v>
      </c>
      <c r="E4" s="47"/>
      <c r="F4" s="61">
        <v>45807</v>
      </c>
      <c r="G4" s="62" t="s">
        <v>411</v>
      </c>
      <c r="H4" s="63">
        <v>1</v>
      </c>
      <c r="I4" s="63"/>
      <c r="J4" s="63"/>
      <c r="K4" s="64" t="s">
        <v>412</v>
      </c>
      <c r="L4" s="65"/>
      <c r="M4" s="65"/>
      <c r="N4" s="65"/>
      <c r="O4" s="6"/>
      <c r="P4" s="6"/>
    </row>
    <row r="5" spans="1:16" ht="14.4" x14ac:dyDescent="0.3">
      <c r="A5" s="60">
        <v>2</v>
      </c>
      <c r="B5" s="60" t="s">
        <v>413</v>
      </c>
      <c r="C5" s="48" t="s">
        <v>58</v>
      </c>
      <c r="D5" s="47" t="s">
        <v>53</v>
      </c>
      <c r="E5" s="47"/>
      <c r="F5" s="61">
        <v>45791</v>
      </c>
      <c r="G5" s="62" t="s">
        <v>414</v>
      </c>
      <c r="H5" s="63">
        <v>2</v>
      </c>
      <c r="I5" s="63"/>
      <c r="J5" s="63"/>
      <c r="K5" s="64">
        <v>82500</v>
      </c>
      <c r="L5" s="65"/>
      <c r="M5" s="65"/>
      <c r="N5" s="65"/>
      <c r="O5" s="6"/>
      <c r="P5" s="6"/>
    </row>
    <row r="6" spans="1:16" ht="14.4" x14ac:dyDescent="0.3">
      <c r="A6" s="60">
        <v>3</v>
      </c>
      <c r="B6" s="60">
        <v>2</v>
      </c>
      <c r="C6" s="48" t="s">
        <v>138</v>
      </c>
      <c r="D6" s="47" t="s">
        <v>100</v>
      </c>
      <c r="E6" s="47"/>
      <c r="F6" s="61">
        <v>45791</v>
      </c>
      <c r="G6" s="62" t="s">
        <v>415</v>
      </c>
      <c r="H6" s="63">
        <v>6</v>
      </c>
      <c r="I6" s="63"/>
      <c r="J6" s="63"/>
      <c r="K6" s="64">
        <v>1237500</v>
      </c>
      <c r="L6" s="65"/>
      <c r="M6" s="65"/>
      <c r="N6" s="65"/>
      <c r="O6" s="6"/>
      <c r="P6" s="6"/>
    </row>
    <row r="7" spans="1:16" ht="14.4" x14ac:dyDescent="0.3">
      <c r="A7" s="60">
        <v>4</v>
      </c>
      <c r="B7" s="60" t="s">
        <v>413</v>
      </c>
      <c r="C7" s="48" t="s">
        <v>138</v>
      </c>
      <c r="D7" s="47" t="s">
        <v>100</v>
      </c>
      <c r="E7" s="47"/>
      <c r="F7" s="61">
        <v>45790</v>
      </c>
      <c r="G7" s="62" t="s">
        <v>415</v>
      </c>
      <c r="H7" s="63">
        <v>6</v>
      </c>
      <c r="I7" s="63"/>
      <c r="J7" s="63"/>
      <c r="K7" s="64">
        <v>1237500</v>
      </c>
      <c r="L7" s="65"/>
      <c r="M7" s="65"/>
      <c r="N7" s="65"/>
      <c r="O7" s="6"/>
      <c r="P7" s="6"/>
    </row>
    <row r="8" spans="1:16" ht="14.4" x14ac:dyDescent="0.3">
      <c r="A8" s="60">
        <v>5</v>
      </c>
      <c r="B8" s="60" t="s">
        <v>413</v>
      </c>
      <c r="C8" s="48" t="s">
        <v>41</v>
      </c>
      <c r="D8" s="47" t="s">
        <v>42</v>
      </c>
      <c r="E8" s="47"/>
      <c r="F8" s="61">
        <v>45793</v>
      </c>
      <c r="G8" s="62" t="s">
        <v>416</v>
      </c>
      <c r="H8" s="63">
        <v>2</v>
      </c>
      <c r="I8" s="63"/>
      <c r="J8" s="63"/>
      <c r="K8" s="64">
        <v>16500</v>
      </c>
      <c r="L8" s="65"/>
      <c r="M8" s="65"/>
      <c r="N8" s="65"/>
      <c r="O8" s="6"/>
      <c r="P8" s="6"/>
    </row>
    <row r="9" spans="1:16" ht="14.4" x14ac:dyDescent="0.3">
      <c r="A9" s="60">
        <v>6</v>
      </c>
      <c r="B9" s="60" t="s">
        <v>413</v>
      </c>
      <c r="C9" s="48" t="s">
        <v>41</v>
      </c>
      <c r="D9" s="47" t="s">
        <v>42</v>
      </c>
      <c r="E9" s="47"/>
      <c r="F9" s="61">
        <v>45793</v>
      </c>
      <c r="G9" s="62" t="s">
        <v>417</v>
      </c>
      <c r="H9" s="63">
        <v>1</v>
      </c>
      <c r="I9" s="63"/>
      <c r="J9" s="63"/>
      <c r="K9" s="64">
        <v>8250</v>
      </c>
      <c r="L9" s="65"/>
      <c r="M9" s="65"/>
      <c r="N9" s="65"/>
      <c r="O9" s="6"/>
      <c r="P9" s="6"/>
    </row>
    <row r="10" spans="1:16" ht="14.4" x14ac:dyDescent="0.3">
      <c r="A10" s="60">
        <v>7</v>
      </c>
      <c r="B10" s="60" t="s">
        <v>413</v>
      </c>
      <c r="C10" s="48" t="s">
        <v>41</v>
      </c>
      <c r="D10" s="47" t="s">
        <v>42</v>
      </c>
      <c r="E10" s="47"/>
      <c r="F10" s="61">
        <v>45793</v>
      </c>
      <c r="G10" s="62" t="s">
        <v>416</v>
      </c>
      <c r="H10" s="63">
        <v>1</v>
      </c>
      <c r="I10" s="63"/>
      <c r="J10" s="63"/>
      <c r="K10" s="64">
        <v>8250</v>
      </c>
      <c r="L10" s="65"/>
      <c r="M10" s="65"/>
      <c r="N10" s="65"/>
      <c r="O10" s="6"/>
      <c r="P10" s="6"/>
    </row>
    <row r="11" spans="1:16" ht="14.4" x14ac:dyDescent="0.3">
      <c r="A11" s="60">
        <v>8</v>
      </c>
      <c r="B11" s="60" t="s">
        <v>413</v>
      </c>
      <c r="C11" s="48" t="s">
        <v>41</v>
      </c>
      <c r="D11" s="47" t="s">
        <v>42</v>
      </c>
      <c r="E11" s="47"/>
      <c r="F11" s="61">
        <v>45794</v>
      </c>
      <c r="G11" s="62" t="s">
        <v>416</v>
      </c>
      <c r="H11" s="63">
        <v>3</v>
      </c>
      <c r="I11" s="63"/>
      <c r="J11" s="63"/>
      <c r="K11" s="64">
        <v>24750</v>
      </c>
      <c r="L11" s="65"/>
      <c r="M11" s="65"/>
      <c r="N11" s="65"/>
      <c r="O11" s="6"/>
      <c r="P11" s="6"/>
    </row>
    <row r="12" spans="1:16" ht="14.4" x14ac:dyDescent="0.3">
      <c r="A12" s="60">
        <v>9</v>
      </c>
      <c r="B12" s="60" t="s">
        <v>413</v>
      </c>
      <c r="C12" s="48" t="s">
        <v>56</v>
      </c>
      <c r="D12" s="48" t="s">
        <v>53</v>
      </c>
      <c r="E12" s="48"/>
      <c r="F12" s="61">
        <v>45795</v>
      </c>
      <c r="G12" s="62" t="s">
        <v>414</v>
      </c>
      <c r="H12" s="63">
        <v>7</v>
      </c>
      <c r="I12" s="63"/>
      <c r="J12" s="63"/>
      <c r="K12" s="64">
        <v>288750</v>
      </c>
      <c r="L12" s="65"/>
      <c r="M12" s="65"/>
      <c r="N12" s="65"/>
      <c r="O12" s="6"/>
      <c r="P12" s="6"/>
    </row>
    <row r="13" spans="1:16" ht="14.4" x14ac:dyDescent="0.3">
      <c r="A13" s="60">
        <v>10</v>
      </c>
      <c r="B13" s="60" t="s">
        <v>413</v>
      </c>
      <c r="C13" s="48" t="s">
        <v>127</v>
      </c>
      <c r="D13" s="48" t="s">
        <v>102</v>
      </c>
      <c r="E13" s="48"/>
      <c r="F13" s="61">
        <v>45796</v>
      </c>
      <c r="G13" s="62" t="s">
        <v>415</v>
      </c>
      <c r="H13" s="63">
        <v>7</v>
      </c>
      <c r="I13" s="63"/>
      <c r="J13" s="63"/>
      <c r="K13" s="64">
        <v>288750</v>
      </c>
      <c r="L13" s="65"/>
      <c r="M13" s="65"/>
      <c r="N13" s="65"/>
      <c r="O13" s="6"/>
      <c r="P13" s="6"/>
    </row>
    <row r="14" spans="1:16" ht="14.4" x14ac:dyDescent="0.3">
      <c r="A14" s="60">
        <v>11</v>
      </c>
      <c r="B14" s="60" t="s">
        <v>413</v>
      </c>
      <c r="C14" s="48" t="s">
        <v>59</v>
      </c>
      <c r="D14" s="48" t="s">
        <v>60</v>
      </c>
      <c r="E14" s="48"/>
      <c r="F14" s="61">
        <v>45796</v>
      </c>
      <c r="G14" s="62" t="s">
        <v>418</v>
      </c>
      <c r="H14" s="63">
        <v>1</v>
      </c>
      <c r="I14" s="63"/>
      <c r="J14" s="63"/>
      <c r="K14" s="64">
        <v>41250</v>
      </c>
      <c r="L14" s="65"/>
      <c r="M14" s="65"/>
      <c r="N14" s="65"/>
      <c r="O14" s="6"/>
      <c r="P14" s="6"/>
    </row>
    <row r="15" spans="1:16" ht="14.4" x14ac:dyDescent="0.3">
      <c r="A15" s="60">
        <v>12</v>
      </c>
      <c r="B15" s="60" t="s">
        <v>413</v>
      </c>
      <c r="C15" s="48" t="s">
        <v>419</v>
      </c>
      <c r="D15" s="48" t="s">
        <v>100</v>
      </c>
      <c r="E15" s="48"/>
      <c r="F15" s="61">
        <v>45796</v>
      </c>
      <c r="G15" s="62" t="s">
        <v>415</v>
      </c>
      <c r="H15" s="63">
        <v>33</v>
      </c>
      <c r="I15" s="63"/>
      <c r="J15" s="63"/>
      <c r="K15" s="64" t="s">
        <v>412</v>
      </c>
      <c r="L15" s="65"/>
      <c r="M15" s="65"/>
      <c r="N15" s="65"/>
      <c r="O15" s="6"/>
      <c r="P15" s="6"/>
    </row>
    <row r="16" spans="1:16" ht="14.4" x14ac:dyDescent="0.3">
      <c r="A16" s="60">
        <v>13</v>
      </c>
      <c r="B16" s="60" t="s">
        <v>413</v>
      </c>
      <c r="C16" s="48" t="s">
        <v>97</v>
      </c>
      <c r="D16" s="48" t="s">
        <v>98</v>
      </c>
      <c r="E16" s="48"/>
      <c r="F16" s="61">
        <v>45797</v>
      </c>
      <c r="G16" s="62" t="s">
        <v>420</v>
      </c>
      <c r="H16" s="63">
        <v>1</v>
      </c>
      <c r="I16" s="63"/>
      <c r="J16" s="63"/>
      <c r="K16" s="64">
        <v>165000</v>
      </c>
      <c r="L16" s="65"/>
      <c r="M16" s="65"/>
      <c r="N16" s="65"/>
      <c r="O16" s="6"/>
      <c r="P16" s="6"/>
    </row>
    <row r="17" spans="1:16" ht="14.4" x14ac:dyDescent="0.3">
      <c r="A17" s="60">
        <v>14</v>
      </c>
      <c r="B17" s="60" t="s">
        <v>413</v>
      </c>
      <c r="C17" s="48" t="s">
        <v>97</v>
      </c>
      <c r="D17" s="48" t="s">
        <v>98</v>
      </c>
      <c r="E17" s="48"/>
      <c r="F17" s="61">
        <v>45798</v>
      </c>
      <c r="G17" s="62" t="s">
        <v>420</v>
      </c>
      <c r="H17" s="63">
        <v>2</v>
      </c>
      <c r="I17" s="63"/>
      <c r="J17" s="63"/>
      <c r="K17" s="64">
        <v>330000</v>
      </c>
      <c r="L17" s="65"/>
      <c r="M17" s="65"/>
      <c r="N17" s="65"/>
      <c r="O17" s="6"/>
      <c r="P17" s="6"/>
    </row>
    <row r="18" spans="1:16" ht="14.4" x14ac:dyDescent="0.3">
      <c r="A18" s="60">
        <v>15</v>
      </c>
      <c r="B18" s="60" t="s">
        <v>413</v>
      </c>
      <c r="C18" s="48" t="s">
        <v>97</v>
      </c>
      <c r="D18" s="48" t="s">
        <v>98</v>
      </c>
      <c r="E18" s="48"/>
      <c r="F18" s="61">
        <v>45799</v>
      </c>
      <c r="G18" s="62" t="s">
        <v>420</v>
      </c>
      <c r="H18" s="63">
        <v>1</v>
      </c>
      <c r="I18" s="63"/>
      <c r="J18" s="63"/>
      <c r="K18" s="64">
        <v>165000</v>
      </c>
      <c r="L18" s="65"/>
      <c r="M18" s="65"/>
      <c r="N18" s="65"/>
      <c r="O18" s="6"/>
      <c r="P18" s="6"/>
    </row>
    <row r="19" spans="1:16" ht="14.4" x14ac:dyDescent="0.3">
      <c r="A19" s="60">
        <v>16</v>
      </c>
      <c r="B19" s="60" t="s">
        <v>413</v>
      </c>
      <c r="C19" s="48" t="s">
        <v>73</v>
      </c>
      <c r="D19" s="48" t="s">
        <v>74</v>
      </c>
      <c r="E19" s="48"/>
      <c r="F19" s="61">
        <v>45800</v>
      </c>
      <c r="G19" s="62" t="s">
        <v>421</v>
      </c>
      <c r="H19" s="63">
        <v>1</v>
      </c>
      <c r="I19" s="63"/>
      <c r="J19" s="63"/>
      <c r="K19" s="64">
        <v>1443750</v>
      </c>
      <c r="L19" s="65"/>
      <c r="M19" s="65"/>
      <c r="N19" s="65"/>
      <c r="O19" s="6"/>
      <c r="P19" s="6"/>
    </row>
    <row r="20" spans="1:16" ht="14.4" x14ac:dyDescent="0.3">
      <c r="A20" s="60">
        <v>17</v>
      </c>
      <c r="B20" s="60" t="s">
        <v>413</v>
      </c>
      <c r="C20" s="48" t="s">
        <v>97</v>
      </c>
      <c r="D20" s="48" t="s">
        <v>98</v>
      </c>
      <c r="E20" s="48"/>
      <c r="F20" s="61">
        <v>45801</v>
      </c>
      <c r="G20" s="62" t="s">
        <v>420</v>
      </c>
      <c r="H20" s="63">
        <v>1.5</v>
      </c>
      <c r="I20" s="63"/>
      <c r="J20" s="63"/>
      <c r="K20" s="64">
        <v>247500</v>
      </c>
      <c r="L20" s="65"/>
      <c r="M20" s="65"/>
      <c r="N20" s="65"/>
      <c r="O20" s="6"/>
      <c r="P20" s="6"/>
    </row>
    <row r="21" spans="1:16" ht="15.75" customHeight="1" x14ac:dyDescent="0.3">
      <c r="A21" s="60">
        <v>18</v>
      </c>
      <c r="B21" s="60" t="s">
        <v>413</v>
      </c>
      <c r="C21" s="48" t="s">
        <v>97</v>
      </c>
      <c r="D21" s="48" t="s">
        <v>98</v>
      </c>
      <c r="E21" s="48"/>
      <c r="F21" s="61">
        <v>45803</v>
      </c>
      <c r="G21" s="62" t="s">
        <v>420</v>
      </c>
      <c r="H21" s="63">
        <v>0.5</v>
      </c>
      <c r="I21" s="63"/>
      <c r="J21" s="63"/>
      <c r="K21" s="64">
        <v>82500</v>
      </c>
      <c r="L21" s="65"/>
      <c r="M21" s="65"/>
      <c r="N21" s="65"/>
      <c r="O21" s="6"/>
      <c r="P21" s="6"/>
    </row>
    <row r="22" spans="1:16" ht="15.75" customHeight="1" x14ac:dyDescent="0.3">
      <c r="A22" s="60">
        <v>19</v>
      </c>
      <c r="B22" s="60" t="s">
        <v>413</v>
      </c>
      <c r="C22" s="48" t="s">
        <v>128</v>
      </c>
      <c r="D22" s="48" t="s">
        <v>102</v>
      </c>
      <c r="E22" s="48"/>
      <c r="F22" s="61">
        <v>45803</v>
      </c>
      <c r="G22" s="62" t="s">
        <v>415</v>
      </c>
      <c r="H22" s="63">
        <v>2</v>
      </c>
      <c r="I22" s="63"/>
      <c r="J22" s="63"/>
      <c r="K22" s="64">
        <v>82500</v>
      </c>
      <c r="L22" s="65"/>
      <c r="M22" s="65"/>
      <c r="N22" s="65"/>
      <c r="O22" s="6"/>
      <c r="P22" s="6"/>
    </row>
    <row r="23" spans="1:16" ht="15.75" customHeight="1" x14ac:dyDescent="0.3">
      <c r="A23" s="60">
        <v>20</v>
      </c>
      <c r="B23" s="60" t="s">
        <v>413</v>
      </c>
      <c r="C23" s="48" t="s">
        <v>138</v>
      </c>
      <c r="D23" s="48" t="s">
        <v>100</v>
      </c>
      <c r="E23" s="48"/>
      <c r="F23" s="61">
        <v>45803</v>
      </c>
      <c r="G23" s="62" t="s">
        <v>415</v>
      </c>
      <c r="H23" s="63">
        <v>6</v>
      </c>
      <c r="I23" s="63"/>
      <c r="J23" s="63"/>
      <c r="K23" s="64">
        <v>1237500</v>
      </c>
      <c r="L23" s="65"/>
      <c r="M23" s="65"/>
      <c r="N23" s="65"/>
      <c r="O23" s="6"/>
      <c r="P23" s="6"/>
    </row>
    <row r="24" spans="1:16" ht="15.75" customHeight="1" x14ac:dyDescent="0.3">
      <c r="A24" s="60">
        <v>21</v>
      </c>
      <c r="B24" s="60" t="s">
        <v>413</v>
      </c>
      <c r="C24" s="48" t="s">
        <v>142</v>
      </c>
      <c r="D24" s="48" t="s">
        <v>100</v>
      </c>
      <c r="E24" s="48"/>
      <c r="F24" s="61">
        <v>45803</v>
      </c>
      <c r="G24" s="62" t="s">
        <v>422</v>
      </c>
      <c r="H24" s="63">
        <v>1</v>
      </c>
      <c r="I24" s="63"/>
      <c r="J24" s="63"/>
      <c r="K24" s="64">
        <v>151250</v>
      </c>
      <c r="L24" s="65"/>
      <c r="M24" s="65"/>
      <c r="N24" s="65"/>
      <c r="O24" s="6"/>
      <c r="P24" s="6"/>
    </row>
    <row r="25" spans="1:16" ht="15.75" customHeight="1" x14ac:dyDescent="0.3">
      <c r="A25" s="60">
        <v>22</v>
      </c>
      <c r="B25" s="60" t="s">
        <v>413</v>
      </c>
      <c r="C25" s="48" t="s">
        <v>127</v>
      </c>
      <c r="D25" s="48" t="s">
        <v>102</v>
      </c>
      <c r="E25" s="48"/>
      <c r="F25" s="61">
        <v>45805</v>
      </c>
      <c r="G25" s="62" t="s">
        <v>415</v>
      </c>
      <c r="H25" s="63">
        <v>2</v>
      </c>
      <c r="I25" s="63"/>
      <c r="J25" s="63"/>
      <c r="K25" s="64">
        <v>82500</v>
      </c>
      <c r="L25" s="65"/>
      <c r="M25" s="65"/>
      <c r="N25" s="65"/>
      <c r="O25" s="6"/>
      <c r="P25" s="6"/>
    </row>
    <row r="26" spans="1:16" ht="15.75" customHeight="1" x14ac:dyDescent="0.3">
      <c r="A26" s="60">
        <v>23</v>
      </c>
      <c r="B26" s="60" t="s">
        <v>413</v>
      </c>
      <c r="C26" s="48" t="s">
        <v>115</v>
      </c>
      <c r="D26" s="48" t="s">
        <v>102</v>
      </c>
      <c r="E26" s="48"/>
      <c r="F26" s="61">
        <v>45807</v>
      </c>
      <c r="G26" s="62" t="s">
        <v>415</v>
      </c>
      <c r="H26" s="63">
        <v>9</v>
      </c>
      <c r="I26" s="63"/>
      <c r="J26" s="63"/>
      <c r="K26" s="64">
        <v>371250</v>
      </c>
      <c r="L26" s="65"/>
      <c r="M26" s="65"/>
      <c r="N26" s="65"/>
      <c r="O26" s="6"/>
      <c r="P26" s="6"/>
    </row>
    <row r="27" spans="1:16" ht="15.75" customHeight="1" x14ac:dyDescent="0.3">
      <c r="A27" s="60">
        <v>24</v>
      </c>
      <c r="B27" s="60" t="s">
        <v>413</v>
      </c>
      <c r="C27" s="48" t="s">
        <v>55</v>
      </c>
      <c r="D27" s="48" t="s">
        <v>53</v>
      </c>
      <c r="E27" s="48"/>
      <c r="F27" s="61">
        <v>45790</v>
      </c>
      <c r="G27" s="62" t="s">
        <v>423</v>
      </c>
      <c r="H27" s="63">
        <v>13</v>
      </c>
      <c r="I27" s="63"/>
      <c r="J27" s="63"/>
      <c r="K27" s="64" t="s">
        <v>412</v>
      </c>
      <c r="L27" s="65"/>
      <c r="M27" s="65"/>
      <c r="N27" s="65"/>
      <c r="O27" s="6"/>
      <c r="P27" s="6"/>
    </row>
    <row r="28" spans="1:16" ht="15.75" customHeight="1" x14ac:dyDescent="0.3">
      <c r="A28" s="60">
        <v>25</v>
      </c>
      <c r="B28" s="60" t="s">
        <v>413</v>
      </c>
      <c r="C28" s="48" t="s">
        <v>73</v>
      </c>
      <c r="D28" s="48" t="s">
        <v>74</v>
      </c>
      <c r="E28" s="48"/>
      <c r="F28" s="61">
        <v>45807</v>
      </c>
      <c r="G28" s="62" t="s">
        <v>424</v>
      </c>
      <c r="H28" s="63">
        <v>1</v>
      </c>
      <c r="I28" s="63"/>
      <c r="J28" s="63"/>
      <c r="K28" s="64" t="s">
        <v>412</v>
      </c>
      <c r="L28" s="65"/>
      <c r="M28" s="65"/>
      <c r="N28" s="65"/>
      <c r="O28" s="6"/>
      <c r="P28" s="6"/>
    </row>
    <row r="29" spans="1:16" ht="15.75" customHeight="1" x14ac:dyDescent="0.3">
      <c r="A29" s="60">
        <v>26</v>
      </c>
      <c r="B29" s="60" t="s">
        <v>413</v>
      </c>
      <c r="C29" s="48" t="s">
        <v>194</v>
      </c>
      <c r="D29" s="48" t="s">
        <v>53</v>
      </c>
      <c r="E29" s="48"/>
      <c r="F29" s="61">
        <v>45808</v>
      </c>
      <c r="G29" s="62" t="s">
        <v>425</v>
      </c>
      <c r="H29" s="63">
        <v>7</v>
      </c>
      <c r="I29" s="63"/>
      <c r="J29" s="63"/>
      <c r="K29" s="64">
        <v>329977.08333333337</v>
      </c>
      <c r="L29" s="65"/>
      <c r="M29" s="65"/>
      <c r="N29" s="65"/>
      <c r="O29" s="6"/>
      <c r="P29" s="6"/>
    </row>
    <row r="30" spans="1:16" ht="15.75" customHeight="1" x14ac:dyDescent="0.3">
      <c r="A30" s="60">
        <v>27</v>
      </c>
      <c r="B30" s="60" t="s">
        <v>413</v>
      </c>
      <c r="C30" s="48" t="s">
        <v>138</v>
      </c>
      <c r="D30" s="48" t="s">
        <v>100</v>
      </c>
      <c r="E30" s="48"/>
      <c r="F30" s="61">
        <v>45808</v>
      </c>
      <c r="G30" s="62" t="s">
        <v>415</v>
      </c>
      <c r="H30" s="63">
        <v>1</v>
      </c>
      <c r="I30" s="63"/>
      <c r="J30" s="63"/>
      <c r="K30" s="64">
        <v>206250</v>
      </c>
      <c r="L30" s="65"/>
      <c r="M30" s="65"/>
      <c r="N30" s="65"/>
      <c r="O30" s="6"/>
      <c r="P30" s="6"/>
    </row>
    <row r="31" spans="1:16" ht="15.75" customHeight="1" x14ac:dyDescent="0.3">
      <c r="A31" s="60">
        <v>28</v>
      </c>
      <c r="B31" s="60" t="s">
        <v>413</v>
      </c>
      <c r="C31" s="48" t="s">
        <v>194</v>
      </c>
      <c r="D31" s="48" t="s">
        <v>53</v>
      </c>
      <c r="E31" s="48"/>
      <c r="F31" s="61">
        <v>45810</v>
      </c>
      <c r="G31" s="62" t="s">
        <v>425</v>
      </c>
      <c r="H31" s="63">
        <v>7</v>
      </c>
      <c r="I31" s="63"/>
      <c r="J31" s="63"/>
      <c r="K31" s="64">
        <v>329977.08333333337</v>
      </c>
      <c r="L31" s="65"/>
      <c r="M31" s="65"/>
      <c r="N31" s="65"/>
      <c r="O31" s="6"/>
      <c r="P31" s="6"/>
    </row>
    <row r="32" spans="1:16" ht="15.75" customHeight="1" x14ac:dyDescent="0.3">
      <c r="A32" s="60">
        <v>29</v>
      </c>
      <c r="B32" s="60" t="s">
        <v>413</v>
      </c>
      <c r="C32" s="48" t="s">
        <v>135</v>
      </c>
      <c r="D32" s="48" t="s">
        <v>102</v>
      </c>
      <c r="E32" s="48"/>
      <c r="F32" s="61">
        <v>45814</v>
      </c>
      <c r="G32" s="62" t="s">
        <v>415</v>
      </c>
      <c r="H32" s="63">
        <v>4</v>
      </c>
      <c r="I32" s="63"/>
      <c r="J32" s="63"/>
      <c r="K32" s="64">
        <v>165000</v>
      </c>
      <c r="L32" s="65"/>
      <c r="M32" s="65"/>
      <c r="N32" s="65"/>
      <c r="O32" s="6"/>
      <c r="P32" s="6"/>
    </row>
    <row r="33" spans="1:16" ht="15.75" customHeight="1" x14ac:dyDescent="0.3">
      <c r="A33" s="60">
        <v>30</v>
      </c>
      <c r="B33" s="60" t="s">
        <v>413</v>
      </c>
      <c r="C33" s="48" t="s">
        <v>116</v>
      </c>
      <c r="D33" s="48" t="s">
        <v>102</v>
      </c>
      <c r="E33" s="48"/>
      <c r="F33" s="61">
        <v>45814</v>
      </c>
      <c r="G33" s="62" t="s">
        <v>415</v>
      </c>
      <c r="H33" s="63">
        <v>3</v>
      </c>
      <c r="I33" s="63"/>
      <c r="J33" s="63"/>
      <c r="K33" s="64">
        <v>0</v>
      </c>
      <c r="L33" s="65"/>
      <c r="M33" s="65"/>
      <c r="N33" s="65"/>
      <c r="O33" s="6"/>
      <c r="P33" s="6"/>
    </row>
    <row r="34" spans="1:16" ht="15.75" customHeight="1" x14ac:dyDescent="0.3">
      <c r="A34" s="60">
        <v>31</v>
      </c>
      <c r="B34" s="60" t="s">
        <v>413</v>
      </c>
      <c r="C34" s="48" t="s">
        <v>115</v>
      </c>
      <c r="D34" s="48" t="s">
        <v>102</v>
      </c>
      <c r="E34" s="48"/>
      <c r="F34" s="61">
        <v>45815</v>
      </c>
      <c r="G34" s="62" t="s">
        <v>415</v>
      </c>
      <c r="H34" s="63">
        <v>1</v>
      </c>
      <c r="I34" s="63"/>
      <c r="J34" s="63"/>
      <c r="K34" s="64">
        <v>41250</v>
      </c>
      <c r="L34" s="65"/>
      <c r="M34" s="65"/>
      <c r="N34" s="65"/>
      <c r="O34" s="6"/>
      <c r="P34" s="6"/>
    </row>
    <row r="35" spans="1:16" ht="15.75" customHeight="1" x14ac:dyDescent="0.3">
      <c r="A35" s="60">
        <v>32</v>
      </c>
      <c r="B35" s="60" t="s">
        <v>413</v>
      </c>
      <c r="C35" s="48" t="s">
        <v>73</v>
      </c>
      <c r="D35" s="48" t="s">
        <v>74</v>
      </c>
      <c r="E35" s="48"/>
      <c r="F35" s="61">
        <v>45817</v>
      </c>
      <c r="G35" s="62" t="s">
        <v>421</v>
      </c>
      <c r="H35" s="63">
        <v>1</v>
      </c>
      <c r="I35" s="63"/>
      <c r="J35" s="63"/>
      <c r="K35" s="64">
        <v>1443750</v>
      </c>
      <c r="L35" s="65"/>
      <c r="M35" s="65"/>
      <c r="N35" s="65"/>
      <c r="O35" s="6"/>
      <c r="P35" s="6"/>
    </row>
    <row r="36" spans="1:16" ht="15.75" customHeight="1" x14ac:dyDescent="0.3">
      <c r="A36" s="60">
        <v>33</v>
      </c>
      <c r="B36" s="60" t="s">
        <v>413</v>
      </c>
      <c r="C36" s="48" t="s">
        <v>73</v>
      </c>
      <c r="D36" s="48" t="s">
        <v>74</v>
      </c>
      <c r="E36" s="48"/>
      <c r="F36" s="61">
        <v>45817</v>
      </c>
      <c r="G36" s="62" t="s">
        <v>421</v>
      </c>
      <c r="H36" s="63">
        <v>1</v>
      </c>
      <c r="I36" s="63"/>
      <c r="J36" s="63"/>
      <c r="K36" s="64">
        <v>1443750</v>
      </c>
      <c r="L36" s="65"/>
      <c r="M36" s="65"/>
      <c r="N36" s="65"/>
      <c r="O36" s="6"/>
      <c r="P36" s="6"/>
    </row>
    <row r="37" spans="1:16" ht="15.75" customHeight="1" x14ac:dyDescent="0.3">
      <c r="A37" s="60">
        <v>34</v>
      </c>
      <c r="B37" s="60" t="s">
        <v>413</v>
      </c>
      <c r="C37" s="48" t="s">
        <v>161</v>
      </c>
      <c r="D37" s="48" t="s">
        <v>100</v>
      </c>
      <c r="E37" s="48"/>
      <c r="F37" s="61">
        <v>45818</v>
      </c>
      <c r="G37" s="62" t="s">
        <v>426</v>
      </c>
      <c r="H37" s="63">
        <v>1</v>
      </c>
      <c r="I37" s="63"/>
      <c r="J37" s="63"/>
      <c r="K37" s="64">
        <v>61875</v>
      </c>
      <c r="L37" s="65"/>
      <c r="M37" s="65"/>
      <c r="N37" s="65"/>
      <c r="O37" s="6"/>
      <c r="P37" s="6"/>
    </row>
    <row r="38" spans="1:16" ht="15.75" customHeight="1" x14ac:dyDescent="0.3">
      <c r="A38" s="60">
        <v>35</v>
      </c>
      <c r="B38" s="60" t="s">
        <v>413</v>
      </c>
      <c r="C38" s="48" t="s">
        <v>226</v>
      </c>
      <c r="D38" s="48" t="s">
        <v>427</v>
      </c>
      <c r="E38" s="48"/>
      <c r="F38" s="61">
        <v>45821</v>
      </c>
      <c r="G38" s="62" t="s">
        <v>428</v>
      </c>
      <c r="H38" s="63">
        <v>3</v>
      </c>
      <c r="I38" s="63"/>
      <c r="J38" s="63"/>
      <c r="K38" s="64">
        <v>495000</v>
      </c>
      <c r="L38" s="65"/>
      <c r="M38" s="65"/>
      <c r="N38" s="65"/>
      <c r="O38" s="6"/>
      <c r="P38" s="6"/>
    </row>
    <row r="39" spans="1:16" ht="15.75" customHeight="1" x14ac:dyDescent="0.3">
      <c r="A39" s="60">
        <v>36</v>
      </c>
      <c r="B39" s="60" t="s">
        <v>413</v>
      </c>
      <c r="C39" s="48" t="s">
        <v>97</v>
      </c>
      <c r="D39" s="48" t="s">
        <v>98</v>
      </c>
      <c r="E39" s="48"/>
      <c r="F39" s="61">
        <v>45821</v>
      </c>
      <c r="G39" s="62" t="s">
        <v>420</v>
      </c>
      <c r="H39" s="63">
        <v>1</v>
      </c>
      <c r="I39" s="63"/>
      <c r="J39" s="63"/>
      <c r="K39" s="64">
        <v>165000</v>
      </c>
      <c r="L39" s="65"/>
      <c r="M39" s="65"/>
      <c r="N39" s="65"/>
      <c r="O39" s="6"/>
      <c r="P39" s="6"/>
    </row>
    <row r="40" spans="1:16" ht="15.75" customHeight="1" x14ac:dyDescent="0.3">
      <c r="A40" s="60">
        <v>37</v>
      </c>
      <c r="B40" s="60" t="s">
        <v>413</v>
      </c>
      <c r="C40" s="48" t="s">
        <v>97</v>
      </c>
      <c r="D40" s="62" t="s">
        <v>98</v>
      </c>
      <c r="E40" s="62"/>
      <c r="F40" s="61">
        <v>45822</v>
      </c>
      <c r="G40" s="62" t="s">
        <v>420</v>
      </c>
      <c r="H40" s="63">
        <v>2</v>
      </c>
      <c r="I40" s="63"/>
      <c r="J40" s="63"/>
      <c r="K40" s="64">
        <v>330000</v>
      </c>
      <c r="L40" s="65"/>
      <c r="M40" s="65"/>
      <c r="N40" s="65"/>
      <c r="O40" s="6"/>
      <c r="P40" s="6"/>
    </row>
    <row r="41" spans="1:16" ht="15.75" customHeight="1" x14ac:dyDescent="0.3">
      <c r="A41" s="60">
        <v>38</v>
      </c>
      <c r="B41" s="60" t="s">
        <v>413</v>
      </c>
      <c r="C41" s="48" t="s">
        <v>73</v>
      </c>
      <c r="D41" s="62" t="s">
        <v>74</v>
      </c>
      <c r="E41" s="62"/>
      <c r="F41" s="61">
        <v>45824</v>
      </c>
      <c r="G41" s="62" t="s">
        <v>421</v>
      </c>
      <c r="H41" s="63">
        <v>1</v>
      </c>
      <c r="I41" s="63"/>
      <c r="J41" s="63"/>
      <c r="K41" s="64">
        <v>1443750</v>
      </c>
      <c r="L41" s="65"/>
      <c r="M41" s="65"/>
      <c r="N41" s="65"/>
      <c r="O41" s="6"/>
      <c r="P41" s="6"/>
    </row>
    <row r="42" spans="1:16" ht="15.75" customHeight="1" x14ac:dyDescent="0.3">
      <c r="A42" s="60">
        <v>39</v>
      </c>
      <c r="B42" s="60" t="s">
        <v>413</v>
      </c>
      <c r="C42" s="48" t="s">
        <v>116</v>
      </c>
      <c r="D42" s="62" t="s">
        <v>102</v>
      </c>
      <c r="E42" s="62"/>
      <c r="F42" s="61">
        <v>45826</v>
      </c>
      <c r="G42" s="62" t="s">
        <v>415</v>
      </c>
      <c r="H42" s="63">
        <v>8</v>
      </c>
      <c r="I42" s="63"/>
      <c r="J42" s="63"/>
      <c r="K42" s="64">
        <v>0</v>
      </c>
      <c r="L42" s="65"/>
      <c r="M42" s="65"/>
      <c r="N42" s="65"/>
      <c r="O42" s="6"/>
      <c r="P42" s="6"/>
    </row>
    <row r="43" spans="1:16" ht="15.75" customHeight="1" x14ac:dyDescent="0.3">
      <c r="A43" s="60">
        <v>40</v>
      </c>
      <c r="B43" s="60" t="s">
        <v>413</v>
      </c>
      <c r="C43" s="48" t="s">
        <v>127</v>
      </c>
      <c r="D43" s="62" t="s">
        <v>102</v>
      </c>
      <c r="E43" s="62"/>
      <c r="F43" s="61">
        <v>45826</v>
      </c>
      <c r="G43" s="62" t="s">
        <v>415</v>
      </c>
      <c r="H43" s="63">
        <v>1</v>
      </c>
      <c r="I43" s="63"/>
      <c r="J43" s="63"/>
      <c r="K43" s="64">
        <v>41250</v>
      </c>
      <c r="L43" s="65"/>
      <c r="M43" s="65"/>
      <c r="N43" s="65"/>
      <c r="O43" s="6"/>
      <c r="P43" s="6"/>
    </row>
    <row r="44" spans="1:16" ht="15.75" customHeight="1" x14ac:dyDescent="0.3">
      <c r="A44" s="60">
        <v>41</v>
      </c>
      <c r="B44" s="60" t="s">
        <v>413</v>
      </c>
      <c r="C44" s="48" t="s">
        <v>127</v>
      </c>
      <c r="D44" s="62" t="s">
        <v>102</v>
      </c>
      <c r="E44" s="62"/>
      <c r="F44" s="61">
        <v>45827</v>
      </c>
      <c r="G44" s="62" t="s">
        <v>415</v>
      </c>
      <c r="H44" s="63">
        <v>3</v>
      </c>
      <c r="I44" s="63"/>
      <c r="J44" s="63"/>
      <c r="K44" s="64">
        <v>123750</v>
      </c>
      <c r="L44" s="65"/>
      <c r="M44" s="65"/>
      <c r="N44" s="65"/>
      <c r="O44" s="6"/>
      <c r="P44" s="6"/>
    </row>
    <row r="45" spans="1:16" ht="15.75" customHeight="1" x14ac:dyDescent="0.3">
      <c r="A45" s="60">
        <v>42</v>
      </c>
      <c r="B45" s="60" t="s">
        <v>413</v>
      </c>
      <c r="C45" s="48" t="s">
        <v>97</v>
      </c>
      <c r="D45" s="47" t="s">
        <v>98</v>
      </c>
      <c r="E45" s="47"/>
      <c r="F45" s="61">
        <v>45828</v>
      </c>
      <c r="G45" s="62" t="s">
        <v>429</v>
      </c>
      <c r="H45" s="63">
        <v>1</v>
      </c>
      <c r="I45" s="63"/>
      <c r="J45" s="63"/>
      <c r="K45" s="64">
        <v>30937.5</v>
      </c>
      <c r="L45" s="65"/>
      <c r="M45" s="65"/>
      <c r="N45" s="65"/>
      <c r="O45" s="6"/>
      <c r="P45" s="6"/>
    </row>
    <row r="46" spans="1:16" ht="15.75" customHeight="1" x14ac:dyDescent="0.3">
      <c r="A46" s="60">
        <v>43</v>
      </c>
      <c r="B46" s="60" t="s">
        <v>413</v>
      </c>
      <c r="C46" s="48" t="s">
        <v>97</v>
      </c>
      <c r="D46" s="48" t="s">
        <v>98</v>
      </c>
      <c r="E46" s="48"/>
      <c r="F46" s="61">
        <v>45829</v>
      </c>
      <c r="G46" s="62" t="s">
        <v>429</v>
      </c>
      <c r="H46" s="63">
        <v>1</v>
      </c>
      <c r="I46" s="63"/>
      <c r="J46" s="63"/>
      <c r="K46" s="64">
        <v>30937.5</v>
      </c>
      <c r="L46" s="65"/>
      <c r="M46" s="65"/>
      <c r="N46" s="65"/>
      <c r="O46" s="6"/>
      <c r="P46" s="6"/>
    </row>
    <row r="47" spans="1:16" ht="15.75" customHeight="1" x14ac:dyDescent="0.3">
      <c r="A47" s="60">
        <v>44</v>
      </c>
      <c r="B47" s="60" t="s">
        <v>413</v>
      </c>
      <c r="C47" s="48" t="s">
        <v>97</v>
      </c>
      <c r="D47" s="47" t="s">
        <v>98</v>
      </c>
      <c r="E47" s="47"/>
      <c r="F47" s="61">
        <v>45830</v>
      </c>
      <c r="G47" s="62" t="s">
        <v>429</v>
      </c>
      <c r="H47" s="63">
        <v>1</v>
      </c>
      <c r="I47" s="63"/>
      <c r="J47" s="63"/>
      <c r="K47" s="64">
        <v>30937.5</v>
      </c>
      <c r="L47" s="65"/>
      <c r="M47" s="65"/>
      <c r="N47" s="65"/>
      <c r="O47" s="6"/>
      <c r="P47" s="6"/>
    </row>
    <row r="48" spans="1:16" ht="15.75" customHeight="1" x14ac:dyDescent="0.3">
      <c r="A48" s="60">
        <v>45</v>
      </c>
      <c r="B48" s="60" t="s">
        <v>413</v>
      </c>
      <c r="C48" s="48" t="s">
        <v>59</v>
      </c>
      <c r="D48" s="48" t="s">
        <v>60</v>
      </c>
      <c r="E48" s="48"/>
      <c r="F48" s="61">
        <v>45830</v>
      </c>
      <c r="G48" s="62" t="s">
        <v>418</v>
      </c>
      <c r="H48" s="63">
        <v>4</v>
      </c>
      <c r="I48" s="63"/>
      <c r="J48" s="63"/>
      <c r="K48" s="64">
        <v>165000</v>
      </c>
      <c r="L48" s="65"/>
      <c r="M48" s="65"/>
      <c r="N48" s="65"/>
      <c r="O48" s="6"/>
      <c r="P48" s="6"/>
    </row>
    <row r="49" spans="1:16" ht="15.75" customHeight="1" x14ac:dyDescent="0.3">
      <c r="A49" s="60">
        <v>46</v>
      </c>
      <c r="B49" s="60" t="s">
        <v>430</v>
      </c>
      <c r="C49" s="48" t="s">
        <v>150</v>
      </c>
      <c r="D49" s="48" t="s">
        <v>151</v>
      </c>
      <c r="E49" s="48"/>
      <c r="F49" s="61">
        <v>45805</v>
      </c>
      <c r="G49" s="62" t="s">
        <v>431</v>
      </c>
      <c r="H49" s="63">
        <v>2.5</v>
      </c>
      <c r="I49" s="63"/>
      <c r="J49" s="63"/>
      <c r="K49" s="64">
        <v>96875</v>
      </c>
      <c r="L49" s="65"/>
      <c r="M49" s="65"/>
      <c r="N49" s="65"/>
      <c r="O49" s="6"/>
      <c r="P49" s="6"/>
    </row>
    <row r="50" spans="1:16" ht="15.75" customHeight="1" x14ac:dyDescent="0.3">
      <c r="A50" s="60">
        <v>47</v>
      </c>
      <c r="B50" s="60" t="s">
        <v>430</v>
      </c>
      <c r="C50" s="48" t="s">
        <v>150</v>
      </c>
      <c r="D50" s="47" t="s">
        <v>151</v>
      </c>
      <c r="E50" s="47"/>
      <c r="F50" s="61">
        <v>45805</v>
      </c>
      <c r="G50" s="62" t="s">
        <v>432</v>
      </c>
      <c r="H50" s="63">
        <v>3.5</v>
      </c>
      <c r="I50" s="63"/>
      <c r="J50" s="63"/>
      <c r="K50" s="64">
        <v>135625</v>
      </c>
      <c r="L50" s="65"/>
      <c r="M50" s="65"/>
      <c r="N50" s="65"/>
      <c r="O50" s="6"/>
      <c r="P50" s="6"/>
    </row>
    <row r="51" spans="1:16" ht="15.75" customHeight="1" x14ac:dyDescent="0.3">
      <c r="A51" s="67">
        <v>48</v>
      </c>
      <c r="B51" s="67" t="s">
        <v>430</v>
      </c>
      <c r="C51" s="49" t="s">
        <v>86</v>
      </c>
      <c r="D51" s="49" t="s">
        <v>79</v>
      </c>
      <c r="E51" s="49">
        <v>11221</v>
      </c>
      <c r="F51" s="68">
        <v>45805</v>
      </c>
      <c r="G51" s="69" t="s">
        <v>433</v>
      </c>
      <c r="H51" s="70">
        <v>5</v>
      </c>
      <c r="I51" s="70"/>
      <c r="J51" s="70"/>
      <c r="K51" s="71">
        <v>32291.666666666672</v>
      </c>
      <c r="L51" s="6"/>
      <c r="M51" s="6"/>
      <c r="N51" s="6"/>
      <c r="O51" s="6"/>
      <c r="P51" s="6"/>
    </row>
    <row r="52" spans="1:16" ht="15.75" customHeight="1" x14ac:dyDescent="0.3">
      <c r="A52" s="67">
        <v>49</v>
      </c>
      <c r="B52" s="67" t="s">
        <v>430</v>
      </c>
      <c r="C52" s="49" t="s">
        <v>161</v>
      </c>
      <c r="D52" s="49" t="s">
        <v>100</v>
      </c>
      <c r="E52" s="49">
        <v>11212</v>
      </c>
      <c r="F52" s="68">
        <v>45805</v>
      </c>
      <c r="G52" s="69" t="s">
        <v>426</v>
      </c>
      <c r="H52" s="70">
        <v>1</v>
      </c>
      <c r="I52" s="70"/>
      <c r="J52" s="70"/>
      <c r="K52" s="71">
        <v>58125</v>
      </c>
      <c r="L52" s="6"/>
      <c r="M52" s="6"/>
      <c r="N52" s="6"/>
      <c r="O52" s="6"/>
      <c r="P52" s="6"/>
    </row>
    <row r="53" spans="1:16" ht="15.75" customHeight="1" x14ac:dyDescent="0.3">
      <c r="A53" s="67">
        <v>50</v>
      </c>
      <c r="B53" s="67" t="s">
        <v>430</v>
      </c>
      <c r="C53" s="49" t="s">
        <v>150</v>
      </c>
      <c r="D53" s="49" t="s">
        <v>151</v>
      </c>
      <c r="E53" s="49">
        <v>11212</v>
      </c>
      <c r="F53" s="68">
        <v>45806</v>
      </c>
      <c r="G53" s="69" t="s">
        <v>431</v>
      </c>
      <c r="H53" s="70">
        <v>1</v>
      </c>
      <c r="I53" s="70"/>
      <c r="J53" s="70"/>
      <c r="K53" s="71">
        <v>38750</v>
      </c>
      <c r="L53" s="6"/>
      <c r="M53" s="6"/>
      <c r="N53" s="6"/>
      <c r="O53" s="6"/>
      <c r="P53" s="6"/>
    </row>
    <row r="54" spans="1:16" ht="15.75" customHeight="1" x14ac:dyDescent="0.3">
      <c r="A54" s="67">
        <v>51</v>
      </c>
      <c r="B54" s="67" t="s">
        <v>430</v>
      </c>
      <c r="C54" s="49" t="s">
        <v>198</v>
      </c>
      <c r="D54" s="49" t="s">
        <v>100</v>
      </c>
      <c r="E54" s="49">
        <v>1121</v>
      </c>
      <c r="F54" s="68">
        <v>45807</v>
      </c>
      <c r="G54" s="69" t="s">
        <v>434</v>
      </c>
      <c r="H54" s="70">
        <v>20</v>
      </c>
      <c r="I54" s="70"/>
      <c r="J54" s="70"/>
      <c r="K54" s="71">
        <v>258333.33333333337</v>
      </c>
      <c r="L54" s="6"/>
      <c r="M54" s="6"/>
      <c r="N54" s="6"/>
      <c r="O54" s="6"/>
      <c r="P54" s="6"/>
    </row>
    <row r="55" spans="1:16" ht="15.75" customHeight="1" x14ac:dyDescent="0.3">
      <c r="A55" s="67">
        <v>52</v>
      </c>
      <c r="B55" s="67" t="s">
        <v>430</v>
      </c>
      <c r="C55" s="49" t="s">
        <v>138</v>
      </c>
      <c r="D55" s="49" t="s">
        <v>100</v>
      </c>
      <c r="E55" s="49">
        <v>122122</v>
      </c>
      <c r="F55" s="68">
        <v>45807</v>
      </c>
      <c r="G55" s="69" t="s">
        <v>415</v>
      </c>
      <c r="H55" s="70">
        <v>6</v>
      </c>
      <c r="I55" s="70"/>
      <c r="J55" s="70"/>
      <c r="K55" s="71">
        <v>1162500</v>
      </c>
      <c r="L55" s="6"/>
      <c r="M55" s="6"/>
      <c r="N55" s="6"/>
      <c r="O55" s="6"/>
      <c r="P55" s="6"/>
    </row>
    <row r="56" spans="1:16" ht="15.75" customHeight="1" x14ac:dyDescent="0.3">
      <c r="A56" s="67">
        <v>53</v>
      </c>
      <c r="B56" s="67" t="s">
        <v>430</v>
      </c>
      <c r="C56" s="49" t="s">
        <v>138</v>
      </c>
      <c r="D56" s="49" t="s">
        <v>100</v>
      </c>
      <c r="E56" s="49"/>
      <c r="F56" s="68">
        <v>45808</v>
      </c>
      <c r="G56" s="69" t="s">
        <v>415</v>
      </c>
      <c r="H56" s="70">
        <v>6</v>
      </c>
      <c r="I56" s="70"/>
      <c r="J56" s="70"/>
      <c r="K56" s="71">
        <v>1162500</v>
      </c>
      <c r="L56" s="6"/>
      <c r="M56" s="6"/>
      <c r="N56" s="6"/>
      <c r="O56" s="6"/>
      <c r="P56" s="6"/>
    </row>
    <row r="57" spans="1:16" ht="15.75" customHeight="1" x14ac:dyDescent="0.3">
      <c r="A57" s="67">
        <v>54</v>
      </c>
      <c r="B57" s="67" t="s">
        <v>430</v>
      </c>
      <c r="C57" s="49" t="s">
        <v>198</v>
      </c>
      <c r="D57" s="49" t="s">
        <v>100</v>
      </c>
      <c r="E57" s="49"/>
      <c r="F57" s="68">
        <v>45808</v>
      </c>
      <c r="G57" s="69" t="s">
        <v>434</v>
      </c>
      <c r="H57" s="70">
        <v>9.5</v>
      </c>
      <c r="I57" s="70"/>
      <c r="J57" s="70"/>
      <c r="K57" s="71">
        <v>122708.33333333334</v>
      </c>
      <c r="L57" s="6"/>
      <c r="M57" s="6"/>
      <c r="N57" s="6"/>
      <c r="O57" s="6"/>
      <c r="P57" s="6"/>
    </row>
    <row r="58" spans="1:16" ht="15.75" customHeight="1" x14ac:dyDescent="0.3">
      <c r="A58" s="67">
        <v>55</v>
      </c>
      <c r="B58" s="67" t="s">
        <v>430</v>
      </c>
      <c r="C58" s="49" t="s">
        <v>188</v>
      </c>
      <c r="D58" s="49" t="s">
        <v>187</v>
      </c>
      <c r="E58" s="49"/>
      <c r="F58" s="68">
        <v>45811</v>
      </c>
      <c r="G58" s="69" t="s">
        <v>435</v>
      </c>
      <c r="H58" s="70">
        <v>288</v>
      </c>
      <c r="I58" s="70"/>
      <c r="J58" s="70"/>
      <c r="K58" s="71">
        <v>558000</v>
      </c>
      <c r="L58" s="6"/>
      <c r="M58" s="6"/>
      <c r="N58" s="6"/>
      <c r="O58" s="6"/>
      <c r="P58" s="6"/>
    </row>
    <row r="59" spans="1:16" ht="15.75" customHeight="1" x14ac:dyDescent="0.3">
      <c r="A59" s="67">
        <v>56</v>
      </c>
      <c r="B59" s="67" t="s">
        <v>430</v>
      </c>
      <c r="C59" s="49" t="s">
        <v>138</v>
      </c>
      <c r="D59" s="49" t="s">
        <v>100</v>
      </c>
      <c r="E59" s="49"/>
      <c r="F59" s="68">
        <v>45811</v>
      </c>
      <c r="G59" s="69" t="s">
        <v>415</v>
      </c>
      <c r="H59" s="70">
        <v>1</v>
      </c>
      <c r="I59" s="70"/>
      <c r="J59" s="70"/>
      <c r="K59" s="71">
        <v>193750</v>
      </c>
      <c r="L59" s="6"/>
      <c r="M59" s="6"/>
      <c r="N59" s="6"/>
      <c r="O59" s="6"/>
      <c r="P59" s="6"/>
    </row>
    <row r="60" spans="1:16" ht="15.75" customHeight="1" x14ac:dyDescent="0.3">
      <c r="A60" s="67">
        <v>57</v>
      </c>
      <c r="B60" s="67" t="s">
        <v>430</v>
      </c>
      <c r="C60" s="49" t="s">
        <v>189</v>
      </c>
      <c r="D60" s="49" t="s">
        <v>187</v>
      </c>
      <c r="E60" s="49"/>
      <c r="F60" s="68">
        <v>45808</v>
      </c>
      <c r="G60" s="69" t="s">
        <v>435</v>
      </c>
      <c r="H60" s="70">
        <v>24</v>
      </c>
      <c r="I60" s="70"/>
      <c r="J60" s="70"/>
      <c r="K60" s="71">
        <v>62000</v>
      </c>
      <c r="L60" s="6"/>
      <c r="M60" s="6"/>
      <c r="N60" s="6"/>
      <c r="O60" s="6"/>
      <c r="P60" s="6"/>
    </row>
    <row r="61" spans="1:16" ht="15.75" customHeight="1" x14ac:dyDescent="0.3">
      <c r="A61" s="67">
        <v>58</v>
      </c>
      <c r="B61" s="67" t="s">
        <v>430</v>
      </c>
      <c r="C61" s="49" t="s">
        <v>190</v>
      </c>
      <c r="D61" s="49" t="s">
        <v>187</v>
      </c>
      <c r="E61" s="49"/>
      <c r="F61" s="68">
        <v>45808</v>
      </c>
      <c r="G61" s="69" t="s">
        <v>435</v>
      </c>
      <c r="H61" s="70">
        <v>36</v>
      </c>
      <c r="I61" s="70"/>
      <c r="J61" s="70"/>
      <c r="K61" s="71">
        <v>93000</v>
      </c>
      <c r="L61" s="6"/>
      <c r="M61" s="6"/>
      <c r="N61" s="6"/>
      <c r="O61" s="6"/>
      <c r="P61" s="6"/>
    </row>
    <row r="62" spans="1:16" ht="15.75" customHeight="1" x14ac:dyDescent="0.3">
      <c r="A62" s="67">
        <v>59</v>
      </c>
      <c r="B62" s="67" t="s">
        <v>430</v>
      </c>
      <c r="C62" s="49" t="s">
        <v>186</v>
      </c>
      <c r="D62" s="49" t="s">
        <v>187</v>
      </c>
      <c r="E62" s="49"/>
      <c r="F62" s="68">
        <v>45808</v>
      </c>
      <c r="G62" s="69" t="s">
        <v>436</v>
      </c>
      <c r="H62" s="70">
        <v>28</v>
      </c>
      <c r="I62" s="70"/>
      <c r="J62" s="70"/>
      <c r="K62" s="71">
        <v>108500</v>
      </c>
      <c r="L62" s="6"/>
      <c r="M62" s="6"/>
      <c r="N62" s="6"/>
      <c r="O62" s="6"/>
      <c r="P62" s="6"/>
    </row>
    <row r="63" spans="1:16" ht="15.75" customHeight="1" x14ac:dyDescent="0.3">
      <c r="A63" s="67">
        <v>60</v>
      </c>
      <c r="B63" s="67" t="s">
        <v>430</v>
      </c>
      <c r="C63" s="49" t="s">
        <v>138</v>
      </c>
      <c r="D63" s="49" t="s">
        <v>100</v>
      </c>
      <c r="E63" s="49"/>
      <c r="F63" s="68">
        <v>45808</v>
      </c>
      <c r="G63" s="69" t="s">
        <v>415</v>
      </c>
      <c r="H63" s="70">
        <v>6</v>
      </c>
      <c r="I63" s="70"/>
      <c r="J63" s="70"/>
      <c r="K63" s="71">
        <v>1162500</v>
      </c>
      <c r="L63" s="6"/>
      <c r="M63" s="6"/>
      <c r="N63" s="6"/>
      <c r="O63" s="6"/>
      <c r="P63" s="6"/>
    </row>
    <row r="64" spans="1:16" ht="15.75" customHeight="1" x14ac:dyDescent="0.3">
      <c r="A64" s="67">
        <v>61</v>
      </c>
      <c r="B64" s="67" t="s">
        <v>430</v>
      </c>
      <c r="C64" s="49" t="s">
        <v>138</v>
      </c>
      <c r="D64" s="49" t="s">
        <v>100</v>
      </c>
      <c r="E64" s="49"/>
      <c r="F64" s="68">
        <v>45811</v>
      </c>
      <c r="G64" s="69" t="s">
        <v>415</v>
      </c>
      <c r="H64" s="70">
        <v>1</v>
      </c>
      <c r="I64" s="70"/>
      <c r="J64" s="70"/>
      <c r="K64" s="71">
        <v>193750</v>
      </c>
      <c r="L64" s="6"/>
      <c r="M64" s="6"/>
      <c r="N64" s="6"/>
      <c r="O64" s="6"/>
      <c r="P64" s="6"/>
    </row>
    <row r="65" spans="1:16" ht="15.75" customHeight="1" x14ac:dyDescent="0.3">
      <c r="A65" s="67">
        <v>62</v>
      </c>
      <c r="B65" s="67" t="s">
        <v>430</v>
      </c>
      <c r="C65" s="49" t="s">
        <v>150</v>
      </c>
      <c r="D65" s="49" t="s">
        <v>151</v>
      </c>
      <c r="E65" s="49"/>
      <c r="F65" s="68">
        <v>45811</v>
      </c>
      <c r="G65" s="69" t="s">
        <v>432</v>
      </c>
      <c r="H65" s="70">
        <v>7</v>
      </c>
      <c r="I65" s="70"/>
      <c r="J65" s="70"/>
      <c r="K65" s="71">
        <v>271250</v>
      </c>
      <c r="L65" s="6"/>
      <c r="M65" s="6"/>
      <c r="N65" s="6"/>
      <c r="O65" s="6"/>
      <c r="P65" s="6"/>
    </row>
    <row r="66" spans="1:16" ht="15.75" customHeight="1" x14ac:dyDescent="0.3">
      <c r="A66" s="67">
        <v>63</v>
      </c>
      <c r="B66" s="67" t="s">
        <v>430</v>
      </c>
      <c r="C66" s="49" t="s">
        <v>96</v>
      </c>
      <c r="D66" s="49" t="s">
        <v>94</v>
      </c>
      <c r="E66" s="49"/>
      <c r="F66" s="68">
        <v>45812</v>
      </c>
      <c r="G66" s="69" t="s">
        <v>437</v>
      </c>
      <c r="H66" s="70">
        <v>3.5</v>
      </c>
      <c r="I66" s="70"/>
      <c r="J66" s="70"/>
      <c r="K66" s="71">
        <v>678125</v>
      </c>
      <c r="L66" s="6"/>
      <c r="M66" s="6"/>
      <c r="N66" s="6"/>
      <c r="O66" s="6"/>
      <c r="P66" s="6"/>
    </row>
    <row r="67" spans="1:16" ht="15.75" customHeight="1" x14ac:dyDescent="0.3">
      <c r="A67" s="67">
        <v>64</v>
      </c>
      <c r="B67" s="67" t="s">
        <v>430</v>
      </c>
      <c r="C67" s="49" t="s">
        <v>138</v>
      </c>
      <c r="D67" s="49" t="s">
        <v>100</v>
      </c>
      <c r="E67" s="49"/>
      <c r="F67" s="68">
        <v>45813</v>
      </c>
      <c r="G67" s="69" t="s">
        <v>415</v>
      </c>
      <c r="H67" s="70">
        <v>1</v>
      </c>
      <c r="I67" s="70"/>
      <c r="J67" s="70"/>
      <c r="K67" s="71">
        <v>193750</v>
      </c>
      <c r="L67" s="6"/>
      <c r="M67" s="6"/>
      <c r="N67" s="6"/>
      <c r="O67" s="6"/>
      <c r="P67" s="6"/>
    </row>
    <row r="68" spans="1:16" ht="15.75" customHeight="1" x14ac:dyDescent="0.3">
      <c r="A68" s="67">
        <v>65</v>
      </c>
      <c r="B68" s="67" t="s">
        <v>430</v>
      </c>
      <c r="C68" s="49" t="s">
        <v>109</v>
      </c>
      <c r="D68" s="49" t="s">
        <v>102</v>
      </c>
      <c r="E68" s="49"/>
      <c r="F68" s="68">
        <v>45815</v>
      </c>
      <c r="G68" s="69" t="s">
        <v>415</v>
      </c>
      <c r="H68" s="70">
        <v>17</v>
      </c>
      <c r="I68" s="70"/>
      <c r="J68" s="70"/>
      <c r="K68" s="71">
        <v>131750</v>
      </c>
      <c r="L68" s="6"/>
      <c r="M68" s="6"/>
      <c r="N68" s="6"/>
      <c r="O68" s="6"/>
      <c r="P68" s="6"/>
    </row>
    <row r="69" spans="1:16" ht="15.75" customHeight="1" x14ac:dyDescent="0.3">
      <c r="A69" s="67">
        <v>66</v>
      </c>
      <c r="B69" s="67" t="s">
        <v>430</v>
      </c>
      <c r="C69" s="49" t="s">
        <v>96</v>
      </c>
      <c r="D69" s="49" t="s">
        <v>94</v>
      </c>
      <c r="E69" s="49"/>
      <c r="F69" s="68">
        <v>45814</v>
      </c>
      <c r="G69" s="69" t="s">
        <v>437</v>
      </c>
      <c r="H69" s="70">
        <v>1.5</v>
      </c>
      <c r="I69" s="70"/>
      <c r="J69" s="70"/>
      <c r="K69" s="71">
        <v>290625</v>
      </c>
      <c r="L69" s="6"/>
      <c r="M69" s="6"/>
      <c r="N69" s="6"/>
      <c r="O69" s="6"/>
      <c r="P69" s="6"/>
    </row>
    <row r="70" spans="1:16" ht="15.75" customHeight="1" x14ac:dyDescent="0.3">
      <c r="A70" s="67">
        <v>67</v>
      </c>
      <c r="B70" s="67" t="s">
        <v>430</v>
      </c>
      <c r="C70" s="49" t="s">
        <v>138</v>
      </c>
      <c r="D70" s="49" t="s">
        <v>100</v>
      </c>
      <c r="E70" s="49"/>
      <c r="F70" s="68">
        <v>45815</v>
      </c>
      <c r="G70" s="69" t="s">
        <v>415</v>
      </c>
      <c r="H70" s="70">
        <v>6</v>
      </c>
      <c r="I70" s="70"/>
      <c r="J70" s="70"/>
      <c r="K70" s="71">
        <v>1162500</v>
      </c>
      <c r="L70" s="6"/>
      <c r="M70" s="6"/>
      <c r="N70" s="6"/>
      <c r="O70" s="6"/>
      <c r="P70" s="6"/>
    </row>
    <row r="71" spans="1:16" ht="15.75" customHeight="1" x14ac:dyDescent="0.3">
      <c r="A71" s="67">
        <v>68</v>
      </c>
      <c r="B71" s="67" t="s">
        <v>430</v>
      </c>
      <c r="C71" s="49" t="s">
        <v>109</v>
      </c>
      <c r="D71" s="49" t="s">
        <v>102</v>
      </c>
      <c r="E71" s="49"/>
      <c r="F71" s="68">
        <v>45815</v>
      </c>
      <c r="G71" s="69" t="s">
        <v>415</v>
      </c>
      <c r="H71" s="70">
        <v>11</v>
      </c>
      <c r="I71" s="70"/>
      <c r="J71" s="70"/>
      <c r="K71" s="71">
        <v>85250</v>
      </c>
      <c r="L71" s="6"/>
      <c r="M71" s="6"/>
      <c r="N71" s="6"/>
      <c r="O71" s="6"/>
      <c r="P71" s="6"/>
    </row>
    <row r="72" spans="1:16" ht="15.75" customHeight="1" x14ac:dyDescent="0.3">
      <c r="A72" s="67">
        <v>69</v>
      </c>
      <c r="B72" s="67" t="s">
        <v>430</v>
      </c>
      <c r="C72" s="49" t="s">
        <v>104</v>
      </c>
      <c r="D72" s="49" t="s">
        <v>102</v>
      </c>
      <c r="E72" s="49"/>
      <c r="F72" s="68">
        <v>45815</v>
      </c>
      <c r="G72" s="69" t="s">
        <v>415</v>
      </c>
      <c r="H72" s="70">
        <v>36</v>
      </c>
      <c r="I72" s="70"/>
      <c r="J72" s="70"/>
      <c r="K72" s="71">
        <v>1395000</v>
      </c>
      <c r="L72" s="6"/>
      <c r="M72" s="6"/>
      <c r="N72" s="6"/>
      <c r="O72" s="6"/>
      <c r="P72" s="6"/>
    </row>
    <row r="73" spans="1:16" ht="15.75" customHeight="1" x14ac:dyDescent="0.3">
      <c r="A73" s="67">
        <v>70</v>
      </c>
      <c r="B73" s="67" t="s">
        <v>430</v>
      </c>
      <c r="C73" s="72" t="s">
        <v>104</v>
      </c>
      <c r="D73" s="49" t="s">
        <v>102</v>
      </c>
      <c r="E73" s="49"/>
      <c r="F73" s="68">
        <v>45817</v>
      </c>
      <c r="G73" s="69" t="s">
        <v>415</v>
      </c>
      <c r="H73" s="70">
        <v>33</v>
      </c>
      <c r="I73" s="70"/>
      <c r="J73" s="70"/>
      <c r="K73" s="71">
        <v>1278750</v>
      </c>
      <c r="L73" s="6"/>
      <c r="M73" s="6"/>
      <c r="N73" s="6"/>
      <c r="O73" s="6"/>
      <c r="P73" s="6"/>
    </row>
    <row r="74" spans="1:16" ht="15.75" customHeight="1" x14ac:dyDescent="0.3">
      <c r="A74" s="67">
        <v>71</v>
      </c>
      <c r="B74" s="67" t="s">
        <v>430</v>
      </c>
      <c r="C74" s="72" t="s">
        <v>138</v>
      </c>
      <c r="D74" s="49" t="s">
        <v>100</v>
      </c>
      <c r="E74" s="49"/>
      <c r="F74" s="68">
        <v>45817</v>
      </c>
      <c r="G74" s="69" t="s">
        <v>415</v>
      </c>
      <c r="H74" s="70">
        <v>6</v>
      </c>
      <c r="I74" s="70"/>
      <c r="J74" s="70"/>
      <c r="K74" s="71">
        <v>1162500</v>
      </c>
      <c r="L74" s="6"/>
      <c r="M74" s="6"/>
      <c r="N74" s="6"/>
      <c r="O74" s="6"/>
      <c r="P74" s="6"/>
    </row>
    <row r="75" spans="1:16" ht="15.75" customHeight="1" x14ac:dyDescent="0.3">
      <c r="A75" s="67">
        <v>72</v>
      </c>
      <c r="B75" s="67" t="s">
        <v>430</v>
      </c>
      <c r="C75" s="72" t="s">
        <v>202</v>
      </c>
      <c r="D75" s="49" t="s">
        <v>100</v>
      </c>
      <c r="E75" s="49"/>
      <c r="F75" s="68">
        <v>45817</v>
      </c>
      <c r="G75" s="69" t="s">
        <v>438</v>
      </c>
      <c r="H75" s="70">
        <v>1.5</v>
      </c>
      <c r="I75" s="70"/>
      <c r="J75" s="70"/>
      <c r="K75" s="71">
        <v>31968.75</v>
      </c>
      <c r="L75" s="6"/>
      <c r="M75" s="6"/>
      <c r="N75" s="6"/>
      <c r="O75" s="6"/>
      <c r="P75" s="6"/>
    </row>
    <row r="76" spans="1:16" ht="15.75" customHeight="1" x14ac:dyDescent="0.3">
      <c r="A76" s="67">
        <v>73</v>
      </c>
      <c r="B76" s="67" t="s">
        <v>430</v>
      </c>
      <c r="C76" s="72" t="s">
        <v>202</v>
      </c>
      <c r="D76" s="69" t="s">
        <v>100</v>
      </c>
      <c r="E76" s="69"/>
      <c r="F76" s="68">
        <v>45818</v>
      </c>
      <c r="G76" s="69" t="s">
        <v>438</v>
      </c>
      <c r="H76" s="70">
        <v>8</v>
      </c>
      <c r="I76" s="70"/>
      <c r="J76" s="70"/>
      <c r="K76" s="71">
        <v>170500</v>
      </c>
      <c r="L76" s="6"/>
      <c r="M76" s="6"/>
      <c r="N76" s="6"/>
      <c r="O76" s="6"/>
      <c r="P76" s="6"/>
    </row>
    <row r="77" spans="1:16" ht="15.75" customHeight="1" x14ac:dyDescent="0.3">
      <c r="A77" s="67">
        <v>74</v>
      </c>
      <c r="B77" s="67" t="s">
        <v>430</v>
      </c>
      <c r="C77" s="49" t="s">
        <v>199</v>
      </c>
      <c r="D77" s="69" t="s">
        <v>100</v>
      </c>
      <c r="E77" s="69"/>
      <c r="F77" s="68">
        <v>45818</v>
      </c>
      <c r="G77" s="69" t="s">
        <v>439</v>
      </c>
      <c r="H77" s="70">
        <v>1</v>
      </c>
      <c r="I77" s="70"/>
      <c r="J77" s="70"/>
      <c r="K77" s="71">
        <v>12916.666666666668</v>
      </c>
      <c r="L77" s="6"/>
      <c r="M77" s="6"/>
      <c r="N77" s="6"/>
      <c r="O77" s="6"/>
      <c r="P77" s="6"/>
    </row>
    <row r="78" spans="1:16" ht="15.75" customHeight="1" x14ac:dyDescent="0.3">
      <c r="A78" s="67">
        <v>75</v>
      </c>
      <c r="B78" s="67" t="s">
        <v>430</v>
      </c>
      <c r="C78" s="49" t="s">
        <v>138</v>
      </c>
      <c r="D78" s="69" t="s">
        <v>100</v>
      </c>
      <c r="E78" s="69"/>
      <c r="F78" s="68">
        <v>45818</v>
      </c>
      <c r="G78" s="69" t="s">
        <v>415</v>
      </c>
      <c r="H78" s="70">
        <v>6</v>
      </c>
      <c r="I78" s="70"/>
      <c r="J78" s="70"/>
      <c r="K78" s="71">
        <v>1162500</v>
      </c>
      <c r="L78" s="6"/>
      <c r="M78" s="6"/>
      <c r="N78" s="6"/>
      <c r="O78" s="6"/>
      <c r="P78" s="6"/>
    </row>
    <row r="79" spans="1:16" ht="15.75" customHeight="1" x14ac:dyDescent="0.3">
      <c r="A79" s="67">
        <v>76</v>
      </c>
      <c r="B79" s="67" t="s">
        <v>430</v>
      </c>
      <c r="C79" s="49" t="s">
        <v>150</v>
      </c>
      <c r="D79" s="69" t="s">
        <v>151</v>
      </c>
      <c r="E79" s="69"/>
      <c r="F79" s="68">
        <v>45819</v>
      </c>
      <c r="G79" s="69" t="s">
        <v>440</v>
      </c>
      <c r="H79" s="70">
        <v>0.5</v>
      </c>
      <c r="I79" s="70"/>
      <c r="J79" s="70"/>
      <c r="K79" s="71">
        <v>38750</v>
      </c>
      <c r="L79" s="6"/>
      <c r="M79" s="6"/>
      <c r="N79" s="6"/>
      <c r="O79" s="6"/>
      <c r="P79" s="6"/>
    </row>
    <row r="80" spans="1:16" ht="15.75" customHeight="1" x14ac:dyDescent="0.3">
      <c r="A80" s="67">
        <v>77</v>
      </c>
      <c r="B80" s="67" t="s">
        <v>430</v>
      </c>
      <c r="C80" s="49" t="s">
        <v>177</v>
      </c>
      <c r="D80" s="69" t="s">
        <v>100</v>
      </c>
      <c r="E80" s="69"/>
      <c r="F80" s="68">
        <v>45820</v>
      </c>
      <c r="G80" s="69" t="s">
        <v>441</v>
      </c>
      <c r="H80" s="70">
        <v>1</v>
      </c>
      <c r="I80" s="70"/>
      <c r="J80" s="70"/>
      <c r="K80" s="71" t="s">
        <v>412</v>
      </c>
      <c r="L80" s="6"/>
      <c r="M80" s="6"/>
      <c r="N80" s="6"/>
      <c r="O80" s="6"/>
      <c r="P80" s="6"/>
    </row>
    <row r="81" spans="1:16" ht="15.75" customHeight="1" x14ac:dyDescent="0.3">
      <c r="A81" s="67">
        <v>78</v>
      </c>
      <c r="B81" s="67" t="s">
        <v>430</v>
      </c>
      <c r="C81" s="49" t="s">
        <v>138</v>
      </c>
      <c r="D81" s="69" t="s">
        <v>100</v>
      </c>
      <c r="E81" s="69"/>
      <c r="F81" s="68">
        <v>45820</v>
      </c>
      <c r="G81" s="69" t="s">
        <v>415</v>
      </c>
      <c r="H81" s="70">
        <v>6</v>
      </c>
      <c r="I81" s="70"/>
      <c r="J81" s="70"/>
      <c r="K81" s="71">
        <v>1162500</v>
      </c>
      <c r="L81" s="6"/>
      <c r="M81" s="6"/>
      <c r="N81" s="6"/>
      <c r="O81" s="6"/>
      <c r="P81" s="6"/>
    </row>
    <row r="82" spans="1:16" ht="15.75" customHeight="1" x14ac:dyDescent="0.3">
      <c r="A82" s="67">
        <v>79</v>
      </c>
      <c r="B82" s="67" t="s">
        <v>430</v>
      </c>
      <c r="C82" s="49" t="s">
        <v>223</v>
      </c>
      <c r="D82" s="69" t="s">
        <v>100</v>
      </c>
      <c r="E82" s="69"/>
      <c r="F82" s="68">
        <v>45821</v>
      </c>
      <c r="G82" s="69" t="s">
        <v>415</v>
      </c>
      <c r="H82" s="70">
        <v>3</v>
      </c>
      <c r="I82" s="70"/>
      <c r="J82" s="70"/>
      <c r="K82" s="71">
        <v>116250</v>
      </c>
      <c r="L82" s="6"/>
      <c r="M82" s="6"/>
      <c r="N82" s="6"/>
      <c r="O82" s="6"/>
      <c r="P82" s="6"/>
    </row>
    <row r="83" spans="1:16" ht="15.75" customHeight="1" x14ac:dyDescent="0.3">
      <c r="A83" s="67">
        <v>80</v>
      </c>
      <c r="B83" s="67" t="s">
        <v>430</v>
      </c>
      <c r="C83" s="49" t="s">
        <v>161</v>
      </c>
      <c r="D83" s="69" t="s">
        <v>100</v>
      </c>
      <c r="E83" s="69"/>
      <c r="F83" s="68">
        <v>45821</v>
      </c>
      <c r="G83" s="69" t="s">
        <v>426</v>
      </c>
      <c r="H83" s="70">
        <v>3</v>
      </c>
      <c r="I83" s="70"/>
      <c r="J83" s="70"/>
      <c r="K83" s="71">
        <v>174375</v>
      </c>
      <c r="L83" s="6"/>
      <c r="M83" s="6"/>
      <c r="N83" s="6"/>
      <c r="O83" s="6"/>
      <c r="P83" s="6"/>
    </row>
    <row r="84" spans="1:16" ht="15.75" customHeight="1" x14ac:dyDescent="0.3">
      <c r="A84" s="67">
        <v>81</v>
      </c>
      <c r="B84" s="67" t="s">
        <v>430</v>
      </c>
      <c r="C84" s="49" t="s">
        <v>218</v>
      </c>
      <c r="D84" s="69" t="s">
        <v>38</v>
      </c>
      <c r="E84" s="69"/>
      <c r="F84" s="68">
        <v>45821</v>
      </c>
      <c r="G84" s="69" t="s">
        <v>442</v>
      </c>
      <c r="H84" s="70">
        <v>12</v>
      </c>
      <c r="I84" s="70"/>
      <c r="J84" s="70"/>
      <c r="K84" s="71">
        <v>310000</v>
      </c>
      <c r="L84" s="6"/>
      <c r="M84" s="6"/>
      <c r="N84" s="6"/>
      <c r="O84" s="6"/>
      <c r="P84" s="6"/>
    </row>
    <row r="85" spans="1:16" ht="15.75" customHeight="1" x14ac:dyDescent="0.3">
      <c r="A85" s="67">
        <v>82</v>
      </c>
      <c r="B85" s="67" t="s">
        <v>430</v>
      </c>
      <c r="C85" s="49" t="s">
        <v>138</v>
      </c>
      <c r="D85" s="69" t="s">
        <v>100</v>
      </c>
      <c r="E85" s="69"/>
      <c r="F85" s="68">
        <v>45821</v>
      </c>
      <c r="G85" s="69" t="s">
        <v>415</v>
      </c>
      <c r="H85" s="70">
        <v>4</v>
      </c>
      <c r="I85" s="70"/>
      <c r="J85" s="70"/>
      <c r="K85" s="71">
        <v>775000</v>
      </c>
      <c r="L85" s="6"/>
      <c r="M85" s="6"/>
      <c r="N85" s="6"/>
      <c r="O85" s="6"/>
      <c r="P85" s="6"/>
    </row>
    <row r="86" spans="1:16" ht="15.75" customHeight="1" x14ac:dyDescent="0.3">
      <c r="A86" s="67">
        <v>83</v>
      </c>
      <c r="B86" s="67" t="s">
        <v>430</v>
      </c>
      <c r="C86" s="49" t="s">
        <v>138</v>
      </c>
      <c r="D86" s="72" t="s">
        <v>100</v>
      </c>
      <c r="E86" s="72"/>
      <c r="F86" s="68">
        <v>45822</v>
      </c>
      <c r="G86" s="69" t="s">
        <v>415</v>
      </c>
      <c r="H86" s="70">
        <v>4</v>
      </c>
      <c r="I86" s="70"/>
      <c r="J86" s="70"/>
      <c r="K86" s="71">
        <v>775000</v>
      </c>
      <c r="L86" s="6"/>
      <c r="M86" s="6"/>
      <c r="N86" s="6"/>
      <c r="O86" s="6"/>
      <c r="P86" s="6"/>
    </row>
    <row r="87" spans="1:16" ht="15.75" customHeight="1" x14ac:dyDescent="0.3">
      <c r="A87" s="67">
        <v>84</v>
      </c>
      <c r="B87" s="67" t="s">
        <v>430</v>
      </c>
      <c r="C87" s="49" t="s">
        <v>84</v>
      </c>
      <c r="D87" s="49" t="s">
        <v>79</v>
      </c>
      <c r="E87" s="49"/>
      <c r="F87" s="68">
        <v>45822</v>
      </c>
      <c r="G87" s="69" t="s">
        <v>443</v>
      </c>
      <c r="H87" s="70">
        <v>27</v>
      </c>
      <c r="I87" s="70"/>
      <c r="J87" s="70"/>
      <c r="K87" s="71">
        <v>122062.50000000001</v>
      </c>
      <c r="L87" s="6"/>
      <c r="M87" s="6"/>
      <c r="N87" s="6"/>
      <c r="O87" s="6"/>
      <c r="P87" s="6"/>
    </row>
    <row r="88" spans="1:16" ht="15.75" customHeight="1" x14ac:dyDescent="0.3">
      <c r="A88" s="67">
        <v>85</v>
      </c>
      <c r="B88" s="67" t="s">
        <v>430</v>
      </c>
      <c r="C88" s="49" t="s">
        <v>138</v>
      </c>
      <c r="D88" s="49" t="s">
        <v>100</v>
      </c>
      <c r="E88" s="49"/>
      <c r="F88" s="68">
        <v>45822</v>
      </c>
      <c r="G88" s="69" t="s">
        <v>415</v>
      </c>
      <c r="H88" s="70">
        <v>19</v>
      </c>
      <c r="I88" s="70"/>
      <c r="J88" s="70"/>
      <c r="K88" s="71">
        <v>3681250</v>
      </c>
      <c r="L88" s="6"/>
      <c r="M88" s="6"/>
      <c r="N88" s="6"/>
      <c r="O88" s="6"/>
      <c r="P88" s="6"/>
    </row>
    <row r="89" spans="1:16" ht="15.75" customHeight="1" x14ac:dyDescent="0.3">
      <c r="A89" s="67">
        <v>86</v>
      </c>
      <c r="B89" s="67" t="s">
        <v>430</v>
      </c>
      <c r="C89" s="49" t="s">
        <v>138</v>
      </c>
      <c r="D89" s="49" t="s">
        <v>100</v>
      </c>
      <c r="E89" s="49"/>
      <c r="F89" s="68">
        <v>45823</v>
      </c>
      <c r="G89" s="69" t="s">
        <v>415</v>
      </c>
      <c r="H89" s="70">
        <v>6</v>
      </c>
      <c r="I89" s="70"/>
      <c r="J89" s="70"/>
      <c r="K89" s="71">
        <v>1162500</v>
      </c>
      <c r="L89" s="6"/>
      <c r="M89" s="6"/>
      <c r="N89" s="6"/>
      <c r="O89" s="6"/>
      <c r="P89" s="6"/>
    </row>
    <row r="90" spans="1:16" ht="15.75" customHeight="1" x14ac:dyDescent="0.3">
      <c r="A90" s="67">
        <v>87</v>
      </c>
      <c r="B90" s="67" t="s">
        <v>430</v>
      </c>
      <c r="C90" s="72" t="s">
        <v>150</v>
      </c>
      <c r="D90" s="49" t="s">
        <v>151</v>
      </c>
      <c r="E90" s="49"/>
      <c r="F90" s="68">
        <v>45823</v>
      </c>
      <c r="G90" s="69" t="s">
        <v>432</v>
      </c>
      <c r="H90" s="70">
        <v>6</v>
      </c>
      <c r="I90" s="70"/>
      <c r="J90" s="70"/>
      <c r="K90" s="71">
        <v>232500</v>
      </c>
      <c r="L90" s="6"/>
      <c r="M90" s="6"/>
      <c r="N90" s="6"/>
      <c r="O90" s="6"/>
      <c r="P90" s="6"/>
    </row>
    <row r="91" spans="1:16" ht="15.75" customHeight="1" x14ac:dyDescent="0.3">
      <c r="A91" s="67">
        <v>88</v>
      </c>
      <c r="B91" s="67" t="s">
        <v>430</v>
      </c>
      <c r="C91" s="72" t="s">
        <v>150</v>
      </c>
      <c r="D91" s="49" t="s">
        <v>151</v>
      </c>
      <c r="E91" s="49"/>
      <c r="F91" s="68">
        <v>45824</v>
      </c>
      <c r="G91" s="69" t="s">
        <v>432</v>
      </c>
      <c r="H91" s="70">
        <v>2</v>
      </c>
      <c r="I91" s="70"/>
      <c r="J91" s="70"/>
      <c r="K91" s="71">
        <v>77500</v>
      </c>
      <c r="L91" s="6"/>
      <c r="M91" s="6"/>
      <c r="N91" s="6"/>
      <c r="O91" s="6"/>
      <c r="P91" s="6"/>
    </row>
    <row r="92" spans="1:16" ht="15.75" customHeight="1" x14ac:dyDescent="0.3">
      <c r="A92" s="67">
        <v>89</v>
      </c>
      <c r="B92" s="67" t="s">
        <v>430</v>
      </c>
      <c r="C92" s="49" t="s">
        <v>101</v>
      </c>
      <c r="D92" s="49" t="s">
        <v>102</v>
      </c>
      <c r="E92" s="49"/>
      <c r="F92" s="68">
        <v>45824</v>
      </c>
      <c r="G92" s="69" t="s">
        <v>415</v>
      </c>
      <c r="H92" s="70">
        <v>36</v>
      </c>
      <c r="I92" s="70"/>
      <c r="J92" s="70"/>
      <c r="K92" s="71">
        <v>1395000</v>
      </c>
      <c r="L92" s="6"/>
      <c r="M92" s="6"/>
      <c r="N92" s="6"/>
      <c r="O92" s="6"/>
      <c r="P92" s="6"/>
    </row>
    <row r="93" spans="1:16" ht="15.75" customHeight="1" x14ac:dyDescent="0.3">
      <c r="A93" s="67">
        <v>90</v>
      </c>
      <c r="B93" s="67" t="s">
        <v>430</v>
      </c>
      <c r="C93" s="49" t="s">
        <v>138</v>
      </c>
      <c r="D93" s="49" t="s">
        <v>100</v>
      </c>
      <c r="E93" s="49"/>
      <c r="F93" s="68">
        <v>45824</v>
      </c>
      <c r="G93" s="69" t="s">
        <v>415</v>
      </c>
      <c r="H93" s="70">
        <v>6</v>
      </c>
      <c r="I93" s="70"/>
      <c r="J93" s="70"/>
      <c r="K93" s="71">
        <v>1162500</v>
      </c>
      <c r="L93" s="6"/>
      <c r="M93" s="6"/>
      <c r="N93" s="6"/>
      <c r="O93" s="6"/>
      <c r="P93" s="6"/>
    </row>
    <row r="94" spans="1:16" ht="15.75" customHeight="1" x14ac:dyDescent="0.3">
      <c r="A94" s="67">
        <v>91</v>
      </c>
      <c r="B94" s="67" t="s">
        <v>430</v>
      </c>
      <c r="C94" s="49" t="s">
        <v>161</v>
      </c>
      <c r="D94" s="49" t="s">
        <v>100</v>
      </c>
      <c r="E94" s="49"/>
      <c r="F94" s="68">
        <v>45825</v>
      </c>
      <c r="G94" s="69" t="s">
        <v>426</v>
      </c>
      <c r="H94" s="70">
        <v>3</v>
      </c>
      <c r="I94" s="70"/>
      <c r="J94" s="70"/>
      <c r="K94" s="71">
        <v>174375</v>
      </c>
      <c r="L94" s="6"/>
      <c r="M94" s="6"/>
      <c r="N94" s="6"/>
      <c r="O94" s="6"/>
      <c r="P94" s="6"/>
    </row>
    <row r="95" spans="1:16" ht="15.75" customHeight="1" x14ac:dyDescent="0.3">
      <c r="A95" s="67">
        <v>92</v>
      </c>
      <c r="B95" s="67" t="s">
        <v>430</v>
      </c>
      <c r="C95" s="49" t="s">
        <v>150</v>
      </c>
      <c r="D95" s="49" t="s">
        <v>151</v>
      </c>
      <c r="E95" s="49"/>
      <c r="F95" s="68">
        <v>45825</v>
      </c>
      <c r="G95" s="69" t="s">
        <v>432</v>
      </c>
      <c r="H95" s="70">
        <v>2</v>
      </c>
      <c r="I95" s="70"/>
      <c r="J95" s="70"/>
      <c r="K95" s="71">
        <v>77500</v>
      </c>
      <c r="L95" s="6"/>
      <c r="M95" s="6"/>
      <c r="N95" s="6"/>
      <c r="O95" s="6"/>
      <c r="P95" s="6"/>
    </row>
    <row r="96" spans="1:16" ht="15.75" customHeight="1" x14ac:dyDescent="0.3">
      <c r="A96" s="67">
        <v>93</v>
      </c>
      <c r="B96" s="67" t="s">
        <v>430</v>
      </c>
      <c r="C96" s="49" t="s">
        <v>223</v>
      </c>
      <c r="D96" s="49" t="s">
        <v>100</v>
      </c>
      <c r="E96" s="49"/>
      <c r="F96" s="68">
        <v>45825</v>
      </c>
      <c r="G96" s="69" t="s">
        <v>415</v>
      </c>
      <c r="H96" s="70">
        <v>2</v>
      </c>
      <c r="I96" s="70"/>
      <c r="J96" s="70"/>
      <c r="K96" s="71">
        <v>77500</v>
      </c>
      <c r="L96" s="6"/>
      <c r="M96" s="6"/>
      <c r="N96" s="6"/>
      <c r="O96" s="6"/>
      <c r="P96" s="6"/>
    </row>
    <row r="97" spans="1:16" ht="15.75" customHeight="1" x14ac:dyDescent="0.3">
      <c r="A97" s="67">
        <v>94</v>
      </c>
      <c r="B97" s="67" t="s">
        <v>430</v>
      </c>
      <c r="C97" s="49" t="s">
        <v>84</v>
      </c>
      <c r="D97" s="49" t="s">
        <v>79</v>
      </c>
      <c r="E97" s="49"/>
      <c r="F97" s="68">
        <v>45825</v>
      </c>
      <c r="G97" s="69" t="s">
        <v>443</v>
      </c>
      <c r="H97" s="70">
        <v>3</v>
      </c>
      <c r="I97" s="70"/>
      <c r="J97" s="70"/>
      <c r="K97" s="71">
        <v>13562.500000000002</v>
      </c>
      <c r="L97" s="6"/>
      <c r="M97" s="6"/>
      <c r="N97" s="6"/>
      <c r="O97" s="6"/>
      <c r="P97" s="6"/>
    </row>
    <row r="98" spans="1:16" ht="15.75" customHeight="1" x14ac:dyDescent="0.3">
      <c r="A98" s="67">
        <v>95</v>
      </c>
      <c r="B98" s="67" t="s">
        <v>430</v>
      </c>
      <c r="C98" s="49" t="s">
        <v>150</v>
      </c>
      <c r="D98" s="49" t="s">
        <v>151</v>
      </c>
      <c r="E98" s="49"/>
      <c r="F98" s="68">
        <v>45826</v>
      </c>
      <c r="G98" s="69" t="s">
        <v>440</v>
      </c>
      <c r="H98" s="70">
        <v>1</v>
      </c>
      <c r="I98" s="70"/>
      <c r="J98" s="70"/>
      <c r="K98" s="71">
        <v>77500</v>
      </c>
      <c r="L98" s="6"/>
      <c r="M98" s="6"/>
      <c r="N98" s="6"/>
      <c r="O98" s="6"/>
      <c r="P98" s="6"/>
    </row>
    <row r="99" spans="1:16" ht="15.75" customHeight="1" x14ac:dyDescent="0.3">
      <c r="A99" s="67">
        <v>96</v>
      </c>
      <c r="B99" s="67" t="s">
        <v>430</v>
      </c>
      <c r="C99" s="49" t="s">
        <v>111</v>
      </c>
      <c r="D99" s="49" t="s">
        <v>102</v>
      </c>
      <c r="E99" s="49"/>
      <c r="F99" s="68">
        <v>45826</v>
      </c>
      <c r="G99" s="69" t="s">
        <v>415</v>
      </c>
      <c r="H99" s="70">
        <v>11</v>
      </c>
      <c r="I99" s="70"/>
      <c r="J99" s="70"/>
      <c r="K99" s="71">
        <v>168250.34722222222</v>
      </c>
      <c r="L99" s="6"/>
      <c r="M99" s="6"/>
      <c r="N99" s="6"/>
      <c r="O99" s="6"/>
      <c r="P99" s="6"/>
    </row>
    <row r="100" spans="1:16" ht="15.75" customHeight="1" x14ac:dyDescent="0.3">
      <c r="A100" s="67">
        <v>97</v>
      </c>
      <c r="B100" s="67" t="s">
        <v>430</v>
      </c>
      <c r="C100" s="49" t="s">
        <v>111</v>
      </c>
      <c r="D100" s="49" t="s">
        <v>102</v>
      </c>
      <c r="E100" s="49"/>
      <c r="F100" s="68">
        <v>45827</v>
      </c>
      <c r="G100" s="69" t="s">
        <v>415</v>
      </c>
      <c r="H100" s="70">
        <v>12</v>
      </c>
      <c r="I100" s="70"/>
      <c r="J100" s="70"/>
      <c r="K100" s="71">
        <v>183545.83333333334</v>
      </c>
      <c r="L100" s="6"/>
      <c r="M100" s="6"/>
      <c r="N100" s="6"/>
      <c r="O100" s="6"/>
      <c r="P100" s="6"/>
    </row>
    <row r="101" spans="1:16" ht="15.75" customHeight="1" x14ac:dyDescent="0.3">
      <c r="A101" s="67">
        <v>98</v>
      </c>
      <c r="B101" s="67" t="s">
        <v>430</v>
      </c>
      <c r="C101" s="49" t="s">
        <v>138</v>
      </c>
      <c r="D101" s="49" t="s">
        <v>100</v>
      </c>
      <c r="E101" s="49"/>
      <c r="F101" s="68">
        <v>45827</v>
      </c>
      <c r="G101" s="69" t="s">
        <v>415</v>
      </c>
      <c r="H101" s="70">
        <v>6</v>
      </c>
      <c r="I101" s="70"/>
      <c r="J101" s="70"/>
      <c r="K101" s="71">
        <v>1162500</v>
      </c>
      <c r="L101" s="6"/>
      <c r="M101" s="6"/>
      <c r="N101" s="6"/>
      <c r="O101" s="6"/>
      <c r="P101" s="6"/>
    </row>
    <row r="102" spans="1:16" ht="15.75" customHeight="1" x14ac:dyDescent="0.3">
      <c r="A102" s="67">
        <v>99</v>
      </c>
      <c r="B102" s="67" t="s">
        <v>430</v>
      </c>
      <c r="C102" s="49" t="s">
        <v>138</v>
      </c>
      <c r="D102" s="49" t="s">
        <v>100</v>
      </c>
      <c r="E102" s="49"/>
      <c r="F102" s="68">
        <v>45828</v>
      </c>
      <c r="G102" s="69" t="s">
        <v>415</v>
      </c>
      <c r="H102" s="70">
        <v>4</v>
      </c>
      <c r="I102" s="70"/>
      <c r="J102" s="70"/>
      <c r="K102" s="71">
        <v>775000</v>
      </c>
      <c r="L102" s="6"/>
      <c r="M102" s="6"/>
      <c r="N102" s="6"/>
      <c r="O102" s="6"/>
      <c r="P102" s="6"/>
    </row>
    <row r="103" spans="1:16" ht="15.75" customHeight="1" x14ac:dyDescent="0.3">
      <c r="A103" s="67">
        <v>100</v>
      </c>
      <c r="B103" s="67" t="s">
        <v>430</v>
      </c>
      <c r="C103" s="49" t="s">
        <v>161</v>
      </c>
      <c r="D103" s="49" t="s">
        <v>100</v>
      </c>
      <c r="E103" s="49"/>
      <c r="F103" s="68">
        <v>45828</v>
      </c>
      <c r="G103" s="69" t="s">
        <v>426</v>
      </c>
      <c r="H103" s="70">
        <v>1</v>
      </c>
      <c r="I103" s="70"/>
      <c r="J103" s="70"/>
      <c r="K103" s="71">
        <v>58125</v>
      </c>
      <c r="L103" s="6"/>
      <c r="M103" s="6"/>
      <c r="N103" s="6"/>
      <c r="O103" s="6"/>
      <c r="P103" s="6"/>
    </row>
    <row r="104" spans="1:16" ht="15.75" customHeight="1" x14ac:dyDescent="0.3">
      <c r="A104" s="67">
        <v>101</v>
      </c>
      <c r="B104" s="67" t="s">
        <v>430</v>
      </c>
      <c r="C104" s="49" t="s">
        <v>150</v>
      </c>
      <c r="D104" s="49" t="s">
        <v>151</v>
      </c>
      <c r="E104" s="49"/>
      <c r="F104" s="68">
        <v>45828</v>
      </c>
      <c r="G104" s="69" t="s">
        <v>431</v>
      </c>
      <c r="H104" s="70">
        <v>5</v>
      </c>
      <c r="I104" s="70"/>
      <c r="J104" s="70"/>
      <c r="K104" s="71">
        <v>193750</v>
      </c>
      <c r="L104" s="6"/>
      <c r="M104" s="6"/>
      <c r="N104" s="6"/>
      <c r="O104" s="6"/>
      <c r="P104" s="6"/>
    </row>
    <row r="105" spans="1:16" ht="15.75" customHeight="1" x14ac:dyDescent="0.3">
      <c r="A105" s="67">
        <v>102</v>
      </c>
      <c r="B105" s="67" t="s">
        <v>430</v>
      </c>
      <c r="C105" s="49" t="s">
        <v>138</v>
      </c>
      <c r="D105" s="49" t="s">
        <v>100</v>
      </c>
      <c r="E105" s="49"/>
      <c r="F105" s="68">
        <v>45829</v>
      </c>
      <c r="G105" s="69" t="s">
        <v>415</v>
      </c>
      <c r="H105" s="70">
        <v>5</v>
      </c>
      <c r="I105" s="70"/>
      <c r="J105" s="70"/>
      <c r="K105" s="71">
        <v>968750</v>
      </c>
      <c r="L105" s="6"/>
      <c r="M105" s="6"/>
      <c r="N105" s="6"/>
      <c r="O105" s="6"/>
      <c r="P105" s="6"/>
    </row>
    <row r="106" spans="1:16" ht="15.75" customHeight="1" x14ac:dyDescent="0.3">
      <c r="A106" s="67">
        <v>103</v>
      </c>
      <c r="B106" s="67" t="s">
        <v>430</v>
      </c>
      <c r="C106" s="49" t="s">
        <v>161</v>
      </c>
      <c r="D106" s="49" t="s">
        <v>100</v>
      </c>
      <c r="E106" s="49"/>
      <c r="F106" s="68">
        <v>45829</v>
      </c>
      <c r="G106" s="69" t="s">
        <v>426</v>
      </c>
      <c r="H106" s="70">
        <v>4</v>
      </c>
      <c r="I106" s="70"/>
      <c r="J106" s="70"/>
      <c r="K106" s="71">
        <v>232500</v>
      </c>
      <c r="L106" s="6"/>
      <c r="M106" s="6"/>
      <c r="N106" s="6"/>
      <c r="O106" s="6"/>
      <c r="P106" s="6"/>
    </row>
    <row r="107" spans="1:16" ht="15.75" customHeight="1" x14ac:dyDescent="0.3">
      <c r="A107" s="67">
        <v>104</v>
      </c>
      <c r="B107" s="67" t="s">
        <v>444</v>
      </c>
      <c r="C107" s="49" t="s">
        <v>76</v>
      </c>
      <c r="D107" s="49" t="s">
        <v>77</v>
      </c>
      <c r="E107" s="49"/>
      <c r="F107" s="68">
        <v>45791</v>
      </c>
      <c r="G107" s="69" t="s">
        <v>445</v>
      </c>
      <c r="H107" s="70">
        <v>52</v>
      </c>
      <c r="I107" s="70"/>
      <c r="J107" s="70"/>
      <c r="K107" s="71">
        <v>299000</v>
      </c>
      <c r="L107" s="6"/>
      <c r="M107" s="6"/>
      <c r="N107" s="6"/>
      <c r="O107" s="6"/>
      <c r="P107" s="6"/>
    </row>
    <row r="108" spans="1:16" ht="15.75" customHeight="1" x14ac:dyDescent="0.3">
      <c r="A108" s="67">
        <v>105</v>
      </c>
      <c r="B108" s="67" t="s">
        <v>444</v>
      </c>
      <c r="C108" s="49" t="s">
        <v>446</v>
      </c>
      <c r="D108" s="49" t="s">
        <v>100</v>
      </c>
      <c r="E108" s="49"/>
      <c r="F108" s="68">
        <v>45793</v>
      </c>
      <c r="G108" s="69" t="s">
        <v>443</v>
      </c>
      <c r="H108" s="70">
        <v>6</v>
      </c>
      <c r="I108" s="70"/>
      <c r="J108" s="70"/>
      <c r="K108" s="71">
        <v>129375</v>
      </c>
      <c r="L108" s="6"/>
      <c r="M108" s="6"/>
      <c r="N108" s="6"/>
      <c r="O108" s="6"/>
      <c r="P108" s="6"/>
    </row>
    <row r="109" spans="1:16" ht="15.75" customHeight="1" x14ac:dyDescent="0.3">
      <c r="A109" s="67">
        <v>106</v>
      </c>
      <c r="B109" s="67" t="s">
        <v>444</v>
      </c>
      <c r="C109" s="49" t="s">
        <v>76</v>
      </c>
      <c r="D109" s="49" t="s">
        <v>77</v>
      </c>
      <c r="E109" s="49"/>
      <c r="F109" s="68">
        <v>45793</v>
      </c>
      <c r="G109" s="69" t="s">
        <v>445</v>
      </c>
      <c r="H109" s="70">
        <v>75</v>
      </c>
      <c r="I109" s="70"/>
      <c r="J109" s="70"/>
      <c r="K109" s="71">
        <v>431250</v>
      </c>
      <c r="L109" s="6"/>
      <c r="M109" s="6"/>
      <c r="N109" s="6"/>
      <c r="O109" s="6"/>
      <c r="P109" s="6"/>
    </row>
    <row r="110" spans="1:16" ht="15.75" customHeight="1" x14ac:dyDescent="0.3">
      <c r="A110" s="67">
        <v>107</v>
      </c>
      <c r="B110" s="67" t="s">
        <v>444</v>
      </c>
      <c r="C110" s="49" t="s">
        <v>446</v>
      </c>
      <c r="D110" s="49" t="s">
        <v>100</v>
      </c>
      <c r="E110" s="49"/>
      <c r="F110" s="68">
        <v>45794</v>
      </c>
      <c r="G110" s="69" t="s">
        <v>443</v>
      </c>
      <c r="H110" s="70">
        <v>1</v>
      </c>
      <c r="I110" s="70"/>
      <c r="J110" s="70"/>
      <c r="K110" s="71">
        <v>21562.5</v>
      </c>
      <c r="L110" s="6"/>
      <c r="M110" s="6"/>
      <c r="N110" s="6"/>
      <c r="O110" s="6"/>
      <c r="P110" s="6"/>
    </row>
    <row r="111" spans="1:16" ht="15.75" customHeight="1" x14ac:dyDescent="0.3">
      <c r="A111" s="67">
        <v>108</v>
      </c>
      <c r="B111" s="67" t="s">
        <v>444</v>
      </c>
      <c r="C111" s="49" t="s">
        <v>138</v>
      </c>
      <c r="D111" s="49" t="s">
        <v>100</v>
      </c>
      <c r="E111" s="49"/>
      <c r="F111" s="68">
        <v>45797</v>
      </c>
      <c r="G111" s="69" t="s">
        <v>447</v>
      </c>
      <c r="H111" s="70">
        <v>3</v>
      </c>
      <c r="I111" s="70"/>
      <c r="J111" s="70"/>
      <c r="K111" s="71" t="s">
        <v>412</v>
      </c>
      <c r="L111" s="6"/>
      <c r="M111" s="6"/>
      <c r="N111" s="6"/>
      <c r="O111" s="6"/>
      <c r="P111" s="6"/>
    </row>
    <row r="112" spans="1:16" ht="15.75" customHeight="1" x14ac:dyDescent="0.3">
      <c r="A112" s="67">
        <v>109</v>
      </c>
      <c r="B112" s="67" t="s">
        <v>444</v>
      </c>
      <c r="C112" s="49" t="s">
        <v>142</v>
      </c>
      <c r="D112" s="49" t="s">
        <v>100</v>
      </c>
      <c r="E112" s="49"/>
      <c r="F112" s="68">
        <v>45797</v>
      </c>
      <c r="G112" s="69" t="s">
        <v>448</v>
      </c>
      <c r="H112" s="70">
        <v>3</v>
      </c>
      <c r="I112" s="70"/>
      <c r="J112" s="70"/>
      <c r="K112" s="71" t="s">
        <v>412</v>
      </c>
      <c r="L112" s="6"/>
      <c r="M112" s="6"/>
      <c r="N112" s="6"/>
      <c r="O112" s="6"/>
      <c r="P112" s="6"/>
    </row>
    <row r="113" spans="1:16" ht="15.75" customHeight="1" x14ac:dyDescent="0.3">
      <c r="A113" s="67">
        <v>110</v>
      </c>
      <c r="B113" s="67" t="s">
        <v>444</v>
      </c>
      <c r="C113" s="49" t="s">
        <v>142</v>
      </c>
      <c r="D113" s="49" t="s">
        <v>100</v>
      </c>
      <c r="E113" s="49"/>
      <c r="F113" s="68">
        <v>45797</v>
      </c>
      <c r="G113" s="69" t="s">
        <v>422</v>
      </c>
      <c r="H113" s="70">
        <v>3</v>
      </c>
      <c r="I113" s="70"/>
      <c r="J113" s="70"/>
      <c r="K113" s="71">
        <v>474375</v>
      </c>
      <c r="L113" s="6"/>
      <c r="M113" s="6"/>
      <c r="N113" s="6"/>
      <c r="O113" s="6"/>
      <c r="P113" s="6"/>
    </row>
    <row r="114" spans="1:16" ht="15.75" customHeight="1" x14ac:dyDescent="0.3">
      <c r="A114" s="67">
        <v>111</v>
      </c>
      <c r="B114" s="67" t="s">
        <v>444</v>
      </c>
      <c r="C114" s="49" t="s">
        <v>142</v>
      </c>
      <c r="D114" s="49" t="s">
        <v>100</v>
      </c>
      <c r="E114" s="49"/>
      <c r="F114" s="68">
        <v>45798</v>
      </c>
      <c r="G114" s="69" t="s">
        <v>422</v>
      </c>
      <c r="H114" s="70">
        <v>4</v>
      </c>
      <c r="I114" s="70"/>
      <c r="J114" s="70"/>
      <c r="K114" s="71">
        <v>632500</v>
      </c>
      <c r="L114" s="6"/>
      <c r="M114" s="6"/>
      <c r="N114" s="6"/>
      <c r="O114" s="6"/>
      <c r="P114" s="6"/>
    </row>
    <row r="115" spans="1:16" ht="15.75" customHeight="1" x14ac:dyDescent="0.3">
      <c r="A115" s="67">
        <v>112</v>
      </c>
      <c r="B115" s="67" t="s">
        <v>444</v>
      </c>
      <c r="C115" s="49" t="s">
        <v>142</v>
      </c>
      <c r="D115" s="49" t="s">
        <v>100</v>
      </c>
      <c r="E115" s="49"/>
      <c r="F115" s="68">
        <v>45799</v>
      </c>
      <c r="G115" s="69" t="s">
        <v>422</v>
      </c>
      <c r="H115" s="70">
        <v>3</v>
      </c>
      <c r="I115" s="70"/>
      <c r="J115" s="70"/>
      <c r="K115" s="71">
        <v>474375</v>
      </c>
      <c r="L115" s="6"/>
      <c r="M115" s="6"/>
      <c r="N115" s="6"/>
      <c r="O115" s="6"/>
      <c r="P115" s="6"/>
    </row>
    <row r="116" spans="1:16" ht="15.75" customHeight="1" x14ac:dyDescent="0.3">
      <c r="A116" s="67">
        <v>113</v>
      </c>
      <c r="B116" s="67" t="s">
        <v>444</v>
      </c>
      <c r="C116" s="49" t="s">
        <v>138</v>
      </c>
      <c r="D116" s="49" t="s">
        <v>100</v>
      </c>
      <c r="E116" s="49"/>
      <c r="F116" s="68">
        <v>45799</v>
      </c>
      <c r="G116" s="69" t="s">
        <v>415</v>
      </c>
      <c r="H116" s="70">
        <v>3</v>
      </c>
      <c r="I116" s="70"/>
      <c r="J116" s="70"/>
      <c r="K116" s="71">
        <v>646875</v>
      </c>
      <c r="L116" s="6"/>
      <c r="M116" s="6"/>
      <c r="N116" s="6"/>
      <c r="O116" s="6"/>
      <c r="P116" s="6"/>
    </row>
    <row r="117" spans="1:16" ht="15.75" customHeight="1" x14ac:dyDescent="0.3">
      <c r="A117" s="67">
        <v>114</v>
      </c>
      <c r="B117" s="67" t="s">
        <v>444</v>
      </c>
      <c r="C117" s="49" t="s">
        <v>82</v>
      </c>
      <c r="D117" s="49" t="s">
        <v>79</v>
      </c>
      <c r="E117" s="49"/>
      <c r="F117" s="68">
        <v>45799</v>
      </c>
      <c r="G117" s="69" t="s">
        <v>443</v>
      </c>
      <c r="H117" s="70">
        <v>15</v>
      </c>
      <c r="I117" s="70"/>
      <c r="J117" s="70"/>
      <c r="K117" s="71">
        <v>75468.75</v>
      </c>
      <c r="L117" s="6"/>
      <c r="M117" s="6"/>
      <c r="N117" s="6"/>
      <c r="O117" s="6"/>
      <c r="P117" s="6"/>
    </row>
    <row r="118" spans="1:16" ht="15.75" customHeight="1" x14ac:dyDescent="0.3">
      <c r="A118" s="67">
        <v>115</v>
      </c>
      <c r="B118" s="67" t="s">
        <v>444</v>
      </c>
      <c r="C118" s="49" t="s">
        <v>73</v>
      </c>
      <c r="D118" s="49" t="s">
        <v>74</v>
      </c>
      <c r="E118" s="49"/>
      <c r="F118" s="68">
        <v>45800</v>
      </c>
      <c r="G118" s="69" t="s">
        <v>421</v>
      </c>
      <c r="H118" s="70">
        <v>3</v>
      </c>
      <c r="I118" s="70"/>
      <c r="J118" s="70"/>
      <c r="K118" s="71">
        <v>4528125</v>
      </c>
      <c r="L118" s="6"/>
      <c r="M118" s="6"/>
      <c r="N118" s="6"/>
      <c r="O118" s="6"/>
      <c r="P118" s="6"/>
    </row>
    <row r="119" spans="1:16" ht="15.75" customHeight="1" x14ac:dyDescent="0.3">
      <c r="A119" s="67">
        <v>116</v>
      </c>
      <c r="B119" s="67" t="s">
        <v>444</v>
      </c>
      <c r="C119" s="49" t="s">
        <v>138</v>
      </c>
      <c r="D119" s="49" t="s">
        <v>100</v>
      </c>
      <c r="E119" s="49"/>
      <c r="F119" s="68">
        <v>45800</v>
      </c>
      <c r="G119" s="69" t="s">
        <v>415</v>
      </c>
      <c r="H119" s="70">
        <v>6</v>
      </c>
      <c r="I119" s="70"/>
      <c r="J119" s="70"/>
      <c r="K119" s="71">
        <v>1293750</v>
      </c>
      <c r="L119" s="6"/>
      <c r="M119" s="6"/>
      <c r="N119" s="6"/>
      <c r="O119" s="6"/>
      <c r="P119" s="6"/>
    </row>
    <row r="120" spans="1:16" ht="15.75" customHeight="1" x14ac:dyDescent="0.3">
      <c r="A120" s="67">
        <v>117</v>
      </c>
      <c r="B120" s="67" t="s">
        <v>444</v>
      </c>
      <c r="C120" s="49" t="s">
        <v>150</v>
      </c>
      <c r="D120" s="49" t="s">
        <v>151</v>
      </c>
      <c r="E120" s="49"/>
      <c r="F120" s="68">
        <v>45800</v>
      </c>
      <c r="G120" s="69" t="s">
        <v>440</v>
      </c>
      <c r="H120" s="70">
        <v>2</v>
      </c>
      <c r="I120" s="70"/>
      <c r="J120" s="70"/>
      <c r="K120" s="71">
        <v>172500</v>
      </c>
      <c r="L120" s="6"/>
      <c r="M120" s="6"/>
      <c r="N120" s="6"/>
      <c r="O120" s="6"/>
      <c r="P120" s="6"/>
    </row>
    <row r="121" spans="1:16" ht="15.75" customHeight="1" x14ac:dyDescent="0.3">
      <c r="A121" s="67">
        <v>118</v>
      </c>
      <c r="B121" s="67" t="s">
        <v>444</v>
      </c>
      <c r="C121" s="49" t="s">
        <v>150</v>
      </c>
      <c r="D121" s="49" t="s">
        <v>151</v>
      </c>
      <c r="E121" s="49"/>
      <c r="F121" s="68">
        <v>45804</v>
      </c>
      <c r="G121" s="69" t="s">
        <v>440</v>
      </c>
      <c r="H121" s="70">
        <v>8</v>
      </c>
      <c r="I121" s="70"/>
      <c r="J121" s="70"/>
      <c r="K121" s="71">
        <v>690000</v>
      </c>
      <c r="L121" s="6"/>
      <c r="M121" s="6"/>
      <c r="N121" s="6"/>
      <c r="O121" s="6"/>
      <c r="P121" s="6"/>
    </row>
    <row r="122" spans="1:16" ht="15.75" customHeight="1" x14ac:dyDescent="0.3">
      <c r="A122" s="67">
        <v>119</v>
      </c>
      <c r="B122" s="67" t="s">
        <v>444</v>
      </c>
      <c r="C122" s="49" t="s">
        <v>75</v>
      </c>
      <c r="D122" s="49" t="s">
        <v>74</v>
      </c>
      <c r="E122" s="49"/>
      <c r="F122" s="68">
        <v>45804</v>
      </c>
      <c r="G122" s="69" t="s">
        <v>449</v>
      </c>
      <c r="H122" s="70">
        <v>4</v>
      </c>
      <c r="I122" s="70"/>
      <c r="J122" s="70"/>
      <c r="K122" s="71">
        <v>301875</v>
      </c>
      <c r="L122" s="6"/>
      <c r="M122" s="6"/>
      <c r="N122" s="6"/>
      <c r="O122" s="6"/>
      <c r="P122" s="6"/>
    </row>
    <row r="123" spans="1:16" ht="15.75" customHeight="1" x14ac:dyDescent="0.3">
      <c r="A123" s="67">
        <v>120</v>
      </c>
      <c r="B123" s="67" t="s">
        <v>444</v>
      </c>
      <c r="C123" s="49" t="s">
        <v>75</v>
      </c>
      <c r="D123" s="49" t="s">
        <v>74</v>
      </c>
      <c r="E123" s="49"/>
      <c r="F123" s="68">
        <v>45805</v>
      </c>
      <c r="G123" s="69" t="s">
        <v>449</v>
      </c>
      <c r="H123" s="70">
        <v>1.5</v>
      </c>
      <c r="I123" s="70"/>
      <c r="J123" s="70"/>
      <c r="K123" s="71">
        <v>113203.125</v>
      </c>
      <c r="L123" s="6"/>
      <c r="M123" s="6"/>
      <c r="N123" s="6"/>
      <c r="O123" s="6"/>
      <c r="P123" s="6"/>
    </row>
    <row r="124" spans="1:16" ht="15.75" customHeight="1" x14ac:dyDescent="0.3">
      <c r="A124" s="67">
        <v>121</v>
      </c>
      <c r="B124" s="67" t="s">
        <v>444</v>
      </c>
      <c r="C124" s="49" t="s">
        <v>150</v>
      </c>
      <c r="D124" s="49" t="s">
        <v>151</v>
      </c>
      <c r="E124" s="49"/>
      <c r="F124" s="68">
        <v>45805</v>
      </c>
      <c r="G124" s="69" t="s">
        <v>440</v>
      </c>
      <c r="H124" s="70">
        <v>4</v>
      </c>
      <c r="I124" s="70"/>
      <c r="J124" s="70"/>
      <c r="K124" s="71">
        <v>345000</v>
      </c>
      <c r="L124" s="6"/>
      <c r="M124" s="6"/>
      <c r="N124" s="6"/>
      <c r="O124" s="6"/>
      <c r="P124" s="6"/>
    </row>
    <row r="125" spans="1:16" ht="15.75" customHeight="1" x14ac:dyDescent="0.3">
      <c r="A125" s="67">
        <v>122</v>
      </c>
      <c r="B125" s="67" t="s">
        <v>444</v>
      </c>
      <c r="C125" s="49" t="s">
        <v>82</v>
      </c>
      <c r="D125" s="49" t="s">
        <v>79</v>
      </c>
      <c r="E125" s="49"/>
      <c r="F125" s="68">
        <v>45796</v>
      </c>
      <c r="G125" s="69" t="s">
        <v>450</v>
      </c>
      <c r="H125" s="70">
        <v>32</v>
      </c>
      <c r="I125" s="70"/>
      <c r="J125" s="70"/>
      <c r="K125" s="71">
        <v>69000</v>
      </c>
      <c r="L125" s="6"/>
      <c r="M125" s="6"/>
      <c r="N125" s="6"/>
      <c r="O125" s="6"/>
      <c r="P125" s="6"/>
    </row>
    <row r="126" spans="1:16" ht="15.75" customHeight="1" x14ac:dyDescent="0.3">
      <c r="A126" s="67">
        <v>123</v>
      </c>
      <c r="B126" s="67" t="s">
        <v>444</v>
      </c>
      <c r="C126" s="49" t="s">
        <v>146</v>
      </c>
      <c r="D126" s="49" t="s">
        <v>100</v>
      </c>
      <c r="E126" s="49"/>
      <c r="F126" s="68">
        <v>45796</v>
      </c>
      <c r="G126" s="69" t="s">
        <v>451</v>
      </c>
      <c r="H126" s="70">
        <v>3</v>
      </c>
      <c r="I126" s="70"/>
      <c r="J126" s="70"/>
      <c r="K126" s="71">
        <v>517500</v>
      </c>
      <c r="L126" s="6"/>
      <c r="M126" s="6"/>
      <c r="N126" s="6"/>
      <c r="O126" s="6"/>
      <c r="P126" s="6"/>
    </row>
    <row r="127" spans="1:16" ht="15.75" customHeight="1" x14ac:dyDescent="0.3">
      <c r="A127" s="67">
        <v>124</v>
      </c>
      <c r="B127" s="67" t="s">
        <v>444</v>
      </c>
      <c r="C127" s="49" t="s">
        <v>146</v>
      </c>
      <c r="D127" s="49" t="s">
        <v>100</v>
      </c>
      <c r="E127" s="49"/>
      <c r="F127" s="68">
        <v>45795</v>
      </c>
      <c r="G127" s="69" t="s">
        <v>451</v>
      </c>
      <c r="H127" s="70">
        <v>5</v>
      </c>
      <c r="I127" s="70"/>
      <c r="J127" s="70"/>
      <c r="K127" s="71">
        <v>862500</v>
      </c>
      <c r="L127" s="6"/>
      <c r="M127" s="6"/>
      <c r="N127" s="6"/>
      <c r="O127" s="6"/>
      <c r="P127" s="6"/>
    </row>
    <row r="128" spans="1:16" ht="15.75" customHeight="1" x14ac:dyDescent="0.3">
      <c r="A128" s="67">
        <v>125</v>
      </c>
      <c r="B128" s="67" t="s">
        <v>444</v>
      </c>
      <c r="C128" s="72" t="s">
        <v>138</v>
      </c>
      <c r="D128" s="49" t="s">
        <v>100</v>
      </c>
      <c r="E128" s="49"/>
      <c r="F128" s="68">
        <v>45795</v>
      </c>
      <c r="G128" s="69" t="s">
        <v>415</v>
      </c>
      <c r="H128" s="70">
        <v>1</v>
      </c>
      <c r="I128" s="70"/>
      <c r="J128" s="70"/>
      <c r="K128" s="71">
        <v>215625</v>
      </c>
      <c r="L128" s="6"/>
      <c r="M128" s="6"/>
      <c r="N128" s="6"/>
      <c r="O128" s="6"/>
      <c r="P128" s="6"/>
    </row>
    <row r="129" spans="1:16" ht="15.75" customHeight="1" x14ac:dyDescent="0.3">
      <c r="A129" s="67">
        <v>126</v>
      </c>
      <c r="B129" s="67" t="s">
        <v>444</v>
      </c>
      <c r="C129" s="72" t="s">
        <v>46</v>
      </c>
      <c r="D129" s="49" t="s">
        <v>45</v>
      </c>
      <c r="E129" s="49"/>
      <c r="F129" s="68">
        <v>45795</v>
      </c>
      <c r="G129" s="69" t="s">
        <v>452</v>
      </c>
      <c r="H129" s="70">
        <v>4</v>
      </c>
      <c r="I129" s="70"/>
      <c r="J129" s="70"/>
      <c r="K129" s="71">
        <v>517500</v>
      </c>
      <c r="L129" s="6"/>
      <c r="M129" s="6"/>
      <c r="N129" s="6"/>
      <c r="O129" s="6"/>
      <c r="P129" s="6"/>
    </row>
    <row r="130" spans="1:16" ht="15.75" customHeight="1" x14ac:dyDescent="0.3">
      <c r="A130" s="67">
        <v>127</v>
      </c>
      <c r="B130" s="67" t="s">
        <v>444</v>
      </c>
      <c r="C130" s="49" t="s">
        <v>138</v>
      </c>
      <c r="D130" s="49" t="s">
        <v>100</v>
      </c>
      <c r="E130" s="49"/>
      <c r="F130" s="68">
        <v>45806</v>
      </c>
      <c r="G130" s="69" t="s">
        <v>453</v>
      </c>
      <c r="H130" s="70">
        <v>4</v>
      </c>
      <c r="I130" s="70"/>
      <c r="J130" s="70"/>
      <c r="K130" s="71" t="s">
        <v>412</v>
      </c>
      <c r="L130" s="6"/>
      <c r="M130" s="6"/>
      <c r="N130" s="6"/>
      <c r="O130" s="6"/>
      <c r="P130" s="6"/>
    </row>
    <row r="131" spans="1:16" ht="15.75" customHeight="1" x14ac:dyDescent="0.3">
      <c r="A131" s="67">
        <v>128</v>
      </c>
      <c r="B131" s="67" t="s">
        <v>444</v>
      </c>
      <c r="C131" s="49" t="s">
        <v>138</v>
      </c>
      <c r="D131" s="49" t="s">
        <v>100</v>
      </c>
      <c r="E131" s="49"/>
      <c r="F131" s="68">
        <v>45806</v>
      </c>
      <c r="G131" s="69" t="s">
        <v>453</v>
      </c>
      <c r="H131" s="70">
        <v>6</v>
      </c>
      <c r="I131" s="70"/>
      <c r="J131" s="70"/>
      <c r="K131" s="71" t="s">
        <v>412</v>
      </c>
      <c r="L131" s="6"/>
      <c r="M131" s="6"/>
      <c r="N131" s="6"/>
      <c r="O131" s="6"/>
      <c r="P131" s="6"/>
    </row>
    <row r="132" spans="1:16" ht="15.75" customHeight="1" x14ac:dyDescent="0.3">
      <c r="A132" s="67">
        <v>129</v>
      </c>
      <c r="B132" s="67" t="s">
        <v>444</v>
      </c>
      <c r="C132" s="49" t="s">
        <v>138</v>
      </c>
      <c r="D132" s="49" t="s">
        <v>100</v>
      </c>
      <c r="E132" s="49"/>
      <c r="F132" s="68">
        <v>45807</v>
      </c>
      <c r="G132" s="69" t="s">
        <v>453</v>
      </c>
      <c r="H132" s="70">
        <v>0.5</v>
      </c>
      <c r="I132" s="70"/>
      <c r="J132" s="70"/>
      <c r="K132" s="71" t="s">
        <v>412</v>
      </c>
      <c r="L132" s="6"/>
      <c r="M132" s="6"/>
      <c r="N132" s="6"/>
      <c r="O132" s="6"/>
      <c r="P132" s="6"/>
    </row>
    <row r="133" spans="1:16" ht="15.75" customHeight="1" x14ac:dyDescent="0.3">
      <c r="A133" s="67">
        <v>130</v>
      </c>
      <c r="B133" s="67" t="s">
        <v>444</v>
      </c>
      <c r="C133" s="49" t="s">
        <v>162</v>
      </c>
      <c r="D133" s="49" t="s">
        <v>100</v>
      </c>
      <c r="E133" s="49"/>
      <c r="F133" s="68">
        <v>45807</v>
      </c>
      <c r="G133" s="69" t="s">
        <v>411</v>
      </c>
      <c r="H133" s="70">
        <v>36</v>
      </c>
      <c r="I133" s="70"/>
      <c r="J133" s="70"/>
      <c r="K133" s="71" t="s">
        <v>412</v>
      </c>
      <c r="L133" s="6"/>
      <c r="M133" s="6"/>
      <c r="N133" s="6"/>
      <c r="O133" s="6"/>
      <c r="P133" s="6"/>
    </row>
    <row r="134" spans="1:16" ht="15.75" customHeight="1" x14ac:dyDescent="0.3">
      <c r="A134" s="67">
        <v>131</v>
      </c>
      <c r="B134" s="67" t="s">
        <v>444</v>
      </c>
      <c r="C134" s="49" t="s">
        <v>131</v>
      </c>
      <c r="D134" s="49" t="s">
        <v>102</v>
      </c>
      <c r="E134" s="49"/>
      <c r="F134" s="68">
        <v>45810</v>
      </c>
      <c r="G134" s="69" t="s">
        <v>415</v>
      </c>
      <c r="H134" s="70">
        <v>7</v>
      </c>
      <c r="I134" s="70"/>
      <c r="J134" s="70"/>
      <c r="K134" s="71">
        <v>301875</v>
      </c>
      <c r="L134" s="6"/>
      <c r="M134" s="6"/>
      <c r="N134" s="6"/>
      <c r="O134" s="6"/>
      <c r="P134" s="6"/>
    </row>
    <row r="135" spans="1:16" ht="15.75" customHeight="1" x14ac:dyDescent="0.3">
      <c r="A135" s="67">
        <v>132</v>
      </c>
      <c r="B135" s="67" t="s">
        <v>444</v>
      </c>
      <c r="C135" s="49" t="s">
        <v>132</v>
      </c>
      <c r="D135" s="49" t="s">
        <v>102</v>
      </c>
      <c r="E135" s="49"/>
      <c r="F135" s="68">
        <v>45810</v>
      </c>
      <c r="G135" s="69" t="s">
        <v>415</v>
      </c>
      <c r="H135" s="70">
        <v>1</v>
      </c>
      <c r="I135" s="70"/>
      <c r="J135" s="70"/>
      <c r="K135" s="71">
        <v>43125</v>
      </c>
      <c r="L135" s="6"/>
      <c r="M135" s="6"/>
      <c r="N135" s="6"/>
      <c r="O135" s="6"/>
      <c r="P135" s="6"/>
    </row>
    <row r="136" spans="1:16" ht="15.75" customHeight="1" x14ac:dyDescent="0.3">
      <c r="A136" s="67">
        <v>133</v>
      </c>
      <c r="B136" s="67" t="s">
        <v>444</v>
      </c>
      <c r="C136" s="49" t="s">
        <v>150</v>
      </c>
      <c r="D136" s="49" t="s">
        <v>151</v>
      </c>
      <c r="E136" s="49"/>
      <c r="F136" s="68">
        <v>45810</v>
      </c>
      <c r="G136" s="69" t="s">
        <v>440</v>
      </c>
      <c r="H136" s="70">
        <v>8</v>
      </c>
      <c r="I136" s="70"/>
      <c r="J136" s="70"/>
      <c r="K136" s="71">
        <v>690000</v>
      </c>
      <c r="L136" s="6"/>
      <c r="M136" s="6"/>
      <c r="N136" s="6"/>
      <c r="O136" s="6"/>
      <c r="P136" s="6"/>
    </row>
    <row r="137" spans="1:16" ht="15.75" customHeight="1" x14ac:dyDescent="0.3">
      <c r="A137" s="67">
        <v>134</v>
      </c>
      <c r="B137" s="67" t="s">
        <v>444</v>
      </c>
      <c r="C137" s="49" t="s">
        <v>198</v>
      </c>
      <c r="D137" s="49" t="s">
        <v>100</v>
      </c>
      <c r="E137" s="49"/>
      <c r="F137" s="68">
        <v>45810</v>
      </c>
      <c r="G137" s="69" t="s">
        <v>434</v>
      </c>
      <c r="H137" s="70">
        <v>18</v>
      </c>
      <c r="I137" s="70"/>
      <c r="J137" s="70"/>
      <c r="K137" s="71">
        <v>258750</v>
      </c>
      <c r="L137" s="6"/>
      <c r="M137" s="6"/>
      <c r="N137" s="6"/>
      <c r="O137" s="6"/>
      <c r="P137" s="6"/>
    </row>
    <row r="138" spans="1:16" ht="15.75" customHeight="1" x14ac:dyDescent="0.3">
      <c r="A138" s="67">
        <v>135</v>
      </c>
      <c r="B138" s="67" t="s">
        <v>444</v>
      </c>
      <c r="C138" s="49" t="s">
        <v>138</v>
      </c>
      <c r="D138" s="49" t="s">
        <v>100</v>
      </c>
      <c r="E138" s="49"/>
      <c r="F138" s="68">
        <v>45810</v>
      </c>
      <c r="G138" s="69" t="s">
        <v>415</v>
      </c>
      <c r="H138" s="70">
        <v>6</v>
      </c>
      <c r="I138" s="70"/>
      <c r="J138" s="70"/>
      <c r="K138" s="71">
        <v>1293750</v>
      </c>
      <c r="L138" s="6"/>
      <c r="M138" s="6"/>
      <c r="N138" s="6"/>
      <c r="O138" s="6"/>
      <c r="P138" s="6"/>
    </row>
    <row r="139" spans="1:16" ht="15.75" customHeight="1" x14ac:dyDescent="0.3">
      <c r="A139" s="67">
        <v>136</v>
      </c>
      <c r="B139" s="67" t="s">
        <v>444</v>
      </c>
      <c r="C139" s="49" t="s">
        <v>138</v>
      </c>
      <c r="D139" s="49" t="s">
        <v>100</v>
      </c>
      <c r="E139" s="49"/>
      <c r="F139" s="68">
        <v>45810</v>
      </c>
      <c r="G139" s="69" t="s">
        <v>415</v>
      </c>
      <c r="H139" s="70">
        <v>6</v>
      </c>
      <c r="I139" s="70"/>
      <c r="J139" s="70"/>
      <c r="K139" s="71">
        <v>1293750</v>
      </c>
      <c r="L139" s="6"/>
      <c r="M139" s="6"/>
      <c r="N139" s="6"/>
      <c r="O139" s="6"/>
      <c r="P139" s="6"/>
    </row>
    <row r="140" spans="1:16" ht="15.75" customHeight="1" x14ac:dyDescent="0.3">
      <c r="A140" s="67">
        <v>137</v>
      </c>
      <c r="B140" s="67" t="s">
        <v>444</v>
      </c>
      <c r="C140" s="49" t="s">
        <v>162</v>
      </c>
      <c r="D140" s="49" t="s">
        <v>100</v>
      </c>
      <c r="E140" s="49"/>
      <c r="F140" s="68">
        <v>45810</v>
      </c>
      <c r="G140" s="69" t="s">
        <v>454</v>
      </c>
      <c r="H140" s="70">
        <v>33</v>
      </c>
      <c r="I140" s="70"/>
      <c r="J140" s="70"/>
      <c r="K140" s="71">
        <v>47437.5</v>
      </c>
      <c r="L140" s="6"/>
      <c r="M140" s="6"/>
      <c r="N140" s="6"/>
      <c r="O140" s="6"/>
      <c r="P140" s="6"/>
    </row>
    <row r="141" spans="1:16" ht="15.75" customHeight="1" x14ac:dyDescent="0.3">
      <c r="A141" s="67">
        <v>138</v>
      </c>
      <c r="B141" s="67" t="s">
        <v>444</v>
      </c>
      <c r="C141" s="49" t="s">
        <v>198</v>
      </c>
      <c r="D141" s="49" t="s">
        <v>100</v>
      </c>
      <c r="E141" s="49"/>
      <c r="F141" s="68">
        <v>45810</v>
      </c>
      <c r="G141" s="69" t="s">
        <v>434</v>
      </c>
      <c r="H141" s="70">
        <v>30</v>
      </c>
      <c r="I141" s="70"/>
      <c r="J141" s="70"/>
      <c r="K141" s="71">
        <v>431250</v>
      </c>
      <c r="L141" s="6"/>
      <c r="M141" s="6"/>
      <c r="N141" s="6"/>
      <c r="O141" s="6"/>
      <c r="P141" s="6"/>
    </row>
    <row r="142" spans="1:16" ht="15.75" customHeight="1" x14ac:dyDescent="0.3">
      <c r="A142" s="67">
        <v>139</v>
      </c>
      <c r="B142" s="67" t="s">
        <v>444</v>
      </c>
      <c r="C142" s="49" t="s">
        <v>138</v>
      </c>
      <c r="D142" s="49" t="s">
        <v>100</v>
      </c>
      <c r="E142" s="49"/>
      <c r="F142" s="68">
        <v>45810</v>
      </c>
      <c r="G142" s="69" t="s">
        <v>415</v>
      </c>
      <c r="H142" s="70">
        <v>1</v>
      </c>
      <c r="I142" s="70"/>
      <c r="J142" s="70"/>
      <c r="K142" s="71">
        <v>215625</v>
      </c>
      <c r="L142" s="6"/>
      <c r="M142" s="6"/>
      <c r="N142" s="6"/>
      <c r="O142" s="6"/>
      <c r="P142" s="6"/>
    </row>
    <row r="143" spans="1:16" ht="15.75" customHeight="1" x14ac:dyDescent="0.3">
      <c r="A143" s="67">
        <v>140</v>
      </c>
      <c r="B143" s="67" t="s">
        <v>444</v>
      </c>
      <c r="C143" s="49" t="s">
        <v>93</v>
      </c>
      <c r="D143" s="49" t="s">
        <v>94</v>
      </c>
      <c r="E143" s="49"/>
      <c r="F143" s="68">
        <v>45810</v>
      </c>
      <c r="G143" s="69" t="s">
        <v>455</v>
      </c>
      <c r="H143" s="70">
        <v>2</v>
      </c>
      <c r="I143" s="70"/>
      <c r="J143" s="70"/>
      <c r="K143" s="71">
        <v>323437.5</v>
      </c>
      <c r="L143" s="6"/>
      <c r="M143" s="6"/>
      <c r="N143" s="6"/>
      <c r="O143" s="6"/>
      <c r="P143" s="6"/>
    </row>
    <row r="144" spans="1:16" ht="15.75" customHeight="1" x14ac:dyDescent="0.3">
      <c r="A144" s="67">
        <v>141</v>
      </c>
      <c r="B144" s="67" t="s">
        <v>444</v>
      </c>
      <c r="C144" s="49" t="s">
        <v>161</v>
      </c>
      <c r="D144" s="49" t="s">
        <v>100</v>
      </c>
      <c r="E144" s="49"/>
      <c r="F144" s="68">
        <v>45811</v>
      </c>
      <c r="G144" s="69" t="s">
        <v>426</v>
      </c>
      <c r="H144" s="70">
        <v>1</v>
      </c>
      <c r="I144" s="70"/>
      <c r="J144" s="70"/>
      <c r="K144" s="71">
        <v>64687.5</v>
      </c>
      <c r="L144" s="6"/>
      <c r="M144" s="6"/>
      <c r="N144" s="6"/>
      <c r="O144" s="6"/>
      <c r="P144" s="6"/>
    </row>
    <row r="145" spans="1:16" ht="15.75" customHeight="1" x14ac:dyDescent="0.3">
      <c r="A145" s="67">
        <v>142</v>
      </c>
      <c r="B145" s="67" t="s">
        <v>444</v>
      </c>
      <c r="C145" s="49" t="s">
        <v>138</v>
      </c>
      <c r="D145" s="49" t="s">
        <v>100</v>
      </c>
      <c r="E145" s="49"/>
      <c r="F145" s="68">
        <v>45814</v>
      </c>
      <c r="G145" s="69" t="s">
        <v>415</v>
      </c>
      <c r="H145" s="70">
        <v>6</v>
      </c>
      <c r="I145" s="70"/>
      <c r="J145" s="70"/>
      <c r="K145" s="71">
        <v>1293750</v>
      </c>
      <c r="L145" s="6"/>
      <c r="M145" s="6"/>
      <c r="N145" s="6"/>
      <c r="O145" s="6"/>
      <c r="P145" s="6"/>
    </row>
    <row r="146" spans="1:16" ht="15.75" customHeight="1" x14ac:dyDescent="0.3">
      <c r="A146" s="67">
        <v>143</v>
      </c>
      <c r="B146" s="67" t="s">
        <v>444</v>
      </c>
      <c r="C146" s="49" t="s">
        <v>109</v>
      </c>
      <c r="D146" s="49" t="s">
        <v>102</v>
      </c>
      <c r="E146" s="49"/>
      <c r="F146" s="68">
        <v>45814</v>
      </c>
      <c r="G146" s="69" t="s">
        <v>415</v>
      </c>
      <c r="H146" s="70">
        <v>10</v>
      </c>
      <c r="I146" s="70"/>
      <c r="J146" s="70"/>
      <c r="K146" s="71">
        <v>86250</v>
      </c>
      <c r="L146" s="6"/>
      <c r="M146" s="6"/>
      <c r="N146" s="6"/>
      <c r="O146" s="6"/>
      <c r="P146" s="6"/>
    </row>
    <row r="147" spans="1:16" ht="15.75" customHeight="1" x14ac:dyDescent="0.3">
      <c r="A147" s="67">
        <v>144</v>
      </c>
      <c r="B147" s="67" t="s">
        <v>444</v>
      </c>
      <c r="C147" s="49" t="s">
        <v>93</v>
      </c>
      <c r="D147" s="49" t="s">
        <v>94</v>
      </c>
      <c r="E147" s="49"/>
      <c r="F147" s="68">
        <v>45814</v>
      </c>
      <c r="G147" s="69" t="s">
        <v>455</v>
      </c>
      <c r="H147" s="70">
        <v>2</v>
      </c>
      <c r="I147" s="70"/>
      <c r="J147" s="70"/>
      <c r="K147" s="71">
        <v>323437.5</v>
      </c>
      <c r="L147" s="6"/>
      <c r="M147" s="6"/>
      <c r="N147" s="6"/>
      <c r="O147" s="6"/>
      <c r="P147" s="6"/>
    </row>
    <row r="148" spans="1:16" ht="15.75" customHeight="1" x14ac:dyDescent="0.3">
      <c r="A148" s="67">
        <v>145</v>
      </c>
      <c r="B148" s="67" t="s">
        <v>444</v>
      </c>
      <c r="C148" s="49" t="s">
        <v>138</v>
      </c>
      <c r="D148" s="49" t="s">
        <v>100</v>
      </c>
      <c r="E148" s="49"/>
      <c r="F148" s="68">
        <v>45815</v>
      </c>
      <c r="G148" s="69" t="s">
        <v>415</v>
      </c>
      <c r="H148" s="70">
        <v>6</v>
      </c>
      <c r="I148" s="70"/>
      <c r="J148" s="70"/>
      <c r="K148" s="71">
        <v>1293750</v>
      </c>
      <c r="L148" s="6"/>
      <c r="M148" s="6"/>
      <c r="N148" s="6"/>
      <c r="O148" s="6"/>
      <c r="P148" s="6"/>
    </row>
    <row r="149" spans="1:16" ht="15.75" customHeight="1" x14ac:dyDescent="0.3">
      <c r="A149" s="67">
        <v>146</v>
      </c>
      <c r="B149" s="67" t="s">
        <v>444</v>
      </c>
      <c r="C149" s="49" t="s">
        <v>202</v>
      </c>
      <c r="D149" s="49" t="s">
        <v>100</v>
      </c>
      <c r="E149" s="49"/>
      <c r="F149" s="68">
        <v>45815</v>
      </c>
      <c r="G149" s="69" t="s">
        <v>456</v>
      </c>
      <c r="H149" s="70">
        <v>8</v>
      </c>
      <c r="I149" s="70"/>
      <c r="J149" s="70"/>
      <c r="K149" s="71">
        <v>28750</v>
      </c>
      <c r="L149" s="6"/>
      <c r="M149" s="6"/>
      <c r="N149" s="6"/>
      <c r="O149" s="6"/>
      <c r="P149" s="6"/>
    </row>
    <row r="150" spans="1:16" ht="15.75" customHeight="1" x14ac:dyDescent="0.3">
      <c r="A150" s="67">
        <v>147</v>
      </c>
      <c r="B150" s="67" t="s">
        <v>444</v>
      </c>
      <c r="C150" s="49" t="s">
        <v>104</v>
      </c>
      <c r="D150" s="49" t="s">
        <v>102</v>
      </c>
      <c r="E150" s="49"/>
      <c r="F150" s="68">
        <v>45815</v>
      </c>
      <c r="G150" s="69" t="s">
        <v>415</v>
      </c>
      <c r="H150" s="70">
        <v>40</v>
      </c>
      <c r="I150" s="70"/>
      <c r="J150" s="70"/>
      <c r="K150" s="71">
        <v>1725000</v>
      </c>
      <c r="L150" s="6"/>
      <c r="M150" s="6"/>
      <c r="N150" s="6"/>
      <c r="O150" s="6"/>
      <c r="P150" s="6"/>
    </row>
    <row r="151" spans="1:16" ht="15.75" customHeight="1" x14ac:dyDescent="0.3">
      <c r="A151" s="67">
        <v>148</v>
      </c>
      <c r="B151" s="67" t="s">
        <v>444</v>
      </c>
      <c r="C151" s="49" t="s">
        <v>109</v>
      </c>
      <c r="D151" s="49" t="s">
        <v>102</v>
      </c>
      <c r="E151" s="49"/>
      <c r="F151" s="68">
        <v>45816</v>
      </c>
      <c r="G151" s="69" t="s">
        <v>415</v>
      </c>
      <c r="H151" s="70">
        <v>33</v>
      </c>
      <c r="I151" s="70"/>
      <c r="J151" s="70"/>
      <c r="K151" s="71">
        <v>284625</v>
      </c>
      <c r="L151" s="6"/>
      <c r="M151" s="6"/>
      <c r="N151" s="6"/>
      <c r="O151" s="6"/>
      <c r="P151" s="6"/>
    </row>
    <row r="152" spans="1:16" ht="15.75" customHeight="1" x14ac:dyDescent="0.3">
      <c r="A152" s="67">
        <v>149</v>
      </c>
      <c r="B152" s="67" t="s">
        <v>444</v>
      </c>
      <c r="C152" s="72" t="s">
        <v>138</v>
      </c>
      <c r="D152" s="49" t="s">
        <v>100</v>
      </c>
      <c r="E152" s="49"/>
      <c r="F152" s="68">
        <v>45816</v>
      </c>
      <c r="G152" s="69" t="s">
        <v>415</v>
      </c>
      <c r="H152" s="70">
        <v>6</v>
      </c>
      <c r="I152" s="70"/>
      <c r="J152" s="70"/>
      <c r="K152" s="71">
        <v>1293750</v>
      </c>
      <c r="L152" s="6"/>
      <c r="M152" s="6"/>
      <c r="N152" s="6"/>
      <c r="O152" s="6"/>
      <c r="P152" s="6"/>
    </row>
    <row r="153" spans="1:16" ht="15.75" customHeight="1" x14ac:dyDescent="0.3">
      <c r="A153" s="67">
        <v>150</v>
      </c>
      <c r="B153" s="67" t="s">
        <v>444</v>
      </c>
      <c r="C153" s="49" t="s">
        <v>138</v>
      </c>
      <c r="D153" s="49" t="s">
        <v>100</v>
      </c>
      <c r="E153" s="49"/>
      <c r="F153" s="68">
        <v>45817</v>
      </c>
      <c r="G153" s="69" t="s">
        <v>415</v>
      </c>
      <c r="H153" s="70">
        <v>6</v>
      </c>
      <c r="I153" s="70"/>
      <c r="J153" s="70"/>
      <c r="K153" s="71">
        <v>1293750</v>
      </c>
      <c r="L153" s="6"/>
      <c r="M153" s="6"/>
      <c r="N153" s="6"/>
      <c r="O153" s="6"/>
      <c r="P153" s="6"/>
    </row>
    <row r="154" spans="1:16" ht="15.75" customHeight="1" x14ac:dyDescent="0.3">
      <c r="A154" s="67">
        <v>151</v>
      </c>
      <c r="B154" s="67" t="s">
        <v>444</v>
      </c>
      <c r="C154" s="49" t="s">
        <v>202</v>
      </c>
      <c r="D154" s="72" t="s">
        <v>100</v>
      </c>
      <c r="E154" s="72"/>
      <c r="F154" s="68">
        <v>45817</v>
      </c>
      <c r="G154" s="69" t="s">
        <v>456</v>
      </c>
      <c r="H154" s="70">
        <v>19</v>
      </c>
      <c r="I154" s="70"/>
      <c r="J154" s="70"/>
      <c r="K154" s="71">
        <v>68281.25</v>
      </c>
      <c r="L154" s="6"/>
      <c r="M154" s="6"/>
      <c r="N154" s="6"/>
      <c r="O154" s="6"/>
      <c r="P154" s="6"/>
    </row>
    <row r="155" spans="1:16" ht="15.75" customHeight="1" x14ac:dyDescent="0.3">
      <c r="A155" s="67">
        <v>152</v>
      </c>
      <c r="B155" s="67" t="s">
        <v>444</v>
      </c>
      <c r="C155" s="49" t="s">
        <v>138</v>
      </c>
      <c r="D155" s="49" t="s">
        <v>100</v>
      </c>
      <c r="E155" s="49"/>
      <c r="F155" s="68">
        <v>45818</v>
      </c>
      <c r="G155" s="69" t="s">
        <v>415</v>
      </c>
      <c r="H155" s="70">
        <v>6</v>
      </c>
      <c r="I155" s="70"/>
      <c r="J155" s="70"/>
      <c r="K155" s="71">
        <v>1293750</v>
      </c>
      <c r="L155" s="6"/>
      <c r="M155" s="6"/>
      <c r="N155" s="6"/>
      <c r="O155" s="6"/>
      <c r="P155" s="6"/>
    </row>
    <row r="156" spans="1:16" ht="15.75" customHeight="1" x14ac:dyDescent="0.3">
      <c r="A156" s="67">
        <v>153</v>
      </c>
      <c r="B156" s="67" t="s">
        <v>444</v>
      </c>
      <c r="C156" s="49" t="s">
        <v>104</v>
      </c>
      <c r="D156" s="49" t="s">
        <v>102</v>
      </c>
      <c r="E156" s="49"/>
      <c r="F156" s="68">
        <v>45818</v>
      </c>
      <c r="G156" s="69" t="s">
        <v>415</v>
      </c>
      <c r="H156" s="70">
        <v>52</v>
      </c>
      <c r="I156" s="70"/>
      <c r="J156" s="70"/>
      <c r="K156" s="71">
        <v>2242500</v>
      </c>
      <c r="L156" s="6"/>
      <c r="M156" s="6"/>
      <c r="N156" s="6"/>
      <c r="O156" s="6"/>
      <c r="P156" s="6"/>
    </row>
    <row r="157" spans="1:16" ht="15.75" customHeight="1" x14ac:dyDescent="0.3">
      <c r="A157" s="67">
        <v>154</v>
      </c>
      <c r="B157" s="67" t="s">
        <v>444</v>
      </c>
      <c r="C157" s="49" t="s">
        <v>110</v>
      </c>
      <c r="D157" s="72" t="s">
        <v>102</v>
      </c>
      <c r="E157" s="72"/>
      <c r="F157" s="68">
        <v>45818</v>
      </c>
      <c r="G157" s="69" t="s">
        <v>415</v>
      </c>
      <c r="H157" s="70">
        <v>3</v>
      </c>
      <c r="I157" s="70"/>
      <c r="J157" s="70"/>
      <c r="K157" s="71">
        <v>45281.25</v>
      </c>
      <c r="L157" s="6"/>
      <c r="M157" s="6"/>
      <c r="N157" s="6"/>
      <c r="O157" s="6"/>
      <c r="P157" s="6"/>
    </row>
    <row r="158" spans="1:16" ht="15.75" customHeight="1" x14ac:dyDescent="0.3">
      <c r="A158" s="67">
        <v>155</v>
      </c>
      <c r="B158" s="67" t="s">
        <v>444</v>
      </c>
      <c r="C158" s="49" t="s">
        <v>138</v>
      </c>
      <c r="D158" s="72" t="s">
        <v>100</v>
      </c>
      <c r="E158" s="72"/>
      <c r="F158" s="68">
        <v>45819</v>
      </c>
      <c r="G158" s="69" t="s">
        <v>415</v>
      </c>
      <c r="H158" s="70">
        <v>6</v>
      </c>
      <c r="I158" s="70"/>
      <c r="J158" s="70"/>
      <c r="K158" s="71">
        <v>1293750</v>
      </c>
      <c r="L158" s="6"/>
      <c r="M158" s="6"/>
      <c r="N158" s="6"/>
      <c r="O158" s="6"/>
      <c r="P158" s="6"/>
    </row>
    <row r="159" spans="1:16" ht="15.75" customHeight="1" x14ac:dyDescent="0.3">
      <c r="A159" s="67">
        <v>156</v>
      </c>
      <c r="B159" s="67" t="s">
        <v>444</v>
      </c>
      <c r="C159" s="49" t="s">
        <v>104</v>
      </c>
      <c r="D159" s="72" t="s">
        <v>102</v>
      </c>
      <c r="E159" s="72"/>
      <c r="F159" s="68">
        <v>45819</v>
      </c>
      <c r="G159" s="69" t="s">
        <v>415</v>
      </c>
      <c r="H159" s="70">
        <v>55</v>
      </c>
      <c r="I159" s="70"/>
      <c r="J159" s="70"/>
      <c r="K159" s="71">
        <v>2371875</v>
      </c>
      <c r="L159" s="6"/>
      <c r="M159" s="6"/>
      <c r="N159" s="6"/>
      <c r="O159" s="6"/>
      <c r="P159" s="6"/>
    </row>
    <row r="160" spans="1:16" ht="15.75" customHeight="1" x14ac:dyDescent="0.3">
      <c r="A160" s="67">
        <v>157</v>
      </c>
      <c r="B160" s="67" t="s">
        <v>444</v>
      </c>
      <c r="C160" s="49" t="s">
        <v>177</v>
      </c>
      <c r="D160" s="72" t="s">
        <v>100</v>
      </c>
      <c r="E160" s="72"/>
      <c r="F160" s="68">
        <v>45820</v>
      </c>
      <c r="G160" s="69" t="s">
        <v>457</v>
      </c>
      <c r="H160" s="70">
        <v>2</v>
      </c>
      <c r="I160" s="70"/>
      <c r="J160" s="70"/>
      <c r="K160" s="71">
        <v>10062.5</v>
      </c>
      <c r="L160" s="6"/>
      <c r="M160" s="6"/>
      <c r="N160" s="6"/>
      <c r="O160" s="6"/>
      <c r="P160" s="6"/>
    </row>
    <row r="161" spans="1:16" ht="15.75" customHeight="1" x14ac:dyDescent="0.3">
      <c r="A161" s="67">
        <v>158</v>
      </c>
      <c r="B161" s="67" t="s">
        <v>444</v>
      </c>
      <c r="C161" s="49" t="s">
        <v>138</v>
      </c>
      <c r="D161" s="72" t="s">
        <v>100</v>
      </c>
      <c r="E161" s="72"/>
      <c r="F161" s="68">
        <v>45820</v>
      </c>
      <c r="G161" s="69" t="s">
        <v>415</v>
      </c>
      <c r="H161" s="70">
        <v>6</v>
      </c>
      <c r="I161" s="70"/>
      <c r="J161" s="70"/>
      <c r="K161" s="71">
        <v>1293750</v>
      </c>
      <c r="L161" s="6"/>
      <c r="M161" s="6"/>
      <c r="N161" s="6"/>
      <c r="O161" s="6"/>
      <c r="P161" s="6"/>
    </row>
    <row r="162" spans="1:16" ht="15.75" customHeight="1" x14ac:dyDescent="0.3">
      <c r="A162" s="67">
        <v>159</v>
      </c>
      <c r="B162" s="67" t="s">
        <v>444</v>
      </c>
      <c r="C162" s="49" t="s">
        <v>225</v>
      </c>
      <c r="D162" s="72" t="s">
        <v>100</v>
      </c>
      <c r="E162" s="72"/>
      <c r="F162" s="68">
        <v>45820</v>
      </c>
      <c r="G162" s="69" t="s">
        <v>458</v>
      </c>
      <c r="H162" s="70">
        <v>1</v>
      </c>
      <c r="I162" s="70"/>
      <c r="J162" s="70"/>
      <c r="K162" s="71">
        <v>64687.5</v>
      </c>
      <c r="L162" s="6"/>
      <c r="M162" s="6"/>
      <c r="N162" s="6"/>
      <c r="O162" s="6"/>
      <c r="P162" s="6"/>
    </row>
    <row r="163" spans="1:16" ht="15.75" customHeight="1" x14ac:dyDescent="0.3">
      <c r="A163" s="67">
        <v>160</v>
      </c>
      <c r="B163" s="67" t="s">
        <v>444</v>
      </c>
      <c r="C163" s="49" t="s">
        <v>218</v>
      </c>
      <c r="D163" s="72" t="s">
        <v>38</v>
      </c>
      <c r="E163" s="72"/>
      <c r="F163" s="68">
        <v>45821</v>
      </c>
      <c r="G163" s="69" t="s">
        <v>442</v>
      </c>
      <c r="H163" s="70">
        <v>12</v>
      </c>
      <c r="I163" s="70"/>
      <c r="J163" s="70"/>
      <c r="K163" s="71">
        <v>345000</v>
      </c>
      <c r="L163" s="6"/>
      <c r="M163" s="6"/>
      <c r="N163" s="6"/>
      <c r="O163" s="6"/>
      <c r="P163" s="6"/>
    </row>
    <row r="164" spans="1:16" ht="15.75" customHeight="1" x14ac:dyDescent="0.3">
      <c r="A164" s="67">
        <v>161</v>
      </c>
      <c r="B164" s="67" t="s">
        <v>444</v>
      </c>
      <c r="C164" s="49" t="s">
        <v>138</v>
      </c>
      <c r="D164" s="72" t="s">
        <v>100</v>
      </c>
      <c r="E164" s="72"/>
      <c r="F164" s="68">
        <v>45822</v>
      </c>
      <c r="G164" s="69" t="s">
        <v>415</v>
      </c>
      <c r="H164" s="70">
        <v>21</v>
      </c>
      <c r="I164" s="70"/>
      <c r="J164" s="70"/>
      <c r="K164" s="71">
        <v>4528125</v>
      </c>
      <c r="L164" s="6"/>
      <c r="M164" s="6"/>
      <c r="N164" s="6"/>
      <c r="O164" s="6"/>
      <c r="P164" s="6"/>
    </row>
    <row r="165" spans="1:16" ht="15.75" customHeight="1" x14ac:dyDescent="0.3">
      <c r="A165" s="67">
        <v>162</v>
      </c>
      <c r="B165" s="67" t="s">
        <v>444</v>
      </c>
      <c r="C165" s="49" t="s">
        <v>162</v>
      </c>
      <c r="D165" s="72" t="s">
        <v>100</v>
      </c>
      <c r="E165" s="72"/>
      <c r="F165" s="68">
        <v>45822</v>
      </c>
      <c r="G165" s="69" t="s">
        <v>454</v>
      </c>
      <c r="H165" s="70">
        <v>10</v>
      </c>
      <c r="I165" s="70"/>
      <c r="J165" s="70"/>
      <c r="K165" s="71">
        <v>14375</v>
      </c>
      <c r="L165" s="6"/>
      <c r="M165" s="6"/>
      <c r="N165" s="6"/>
      <c r="O165" s="6"/>
      <c r="P165" s="6"/>
    </row>
    <row r="166" spans="1:16" ht="15.75" customHeight="1" x14ac:dyDescent="0.3">
      <c r="A166" s="67">
        <v>163</v>
      </c>
      <c r="B166" s="67" t="s">
        <v>444</v>
      </c>
      <c r="C166" s="49" t="s">
        <v>138</v>
      </c>
      <c r="D166" s="49" t="s">
        <v>100</v>
      </c>
      <c r="E166" s="49"/>
      <c r="F166" s="68">
        <v>45824</v>
      </c>
      <c r="G166" s="69" t="s">
        <v>415</v>
      </c>
      <c r="H166" s="70">
        <v>6</v>
      </c>
      <c r="I166" s="70"/>
      <c r="J166" s="70"/>
      <c r="K166" s="71">
        <v>1293750</v>
      </c>
      <c r="L166" s="6"/>
      <c r="M166" s="6"/>
      <c r="N166" s="6"/>
      <c r="O166" s="6"/>
      <c r="P166" s="6"/>
    </row>
    <row r="167" spans="1:16" ht="15.75" customHeight="1" x14ac:dyDescent="0.3">
      <c r="A167" s="67">
        <v>164</v>
      </c>
      <c r="B167" s="67" t="s">
        <v>444</v>
      </c>
      <c r="C167" s="49" t="s">
        <v>150</v>
      </c>
      <c r="D167" s="49" t="s">
        <v>151</v>
      </c>
      <c r="E167" s="49"/>
      <c r="F167" s="68">
        <v>45824</v>
      </c>
      <c r="G167" s="69" t="s">
        <v>432</v>
      </c>
      <c r="H167" s="70">
        <v>7</v>
      </c>
      <c r="I167" s="70"/>
      <c r="J167" s="70"/>
      <c r="K167" s="71">
        <v>301875</v>
      </c>
      <c r="L167" s="6"/>
      <c r="M167" s="6"/>
      <c r="N167" s="6"/>
      <c r="O167" s="6"/>
      <c r="P167" s="6"/>
    </row>
    <row r="168" spans="1:16" ht="15.75" customHeight="1" x14ac:dyDescent="0.3">
      <c r="A168" s="67">
        <v>165</v>
      </c>
      <c r="B168" s="67" t="s">
        <v>444</v>
      </c>
      <c r="C168" s="49" t="s">
        <v>138</v>
      </c>
      <c r="D168" s="49" t="s">
        <v>100</v>
      </c>
      <c r="E168" s="49"/>
      <c r="F168" s="68">
        <v>45825</v>
      </c>
      <c r="G168" s="69" t="s">
        <v>415</v>
      </c>
      <c r="H168" s="70">
        <v>6</v>
      </c>
      <c r="I168" s="70"/>
      <c r="J168" s="70"/>
      <c r="K168" s="71">
        <v>1293750</v>
      </c>
      <c r="L168" s="6"/>
      <c r="M168" s="6"/>
      <c r="N168" s="6"/>
      <c r="O168" s="6"/>
      <c r="P168" s="6"/>
    </row>
    <row r="169" spans="1:16" ht="15.75" customHeight="1" x14ac:dyDescent="0.3">
      <c r="A169" s="67">
        <v>166</v>
      </c>
      <c r="B169" s="67" t="s">
        <v>444</v>
      </c>
      <c r="C169" s="49" t="s">
        <v>111</v>
      </c>
      <c r="D169" s="49" t="s">
        <v>102</v>
      </c>
      <c r="E169" s="49"/>
      <c r="F169" s="68">
        <v>45825</v>
      </c>
      <c r="G169" s="69" t="s">
        <v>415</v>
      </c>
      <c r="H169" s="70">
        <v>13</v>
      </c>
      <c r="I169" s="70"/>
      <c r="J169" s="70"/>
      <c r="K169" s="71">
        <v>221291.14583333331</v>
      </c>
      <c r="L169" s="6"/>
      <c r="M169" s="6"/>
      <c r="N169" s="6"/>
      <c r="O169" s="6"/>
      <c r="P169" s="6"/>
    </row>
    <row r="170" spans="1:16" ht="15.75" customHeight="1" x14ac:dyDescent="0.3">
      <c r="A170" s="67">
        <v>167</v>
      </c>
      <c r="B170" s="67" t="s">
        <v>444</v>
      </c>
      <c r="C170" s="49" t="s">
        <v>138</v>
      </c>
      <c r="D170" s="49" t="s">
        <v>100</v>
      </c>
      <c r="E170" s="49"/>
      <c r="F170" s="68">
        <v>45826</v>
      </c>
      <c r="G170" s="69" t="s">
        <v>415</v>
      </c>
      <c r="H170" s="70">
        <v>6</v>
      </c>
      <c r="I170" s="70"/>
      <c r="J170" s="70"/>
      <c r="K170" s="71">
        <v>1293750</v>
      </c>
      <c r="L170" s="6"/>
      <c r="M170" s="6"/>
      <c r="N170" s="6"/>
      <c r="O170" s="6"/>
      <c r="P170" s="6"/>
    </row>
    <row r="171" spans="1:16" ht="15.75" customHeight="1" x14ac:dyDescent="0.3">
      <c r="A171" s="67">
        <v>168</v>
      </c>
      <c r="B171" s="67" t="s">
        <v>444</v>
      </c>
      <c r="C171" s="49" t="s">
        <v>127</v>
      </c>
      <c r="D171" s="49" t="s">
        <v>102</v>
      </c>
      <c r="E171" s="49"/>
      <c r="F171" s="68">
        <v>45826</v>
      </c>
      <c r="G171" s="69" t="s">
        <v>415</v>
      </c>
      <c r="H171" s="70">
        <v>9</v>
      </c>
      <c r="I171" s="70"/>
      <c r="J171" s="70"/>
      <c r="K171" s="71">
        <v>388125</v>
      </c>
      <c r="L171" s="6"/>
      <c r="M171" s="6"/>
      <c r="N171" s="6"/>
      <c r="O171" s="6"/>
      <c r="P171" s="6"/>
    </row>
    <row r="172" spans="1:16" ht="15.75" customHeight="1" x14ac:dyDescent="0.3">
      <c r="A172" s="67">
        <v>169</v>
      </c>
      <c r="B172" s="67" t="s">
        <v>444</v>
      </c>
      <c r="C172" s="49" t="s">
        <v>111</v>
      </c>
      <c r="D172" s="49" t="s">
        <v>102</v>
      </c>
      <c r="E172" s="49"/>
      <c r="F172" s="68">
        <v>45827</v>
      </c>
      <c r="G172" s="69" t="s">
        <v>415</v>
      </c>
      <c r="H172" s="70">
        <v>15</v>
      </c>
      <c r="I172" s="70"/>
      <c r="J172" s="70"/>
      <c r="K172" s="71">
        <v>255335.93749999997</v>
      </c>
      <c r="L172" s="6"/>
      <c r="M172" s="6"/>
      <c r="N172" s="6"/>
      <c r="O172" s="6"/>
      <c r="P172" s="6"/>
    </row>
    <row r="173" spans="1:16" ht="15.75" customHeight="1" x14ac:dyDescent="0.3">
      <c r="A173" s="67">
        <v>170</v>
      </c>
      <c r="B173" s="67" t="s">
        <v>444</v>
      </c>
      <c r="C173" s="49" t="s">
        <v>138</v>
      </c>
      <c r="D173" s="49" t="s">
        <v>100</v>
      </c>
      <c r="E173" s="49"/>
      <c r="F173" s="68">
        <v>45827</v>
      </c>
      <c r="G173" s="69" t="s">
        <v>415</v>
      </c>
      <c r="H173" s="70">
        <v>6</v>
      </c>
      <c r="I173" s="70"/>
      <c r="J173" s="70"/>
      <c r="K173" s="71">
        <v>1293750</v>
      </c>
      <c r="L173" s="6"/>
      <c r="M173" s="6"/>
      <c r="N173" s="6"/>
      <c r="O173" s="6"/>
      <c r="P173" s="6"/>
    </row>
    <row r="174" spans="1:16" ht="15.75" customHeight="1" x14ac:dyDescent="0.3">
      <c r="A174" s="67">
        <v>171</v>
      </c>
      <c r="B174" s="67" t="s">
        <v>444</v>
      </c>
      <c r="C174" s="49" t="s">
        <v>138</v>
      </c>
      <c r="D174" s="49" t="s">
        <v>100</v>
      </c>
      <c r="E174" s="49"/>
      <c r="F174" s="68">
        <v>45828</v>
      </c>
      <c r="G174" s="69" t="s">
        <v>415</v>
      </c>
      <c r="H174" s="70">
        <v>6</v>
      </c>
      <c r="I174" s="70"/>
      <c r="J174" s="70"/>
      <c r="K174" s="71">
        <v>1293750</v>
      </c>
      <c r="L174" s="6"/>
      <c r="M174" s="6"/>
      <c r="N174" s="6"/>
      <c r="O174" s="6"/>
      <c r="P174" s="6"/>
    </row>
    <row r="175" spans="1:16" ht="15.75" customHeight="1" x14ac:dyDescent="0.3">
      <c r="A175" s="67">
        <v>172</v>
      </c>
      <c r="B175" s="67" t="s">
        <v>444</v>
      </c>
      <c r="C175" s="49" t="s">
        <v>111</v>
      </c>
      <c r="D175" s="49" t="s">
        <v>102</v>
      </c>
      <c r="E175" s="49"/>
      <c r="F175" s="68">
        <v>45828</v>
      </c>
      <c r="G175" s="69" t="s">
        <v>415</v>
      </c>
      <c r="H175" s="70">
        <v>6</v>
      </c>
      <c r="I175" s="70"/>
      <c r="J175" s="70"/>
      <c r="K175" s="71">
        <v>102134.375</v>
      </c>
      <c r="L175" s="6"/>
      <c r="M175" s="6"/>
      <c r="N175" s="6"/>
      <c r="O175" s="6"/>
      <c r="P175" s="6"/>
    </row>
    <row r="176" spans="1:16" ht="15.75" customHeight="1" x14ac:dyDescent="0.3">
      <c r="A176" s="67">
        <v>173</v>
      </c>
      <c r="B176" s="67" t="s">
        <v>444</v>
      </c>
      <c r="C176" s="49" t="s">
        <v>150</v>
      </c>
      <c r="D176" s="49" t="s">
        <v>151</v>
      </c>
      <c r="E176" s="49"/>
      <c r="F176" s="68">
        <v>45828</v>
      </c>
      <c r="G176" s="69" t="s">
        <v>440</v>
      </c>
      <c r="H176" s="70">
        <v>5</v>
      </c>
      <c r="I176" s="70"/>
      <c r="J176" s="70"/>
      <c r="K176" s="71">
        <v>431250</v>
      </c>
      <c r="L176" s="6"/>
      <c r="M176" s="6"/>
      <c r="N176" s="6"/>
      <c r="O176" s="6"/>
      <c r="P176" s="6"/>
    </row>
    <row r="177" spans="1:16" ht="15.75" customHeight="1" x14ac:dyDescent="0.3">
      <c r="A177" s="67">
        <v>174</v>
      </c>
      <c r="B177" s="67" t="s">
        <v>444</v>
      </c>
      <c r="C177" s="49" t="s">
        <v>111</v>
      </c>
      <c r="D177" s="49" t="s">
        <v>102</v>
      </c>
      <c r="E177" s="49"/>
      <c r="F177" s="68">
        <v>45829</v>
      </c>
      <c r="G177" s="69" t="s">
        <v>415</v>
      </c>
      <c r="H177" s="70">
        <v>12</v>
      </c>
      <c r="I177" s="70"/>
      <c r="J177" s="70"/>
      <c r="K177" s="71">
        <v>204268.75</v>
      </c>
      <c r="L177" s="6"/>
      <c r="M177" s="6"/>
      <c r="N177" s="6"/>
      <c r="O177" s="6"/>
      <c r="P177" s="6"/>
    </row>
    <row r="178" spans="1:16" ht="15.75" customHeight="1" x14ac:dyDescent="0.3">
      <c r="A178" s="67">
        <v>175</v>
      </c>
      <c r="B178" s="67" t="s">
        <v>444</v>
      </c>
      <c r="C178" s="49" t="s">
        <v>138</v>
      </c>
      <c r="D178" s="49" t="s">
        <v>100</v>
      </c>
      <c r="E178" s="49"/>
      <c r="F178" s="68">
        <v>45829</v>
      </c>
      <c r="G178" s="69" t="s">
        <v>415</v>
      </c>
      <c r="H178" s="70">
        <v>4</v>
      </c>
      <c r="I178" s="70"/>
      <c r="J178" s="70"/>
      <c r="K178" s="71">
        <v>862500</v>
      </c>
      <c r="L178" s="6"/>
      <c r="M178" s="6"/>
      <c r="N178" s="6"/>
      <c r="O178" s="6"/>
      <c r="P178" s="6"/>
    </row>
    <row r="179" spans="1:16" ht="15.75" customHeight="1" x14ac:dyDescent="0.3">
      <c r="A179" s="67">
        <v>176</v>
      </c>
      <c r="B179" s="67" t="s">
        <v>444</v>
      </c>
      <c r="C179" s="49" t="s">
        <v>138</v>
      </c>
      <c r="D179" s="49" t="s">
        <v>100</v>
      </c>
      <c r="E179" s="49"/>
      <c r="F179" s="68">
        <v>45830</v>
      </c>
      <c r="G179" s="69" t="s">
        <v>415</v>
      </c>
      <c r="H179" s="70">
        <v>5</v>
      </c>
      <c r="I179" s="70"/>
      <c r="J179" s="70"/>
      <c r="K179" s="71">
        <v>1078125</v>
      </c>
      <c r="L179" s="6"/>
      <c r="M179" s="6"/>
      <c r="N179" s="6"/>
      <c r="O179" s="6"/>
      <c r="P179" s="6"/>
    </row>
    <row r="180" spans="1:16" ht="15.75" customHeight="1" x14ac:dyDescent="0.3">
      <c r="A180" s="67">
        <v>177</v>
      </c>
      <c r="B180" s="67" t="s">
        <v>444</v>
      </c>
      <c r="C180" s="49" t="s">
        <v>111</v>
      </c>
      <c r="D180" s="49" t="s">
        <v>102</v>
      </c>
      <c r="E180" s="49"/>
      <c r="F180" s="68">
        <v>45830</v>
      </c>
      <c r="G180" s="69" t="s">
        <v>415</v>
      </c>
      <c r="H180" s="70">
        <v>8</v>
      </c>
      <c r="I180" s="70"/>
      <c r="J180" s="70"/>
      <c r="K180" s="71">
        <v>136179.16666666666</v>
      </c>
      <c r="L180" s="6"/>
      <c r="M180" s="6"/>
      <c r="N180" s="6"/>
      <c r="O180" s="6"/>
      <c r="P180" s="6"/>
    </row>
    <row r="181" spans="1:16" ht="15.75" customHeight="1" x14ac:dyDescent="0.3">
      <c r="A181" s="67">
        <v>178</v>
      </c>
      <c r="B181" s="67" t="s">
        <v>459</v>
      </c>
      <c r="C181" s="49" t="s">
        <v>55</v>
      </c>
      <c r="D181" s="49" t="s">
        <v>53</v>
      </c>
      <c r="E181" s="49"/>
      <c r="F181" s="68">
        <v>45791</v>
      </c>
      <c r="G181" s="69" t="s">
        <v>414</v>
      </c>
      <c r="H181" s="70">
        <v>7</v>
      </c>
      <c r="I181" s="70"/>
      <c r="J181" s="70"/>
      <c r="K181" s="71">
        <v>297500</v>
      </c>
      <c r="L181" s="6"/>
      <c r="M181" s="6"/>
      <c r="N181" s="6"/>
      <c r="O181" s="6"/>
      <c r="P181" s="6"/>
    </row>
    <row r="182" spans="1:16" ht="15.75" customHeight="1" x14ac:dyDescent="0.3">
      <c r="A182" s="67">
        <v>179</v>
      </c>
      <c r="B182" s="67" t="s">
        <v>459</v>
      </c>
      <c r="C182" s="49" t="s">
        <v>41</v>
      </c>
      <c r="D182" s="49" t="s">
        <v>42</v>
      </c>
      <c r="E182" s="49"/>
      <c r="F182" s="68">
        <v>45793</v>
      </c>
      <c r="G182" s="69" t="s">
        <v>416</v>
      </c>
      <c r="H182" s="70">
        <v>2</v>
      </c>
      <c r="I182" s="70"/>
      <c r="J182" s="70"/>
      <c r="K182" s="71">
        <v>17000</v>
      </c>
      <c r="L182" s="6"/>
      <c r="M182" s="6"/>
      <c r="N182" s="6"/>
      <c r="O182" s="6"/>
      <c r="P182" s="6"/>
    </row>
    <row r="183" spans="1:16" ht="15.75" customHeight="1" x14ac:dyDescent="0.3">
      <c r="A183" s="67">
        <v>180</v>
      </c>
      <c r="B183" s="67" t="s">
        <v>459</v>
      </c>
      <c r="C183" s="49" t="s">
        <v>149</v>
      </c>
      <c r="D183" s="49" t="s">
        <v>148</v>
      </c>
      <c r="E183" s="49"/>
      <c r="F183" s="68">
        <v>45794</v>
      </c>
      <c r="G183" s="69" t="s">
        <v>414</v>
      </c>
      <c r="H183" s="70">
        <v>2</v>
      </c>
      <c r="I183" s="70"/>
      <c r="J183" s="70"/>
      <c r="K183" s="71" t="s">
        <v>412</v>
      </c>
      <c r="L183" s="6"/>
      <c r="M183" s="6"/>
      <c r="N183" s="6"/>
      <c r="O183" s="6"/>
      <c r="P183" s="6"/>
    </row>
    <row r="184" spans="1:16" ht="15.75" customHeight="1" x14ac:dyDescent="0.3">
      <c r="A184" s="67">
        <v>181</v>
      </c>
      <c r="B184" s="67" t="s">
        <v>459</v>
      </c>
      <c r="C184" s="49" t="s">
        <v>147</v>
      </c>
      <c r="D184" s="49" t="s">
        <v>148</v>
      </c>
      <c r="E184" s="49"/>
      <c r="F184" s="68">
        <v>45794</v>
      </c>
      <c r="G184" s="69" t="s">
        <v>414</v>
      </c>
      <c r="H184" s="70">
        <v>2</v>
      </c>
      <c r="I184" s="70"/>
      <c r="J184" s="70"/>
      <c r="K184" s="71" t="s">
        <v>412</v>
      </c>
      <c r="L184" s="6"/>
      <c r="M184" s="6"/>
      <c r="N184" s="6"/>
      <c r="O184" s="6"/>
      <c r="P184" s="6"/>
    </row>
    <row r="185" spans="1:16" ht="15.75" customHeight="1" x14ac:dyDescent="0.3">
      <c r="A185" s="67">
        <v>182</v>
      </c>
      <c r="B185" s="67" t="s">
        <v>459</v>
      </c>
      <c r="C185" s="49" t="s">
        <v>46</v>
      </c>
      <c r="D185" s="49" t="s">
        <v>45</v>
      </c>
      <c r="E185" s="49"/>
      <c r="F185" s="68">
        <v>45794</v>
      </c>
      <c r="G185" s="69" t="s">
        <v>414</v>
      </c>
      <c r="H185" s="70">
        <v>1</v>
      </c>
      <c r="I185" s="70"/>
      <c r="J185" s="70"/>
      <c r="K185" s="71" t="s">
        <v>412</v>
      </c>
      <c r="L185" s="6"/>
      <c r="M185" s="6"/>
      <c r="N185" s="6"/>
      <c r="O185" s="6"/>
      <c r="P185" s="6"/>
    </row>
    <row r="186" spans="1:16" ht="15.75" customHeight="1" x14ac:dyDescent="0.3">
      <c r="A186" s="67">
        <v>183</v>
      </c>
      <c r="B186" s="67" t="s">
        <v>459</v>
      </c>
      <c r="C186" s="49" t="s">
        <v>44</v>
      </c>
      <c r="D186" s="49" t="s">
        <v>45</v>
      </c>
      <c r="E186" s="49"/>
      <c r="F186" s="68">
        <v>45794</v>
      </c>
      <c r="G186" s="69" t="s">
        <v>414</v>
      </c>
      <c r="H186" s="70">
        <v>1</v>
      </c>
      <c r="I186" s="70"/>
      <c r="J186" s="70"/>
      <c r="K186" s="71" t="s">
        <v>412</v>
      </c>
      <c r="L186" s="6"/>
      <c r="M186" s="6"/>
      <c r="N186" s="6"/>
      <c r="O186" s="6"/>
      <c r="P186" s="6"/>
    </row>
    <row r="187" spans="1:16" ht="15.75" customHeight="1" x14ac:dyDescent="0.3">
      <c r="A187" s="67">
        <v>184</v>
      </c>
      <c r="B187" s="67" t="s">
        <v>459</v>
      </c>
      <c r="C187" s="49" t="s">
        <v>73</v>
      </c>
      <c r="D187" s="49" t="s">
        <v>74</v>
      </c>
      <c r="E187" s="49"/>
      <c r="F187" s="68">
        <v>45799</v>
      </c>
      <c r="G187" s="69" t="s">
        <v>421</v>
      </c>
      <c r="H187" s="70">
        <v>1</v>
      </c>
      <c r="I187" s="70"/>
      <c r="J187" s="70"/>
      <c r="K187" s="71">
        <v>1487500</v>
      </c>
      <c r="L187" s="6"/>
      <c r="M187" s="6"/>
      <c r="N187" s="6"/>
      <c r="O187" s="6"/>
      <c r="P187" s="6"/>
    </row>
    <row r="188" spans="1:16" ht="15.75" customHeight="1" x14ac:dyDescent="0.3">
      <c r="A188" s="67">
        <v>185</v>
      </c>
      <c r="B188" s="67" t="s">
        <v>459</v>
      </c>
      <c r="C188" s="49" t="s">
        <v>73</v>
      </c>
      <c r="D188" s="49" t="s">
        <v>74</v>
      </c>
      <c r="E188" s="49"/>
      <c r="F188" s="68">
        <v>45798</v>
      </c>
      <c r="G188" s="69" t="s">
        <v>421</v>
      </c>
      <c r="H188" s="70">
        <v>1</v>
      </c>
      <c r="I188" s="70"/>
      <c r="J188" s="70"/>
      <c r="K188" s="71">
        <v>1487500</v>
      </c>
      <c r="L188" s="6"/>
      <c r="M188" s="6"/>
      <c r="N188" s="6"/>
      <c r="O188" s="6"/>
      <c r="P188" s="6"/>
    </row>
    <row r="189" spans="1:16" ht="15.75" customHeight="1" x14ac:dyDescent="0.3">
      <c r="A189" s="67">
        <v>186</v>
      </c>
      <c r="B189" s="67" t="s">
        <v>459</v>
      </c>
      <c r="C189" s="49" t="s">
        <v>97</v>
      </c>
      <c r="D189" s="49" t="s">
        <v>98</v>
      </c>
      <c r="E189" s="49"/>
      <c r="F189" s="68">
        <v>45801</v>
      </c>
      <c r="G189" s="69" t="s">
        <v>420</v>
      </c>
      <c r="H189" s="70">
        <v>1.5</v>
      </c>
      <c r="I189" s="70"/>
      <c r="J189" s="70"/>
      <c r="K189" s="71">
        <v>255000</v>
      </c>
      <c r="L189" s="6"/>
      <c r="M189" s="6"/>
      <c r="N189" s="6"/>
      <c r="O189" s="6"/>
      <c r="P189" s="6"/>
    </row>
    <row r="190" spans="1:16" ht="15.75" customHeight="1" x14ac:dyDescent="0.3">
      <c r="A190" s="67">
        <v>187</v>
      </c>
      <c r="B190" s="67" t="s">
        <v>459</v>
      </c>
      <c r="C190" s="49" t="s">
        <v>138</v>
      </c>
      <c r="D190" s="49" t="s">
        <v>100</v>
      </c>
      <c r="E190" s="49"/>
      <c r="F190" s="68">
        <v>45804</v>
      </c>
      <c r="G190" s="69" t="s">
        <v>415</v>
      </c>
      <c r="H190" s="70">
        <v>6</v>
      </c>
      <c r="I190" s="70"/>
      <c r="J190" s="70"/>
      <c r="K190" s="71">
        <v>1275000</v>
      </c>
      <c r="L190" s="6"/>
      <c r="M190" s="6"/>
      <c r="N190" s="6"/>
      <c r="O190" s="6"/>
      <c r="P190" s="6"/>
    </row>
    <row r="191" spans="1:16" ht="15.75" customHeight="1" x14ac:dyDescent="0.3">
      <c r="A191" s="67">
        <v>188</v>
      </c>
      <c r="B191" s="67" t="s">
        <v>459</v>
      </c>
      <c r="C191" s="49" t="s">
        <v>138</v>
      </c>
      <c r="D191" s="49" t="s">
        <v>100</v>
      </c>
      <c r="E191" s="49"/>
      <c r="F191" s="68">
        <v>45804</v>
      </c>
      <c r="G191" s="69" t="s">
        <v>415</v>
      </c>
      <c r="H191" s="70">
        <v>3</v>
      </c>
      <c r="I191" s="70"/>
      <c r="J191" s="70"/>
      <c r="K191" s="71">
        <v>637500</v>
      </c>
      <c r="L191" s="6"/>
      <c r="M191" s="6"/>
      <c r="N191" s="6"/>
      <c r="O191" s="6"/>
      <c r="P191" s="6"/>
    </row>
    <row r="192" spans="1:16" ht="15.75" customHeight="1" x14ac:dyDescent="0.3">
      <c r="A192" s="67">
        <v>189</v>
      </c>
      <c r="B192" s="67" t="s">
        <v>459</v>
      </c>
      <c r="C192" s="49" t="s">
        <v>150</v>
      </c>
      <c r="D192" s="49" t="s">
        <v>151</v>
      </c>
      <c r="E192" s="49"/>
      <c r="F192" s="68">
        <v>45804</v>
      </c>
      <c r="G192" s="69" t="s">
        <v>440</v>
      </c>
      <c r="H192" s="70">
        <v>4</v>
      </c>
      <c r="I192" s="70"/>
      <c r="J192" s="70"/>
      <c r="K192" s="71">
        <v>340000</v>
      </c>
      <c r="L192" s="6"/>
      <c r="M192" s="6"/>
      <c r="N192" s="6"/>
      <c r="O192" s="6"/>
      <c r="P192" s="6"/>
    </row>
    <row r="193" spans="1:16" ht="15.75" customHeight="1" x14ac:dyDescent="0.3">
      <c r="A193" s="67">
        <v>190</v>
      </c>
      <c r="B193" s="67" t="s">
        <v>459</v>
      </c>
      <c r="C193" s="49" t="s">
        <v>75</v>
      </c>
      <c r="D193" s="49" t="s">
        <v>74</v>
      </c>
      <c r="E193" s="49"/>
      <c r="F193" s="68">
        <v>45803</v>
      </c>
      <c r="G193" s="69" t="s">
        <v>449</v>
      </c>
      <c r="H193" s="70">
        <v>3</v>
      </c>
      <c r="I193" s="70"/>
      <c r="J193" s="70"/>
      <c r="K193" s="71">
        <v>223125</v>
      </c>
      <c r="L193" s="6"/>
      <c r="M193" s="6"/>
      <c r="N193" s="6"/>
      <c r="O193" s="6"/>
      <c r="P193" s="6"/>
    </row>
    <row r="194" spans="1:16" ht="15.75" customHeight="1" x14ac:dyDescent="0.3">
      <c r="A194" s="67">
        <v>191</v>
      </c>
      <c r="B194" s="67" t="s">
        <v>459</v>
      </c>
      <c r="C194" s="49" t="s">
        <v>150</v>
      </c>
      <c r="D194" s="49" t="s">
        <v>151</v>
      </c>
      <c r="E194" s="49"/>
      <c r="F194" s="68">
        <v>45802</v>
      </c>
      <c r="G194" s="69" t="s">
        <v>440</v>
      </c>
      <c r="H194" s="70">
        <v>3.5</v>
      </c>
      <c r="I194" s="70"/>
      <c r="J194" s="70"/>
      <c r="K194" s="71">
        <v>297500</v>
      </c>
      <c r="L194" s="6"/>
      <c r="M194" s="6"/>
      <c r="N194" s="6"/>
      <c r="O194" s="6"/>
      <c r="P194" s="6"/>
    </row>
    <row r="195" spans="1:16" ht="15.75" customHeight="1" x14ac:dyDescent="0.3">
      <c r="A195" s="67">
        <v>192</v>
      </c>
      <c r="B195" s="67" t="s">
        <v>459</v>
      </c>
      <c r="C195" s="49" t="s">
        <v>150</v>
      </c>
      <c r="D195" s="49" t="s">
        <v>151</v>
      </c>
      <c r="E195" s="49"/>
      <c r="F195" s="68">
        <v>45805</v>
      </c>
      <c r="G195" s="69" t="s">
        <v>440</v>
      </c>
      <c r="H195" s="70">
        <v>4</v>
      </c>
      <c r="I195" s="70"/>
      <c r="J195" s="70"/>
      <c r="K195" s="71">
        <v>340000</v>
      </c>
      <c r="L195" s="6"/>
      <c r="M195" s="6"/>
      <c r="N195" s="6"/>
      <c r="O195" s="6"/>
      <c r="P195" s="6"/>
    </row>
    <row r="196" spans="1:16" ht="15.75" customHeight="1" x14ac:dyDescent="0.3">
      <c r="A196" s="67">
        <v>193</v>
      </c>
      <c r="B196" s="67" t="s">
        <v>459</v>
      </c>
      <c r="C196" s="49" t="s">
        <v>75</v>
      </c>
      <c r="D196" s="49" t="s">
        <v>74</v>
      </c>
      <c r="E196" s="49"/>
      <c r="F196" s="68">
        <v>45805</v>
      </c>
      <c r="G196" s="69" t="s">
        <v>449</v>
      </c>
      <c r="H196" s="70">
        <v>2</v>
      </c>
      <c r="I196" s="70"/>
      <c r="J196" s="70"/>
      <c r="K196" s="71">
        <v>148750</v>
      </c>
      <c r="L196" s="6"/>
      <c r="M196" s="6"/>
      <c r="N196" s="6"/>
      <c r="O196" s="6"/>
      <c r="P196" s="6"/>
    </row>
    <row r="197" spans="1:16" ht="15.75" customHeight="1" x14ac:dyDescent="0.3">
      <c r="A197" s="67">
        <v>194</v>
      </c>
      <c r="B197" s="67" t="s">
        <v>459</v>
      </c>
      <c r="C197" s="49" t="s">
        <v>146</v>
      </c>
      <c r="D197" s="49" t="s">
        <v>100</v>
      </c>
      <c r="E197" s="49"/>
      <c r="F197" s="68">
        <v>45806</v>
      </c>
      <c r="G197" s="69" t="s">
        <v>451</v>
      </c>
      <c r="H197" s="70">
        <v>4</v>
      </c>
      <c r="I197" s="70"/>
      <c r="J197" s="70"/>
      <c r="K197" s="71">
        <v>680000</v>
      </c>
      <c r="L197" s="6"/>
      <c r="M197" s="6"/>
      <c r="N197" s="6"/>
      <c r="O197" s="6"/>
      <c r="P197" s="6"/>
    </row>
    <row r="198" spans="1:16" ht="15.75" customHeight="1" x14ac:dyDescent="0.3">
      <c r="A198" s="67">
        <v>195</v>
      </c>
      <c r="B198" s="67" t="s">
        <v>459</v>
      </c>
      <c r="C198" s="49" t="s">
        <v>193</v>
      </c>
      <c r="D198" s="49" t="s">
        <v>100</v>
      </c>
      <c r="E198" s="49"/>
      <c r="F198" s="68">
        <v>45806</v>
      </c>
      <c r="G198" s="69" t="s">
        <v>460</v>
      </c>
      <c r="H198" s="70">
        <v>32</v>
      </c>
      <c r="I198" s="70"/>
      <c r="J198" s="70"/>
      <c r="K198" s="71">
        <v>113333.33333333333</v>
      </c>
      <c r="L198" s="6"/>
      <c r="M198" s="6"/>
      <c r="N198" s="6"/>
      <c r="O198" s="6"/>
      <c r="P198" s="6"/>
    </row>
    <row r="199" spans="1:16" ht="15.75" customHeight="1" x14ac:dyDescent="0.3">
      <c r="A199" s="67">
        <v>196</v>
      </c>
      <c r="B199" s="67" t="s">
        <v>459</v>
      </c>
      <c r="C199" s="49" t="s">
        <v>73</v>
      </c>
      <c r="D199" s="49" t="s">
        <v>74</v>
      </c>
      <c r="E199" s="49"/>
      <c r="F199" s="68">
        <v>45807</v>
      </c>
      <c r="G199" s="69" t="s">
        <v>421</v>
      </c>
      <c r="H199" s="70">
        <v>0.7</v>
      </c>
      <c r="I199" s="70"/>
      <c r="J199" s="70"/>
      <c r="K199" s="71">
        <v>1041249.9999999999</v>
      </c>
      <c r="L199" s="6"/>
      <c r="M199" s="6"/>
      <c r="N199" s="6"/>
      <c r="O199" s="6"/>
      <c r="P199" s="6"/>
    </row>
    <row r="200" spans="1:16" ht="15.75" customHeight="1" x14ac:dyDescent="0.3">
      <c r="A200" s="67">
        <v>197</v>
      </c>
      <c r="B200" s="67" t="s">
        <v>459</v>
      </c>
      <c r="C200" s="49" t="s">
        <v>196</v>
      </c>
      <c r="D200" s="49" t="s">
        <v>53</v>
      </c>
      <c r="E200" s="49"/>
      <c r="F200" s="68">
        <v>45809</v>
      </c>
      <c r="G200" s="69" t="s">
        <v>425</v>
      </c>
      <c r="H200" s="70">
        <v>7</v>
      </c>
      <c r="I200" s="70"/>
      <c r="J200" s="70"/>
      <c r="K200" s="71">
        <v>339976.38888888888</v>
      </c>
      <c r="L200" s="6"/>
      <c r="M200" s="6"/>
      <c r="N200" s="6"/>
      <c r="O200" s="6"/>
      <c r="P200" s="6"/>
    </row>
    <row r="201" spans="1:16" ht="15.75" customHeight="1" x14ac:dyDescent="0.3">
      <c r="A201" s="67">
        <v>198</v>
      </c>
      <c r="B201" s="67" t="s">
        <v>459</v>
      </c>
      <c r="C201" s="49" t="s">
        <v>196</v>
      </c>
      <c r="D201" s="49" t="s">
        <v>53</v>
      </c>
      <c r="E201" s="49"/>
      <c r="F201" s="68">
        <v>45810</v>
      </c>
      <c r="G201" s="69" t="s">
        <v>425</v>
      </c>
      <c r="H201" s="70">
        <v>3</v>
      </c>
      <c r="I201" s="70"/>
      <c r="J201" s="70"/>
      <c r="K201" s="71">
        <v>145704.16666666666</v>
      </c>
      <c r="L201" s="6"/>
      <c r="M201" s="6"/>
      <c r="N201" s="6"/>
      <c r="O201" s="6"/>
      <c r="P201" s="6"/>
    </row>
    <row r="202" spans="1:16" ht="15.75" customHeight="1" x14ac:dyDescent="0.3">
      <c r="A202" s="67">
        <v>199</v>
      </c>
      <c r="B202" s="67" t="s">
        <v>459</v>
      </c>
      <c r="C202" s="49" t="s">
        <v>115</v>
      </c>
      <c r="D202" s="49" t="s">
        <v>102</v>
      </c>
      <c r="E202" s="49"/>
      <c r="F202" s="68">
        <v>45810</v>
      </c>
      <c r="G202" s="69" t="s">
        <v>415</v>
      </c>
      <c r="H202" s="70">
        <v>3</v>
      </c>
      <c r="I202" s="70"/>
      <c r="J202" s="70"/>
      <c r="K202" s="71">
        <v>127500</v>
      </c>
      <c r="L202" s="6"/>
      <c r="M202" s="6"/>
      <c r="N202" s="6"/>
      <c r="O202" s="6"/>
      <c r="P202" s="6"/>
    </row>
    <row r="203" spans="1:16" ht="15.75" customHeight="1" x14ac:dyDescent="0.3">
      <c r="A203" s="67">
        <v>200</v>
      </c>
      <c r="B203" s="67" t="s">
        <v>459</v>
      </c>
      <c r="C203" s="49" t="s">
        <v>82</v>
      </c>
      <c r="D203" s="49" t="s">
        <v>79</v>
      </c>
      <c r="E203" s="49"/>
      <c r="F203" s="68">
        <v>45811</v>
      </c>
      <c r="G203" s="69" t="s">
        <v>443</v>
      </c>
      <c r="H203" s="70">
        <v>9</v>
      </c>
      <c r="I203" s="70"/>
      <c r="J203" s="70"/>
      <c r="K203" s="71">
        <v>44625</v>
      </c>
      <c r="L203" s="6"/>
      <c r="M203" s="6"/>
      <c r="N203" s="6"/>
      <c r="O203" s="6"/>
      <c r="P203" s="6"/>
    </row>
    <row r="204" spans="1:16" ht="15.75" customHeight="1" x14ac:dyDescent="0.3">
      <c r="A204" s="67">
        <v>201</v>
      </c>
      <c r="B204" s="67" t="s">
        <v>459</v>
      </c>
      <c r="C204" s="49" t="s">
        <v>138</v>
      </c>
      <c r="D204" s="49" t="s">
        <v>100</v>
      </c>
      <c r="E204" s="49"/>
      <c r="F204" s="68">
        <v>45811</v>
      </c>
      <c r="G204" s="69" t="s">
        <v>415</v>
      </c>
      <c r="H204" s="70">
        <v>0.1</v>
      </c>
      <c r="I204" s="70"/>
      <c r="J204" s="70"/>
      <c r="K204" s="71">
        <v>21250</v>
      </c>
      <c r="L204" s="6"/>
      <c r="M204" s="6"/>
      <c r="N204" s="6"/>
      <c r="O204" s="6"/>
      <c r="P204" s="6"/>
    </row>
    <row r="205" spans="1:16" ht="15.75" customHeight="1" x14ac:dyDescent="0.3">
      <c r="A205" s="67">
        <v>202</v>
      </c>
      <c r="B205" s="67" t="s">
        <v>459</v>
      </c>
      <c r="C205" s="49" t="s">
        <v>175</v>
      </c>
      <c r="D205" s="49" t="s">
        <v>100</v>
      </c>
      <c r="E205" s="49"/>
      <c r="F205" s="68">
        <v>45814</v>
      </c>
      <c r="G205" s="69" t="s">
        <v>461</v>
      </c>
      <c r="H205" s="70">
        <v>2</v>
      </c>
      <c r="I205" s="70"/>
      <c r="J205" s="70"/>
      <c r="K205" s="71">
        <v>170000</v>
      </c>
      <c r="L205" s="6"/>
      <c r="M205" s="6"/>
      <c r="N205" s="6"/>
      <c r="O205" s="6"/>
      <c r="P205" s="6"/>
    </row>
    <row r="206" spans="1:16" ht="15.75" customHeight="1" x14ac:dyDescent="0.3">
      <c r="A206" s="67">
        <v>203</v>
      </c>
      <c r="B206" s="67" t="s">
        <v>459</v>
      </c>
      <c r="C206" s="49" t="s">
        <v>59</v>
      </c>
      <c r="D206" s="49" t="s">
        <v>60</v>
      </c>
      <c r="E206" s="49"/>
      <c r="F206" s="68">
        <v>45814</v>
      </c>
      <c r="G206" s="69" t="s">
        <v>418</v>
      </c>
      <c r="H206" s="70">
        <v>2</v>
      </c>
      <c r="I206" s="70"/>
      <c r="J206" s="70"/>
      <c r="K206" s="71">
        <v>85000</v>
      </c>
      <c r="L206" s="6"/>
      <c r="M206" s="6"/>
      <c r="N206" s="6"/>
      <c r="O206" s="6"/>
      <c r="P206" s="6"/>
    </row>
    <row r="207" spans="1:16" ht="15.75" customHeight="1" x14ac:dyDescent="0.3">
      <c r="A207" s="67">
        <v>204</v>
      </c>
      <c r="B207" s="67" t="s">
        <v>459</v>
      </c>
      <c r="C207" s="49" t="s">
        <v>66</v>
      </c>
      <c r="D207" s="49" t="s">
        <v>60</v>
      </c>
      <c r="E207" s="49"/>
      <c r="F207" s="68">
        <v>45815</v>
      </c>
      <c r="G207" s="69" t="s">
        <v>415</v>
      </c>
      <c r="H207" s="70"/>
      <c r="I207" s="70"/>
      <c r="J207" s="70"/>
      <c r="K207" s="71">
        <v>0</v>
      </c>
      <c r="L207" s="6"/>
      <c r="M207" s="6"/>
      <c r="N207" s="6"/>
      <c r="O207" s="6"/>
      <c r="P207" s="6"/>
    </row>
    <row r="208" spans="1:16" ht="15.75" customHeight="1" x14ac:dyDescent="0.3">
      <c r="A208" s="67">
        <v>205</v>
      </c>
      <c r="B208" s="67" t="s">
        <v>459</v>
      </c>
      <c r="C208" s="49" t="s">
        <v>67</v>
      </c>
      <c r="D208" s="49" t="s">
        <v>60</v>
      </c>
      <c r="E208" s="49"/>
      <c r="F208" s="68">
        <v>45815</v>
      </c>
      <c r="G208" s="69" t="s">
        <v>415</v>
      </c>
      <c r="H208" s="70">
        <v>1</v>
      </c>
      <c r="I208" s="70"/>
      <c r="J208" s="70"/>
      <c r="K208" s="71">
        <v>212500</v>
      </c>
      <c r="L208" s="6"/>
      <c r="M208" s="6"/>
      <c r="N208" s="6"/>
      <c r="O208" s="6"/>
      <c r="P208" s="6"/>
    </row>
    <row r="209" spans="1:16" ht="15.75" customHeight="1" x14ac:dyDescent="0.3">
      <c r="A209" s="67">
        <v>206</v>
      </c>
      <c r="B209" s="67" t="s">
        <v>459</v>
      </c>
      <c r="C209" s="49" t="s">
        <v>138</v>
      </c>
      <c r="D209" s="49" t="s">
        <v>100</v>
      </c>
      <c r="E209" s="49"/>
      <c r="F209" s="68">
        <v>45815</v>
      </c>
      <c r="G209" s="69" t="s">
        <v>415</v>
      </c>
      <c r="H209" s="70">
        <v>6</v>
      </c>
      <c r="I209" s="70"/>
      <c r="J209" s="70"/>
      <c r="K209" s="71">
        <v>1275000</v>
      </c>
      <c r="L209" s="6"/>
      <c r="M209" s="6"/>
      <c r="N209" s="6"/>
      <c r="O209" s="6"/>
      <c r="P209" s="6"/>
    </row>
    <row r="210" spans="1:16" ht="15.75" customHeight="1" x14ac:dyDescent="0.3">
      <c r="A210" s="67">
        <v>207</v>
      </c>
      <c r="B210" s="67" t="s">
        <v>459</v>
      </c>
      <c r="C210" s="49" t="s">
        <v>170</v>
      </c>
      <c r="D210" s="49" t="s">
        <v>100</v>
      </c>
      <c r="E210" s="49"/>
      <c r="F210" s="68">
        <v>45815</v>
      </c>
      <c r="G210" s="69" t="s">
        <v>462</v>
      </c>
      <c r="H210" s="70">
        <v>0.5</v>
      </c>
      <c r="I210" s="70"/>
      <c r="J210" s="70"/>
      <c r="K210" s="71">
        <v>7083.333333333333</v>
      </c>
      <c r="L210" s="6"/>
      <c r="M210" s="6"/>
      <c r="N210" s="6"/>
      <c r="O210" s="6"/>
      <c r="P210" s="6"/>
    </row>
    <row r="211" spans="1:16" ht="15.75" customHeight="1" x14ac:dyDescent="0.3">
      <c r="A211" s="67">
        <v>208</v>
      </c>
      <c r="B211" s="67" t="s">
        <v>459</v>
      </c>
      <c r="C211" s="49" t="s">
        <v>150</v>
      </c>
      <c r="D211" s="49" t="s">
        <v>151</v>
      </c>
      <c r="E211" s="49"/>
      <c r="F211" s="68">
        <v>45815</v>
      </c>
      <c r="G211" s="69" t="s">
        <v>440</v>
      </c>
      <c r="H211" s="70">
        <v>2</v>
      </c>
      <c r="I211" s="70"/>
      <c r="J211" s="70"/>
      <c r="K211" s="71">
        <v>170000</v>
      </c>
      <c r="L211" s="6"/>
      <c r="M211" s="6"/>
      <c r="N211" s="6"/>
      <c r="O211" s="6"/>
      <c r="P211" s="6"/>
    </row>
    <row r="212" spans="1:16" ht="15.75" customHeight="1" x14ac:dyDescent="0.3">
      <c r="A212" s="67">
        <v>209</v>
      </c>
      <c r="B212" s="67" t="s">
        <v>459</v>
      </c>
      <c r="C212" s="49" t="s">
        <v>73</v>
      </c>
      <c r="D212" s="49" t="s">
        <v>74</v>
      </c>
      <c r="E212" s="49"/>
      <c r="F212" s="68">
        <v>45816</v>
      </c>
      <c r="G212" s="69" t="s">
        <v>421</v>
      </c>
      <c r="H212" s="70">
        <v>0.3</v>
      </c>
      <c r="I212" s="70"/>
      <c r="J212" s="70"/>
      <c r="K212" s="71">
        <v>446250</v>
      </c>
      <c r="L212" s="6"/>
      <c r="M212" s="6"/>
      <c r="N212" s="6"/>
      <c r="O212" s="6"/>
      <c r="P212" s="6"/>
    </row>
    <row r="213" spans="1:16" ht="15.75" customHeight="1" x14ac:dyDescent="0.3">
      <c r="A213" s="67">
        <v>210</v>
      </c>
      <c r="B213" s="67" t="s">
        <v>459</v>
      </c>
      <c r="C213" s="72" t="s">
        <v>73</v>
      </c>
      <c r="D213" s="49" t="s">
        <v>74</v>
      </c>
      <c r="E213" s="49"/>
      <c r="F213" s="68">
        <v>45817</v>
      </c>
      <c r="G213" s="69" t="s">
        <v>421</v>
      </c>
      <c r="H213" s="70">
        <v>0.2</v>
      </c>
      <c r="I213" s="70"/>
      <c r="J213" s="70"/>
      <c r="K213" s="71">
        <v>297500</v>
      </c>
      <c r="L213" s="6"/>
      <c r="M213" s="6"/>
      <c r="N213" s="6"/>
      <c r="O213" s="6"/>
      <c r="P213" s="6"/>
    </row>
    <row r="214" spans="1:16" ht="15.75" customHeight="1" x14ac:dyDescent="0.3">
      <c r="A214" s="67">
        <v>211</v>
      </c>
      <c r="B214" s="67" t="s">
        <v>459</v>
      </c>
      <c r="C214" s="49" t="s">
        <v>73</v>
      </c>
      <c r="D214" s="72" t="s">
        <v>74</v>
      </c>
      <c r="E214" s="72"/>
      <c r="F214" s="68">
        <v>45819</v>
      </c>
      <c r="G214" s="69" t="s">
        <v>421</v>
      </c>
      <c r="H214" s="70">
        <v>0.3</v>
      </c>
      <c r="I214" s="70"/>
      <c r="J214" s="70"/>
      <c r="K214" s="71">
        <v>446250</v>
      </c>
      <c r="L214" s="6"/>
      <c r="M214" s="6"/>
      <c r="N214" s="6"/>
      <c r="O214" s="6"/>
      <c r="P214" s="6"/>
    </row>
    <row r="215" spans="1:16" ht="15.75" customHeight="1" x14ac:dyDescent="0.3">
      <c r="A215" s="67">
        <v>212</v>
      </c>
      <c r="B215" s="67" t="s">
        <v>459</v>
      </c>
      <c r="C215" s="49" t="s">
        <v>226</v>
      </c>
      <c r="D215" s="49" t="s">
        <v>427</v>
      </c>
      <c r="E215" s="49"/>
      <c r="F215" s="68">
        <v>45821</v>
      </c>
      <c r="G215" s="69" t="s">
        <v>428</v>
      </c>
      <c r="H215" s="70">
        <v>1</v>
      </c>
      <c r="I215" s="70"/>
      <c r="J215" s="70"/>
      <c r="K215" s="71">
        <v>170000</v>
      </c>
      <c r="L215" s="6"/>
      <c r="M215" s="6"/>
      <c r="N215" s="6"/>
      <c r="O215" s="6"/>
      <c r="P215" s="6"/>
    </row>
    <row r="216" spans="1:16" ht="15.75" customHeight="1" x14ac:dyDescent="0.3">
      <c r="A216" s="67">
        <v>213</v>
      </c>
      <c r="B216" s="67" t="s">
        <v>459</v>
      </c>
      <c r="C216" s="49" t="s">
        <v>124</v>
      </c>
      <c r="D216" s="49" t="s">
        <v>102</v>
      </c>
      <c r="E216" s="49"/>
      <c r="F216" s="68">
        <v>45822</v>
      </c>
      <c r="G216" s="69" t="s">
        <v>415</v>
      </c>
      <c r="H216" s="70">
        <v>5</v>
      </c>
      <c r="I216" s="70"/>
      <c r="J216" s="70"/>
      <c r="K216" s="71">
        <v>75850.694444444438</v>
      </c>
      <c r="L216" s="6"/>
      <c r="M216" s="6"/>
      <c r="N216" s="6"/>
      <c r="O216" s="6"/>
      <c r="P216" s="6"/>
    </row>
    <row r="217" spans="1:16" ht="15.75" customHeight="1" x14ac:dyDescent="0.3">
      <c r="A217" s="67">
        <v>214</v>
      </c>
      <c r="B217" s="67" t="s">
        <v>459</v>
      </c>
      <c r="C217" s="49" t="s">
        <v>97</v>
      </c>
      <c r="D217" s="49" t="s">
        <v>98</v>
      </c>
      <c r="E217" s="49"/>
      <c r="F217" s="68">
        <v>45822</v>
      </c>
      <c r="G217" s="69" t="s">
        <v>429</v>
      </c>
      <c r="H217" s="70">
        <v>0.5</v>
      </c>
      <c r="I217" s="70"/>
      <c r="J217" s="70"/>
      <c r="K217" s="71">
        <v>15937.5</v>
      </c>
      <c r="L217" s="6"/>
      <c r="M217" s="6"/>
      <c r="N217" s="6"/>
      <c r="O217" s="6"/>
      <c r="P217" s="6"/>
    </row>
    <row r="218" spans="1:16" ht="15.75" customHeight="1" x14ac:dyDescent="0.3">
      <c r="A218" s="67">
        <v>215</v>
      </c>
      <c r="B218" s="67" t="s">
        <v>459</v>
      </c>
      <c r="C218" s="49" t="s">
        <v>97</v>
      </c>
      <c r="D218" s="49" t="s">
        <v>98</v>
      </c>
      <c r="E218" s="49"/>
      <c r="F218" s="68">
        <v>45823</v>
      </c>
      <c r="G218" s="69" t="s">
        <v>429</v>
      </c>
      <c r="H218" s="70">
        <v>1</v>
      </c>
      <c r="I218" s="70"/>
      <c r="J218" s="70"/>
      <c r="K218" s="71">
        <v>31875</v>
      </c>
      <c r="L218" s="6"/>
      <c r="M218" s="6"/>
      <c r="N218" s="6"/>
      <c r="O218" s="6"/>
      <c r="P218" s="6"/>
    </row>
    <row r="219" spans="1:16" ht="15.75" customHeight="1" x14ac:dyDescent="0.3">
      <c r="A219" s="67">
        <v>216</v>
      </c>
      <c r="B219" s="67" t="s">
        <v>459</v>
      </c>
      <c r="C219" s="49" t="s">
        <v>73</v>
      </c>
      <c r="D219" s="49" t="s">
        <v>74</v>
      </c>
      <c r="E219" s="49"/>
      <c r="F219" s="68">
        <v>45824</v>
      </c>
      <c r="G219" s="69" t="s">
        <v>421</v>
      </c>
      <c r="H219" s="70">
        <v>0.4</v>
      </c>
      <c r="I219" s="70"/>
      <c r="J219" s="70"/>
      <c r="K219" s="71">
        <v>595000</v>
      </c>
      <c r="L219" s="6"/>
      <c r="M219" s="6"/>
      <c r="N219" s="6"/>
      <c r="O219" s="6"/>
      <c r="P219" s="6"/>
    </row>
    <row r="220" spans="1:16" ht="15.75" customHeight="1" x14ac:dyDescent="0.3">
      <c r="A220" s="67">
        <v>217</v>
      </c>
      <c r="B220" s="67" t="s">
        <v>459</v>
      </c>
      <c r="C220" s="49" t="s">
        <v>73</v>
      </c>
      <c r="D220" s="49" t="s">
        <v>74</v>
      </c>
      <c r="E220" s="49"/>
      <c r="F220" s="68">
        <v>45825</v>
      </c>
      <c r="G220" s="69" t="s">
        <v>421</v>
      </c>
      <c r="H220" s="70">
        <v>0.2</v>
      </c>
      <c r="I220" s="70"/>
      <c r="J220" s="70"/>
      <c r="K220" s="71">
        <v>297500</v>
      </c>
      <c r="L220" s="6"/>
      <c r="M220" s="6"/>
      <c r="N220" s="6"/>
      <c r="O220" s="6"/>
      <c r="P220" s="6"/>
    </row>
    <row r="221" spans="1:16" ht="15.75" customHeight="1" x14ac:dyDescent="0.3">
      <c r="A221" s="67">
        <v>218</v>
      </c>
      <c r="B221" s="67" t="s">
        <v>459</v>
      </c>
      <c r="C221" s="49" t="s">
        <v>116</v>
      </c>
      <c r="D221" s="49" t="s">
        <v>102</v>
      </c>
      <c r="E221" s="49"/>
      <c r="F221" s="68">
        <v>45825</v>
      </c>
      <c r="G221" s="69" t="s">
        <v>415</v>
      </c>
      <c r="H221" s="70">
        <v>4</v>
      </c>
      <c r="I221" s="70"/>
      <c r="J221" s="70"/>
      <c r="K221" s="71">
        <v>0</v>
      </c>
      <c r="L221" s="6"/>
      <c r="M221" s="6"/>
      <c r="N221" s="6"/>
      <c r="O221" s="6"/>
      <c r="P221" s="6"/>
    </row>
    <row r="222" spans="1:16" ht="15.75" customHeight="1" x14ac:dyDescent="0.3">
      <c r="A222" s="67">
        <v>219</v>
      </c>
      <c r="B222" s="67" t="s">
        <v>459</v>
      </c>
      <c r="C222" s="49" t="s">
        <v>75</v>
      </c>
      <c r="D222" s="49" t="s">
        <v>74</v>
      </c>
      <c r="E222" s="49"/>
      <c r="F222" s="68">
        <v>45826</v>
      </c>
      <c r="G222" s="69" t="s">
        <v>449</v>
      </c>
      <c r="H222" s="70">
        <v>1</v>
      </c>
      <c r="I222" s="70"/>
      <c r="J222" s="70"/>
      <c r="K222" s="71">
        <v>74375</v>
      </c>
      <c r="L222" s="6"/>
      <c r="M222" s="6"/>
      <c r="N222" s="6"/>
      <c r="O222" s="6"/>
      <c r="P222" s="6"/>
    </row>
    <row r="223" spans="1:16" ht="15.75" customHeight="1" x14ac:dyDescent="0.3">
      <c r="A223" s="67">
        <v>220</v>
      </c>
      <c r="B223" s="67" t="s">
        <v>459</v>
      </c>
      <c r="C223" s="49" t="s">
        <v>161</v>
      </c>
      <c r="D223" s="49" t="s">
        <v>100</v>
      </c>
      <c r="E223" s="49"/>
      <c r="F223" s="68">
        <v>45826</v>
      </c>
      <c r="G223" s="69" t="s">
        <v>426</v>
      </c>
      <c r="H223" s="70">
        <v>1</v>
      </c>
      <c r="I223" s="70"/>
      <c r="J223" s="70"/>
      <c r="K223" s="71">
        <v>63750</v>
      </c>
      <c r="L223" s="6"/>
      <c r="M223" s="6"/>
      <c r="N223" s="6"/>
      <c r="O223" s="6"/>
      <c r="P223" s="6"/>
    </row>
    <row r="224" spans="1:16" ht="15.75" customHeight="1" x14ac:dyDescent="0.3">
      <c r="A224" s="67">
        <v>221</v>
      </c>
      <c r="B224" s="67" t="s">
        <v>459</v>
      </c>
      <c r="C224" s="49" t="s">
        <v>97</v>
      </c>
      <c r="D224" s="49" t="s">
        <v>98</v>
      </c>
      <c r="E224" s="49"/>
      <c r="F224" s="68">
        <v>45827</v>
      </c>
      <c r="G224" s="69" t="s">
        <v>429</v>
      </c>
      <c r="H224" s="70">
        <v>0.5</v>
      </c>
      <c r="I224" s="70"/>
      <c r="J224" s="70"/>
      <c r="K224" s="71">
        <v>15937.5</v>
      </c>
      <c r="L224" s="6"/>
      <c r="M224" s="6"/>
      <c r="N224" s="6"/>
      <c r="O224" s="6"/>
      <c r="P224" s="6"/>
    </row>
    <row r="225" spans="1:16" ht="15.75" customHeight="1" x14ac:dyDescent="0.3">
      <c r="A225" s="67">
        <v>222</v>
      </c>
      <c r="B225" s="67" t="s">
        <v>459</v>
      </c>
      <c r="C225" s="49" t="s">
        <v>138</v>
      </c>
      <c r="D225" s="49" t="s">
        <v>100</v>
      </c>
      <c r="E225" s="49"/>
      <c r="F225" s="68">
        <v>45827</v>
      </c>
      <c r="G225" s="69" t="s">
        <v>415</v>
      </c>
      <c r="H225" s="70">
        <v>6</v>
      </c>
      <c r="I225" s="70"/>
      <c r="J225" s="70"/>
      <c r="K225" s="71">
        <v>1275000</v>
      </c>
      <c r="L225" s="6"/>
      <c r="M225" s="6"/>
      <c r="N225" s="6"/>
      <c r="O225" s="6"/>
      <c r="P225" s="6"/>
    </row>
    <row r="226" spans="1:16" ht="15.75" customHeight="1" x14ac:dyDescent="0.3">
      <c r="A226" s="67">
        <v>223</v>
      </c>
      <c r="B226" s="67" t="s">
        <v>459</v>
      </c>
      <c r="C226" s="49" t="s">
        <v>97</v>
      </c>
      <c r="D226" s="72" t="s">
        <v>98</v>
      </c>
      <c r="E226" s="72"/>
      <c r="F226" s="68">
        <v>45828</v>
      </c>
      <c r="G226" s="69" t="s">
        <v>429</v>
      </c>
      <c r="H226" s="70">
        <v>0.6</v>
      </c>
      <c r="I226" s="70"/>
      <c r="J226" s="70"/>
      <c r="K226" s="71">
        <v>19125</v>
      </c>
      <c r="L226" s="6"/>
      <c r="M226" s="6"/>
      <c r="N226" s="6"/>
      <c r="O226" s="6"/>
      <c r="P226" s="6"/>
    </row>
    <row r="227" spans="1:16" ht="15.75" customHeight="1" x14ac:dyDescent="0.3">
      <c r="A227" s="67">
        <v>224</v>
      </c>
      <c r="B227" s="67" t="s">
        <v>459</v>
      </c>
      <c r="C227" s="49" t="s">
        <v>97</v>
      </c>
      <c r="D227" s="49" t="s">
        <v>98</v>
      </c>
      <c r="E227" s="49"/>
      <c r="F227" s="68">
        <v>45829</v>
      </c>
      <c r="G227" s="69" t="s">
        <v>429</v>
      </c>
      <c r="H227" s="70">
        <v>0.6</v>
      </c>
      <c r="I227" s="70"/>
      <c r="J227" s="70"/>
      <c r="K227" s="71">
        <v>19125</v>
      </c>
      <c r="L227" s="6"/>
      <c r="M227" s="6"/>
      <c r="N227" s="6"/>
      <c r="O227" s="6"/>
      <c r="P227" s="6"/>
    </row>
    <row r="228" spans="1:16" ht="15.75" customHeight="1" x14ac:dyDescent="0.3">
      <c r="A228" s="67">
        <v>225</v>
      </c>
      <c r="B228" s="67" t="s">
        <v>459</v>
      </c>
      <c r="C228" s="49" t="s">
        <v>59</v>
      </c>
      <c r="D228" s="49" t="s">
        <v>60</v>
      </c>
      <c r="E228" s="49"/>
      <c r="F228" s="68">
        <v>45831</v>
      </c>
      <c r="G228" s="69" t="s">
        <v>418</v>
      </c>
      <c r="H228" s="70">
        <v>7</v>
      </c>
      <c r="I228" s="70"/>
      <c r="J228" s="70"/>
      <c r="K228" s="71">
        <v>297500</v>
      </c>
      <c r="L228" s="6"/>
      <c r="M228" s="6"/>
      <c r="N228" s="6"/>
      <c r="O228" s="6"/>
      <c r="P228" s="6"/>
    </row>
    <row r="229" spans="1:16" ht="15.75" customHeight="1" x14ac:dyDescent="0.3">
      <c r="A229" s="66">
        <v>226</v>
      </c>
      <c r="B229" s="67" t="s">
        <v>463</v>
      </c>
      <c r="C229" s="49" t="s">
        <v>132</v>
      </c>
      <c r="D229" s="49" t="s">
        <v>464</v>
      </c>
      <c r="E229" s="49"/>
      <c r="F229" s="68">
        <v>45791</v>
      </c>
      <c r="G229" s="69" t="s">
        <v>415</v>
      </c>
      <c r="H229" s="70">
        <v>5</v>
      </c>
      <c r="I229" s="70"/>
      <c r="J229" s="70"/>
      <c r="K229" s="71">
        <v>209375</v>
      </c>
      <c r="L229" s="6"/>
      <c r="M229" s="6"/>
      <c r="N229" s="6"/>
      <c r="O229" s="6"/>
      <c r="P229" s="6"/>
    </row>
    <row r="230" spans="1:16" ht="15.75" customHeight="1" x14ac:dyDescent="0.3">
      <c r="A230" s="66">
        <v>227</v>
      </c>
      <c r="B230" s="67" t="s">
        <v>463</v>
      </c>
      <c r="C230" s="49" t="s">
        <v>134</v>
      </c>
      <c r="D230" s="49" t="s">
        <v>464</v>
      </c>
      <c r="E230" s="49"/>
      <c r="F230" s="68">
        <v>45791</v>
      </c>
      <c r="G230" s="69" t="s">
        <v>415</v>
      </c>
      <c r="H230" s="70">
        <v>2</v>
      </c>
      <c r="I230" s="70"/>
      <c r="J230" s="70"/>
      <c r="K230" s="71">
        <v>125625</v>
      </c>
      <c r="L230" s="6"/>
      <c r="M230" s="6"/>
      <c r="N230" s="6"/>
      <c r="O230" s="6"/>
      <c r="P230" s="6"/>
    </row>
    <row r="231" spans="1:16" ht="15.75" customHeight="1" x14ac:dyDescent="0.3">
      <c r="A231" s="66">
        <v>228</v>
      </c>
      <c r="B231" s="67" t="s">
        <v>463</v>
      </c>
      <c r="C231" s="49" t="s">
        <v>128</v>
      </c>
      <c r="D231" s="49" t="s">
        <v>464</v>
      </c>
      <c r="E231" s="49"/>
      <c r="F231" s="68">
        <v>45790</v>
      </c>
      <c r="G231" s="69" t="s">
        <v>415</v>
      </c>
      <c r="H231" s="70">
        <v>2</v>
      </c>
      <c r="I231" s="70"/>
      <c r="J231" s="70"/>
      <c r="K231" s="71">
        <v>83750</v>
      </c>
      <c r="L231" s="6"/>
      <c r="M231" s="6"/>
      <c r="N231" s="6"/>
      <c r="O231" s="6"/>
      <c r="P231" s="6"/>
    </row>
    <row r="232" spans="1:16" ht="15.75" customHeight="1" x14ac:dyDescent="0.3">
      <c r="A232" s="66">
        <v>229</v>
      </c>
      <c r="B232" s="67" t="s">
        <v>463</v>
      </c>
      <c r="C232" s="49" t="s">
        <v>131</v>
      </c>
      <c r="D232" s="49" t="s">
        <v>464</v>
      </c>
      <c r="E232" s="49"/>
      <c r="F232" s="68">
        <v>45790</v>
      </c>
      <c r="G232" s="69" t="s">
        <v>415</v>
      </c>
      <c r="H232" s="70">
        <v>4</v>
      </c>
      <c r="I232" s="70"/>
      <c r="J232" s="70"/>
      <c r="K232" s="71">
        <v>167500</v>
      </c>
      <c r="L232" s="6"/>
      <c r="M232" s="6"/>
      <c r="N232" s="6"/>
      <c r="O232" s="6"/>
      <c r="P232" s="6"/>
    </row>
    <row r="233" spans="1:16" ht="15.75" customHeight="1" x14ac:dyDescent="0.3">
      <c r="A233" s="67">
        <v>230</v>
      </c>
      <c r="B233" s="67" t="s">
        <v>463</v>
      </c>
      <c r="C233" s="49" t="s">
        <v>128</v>
      </c>
      <c r="D233" s="49" t="s">
        <v>102</v>
      </c>
      <c r="E233" s="49"/>
      <c r="F233" s="68">
        <v>45793</v>
      </c>
      <c r="G233" s="69" t="s">
        <v>415</v>
      </c>
      <c r="H233" s="70">
        <v>1</v>
      </c>
      <c r="I233" s="70"/>
      <c r="J233" s="70"/>
      <c r="K233" s="71">
        <v>41875</v>
      </c>
      <c r="L233" s="6"/>
      <c r="M233" s="6"/>
      <c r="N233" s="6"/>
      <c r="O233" s="6"/>
      <c r="P233" s="6"/>
    </row>
    <row r="234" spans="1:16" ht="15.75" customHeight="1" x14ac:dyDescent="0.3">
      <c r="A234" s="67">
        <v>231</v>
      </c>
      <c r="B234" s="67" t="s">
        <v>463</v>
      </c>
      <c r="C234" s="49" t="s">
        <v>132</v>
      </c>
      <c r="D234" s="49" t="s">
        <v>102</v>
      </c>
      <c r="E234" s="49"/>
      <c r="F234" s="68">
        <v>45793</v>
      </c>
      <c r="G234" s="69" t="s">
        <v>415</v>
      </c>
      <c r="H234" s="70">
        <v>2</v>
      </c>
      <c r="I234" s="70"/>
      <c r="J234" s="70"/>
      <c r="K234" s="71">
        <v>83750</v>
      </c>
      <c r="L234" s="6"/>
      <c r="M234" s="6"/>
      <c r="N234" s="6"/>
      <c r="O234" s="6"/>
      <c r="P234" s="6"/>
    </row>
    <row r="235" spans="1:16" ht="15.75" customHeight="1" x14ac:dyDescent="0.3">
      <c r="A235" s="67">
        <v>232</v>
      </c>
      <c r="B235" s="67" t="s">
        <v>463</v>
      </c>
      <c r="C235" s="49" t="s">
        <v>132</v>
      </c>
      <c r="D235" s="49" t="s">
        <v>102</v>
      </c>
      <c r="E235" s="49"/>
      <c r="F235" s="68">
        <v>45793</v>
      </c>
      <c r="G235" s="69" t="s">
        <v>415</v>
      </c>
      <c r="H235" s="70">
        <v>3</v>
      </c>
      <c r="I235" s="70"/>
      <c r="J235" s="70"/>
      <c r="K235" s="71">
        <v>125625</v>
      </c>
      <c r="L235" s="6"/>
      <c r="M235" s="6"/>
      <c r="N235" s="6"/>
      <c r="O235" s="6"/>
      <c r="P235" s="6"/>
    </row>
    <row r="236" spans="1:16" ht="15.75" customHeight="1" x14ac:dyDescent="0.3">
      <c r="A236" s="67">
        <v>233</v>
      </c>
      <c r="B236" s="67" t="s">
        <v>463</v>
      </c>
      <c r="C236" s="49" t="s">
        <v>128</v>
      </c>
      <c r="D236" s="49" t="s">
        <v>102</v>
      </c>
      <c r="E236" s="49"/>
      <c r="F236" s="68">
        <v>45794</v>
      </c>
      <c r="G236" s="69" t="s">
        <v>415</v>
      </c>
      <c r="H236" s="70">
        <v>3</v>
      </c>
      <c r="I236" s="70"/>
      <c r="J236" s="70"/>
      <c r="K236" s="71">
        <v>125625</v>
      </c>
      <c r="L236" s="6"/>
      <c r="M236" s="6"/>
      <c r="N236" s="6"/>
      <c r="O236" s="6"/>
      <c r="P236" s="6"/>
    </row>
    <row r="237" spans="1:16" ht="15.75" customHeight="1" x14ac:dyDescent="0.3">
      <c r="A237" s="67">
        <v>234</v>
      </c>
      <c r="B237" s="67" t="s">
        <v>463</v>
      </c>
      <c r="C237" s="49" t="s">
        <v>127</v>
      </c>
      <c r="D237" s="49" t="s">
        <v>102</v>
      </c>
      <c r="E237" s="49"/>
      <c r="F237" s="68">
        <v>45794</v>
      </c>
      <c r="G237" s="69" t="s">
        <v>415</v>
      </c>
      <c r="H237" s="70">
        <v>1</v>
      </c>
      <c r="I237" s="70"/>
      <c r="J237" s="70"/>
      <c r="K237" s="71">
        <v>41875</v>
      </c>
      <c r="L237" s="6"/>
      <c r="M237" s="6"/>
      <c r="N237" s="6"/>
      <c r="O237" s="6"/>
      <c r="P237" s="6"/>
    </row>
    <row r="238" spans="1:16" ht="15.75" customHeight="1" x14ac:dyDescent="0.3">
      <c r="A238" s="67">
        <v>235</v>
      </c>
      <c r="B238" s="67" t="s">
        <v>463</v>
      </c>
      <c r="C238" s="49" t="s">
        <v>132</v>
      </c>
      <c r="D238" s="49" t="s">
        <v>102</v>
      </c>
      <c r="E238" s="49"/>
      <c r="F238" s="68">
        <v>45795</v>
      </c>
      <c r="G238" s="69" t="s">
        <v>415</v>
      </c>
      <c r="H238" s="70">
        <v>6</v>
      </c>
      <c r="I238" s="70"/>
      <c r="J238" s="70"/>
      <c r="K238" s="71">
        <v>251250</v>
      </c>
      <c r="L238" s="6"/>
      <c r="M238" s="6"/>
      <c r="N238" s="6"/>
      <c r="O238" s="6"/>
      <c r="P238" s="6"/>
    </row>
    <row r="239" spans="1:16" ht="15.75" customHeight="1" x14ac:dyDescent="0.3">
      <c r="A239" s="67">
        <v>236</v>
      </c>
      <c r="B239" s="67" t="s">
        <v>463</v>
      </c>
      <c r="C239" s="49" t="s">
        <v>128</v>
      </c>
      <c r="D239" s="49" t="s">
        <v>102</v>
      </c>
      <c r="E239" s="49"/>
      <c r="F239" s="68">
        <v>45795</v>
      </c>
      <c r="G239" s="69" t="s">
        <v>415</v>
      </c>
      <c r="H239" s="70">
        <v>2</v>
      </c>
      <c r="I239" s="70"/>
      <c r="J239" s="70"/>
      <c r="K239" s="71">
        <v>83750</v>
      </c>
      <c r="L239" s="6"/>
      <c r="M239" s="6"/>
      <c r="N239" s="6"/>
      <c r="O239" s="6"/>
      <c r="P239" s="6"/>
    </row>
    <row r="240" spans="1:16" ht="15.75" customHeight="1" x14ac:dyDescent="0.3">
      <c r="A240" s="67">
        <v>237</v>
      </c>
      <c r="B240" s="67" t="s">
        <v>463</v>
      </c>
      <c r="C240" s="49" t="s">
        <v>132</v>
      </c>
      <c r="D240" s="49" t="s">
        <v>102</v>
      </c>
      <c r="E240" s="49"/>
      <c r="F240" s="68">
        <v>45796</v>
      </c>
      <c r="G240" s="69" t="s">
        <v>415</v>
      </c>
      <c r="H240" s="70">
        <v>6</v>
      </c>
      <c r="I240" s="70"/>
      <c r="J240" s="70"/>
      <c r="K240" s="71">
        <v>251250</v>
      </c>
      <c r="L240" s="6"/>
      <c r="M240" s="6"/>
      <c r="N240" s="6"/>
      <c r="O240" s="6"/>
      <c r="P240" s="6"/>
    </row>
    <row r="241" spans="1:16" ht="15.75" customHeight="1" x14ac:dyDescent="0.3">
      <c r="A241" s="67">
        <v>238</v>
      </c>
      <c r="B241" s="67" t="s">
        <v>463</v>
      </c>
      <c r="C241" s="72" t="s">
        <v>131</v>
      </c>
      <c r="D241" s="49" t="s">
        <v>102</v>
      </c>
      <c r="E241" s="49"/>
      <c r="F241" s="68">
        <v>45796</v>
      </c>
      <c r="G241" s="69" t="s">
        <v>415</v>
      </c>
      <c r="H241" s="70">
        <v>2</v>
      </c>
      <c r="I241" s="70"/>
      <c r="J241" s="70"/>
      <c r="K241" s="71">
        <v>83750</v>
      </c>
      <c r="L241" s="6"/>
      <c r="M241" s="6"/>
      <c r="N241" s="6"/>
      <c r="O241" s="6"/>
      <c r="P241" s="6"/>
    </row>
    <row r="242" spans="1:16" ht="15.75" customHeight="1" x14ac:dyDescent="0.3">
      <c r="A242" s="67">
        <v>239</v>
      </c>
      <c r="B242" s="67" t="s">
        <v>463</v>
      </c>
      <c r="C242" s="72" t="s">
        <v>128</v>
      </c>
      <c r="D242" s="49" t="s">
        <v>102</v>
      </c>
      <c r="E242" s="49"/>
      <c r="F242" s="68">
        <v>45798</v>
      </c>
      <c r="G242" s="69" t="s">
        <v>415</v>
      </c>
      <c r="H242" s="70">
        <v>6</v>
      </c>
      <c r="I242" s="70"/>
      <c r="J242" s="70"/>
      <c r="K242" s="71">
        <v>251250</v>
      </c>
      <c r="L242" s="6"/>
      <c r="M242" s="6"/>
      <c r="N242" s="6"/>
      <c r="O242" s="6"/>
      <c r="P242" s="6"/>
    </row>
    <row r="243" spans="1:16" ht="15.75" customHeight="1" x14ac:dyDescent="0.3">
      <c r="A243" s="67">
        <v>240</v>
      </c>
      <c r="B243" s="67" t="s">
        <v>463</v>
      </c>
      <c r="C243" s="49" t="s">
        <v>127</v>
      </c>
      <c r="D243" s="49" t="s">
        <v>102</v>
      </c>
      <c r="E243" s="49"/>
      <c r="F243" s="68">
        <v>45798</v>
      </c>
      <c r="G243" s="69" t="s">
        <v>415</v>
      </c>
      <c r="H243" s="70">
        <v>2</v>
      </c>
      <c r="I243" s="70"/>
      <c r="J243" s="70"/>
      <c r="K243" s="71">
        <v>83750</v>
      </c>
      <c r="L243" s="6"/>
      <c r="M243" s="6"/>
      <c r="N243" s="6"/>
      <c r="O243" s="6"/>
      <c r="P243" s="6"/>
    </row>
    <row r="244" spans="1:16" ht="15.75" customHeight="1" x14ac:dyDescent="0.3">
      <c r="A244" s="67">
        <v>241</v>
      </c>
      <c r="B244" s="67" t="s">
        <v>463</v>
      </c>
      <c r="C244" s="49" t="s">
        <v>132</v>
      </c>
      <c r="D244" s="49" t="s">
        <v>102</v>
      </c>
      <c r="E244" s="49"/>
      <c r="F244" s="68">
        <v>45799</v>
      </c>
      <c r="G244" s="69" t="s">
        <v>415</v>
      </c>
      <c r="H244" s="70">
        <v>3</v>
      </c>
      <c r="I244" s="70"/>
      <c r="J244" s="70"/>
      <c r="K244" s="71">
        <v>125625</v>
      </c>
      <c r="L244" s="6"/>
      <c r="M244" s="6"/>
      <c r="N244" s="6"/>
      <c r="O244" s="6"/>
      <c r="P244" s="6"/>
    </row>
    <row r="245" spans="1:16" ht="15.75" customHeight="1" x14ac:dyDescent="0.3">
      <c r="A245" s="67">
        <v>242</v>
      </c>
      <c r="B245" s="67" t="s">
        <v>463</v>
      </c>
      <c r="C245" s="49" t="s">
        <v>131</v>
      </c>
      <c r="D245" s="49" t="s">
        <v>102</v>
      </c>
      <c r="E245" s="49"/>
      <c r="F245" s="68">
        <v>45799</v>
      </c>
      <c r="G245" s="69" t="s">
        <v>415</v>
      </c>
      <c r="H245" s="70">
        <v>4</v>
      </c>
      <c r="I245" s="70"/>
      <c r="J245" s="70"/>
      <c r="K245" s="71">
        <v>167500</v>
      </c>
      <c r="L245" s="6"/>
      <c r="M245" s="6"/>
      <c r="N245" s="6"/>
      <c r="O245" s="6"/>
      <c r="P245" s="6"/>
    </row>
    <row r="246" spans="1:16" ht="15.75" customHeight="1" x14ac:dyDescent="0.3">
      <c r="A246" s="67">
        <v>243</v>
      </c>
      <c r="B246" s="67" t="s">
        <v>463</v>
      </c>
      <c r="C246" s="49" t="s">
        <v>132</v>
      </c>
      <c r="D246" s="49" t="s">
        <v>102</v>
      </c>
      <c r="E246" s="49"/>
      <c r="F246" s="68">
        <v>45800</v>
      </c>
      <c r="G246" s="69" t="s">
        <v>415</v>
      </c>
      <c r="H246" s="70">
        <v>3</v>
      </c>
      <c r="I246" s="70"/>
      <c r="J246" s="70"/>
      <c r="K246" s="71">
        <v>125625</v>
      </c>
      <c r="L246" s="6"/>
      <c r="M246" s="6"/>
      <c r="N246" s="6"/>
      <c r="O246" s="6"/>
      <c r="P246" s="6"/>
    </row>
    <row r="247" spans="1:16" ht="15.75" customHeight="1" x14ac:dyDescent="0.3">
      <c r="A247" s="67">
        <v>244</v>
      </c>
      <c r="B247" s="67" t="s">
        <v>463</v>
      </c>
      <c r="C247" s="49" t="s">
        <v>130</v>
      </c>
      <c r="D247" s="49" t="s">
        <v>102</v>
      </c>
      <c r="E247" s="49"/>
      <c r="F247" s="68">
        <v>45800</v>
      </c>
      <c r="G247" s="69" t="s">
        <v>415</v>
      </c>
      <c r="H247" s="70">
        <v>5</v>
      </c>
      <c r="I247" s="70"/>
      <c r="J247" s="70"/>
      <c r="K247" s="71">
        <v>209375</v>
      </c>
      <c r="L247" s="6"/>
      <c r="M247" s="6"/>
      <c r="N247" s="6"/>
      <c r="O247" s="6"/>
      <c r="P247" s="6"/>
    </row>
    <row r="248" spans="1:16" ht="15.75" customHeight="1" x14ac:dyDescent="0.3">
      <c r="A248" s="67">
        <v>245</v>
      </c>
      <c r="B248" s="67" t="s">
        <v>463</v>
      </c>
      <c r="C248" s="49" t="s">
        <v>73</v>
      </c>
      <c r="D248" s="49" t="s">
        <v>74</v>
      </c>
      <c r="E248" s="49"/>
      <c r="F248" s="68">
        <v>45801</v>
      </c>
      <c r="G248" s="69" t="s">
        <v>421</v>
      </c>
      <c r="H248" s="70">
        <v>1</v>
      </c>
      <c r="I248" s="70"/>
      <c r="J248" s="70"/>
      <c r="K248" s="71">
        <v>1465625</v>
      </c>
      <c r="L248" s="6"/>
      <c r="M248" s="6"/>
      <c r="N248" s="6"/>
      <c r="O248" s="6"/>
      <c r="P248" s="6"/>
    </row>
    <row r="249" spans="1:16" ht="15.75" customHeight="1" x14ac:dyDescent="0.3">
      <c r="A249" s="67">
        <v>246</v>
      </c>
      <c r="B249" s="67" t="s">
        <v>463</v>
      </c>
      <c r="C249" s="49" t="s">
        <v>127</v>
      </c>
      <c r="D249" s="49" t="s">
        <v>102</v>
      </c>
      <c r="E249" s="49"/>
      <c r="F249" s="68">
        <v>45801</v>
      </c>
      <c r="G249" s="69" t="s">
        <v>415</v>
      </c>
      <c r="H249" s="70">
        <v>4</v>
      </c>
      <c r="I249" s="70"/>
      <c r="J249" s="70"/>
      <c r="K249" s="71">
        <v>167500</v>
      </c>
      <c r="L249" s="6"/>
      <c r="M249" s="6"/>
      <c r="N249" s="6"/>
      <c r="O249" s="6"/>
      <c r="P249" s="6"/>
    </row>
    <row r="250" spans="1:16" ht="15.75" customHeight="1" x14ac:dyDescent="0.3">
      <c r="A250" s="67">
        <v>247</v>
      </c>
      <c r="B250" s="67" t="s">
        <v>463</v>
      </c>
      <c r="C250" s="49" t="s">
        <v>150</v>
      </c>
      <c r="D250" s="49" t="s">
        <v>151</v>
      </c>
      <c r="E250" s="49"/>
      <c r="F250" s="68">
        <v>45802</v>
      </c>
      <c r="G250" s="69" t="s">
        <v>440</v>
      </c>
      <c r="H250" s="70">
        <v>1.5</v>
      </c>
      <c r="I250" s="70"/>
      <c r="J250" s="70"/>
      <c r="K250" s="71">
        <v>125625</v>
      </c>
      <c r="L250" s="6"/>
      <c r="M250" s="6"/>
      <c r="N250" s="6"/>
      <c r="O250" s="6"/>
      <c r="P250" s="6"/>
    </row>
    <row r="251" spans="1:16" ht="15.75" customHeight="1" x14ac:dyDescent="0.3">
      <c r="A251" s="67">
        <v>248</v>
      </c>
      <c r="B251" s="67" t="s">
        <v>463</v>
      </c>
      <c r="C251" s="49" t="s">
        <v>75</v>
      </c>
      <c r="D251" s="49" t="s">
        <v>74</v>
      </c>
      <c r="E251" s="49"/>
      <c r="F251" s="68">
        <v>45802</v>
      </c>
      <c r="G251" s="69" t="s">
        <v>449</v>
      </c>
      <c r="H251" s="70">
        <v>0.5</v>
      </c>
      <c r="I251" s="70"/>
      <c r="J251" s="70"/>
      <c r="K251" s="71">
        <v>36640.625</v>
      </c>
      <c r="L251" s="6"/>
      <c r="M251" s="6"/>
      <c r="N251" s="6"/>
      <c r="O251" s="6"/>
      <c r="P251" s="6"/>
    </row>
    <row r="252" spans="1:16" ht="15.75" customHeight="1" x14ac:dyDescent="0.3">
      <c r="A252" s="67">
        <v>249</v>
      </c>
      <c r="B252" s="67" t="s">
        <v>463</v>
      </c>
      <c r="C252" s="49" t="s">
        <v>150</v>
      </c>
      <c r="D252" s="49" t="s">
        <v>151</v>
      </c>
      <c r="E252" s="49"/>
      <c r="F252" s="68">
        <v>45803</v>
      </c>
      <c r="G252" s="69" t="s">
        <v>440</v>
      </c>
      <c r="H252" s="70">
        <v>3.75</v>
      </c>
      <c r="I252" s="70"/>
      <c r="J252" s="70"/>
      <c r="K252" s="71">
        <v>314062.5</v>
      </c>
      <c r="L252" s="6"/>
      <c r="M252" s="6"/>
      <c r="N252" s="6"/>
      <c r="O252" s="6"/>
      <c r="P252" s="6"/>
    </row>
    <row r="253" spans="1:16" ht="15.75" customHeight="1" x14ac:dyDescent="0.3">
      <c r="A253" s="67">
        <v>250</v>
      </c>
      <c r="B253" s="67" t="s">
        <v>463</v>
      </c>
      <c r="C253" s="49" t="s">
        <v>132</v>
      </c>
      <c r="D253" s="49" t="s">
        <v>102</v>
      </c>
      <c r="E253" s="49"/>
      <c r="F253" s="68">
        <v>45804</v>
      </c>
      <c r="G253" s="69" t="s">
        <v>415</v>
      </c>
      <c r="H253" s="70">
        <v>1</v>
      </c>
      <c r="I253" s="70"/>
      <c r="J253" s="70"/>
      <c r="K253" s="71">
        <v>41875</v>
      </c>
      <c r="L253" s="6"/>
      <c r="M253" s="6"/>
      <c r="N253" s="6"/>
      <c r="O253" s="6"/>
      <c r="P253" s="6"/>
    </row>
    <row r="254" spans="1:16" ht="15.75" customHeight="1" x14ac:dyDescent="0.3">
      <c r="A254" s="67">
        <v>251</v>
      </c>
      <c r="B254" s="67" t="s">
        <v>463</v>
      </c>
      <c r="C254" s="49" t="s">
        <v>143</v>
      </c>
      <c r="D254" s="49" t="s">
        <v>69</v>
      </c>
      <c r="E254" s="49"/>
      <c r="F254" s="68">
        <v>45804</v>
      </c>
      <c r="G254" s="69" t="s">
        <v>465</v>
      </c>
      <c r="H254" s="70">
        <v>1</v>
      </c>
      <c r="I254" s="70"/>
      <c r="J254" s="70"/>
      <c r="K254" s="71">
        <v>1005000</v>
      </c>
      <c r="L254" s="6"/>
      <c r="M254" s="6"/>
      <c r="N254" s="6"/>
      <c r="O254" s="6"/>
      <c r="P254" s="6"/>
    </row>
    <row r="255" spans="1:16" ht="15.75" customHeight="1" x14ac:dyDescent="0.3">
      <c r="A255" s="67">
        <v>252</v>
      </c>
      <c r="B255" s="67" t="s">
        <v>463</v>
      </c>
      <c r="C255" s="49" t="s">
        <v>127</v>
      </c>
      <c r="D255" s="49" t="s">
        <v>102</v>
      </c>
      <c r="E255" s="49"/>
      <c r="F255" s="68">
        <v>45805</v>
      </c>
      <c r="G255" s="69" t="s">
        <v>415</v>
      </c>
      <c r="H255" s="70">
        <v>4</v>
      </c>
      <c r="I255" s="70"/>
      <c r="J255" s="70"/>
      <c r="K255" s="71">
        <v>167500</v>
      </c>
      <c r="L255" s="6"/>
      <c r="M255" s="6"/>
      <c r="N255" s="6"/>
      <c r="O255" s="6"/>
      <c r="P255" s="6"/>
    </row>
    <row r="256" spans="1:16" ht="15.75" customHeight="1" x14ac:dyDescent="0.3">
      <c r="A256" s="67">
        <v>253</v>
      </c>
      <c r="B256" s="67" t="s">
        <v>463</v>
      </c>
      <c r="C256" s="49" t="s">
        <v>143</v>
      </c>
      <c r="D256" s="49" t="s">
        <v>69</v>
      </c>
      <c r="E256" s="49"/>
      <c r="F256" s="68">
        <v>45805</v>
      </c>
      <c r="G256" s="69" t="s">
        <v>465</v>
      </c>
      <c r="H256" s="70">
        <v>1</v>
      </c>
      <c r="I256" s="70"/>
      <c r="J256" s="70"/>
      <c r="K256" s="71">
        <v>1005000</v>
      </c>
      <c r="L256" s="6"/>
      <c r="M256" s="6"/>
      <c r="N256" s="6"/>
      <c r="O256" s="6"/>
      <c r="P256" s="6"/>
    </row>
    <row r="257" spans="1:16" ht="15.75" customHeight="1" x14ac:dyDescent="0.3">
      <c r="A257" s="67">
        <v>254</v>
      </c>
      <c r="B257" s="67" t="s">
        <v>463</v>
      </c>
      <c r="C257" s="49" t="s">
        <v>127</v>
      </c>
      <c r="D257" s="49" t="s">
        <v>102</v>
      </c>
      <c r="E257" s="49"/>
      <c r="F257" s="68">
        <v>45806</v>
      </c>
      <c r="G257" s="69" t="s">
        <v>415</v>
      </c>
      <c r="H257" s="70">
        <v>5</v>
      </c>
      <c r="I257" s="70"/>
      <c r="J257" s="70"/>
      <c r="K257" s="71">
        <v>209375</v>
      </c>
      <c r="L257" s="6"/>
      <c r="M257" s="6"/>
      <c r="N257" s="6"/>
      <c r="O257" s="6"/>
      <c r="P257" s="6"/>
    </row>
    <row r="258" spans="1:16" ht="15.75" customHeight="1" x14ac:dyDescent="0.3">
      <c r="A258" s="67">
        <v>255</v>
      </c>
      <c r="B258" s="67" t="s">
        <v>463</v>
      </c>
      <c r="C258" s="49" t="s">
        <v>193</v>
      </c>
      <c r="D258" s="49" t="s">
        <v>100</v>
      </c>
      <c r="E258" s="49"/>
      <c r="F258" s="68">
        <v>45806</v>
      </c>
      <c r="G258" s="69" t="s">
        <v>460</v>
      </c>
      <c r="H258" s="70">
        <v>17</v>
      </c>
      <c r="I258" s="70"/>
      <c r="J258" s="70"/>
      <c r="K258" s="71">
        <v>59322.916666666672</v>
      </c>
      <c r="L258" s="6"/>
      <c r="M258" s="6"/>
      <c r="N258" s="6"/>
      <c r="O258" s="6"/>
      <c r="P258" s="6"/>
    </row>
    <row r="259" spans="1:16" ht="15.75" customHeight="1" x14ac:dyDescent="0.3">
      <c r="A259" s="67">
        <v>256</v>
      </c>
      <c r="B259" s="67" t="s">
        <v>463</v>
      </c>
      <c r="C259" s="49" t="s">
        <v>132</v>
      </c>
      <c r="D259" s="72" t="s">
        <v>102</v>
      </c>
      <c r="E259" s="72"/>
      <c r="F259" s="68">
        <v>45807</v>
      </c>
      <c r="G259" s="69" t="s">
        <v>415</v>
      </c>
      <c r="H259" s="70">
        <v>7</v>
      </c>
      <c r="I259" s="70"/>
      <c r="J259" s="70"/>
      <c r="K259" s="71">
        <v>293125</v>
      </c>
      <c r="L259" s="6"/>
      <c r="M259" s="6"/>
      <c r="N259" s="6"/>
      <c r="O259" s="6"/>
      <c r="P259" s="6"/>
    </row>
    <row r="260" spans="1:16" ht="15.75" customHeight="1" x14ac:dyDescent="0.3">
      <c r="A260" s="67">
        <v>257</v>
      </c>
      <c r="B260" s="67" t="s">
        <v>463</v>
      </c>
      <c r="C260" s="49" t="s">
        <v>132</v>
      </c>
      <c r="D260" s="72" t="s">
        <v>102</v>
      </c>
      <c r="E260" s="72"/>
      <c r="F260" s="68">
        <v>45808</v>
      </c>
      <c r="G260" s="69" t="s">
        <v>415</v>
      </c>
      <c r="H260" s="70">
        <v>8</v>
      </c>
      <c r="I260" s="70"/>
      <c r="J260" s="70"/>
      <c r="K260" s="71">
        <v>335000</v>
      </c>
      <c r="L260" s="6"/>
      <c r="M260" s="6"/>
      <c r="N260" s="6"/>
      <c r="O260" s="6"/>
      <c r="P260" s="6"/>
    </row>
    <row r="261" spans="1:16" ht="15.75" customHeight="1" x14ac:dyDescent="0.3">
      <c r="A261" s="67">
        <v>258</v>
      </c>
      <c r="B261" s="67" t="s">
        <v>463</v>
      </c>
      <c r="C261" s="49" t="s">
        <v>115</v>
      </c>
      <c r="D261" s="72" t="s">
        <v>102</v>
      </c>
      <c r="E261" s="72"/>
      <c r="F261" s="68">
        <v>45810</v>
      </c>
      <c r="G261" s="69" t="s">
        <v>415</v>
      </c>
      <c r="H261" s="70">
        <v>8</v>
      </c>
      <c r="I261" s="70"/>
      <c r="J261" s="70"/>
      <c r="K261" s="71">
        <v>335000</v>
      </c>
      <c r="L261" s="6"/>
      <c r="M261" s="6"/>
      <c r="N261" s="6"/>
      <c r="O261" s="6"/>
      <c r="P261" s="6"/>
    </row>
    <row r="262" spans="1:16" ht="15.75" customHeight="1" x14ac:dyDescent="0.3">
      <c r="A262" s="67">
        <v>259</v>
      </c>
      <c r="B262" s="67" t="s">
        <v>463</v>
      </c>
      <c r="C262" s="49" t="s">
        <v>73</v>
      </c>
      <c r="D262" s="72" t="s">
        <v>74</v>
      </c>
      <c r="E262" s="72"/>
      <c r="F262" s="68">
        <v>45816</v>
      </c>
      <c r="G262" s="69" t="s">
        <v>421</v>
      </c>
      <c r="H262" s="70">
        <v>0.2</v>
      </c>
      <c r="I262" s="70"/>
      <c r="J262" s="70"/>
      <c r="K262" s="71">
        <v>293125</v>
      </c>
      <c r="L262" s="6"/>
      <c r="M262" s="6"/>
      <c r="N262" s="6"/>
      <c r="O262" s="6"/>
      <c r="P262" s="6"/>
    </row>
    <row r="263" spans="1:16" ht="15.75" customHeight="1" x14ac:dyDescent="0.3">
      <c r="A263" s="67">
        <v>260</v>
      </c>
      <c r="B263" s="67" t="s">
        <v>463</v>
      </c>
      <c r="C263" s="49" t="s">
        <v>73</v>
      </c>
      <c r="D263" s="49" t="s">
        <v>74</v>
      </c>
      <c r="E263" s="49"/>
      <c r="F263" s="68">
        <v>45817</v>
      </c>
      <c r="G263" s="69" t="s">
        <v>421</v>
      </c>
      <c r="H263" s="70">
        <v>1</v>
      </c>
      <c r="I263" s="70"/>
      <c r="J263" s="70"/>
      <c r="K263" s="71">
        <v>1465625</v>
      </c>
      <c r="L263" s="6"/>
      <c r="M263" s="6"/>
      <c r="N263" s="6"/>
      <c r="O263" s="6"/>
      <c r="P263" s="6"/>
    </row>
    <row r="264" spans="1:16" ht="15.75" customHeight="1" x14ac:dyDescent="0.3">
      <c r="A264" s="67">
        <v>261</v>
      </c>
      <c r="B264" s="67" t="s">
        <v>463</v>
      </c>
      <c r="C264" s="49" t="s">
        <v>214</v>
      </c>
      <c r="D264" s="49" t="s">
        <v>102</v>
      </c>
      <c r="E264" s="49"/>
      <c r="F264" s="68">
        <v>45818</v>
      </c>
      <c r="G264" s="69" t="s">
        <v>466</v>
      </c>
      <c r="H264" s="70">
        <v>3</v>
      </c>
      <c r="I264" s="70"/>
      <c r="J264" s="70"/>
      <c r="K264" s="71">
        <v>188437.5</v>
      </c>
      <c r="L264" s="6"/>
      <c r="M264" s="6"/>
      <c r="N264" s="6"/>
      <c r="O264" s="6"/>
      <c r="P264" s="6"/>
    </row>
    <row r="265" spans="1:16" ht="15.75" customHeight="1" x14ac:dyDescent="0.3">
      <c r="A265" s="67">
        <v>262</v>
      </c>
      <c r="B265" s="67" t="s">
        <v>463</v>
      </c>
      <c r="C265" s="49" t="s">
        <v>134</v>
      </c>
      <c r="D265" s="49" t="s">
        <v>102</v>
      </c>
      <c r="E265" s="49"/>
      <c r="F265" s="68">
        <v>45818</v>
      </c>
      <c r="G265" s="69" t="s">
        <v>415</v>
      </c>
      <c r="H265" s="70">
        <v>3</v>
      </c>
      <c r="I265" s="70"/>
      <c r="J265" s="70"/>
      <c r="K265" s="71">
        <v>188437.5</v>
      </c>
      <c r="L265" s="6"/>
      <c r="M265" s="6"/>
      <c r="N265" s="6"/>
      <c r="O265" s="6"/>
      <c r="P265" s="6"/>
    </row>
    <row r="266" spans="1:16" ht="15.75" customHeight="1" x14ac:dyDescent="0.3">
      <c r="A266" s="67">
        <v>263</v>
      </c>
      <c r="B266" s="67" t="s">
        <v>463</v>
      </c>
      <c r="C266" s="49" t="s">
        <v>214</v>
      </c>
      <c r="D266" s="49" t="s">
        <v>102</v>
      </c>
      <c r="E266" s="49"/>
      <c r="F266" s="68">
        <v>45820</v>
      </c>
      <c r="G266" s="69" t="s">
        <v>466</v>
      </c>
      <c r="H266" s="70">
        <v>5</v>
      </c>
      <c r="I266" s="70"/>
      <c r="J266" s="70"/>
      <c r="K266" s="71">
        <v>314062.5</v>
      </c>
      <c r="L266" s="6"/>
      <c r="M266" s="6"/>
      <c r="N266" s="6"/>
      <c r="O266" s="6"/>
      <c r="P266" s="6"/>
    </row>
    <row r="267" spans="1:16" ht="15.75" customHeight="1" x14ac:dyDescent="0.3">
      <c r="A267" s="67">
        <v>264</v>
      </c>
      <c r="B267" s="67" t="s">
        <v>463</v>
      </c>
      <c r="C267" s="49" t="s">
        <v>150</v>
      </c>
      <c r="D267" s="49" t="s">
        <v>151</v>
      </c>
      <c r="E267" s="49"/>
      <c r="F267" s="68">
        <v>45821</v>
      </c>
      <c r="G267" s="69" t="s">
        <v>440</v>
      </c>
      <c r="H267" s="70">
        <v>3.5</v>
      </c>
      <c r="I267" s="70"/>
      <c r="J267" s="70"/>
      <c r="K267" s="71">
        <v>293125</v>
      </c>
      <c r="L267" s="6"/>
      <c r="M267" s="6"/>
      <c r="N267" s="6"/>
      <c r="O267" s="6"/>
      <c r="P267" s="6"/>
    </row>
    <row r="268" spans="1:16" ht="15.75" customHeight="1" x14ac:dyDescent="0.3">
      <c r="A268" s="67">
        <v>265</v>
      </c>
      <c r="B268" s="67" t="s">
        <v>463</v>
      </c>
      <c r="C268" s="49" t="s">
        <v>150</v>
      </c>
      <c r="D268" s="49" t="s">
        <v>151</v>
      </c>
      <c r="E268" s="49"/>
      <c r="F268" s="68">
        <v>45825</v>
      </c>
      <c r="G268" s="69" t="s">
        <v>440</v>
      </c>
      <c r="H268" s="70">
        <v>3.5</v>
      </c>
      <c r="I268" s="70"/>
      <c r="J268" s="70"/>
      <c r="K268" s="71">
        <v>293125</v>
      </c>
      <c r="L268" s="6"/>
      <c r="M268" s="6"/>
      <c r="N268" s="6"/>
      <c r="O268" s="6"/>
      <c r="P268" s="6"/>
    </row>
    <row r="269" spans="1:16" ht="15.75" customHeight="1" x14ac:dyDescent="0.3">
      <c r="A269" s="67">
        <v>266</v>
      </c>
      <c r="B269" s="67" t="s">
        <v>463</v>
      </c>
      <c r="C269" s="49" t="s">
        <v>97</v>
      </c>
      <c r="D269" s="49" t="s">
        <v>98</v>
      </c>
      <c r="E269" s="49"/>
      <c r="F269" s="68">
        <v>45828</v>
      </c>
      <c r="G269" s="69"/>
      <c r="H269" s="70"/>
      <c r="I269" s="70"/>
      <c r="J269" s="70"/>
      <c r="K269" s="71" t="s">
        <v>412</v>
      </c>
      <c r="L269" s="6"/>
      <c r="M269" s="6"/>
      <c r="N269" s="6"/>
      <c r="O269" s="6"/>
      <c r="P269" s="6"/>
    </row>
    <row r="270" spans="1:16" ht="15.75" customHeight="1" x14ac:dyDescent="0.3">
      <c r="A270" s="67">
        <v>267</v>
      </c>
      <c r="B270" s="67" t="s">
        <v>463</v>
      </c>
      <c r="C270" s="49" t="s">
        <v>116</v>
      </c>
      <c r="D270" s="49" t="s">
        <v>102</v>
      </c>
      <c r="E270" s="49"/>
      <c r="F270" s="68">
        <v>45829</v>
      </c>
      <c r="G270" s="69" t="s">
        <v>415</v>
      </c>
      <c r="H270" s="70">
        <v>7</v>
      </c>
      <c r="I270" s="70"/>
      <c r="J270" s="70"/>
      <c r="K270" s="71">
        <v>0</v>
      </c>
      <c r="L270" s="6"/>
      <c r="M270" s="6"/>
      <c r="N270" s="6"/>
      <c r="O270" s="6"/>
      <c r="P270" s="6"/>
    </row>
    <row r="271" spans="1:16" ht="15.75" customHeight="1" x14ac:dyDescent="0.3">
      <c r="A271" s="67">
        <v>268</v>
      </c>
      <c r="B271" s="67" t="s">
        <v>467</v>
      </c>
      <c r="C271" s="49" t="s">
        <v>127</v>
      </c>
      <c r="D271" s="49" t="s">
        <v>102</v>
      </c>
      <c r="E271" s="49"/>
      <c r="F271" s="68">
        <v>45804</v>
      </c>
      <c r="G271" s="69" t="s">
        <v>415</v>
      </c>
      <c r="H271" s="70">
        <v>8</v>
      </c>
      <c r="I271" s="70"/>
      <c r="J271" s="70"/>
      <c r="K271" s="71" t="s">
        <v>412</v>
      </c>
      <c r="L271" s="6"/>
      <c r="M271" s="6"/>
      <c r="N271" s="6"/>
      <c r="O271" s="6"/>
      <c r="P271" s="6"/>
    </row>
    <row r="272" spans="1:16" ht="15.75" customHeight="1" x14ac:dyDescent="0.3">
      <c r="A272" s="67">
        <v>269</v>
      </c>
      <c r="B272" s="67" t="s">
        <v>467</v>
      </c>
      <c r="C272" s="49" t="s">
        <v>138</v>
      </c>
      <c r="D272" s="49" t="s">
        <v>100</v>
      </c>
      <c r="E272" s="49"/>
      <c r="F272" s="68">
        <v>45804</v>
      </c>
      <c r="G272" s="69" t="s">
        <v>415</v>
      </c>
      <c r="H272" s="70">
        <v>6</v>
      </c>
      <c r="I272" s="70"/>
      <c r="J272" s="70"/>
      <c r="K272" s="71" t="s">
        <v>412</v>
      </c>
      <c r="L272" s="6"/>
      <c r="M272" s="6"/>
      <c r="N272" s="6"/>
      <c r="O272" s="6"/>
      <c r="P272" s="6"/>
    </row>
    <row r="273" spans="1:16" ht="15.75" customHeight="1" x14ac:dyDescent="0.3">
      <c r="A273" s="67">
        <v>270</v>
      </c>
      <c r="B273" s="67" t="s">
        <v>467</v>
      </c>
      <c r="C273" s="49" t="s">
        <v>146</v>
      </c>
      <c r="D273" s="49" t="s">
        <v>100</v>
      </c>
      <c r="E273" s="49"/>
      <c r="F273" s="68">
        <v>45805</v>
      </c>
      <c r="G273" s="69" t="s">
        <v>451</v>
      </c>
      <c r="H273" s="70">
        <v>4</v>
      </c>
      <c r="I273" s="70"/>
      <c r="J273" s="70"/>
      <c r="K273" s="71" t="s">
        <v>412</v>
      </c>
      <c r="L273" s="6"/>
      <c r="M273" s="6"/>
      <c r="N273" s="6"/>
      <c r="O273" s="6"/>
      <c r="P273" s="6"/>
    </row>
    <row r="274" spans="1:16" ht="15.75" customHeight="1" x14ac:dyDescent="0.3">
      <c r="A274" s="67">
        <v>271</v>
      </c>
      <c r="B274" s="67" t="s">
        <v>468</v>
      </c>
      <c r="C274" s="49" t="s">
        <v>198</v>
      </c>
      <c r="D274" s="49" t="s">
        <v>100</v>
      </c>
      <c r="E274" s="49"/>
      <c r="F274" s="68">
        <v>45806</v>
      </c>
      <c r="G274" s="69" t="s">
        <v>434</v>
      </c>
      <c r="H274" s="70">
        <v>17</v>
      </c>
      <c r="I274" s="70"/>
      <c r="J274" s="70"/>
      <c r="K274" s="71" t="s">
        <v>412</v>
      </c>
      <c r="L274" s="6"/>
      <c r="M274" s="6"/>
      <c r="N274" s="6"/>
      <c r="O274" s="6"/>
      <c r="P274" s="6"/>
    </row>
    <row r="275" spans="1:16" ht="15.75" customHeight="1" x14ac:dyDescent="0.3">
      <c r="A275" s="67">
        <v>272</v>
      </c>
      <c r="B275" s="67" t="s">
        <v>468</v>
      </c>
      <c r="C275" s="49" t="s">
        <v>138</v>
      </c>
      <c r="D275" s="49" t="s">
        <v>100</v>
      </c>
      <c r="E275" s="49"/>
      <c r="F275" s="68">
        <v>45806</v>
      </c>
      <c r="G275" s="69" t="s">
        <v>415</v>
      </c>
      <c r="H275" s="70">
        <v>1</v>
      </c>
      <c r="I275" s="70"/>
      <c r="J275" s="70"/>
      <c r="K275" s="71" t="s">
        <v>412</v>
      </c>
      <c r="L275" s="6"/>
      <c r="M275" s="6"/>
      <c r="N275" s="6"/>
      <c r="O275" s="6"/>
      <c r="P275" s="6"/>
    </row>
    <row r="276" spans="1:16" ht="15.75" customHeight="1" x14ac:dyDescent="0.3">
      <c r="A276" s="67">
        <v>273</v>
      </c>
      <c r="B276" s="67" t="s">
        <v>468</v>
      </c>
      <c r="C276" s="49" t="s">
        <v>82</v>
      </c>
      <c r="D276" s="49" t="s">
        <v>79</v>
      </c>
      <c r="E276" s="49"/>
      <c r="F276" s="68">
        <v>45806</v>
      </c>
      <c r="G276" s="69" t="s">
        <v>450</v>
      </c>
      <c r="H276" s="70">
        <v>8</v>
      </c>
      <c r="I276" s="70"/>
      <c r="J276" s="70"/>
      <c r="K276" s="71" t="s">
        <v>412</v>
      </c>
      <c r="L276" s="6"/>
      <c r="M276" s="6"/>
      <c r="N276" s="6"/>
      <c r="O276" s="6"/>
      <c r="P276" s="6"/>
    </row>
    <row r="277" spans="1:16" ht="15.75" customHeight="1" x14ac:dyDescent="0.3">
      <c r="A277" s="67">
        <v>274</v>
      </c>
      <c r="B277" s="67" t="s">
        <v>468</v>
      </c>
      <c r="C277" s="49" t="s">
        <v>150</v>
      </c>
      <c r="D277" s="49" t="s">
        <v>151</v>
      </c>
      <c r="E277" s="49"/>
      <c r="F277" s="68">
        <v>45806</v>
      </c>
      <c r="G277" s="69" t="s">
        <v>431</v>
      </c>
      <c r="H277" s="70">
        <v>1</v>
      </c>
      <c r="I277" s="70"/>
      <c r="J277" s="70"/>
      <c r="K277" s="71" t="s">
        <v>412</v>
      </c>
      <c r="L277" s="6"/>
      <c r="M277" s="6"/>
      <c r="N277" s="6"/>
      <c r="O277" s="6"/>
      <c r="P277" s="6"/>
    </row>
    <row r="278" spans="1:16" ht="15.75" customHeight="1" x14ac:dyDescent="0.3">
      <c r="A278" s="67">
        <v>275</v>
      </c>
      <c r="B278" s="67" t="s">
        <v>468</v>
      </c>
      <c r="C278" s="49" t="s">
        <v>198</v>
      </c>
      <c r="D278" s="49" t="s">
        <v>100</v>
      </c>
      <c r="E278" s="49"/>
      <c r="F278" s="68">
        <v>45806</v>
      </c>
      <c r="G278" s="69" t="s">
        <v>434</v>
      </c>
      <c r="H278" s="70">
        <v>16</v>
      </c>
      <c r="I278" s="70"/>
      <c r="J278" s="70"/>
      <c r="K278" s="71" t="s">
        <v>412</v>
      </c>
      <c r="L278" s="6"/>
      <c r="M278" s="6"/>
      <c r="N278" s="6"/>
      <c r="O278" s="6"/>
      <c r="P278" s="6"/>
    </row>
    <row r="279" spans="1:16" ht="15.75" customHeight="1" x14ac:dyDescent="0.3">
      <c r="A279" s="67">
        <v>276</v>
      </c>
      <c r="B279" s="67" t="s">
        <v>468</v>
      </c>
      <c r="C279" s="49" t="s">
        <v>86</v>
      </c>
      <c r="D279" s="49" t="s">
        <v>79</v>
      </c>
      <c r="E279" s="49"/>
      <c r="F279" s="68">
        <v>45807</v>
      </c>
      <c r="G279" s="69" t="s">
        <v>433</v>
      </c>
      <c r="H279" s="70">
        <v>2</v>
      </c>
      <c r="I279" s="70"/>
      <c r="J279" s="70"/>
      <c r="K279" s="71" t="s">
        <v>412</v>
      </c>
      <c r="L279" s="6"/>
      <c r="M279" s="6"/>
      <c r="N279" s="6"/>
      <c r="O279" s="6"/>
      <c r="P279" s="6"/>
    </row>
    <row r="280" spans="1:16" ht="15.75" customHeight="1" x14ac:dyDescent="0.3">
      <c r="A280" s="67">
        <v>277</v>
      </c>
      <c r="B280" s="67" t="s">
        <v>468</v>
      </c>
      <c r="C280" s="72" t="s">
        <v>150</v>
      </c>
      <c r="D280" s="49" t="s">
        <v>151</v>
      </c>
      <c r="E280" s="49"/>
      <c r="F280" s="68">
        <v>45807</v>
      </c>
      <c r="G280" s="69" t="s">
        <v>431</v>
      </c>
      <c r="H280" s="70">
        <v>2</v>
      </c>
      <c r="I280" s="70"/>
      <c r="J280" s="70"/>
      <c r="K280" s="71" t="s">
        <v>412</v>
      </c>
      <c r="L280" s="6"/>
      <c r="M280" s="6"/>
      <c r="N280" s="6"/>
      <c r="O280" s="6"/>
      <c r="P280" s="6"/>
    </row>
    <row r="281" spans="1:16" ht="15.75" customHeight="1" x14ac:dyDescent="0.3">
      <c r="A281" s="67">
        <v>278</v>
      </c>
      <c r="B281" s="67" t="s">
        <v>468</v>
      </c>
      <c r="C281" s="72" t="s">
        <v>198</v>
      </c>
      <c r="D281" s="49" t="s">
        <v>100</v>
      </c>
      <c r="E281" s="49"/>
      <c r="F281" s="68">
        <v>45807</v>
      </c>
      <c r="G281" s="69" t="s">
        <v>434</v>
      </c>
      <c r="H281" s="70">
        <v>10</v>
      </c>
      <c r="I281" s="70"/>
      <c r="J281" s="70"/>
      <c r="K281" s="71" t="s">
        <v>412</v>
      </c>
      <c r="L281" s="6"/>
      <c r="M281" s="6"/>
      <c r="N281" s="6"/>
      <c r="O281" s="6"/>
      <c r="P281" s="6"/>
    </row>
    <row r="282" spans="1:16" ht="15.75" customHeight="1" x14ac:dyDescent="0.3">
      <c r="A282" s="67">
        <v>279</v>
      </c>
      <c r="B282" s="67" t="s">
        <v>468</v>
      </c>
      <c r="C282" s="72" t="s">
        <v>138</v>
      </c>
      <c r="D282" s="49" t="s">
        <v>100</v>
      </c>
      <c r="E282" s="49"/>
      <c r="F282" s="68">
        <v>45807</v>
      </c>
      <c r="G282" s="69" t="s">
        <v>415</v>
      </c>
      <c r="H282" s="70">
        <v>0.5</v>
      </c>
      <c r="I282" s="70"/>
      <c r="J282" s="70"/>
      <c r="K282" s="71" t="s">
        <v>412</v>
      </c>
      <c r="L282" s="6"/>
      <c r="M282" s="6"/>
      <c r="N282" s="6"/>
      <c r="O282" s="6"/>
      <c r="P282" s="6"/>
    </row>
    <row r="283" spans="1:16" ht="15.75" customHeight="1" x14ac:dyDescent="0.3">
      <c r="A283" s="67">
        <v>280</v>
      </c>
      <c r="B283" s="67" t="s">
        <v>468</v>
      </c>
      <c r="C283" s="72" t="s">
        <v>138</v>
      </c>
      <c r="D283" s="49" t="s">
        <v>100</v>
      </c>
      <c r="E283" s="49"/>
      <c r="F283" s="68">
        <v>45808</v>
      </c>
      <c r="G283" s="69" t="s">
        <v>415</v>
      </c>
      <c r="H283" s="70">
        <v>1</v>
      </c>
      <c r="I283" s="70"/>
      <c r="J283" s="70"/>
      <c r="K283" s="71" t="s">
        <v>412</v>
      </c>
      <c r="L283" s="6"/>
      <c r="M283" s="6"/>
      <c r="N283" s="6"/>
      <c r="O283" s="6"/>
      <c r="P283" s="6"/>
    </row>
    <row r="284" spans="1:16" ht="15.75" customHeight="1" x14ac:dyDescent="0.3">
      <c r="A284" s="67">
        <v>281</v>
      </c>
      <c r="B284" s="67" t="s">
        <v>468</v>
      </c>
      <c r="C284" s="49" t="s">
        <v>162</v>
      </c>
      <c r="D284" s="49" t="s">
        <v>100</v>
      </c>
      <c r="E284" s="49"/>
      <c r="F284" s="68">
        <v>45809</v>
      </c>
      <c r="G284" s="69" t="s">
        <v>454</v>
      </c>
      <c r="H284" s="70">
        <v>13</v>
      </c>
      <c r="I284" s="70"/>
      <c r="J284" s="70"/>
      <c r="K284" s="71" t="s">
        <v>412</v>
      </c>
      <c r="L284" s="6"/>
      <c r="M284" s="6"/>
      <c r="N284" s="6"/>
      <c r="O284" s="6"/>
      <c r="P284" s="6"/>
    </row>
    <row r="285" spans="1:16" ht="15.75" customHeight="1" x14ac:dyDescent="0.3">
      <c r="A285" s="67">
        <v>282</v>
      </c>
      <c r="B285" s="67" t="s">
        <v>468</v>
      </c>
      <c r="C285" s="49" t="s">
        <v>150</v>
      </c>
      <c r="D285" s="49" t="s">
        <v>151</v>
      </c>
      <c r="E285" s="49"/>
      <c r="F285" s="68">
        <v>45809</v>
      </c>
      <c r="G285" s="69" t="s">
        <v>431</v>
      </c>
      <c r="H285" s="70">
        <v>1.5</v>
      </c>
      <c r="I285" s="70"/>
      <c r="J285" s="70"/>
      <c r="K285" s="71" t="s">
        <v>412</v>
      </c>
      <c r="L285" s="6"/>
      <c r="M285" s="6"/>
      <c r="N285" s="6"/>
      <c r="O285" s="6"/>
      <c r="P285" s="6"/>
    </row>
    <row r="286" spans="1:16" ht="15.75" customHeight="1" x14ac:dyDescent="0.3">
      <c r="A286" s="67">
        <v>283</v>
      </c>
      <c r="B286" s="67" t="s">
        <v>468</v>
      </c>
      <c r="C286" s="49" t="s">
        <v>129</v>
      </c>
      <c r="D286" s="49" t="s">
        <v>102</v>
      </c>
      <c r="E286" s="49"/>
      <c r="F286" s="68">
        <v>45809</v>
      </c>
      <c r="G286" s="69" t="s">
        <v>415</v>
      </c>
      <c r="H286" s="70">
        <v>2</v>
      </c>
      <c r="I286" s="70"/>
      <c r="J286" s="70"/>
      <c r="K286" s="71" t="s">
        <v>412</v>
      </c>
      <c r="L286" s="6"/>
      <c r="M286" s="6"/>
      <c r="N286" s="6"/>
      <c r="O286" s="6"/>
      <c r="P286" s="6"/>
    </row>
    <row r="287" spans="1:16" ht="15.75" customHeight="1" x14ac:dyDescent="0.3">
      <c r="A287" s="67">
        <v>284</v>
      </c>
      <c r="B287" s="67" t="s">
        <v>468</v>
      </c>
      <c r="C287" s="49" t="s">
        <v>131</v>
      </c>
      <c r="D287" s="49" t="s">
        <v>102</v>
      </c>
      <c r="E287" s="49"/>
      <c r="F287" s="68">
        <v>45809</v>
      </c>
      <c r="G287" s="69" t="s">
        <v>415</v>
      </c>
      <c r="H287" s="70">
        <v>6</v>
      </c>
      <c r="I287" s="70"/>
      <c r="J287" s="70"/>
      <c r="K287" s="71" t="s">
        <v>412</v>
      </c>
      <c r="L287" s="6"/>
      <c r="M287" s="6"/>
      <c r="N287" s="6"/>
      <c r="O287" s="6"/>
      <c r="P287" s="6"/>
    </row>
    <row r="288" spans="1:16" ht="15.75" customHeight="1" x14ac:dyDescent="0.3">
      <c r="A288" s="67">
        <v>285</v>
      </c>
      <c r="B288" s="67" t="s">
        <v>468</v>
      </c>
      <c r="C288" s="49" t="s">
        <v>82</v>
      </c>
      <c r="D288" s="49" t="s">
        <v>79</v>
      </c>
      <c r="E288" s="49"/>
      <c r="F288" s="68">
        <v>45810</v>
      </c>
      <c r="G288" s="69" t="s">
        <v>443</v>
      </c>
      <c r="H288" s="70">
        <v>10</v>
      </c>
      <c r="I288" s="70"/>
      <c r="J288" s="70"/>
      <c r="K288" s="71" t="s">
        <v>412</v>
      </c>
      <c r="L288" s="6"/>
      <c r="M288" s="6"/>
      <c r="N288" s="6"/>
      <c r="O288" s="6"/>
      <c r="P288" s="6"/>
    </row>
    <row r="289" spans="1:16" ht="15.75" customHeight="1" x14ac:dyDescent="0.3">
      <c r="A289" s="67">
        <v>286</v>
      </c>
      <c r="B289" s="67" t="s">
        <v>468</v>
      </c>
      <c r="C289" s="49" t="s">
        <v>82</v>
      </c>
      <c r="D289" s="49" t="s">
        <v>79</v>
      </c>
      <c r="E289" s="49"/>
      <c r="F289" s="68">
        <v>45810</v>
      </c>
      <c r="G289" s="69" t="s">
        <v>450</v>
      </c>
      <c r="H289" s="70">
        <v>10</v>
      </c>
      <c r="I289" s="70"/>
      <c r="J289" s="70"/>
      <c r="K289" s="71" t="s">
        <v>412</v>
      </c>
      <c r="L289" s="6"/>
      <c r="M289" s="6"/>
      <c r="N289" s="6"/>
      <c r="O289" s="6"/>
      <c r="P289" s="6"/>
    </row>
    <row r="290" spans="1:16" ht="15.75" customHeight="1" x14ac:dyDescent="0.3">
      <c r="A290" s="67">
        <v>287</v>
      </c>
      <c r="B290" s="67" t="s">
        <v>468</v>
      </c>
      <c r="C290" s="49" t="s">
        <v>171</v>
      </c>
      <c r="D290" s="49" t="s">
        <v>100</v>
      </c>
      <c r="E290" s="49"/>
      <c r="F290" s="68">
        <v>45810</v>
      </c>
      <c r="G290" s="69" t="s">
        <v>469</v>
      </c>
      <c r="H290" s="70">
        <v>2</v>
      </c>
      <c r="I290" s="70"/>
      <c r="J290" s="70"/>
      <c r="K290" s="71" t="s">
        <v>412</v>
      </c>
      <c r="L290" s="6"/>
      <c r="M290" s="6"/>
      <c r="N290" s="6"/>
      <c r="O290" s="6"/>
      <c r="P290" s="6"/>
    </row>
    <row r="291" spans="1:16" ht="15.75" customHeight="1" x14ac:dyDescent="0.3">
      <c r="A291" s="67">
        <v>288</v>
      </c>
      <c r="B291" s="67" t="s">
        <v>468</v>
      </c>
      <c r="C291" s="49" t="s">
        <v>146</v>
      </c>
      <c r="D291" s="49" t="s">
        <v>100</v>
      </c>
      <c r="E291" s="49"/>
      <c r="F291" s="68">
        <v>45810</v>
      </c>
      <c r="G291" s="69" t="s">
        <v>451</v>
      </c>
      <c r="H291" s="70">
        <v>1</v>
      </c>
      <c r="I291" s="70"/>
      <c r="J291" s="70"/>
      <c r="K291" s="71" t="s">
        <v>412</v>
      </c>
      <c r="L291" s="6"/>
      <c r="M291" s="6"/>
      <c r="N291" s="6"/>
      <c r="O291" s="6"/>
      <c r="P291" s="6"/>
    </row>
    <row r="292" spans="1:16" ht="15.75" customHeight="1" x14ac:dyDescent="0.3">
      <c r="A292" s="67">
        <v>289</v>
      </c>
      <c r="B292" s="67" t="s">
        <v>468</v>
      </c>
      <c r="C292" s="49" t="s">
        <v>138</v>
      </c>
      <c r="D292" s="49" t="s">
        <v>100</v>
      </c>
      <c r="E292" s="49"/>
      <c r="F292" s="68">
        <v>45811</v>
      </c>
      <c r="G292" s="69" t="s">
        <v>415</v>
      </c>
      <c r="H292" s="70">
        <v>5</v>
      </c>
      <c r="I292" s="70"/>
      <c r="J292" s="70"/>
      <c r="K292" s="71" t="s">
        <v>412</v>
      </c>
      <c r="L292" s="6"/>
      <c r="M292" s="6"/>
      <c r="N292" s="6"/>
      <c r="O292" s="6"/>
      <c r="P292" s="6"/>
    </row>
    <row r="293" spans="1:16" ht="15.75" customHeight="1" x14ac:dyDescent="0.3">
      <c r="A293" s="67">
        <v>290</v>
      </c>
      <c r="B293" s="67" t="s">
        <v>468</v>
      </c>
      <c r="C293" s="49" t="s">
        <v>138</v>
      </c>
      <c r="D293" s="72" t="s">
        <v>100</v>
      </c>
      <c r="E293" s="72"/>
      <c r="F293" s="68">
        <v>45811</v>
      </c>
      <c r="G293" s="69" t="s">
        <v>415</v>
      </c>
      <c r="H293" s="70"/>
      <c r="I293" s="70"/>
      <c r="J293" s="70"/>
      <c r="K293" s="71" t="s">
        <v>412</v>
      </c>
      <c r="L293" s="6"/>
      <c r="M293" s="6"/>
      <c r="N293" s="6"/>
      <c r="O293" s="6"/>
      <c r="P293" s="6"/>
    </row>
    <row r="294" spans="1:16" ht="15.75" customHeight="1" x14ac:dyDescent="0.3">
      <c r="A294" s="67">
        <v>291</v>
      </c>
      <c r="B294" s="67" t="s">
        <v>468</v>
      </c>
      <c r="C294" s="49" t="s">
        <v>150</v>
      </c>
      <c r="D294" s="72" t="s">
        <v>151</v>
      </c>
      <c r="E294" s="72"/>
      <c r="F294" s="68">
        <v>45812</v>
      </c>
      <c r="G294" s="69" t="s">
        <v>432</v>
      </c>
      <c r="H294" s="70">
        <v>10</v>
      </c>
      <c r="I294" s="70"/>
      <c r="J294" s="70"/>
      <c r="K294" s="71" t="s">
        <v>412</v>
      </c>
      <c r="L294" s="6"/>
      <c r="M294" s="6"/>
      <c r="N294" s="6"/>
      <c r="O294" s="6"/>
      <c r="P294" s="6"/>
    </row>
    <row r="295" spans="1:16" ht="15.75" customHeight="1" x14ac:dyDescent="0.3">
      <c r="A295" s="67">
        <v>292</v>
      </c>
      <c r="B295" s="67" t="s">
        <v>468</v>
      </c>
      <c r="C295" s="49" t="s">
        <v>138</v>
      </c>
      <c r="D295" s="72" t="s">
        <v>100</v>
      </c>
      <c r="E295" s="72"/>
      <c r="F295" s="68">
        <v>45812</v>
      </c>
      <c r="G295" s="69" t="s">
        <v>415</v>
      </c>
      <c r="H295" s="70">
        <v>1</v>
      </c>
      <c r="I295" s="70"/>
      <c r="J295" s="70"/>
      <c r="K295" s="71" t="s">
        <v>412</v>
      </c>
      <c r="L295" s="6"/>
      <c r="M295" s="6"/>
      <c r="N295" s="6"/>
      <c r="O295" s="6"/>
      <c r="P295" s="6"/>
    </row>
    <row r="296" spans="1:16" ht="15.75" customHeight="1" x14ac:dyDescent="0.3">
      <c r="A296" s="67">
        <v>293</v>
      </c>
      <c r="B296" s="67" t="s">
        <v>468</v>
      </c>
      <c r="C296" s="49" t="s">
        <v>150</v>
      </c>
      <c r="D296" s="72" t="s">
        <v>151</v>
      </c>
      <c r="E296" s="72"/>
      <c r="F296" s="68">
        <v>45814</v>
      </c>
      <c r="G296" s="69" t="s">
        <v>440</v>
      </c>
      <c r="H296" s="70">
        <v>1</v>
      </c>
      <c r="I296" s="70"/>
      <c r="J296" s="70"/>
      <c r="K296" s="71" t="s">
        <v>412</v>
      </c>
      <c r="L296" s="6"/>
      <c r="M296" s="6"/>
      <c r="N296" s="6"/>
      <c r="O296" s="6"/>
      <c r="P296" s="6"/>
    </row>
    <row r="297" spans="1:16" ht="15.75" customHeight="1" x14ac:dyDescent="0.3">
      <c r="A297" s="67">
        <v>294</v>
      </c>
      <c r="B297" s="67" t="s">
        <v>468</v>
      </c>
      <c r="C297" s="49" t="s">
        <v>109</v>
      </c>
      <c r="D297" s="72" t="s">
        <v>102</v>
      </c>
      <c r="E297" s="72"/>
      <c r="F297" s="68">
        <v>45814</v>
      </c>
      <c r="G297" s="69" t="s">
        <v>415</v>
      </c>
      <c r="H297" s="70">
        <v>15</v>
      </c>
      <c r="I297" s="70"/>
      <c r="J297" s="70"/>
      <c r="K297" s="71" t="s">
        <v>412</v>
      </c>
      <c r="L297" s="6"/>
      <c r="M297" s="6"/>
      <c r="N297" s="6"/>
      <c r="O297" s="6"/>
      <c r="P297" s="6"/>
    </row>
    <row r="298" spans="1:16" ht="15.75" customHeight="1" x14ac:dyDescent="0.3">
      <c r="A298" s="67">
        <v>295</v>
      </c>
      <c r="B298" s="67" t="s">
        <v>468</v>
      </c>
      <c r="C298" s="49" t="s">
        <v>138</v>
      </c>
      <c r="D298" s="72" t="s">
        <v>100</v>
      </c>
      <c r="E298" s="72"/>
      <c r="F298" s="68">
        <v>45814</v>
      </c>
      <c r="G298" s="69" t="s">
        <v>415</v>
      </c>
      <c r="H298" s="70">
        <v>9</v>
      </c>
      <c r="I298" s="70"/>
      <c r="J298" s="70"/>
      <c r="K298" s="71" t="s">
        <v>412</v>
      </c>
      <c r="L298" s="6"/>
      <c r="M298" s="6"/>
      <c r="N298" s="6"/>
      <c r="O298" s="6"/>
      <c r="P298" s="6"/>
    </row>
    <row r="299" spans="1:16" ht="15.75" customHeight="1" x14ac:dyDescent="0.3">
      <c r="A299" s="67">
        <v>296</v>
      </c>
      <c r="B299" s="67" t="s">
        <v>468</v>
      </c>
      <c r="C299" s="49" t="s">
        <v>186</v>
      </c>
      <c r="D299" s="72" t="s">
        <v>187</v>
      </c>
      <c r="E299" s="72"/>
      <c r="F299" s="68">
        <v>45815</v>
      </c>
      <c r="G299" s="69" t="s">
        <v>436</v>
      </c>
      <c r="H299" s="70">
        <v>8.5</v>
      </c>
      <c r="I299" s="70"/>
      <c r="J299" s="70"/>
      <c r="K299" s="71" t="s">
        <v>412</v>
      </c>
      <c r="L299" s="6"/>
      <c r="M299" s="6"/>
      <c r="N299" s="6"/>
      <c r="O299" s="6"/>
      <c r="P299" s="6"/>
    </row>
    <row r="300" spans="1:16" ht="15.75" customHeight="1" x14ac:dyDescent="0.3">
      <c r="A300" s="67">
        <v>297</v>
      </c>
      <c r="B300" s="67" t="s">
        <v>468</v>
      </c>
      <c r="C300" s="49" t="s">
        <v>109</v>
      </c>
      <c r="D300" s="72" t="s">
        <v>102</v>
      </c>
      <c r="E300" s="72"/>
      <c r="F300" s="68">
        <v>45816</v>
      </c>
      <c r="G300" s="69" t="s">
        <v>415</v>
      </c>
      <c r="H300" s="70">
        <v>24</v>
      </c>
      <c r="I300" s="70"/>
      <c r="J300" s="70"/>
      <c r="K300" s="71" t="s">
        <v>412</v>
      </c>
      <c r="L300" s="6"/>
      <c r="M300" s="6"/>
      <c r="N300" s="6"/>
      <c r="O300" s="6"/>
      <c r="P300" s="6"/>
    </row>
    <row r="301" spans="1:16" ht="15.75" customHeight="1" x14ac:dyDescent="0.3">
      <c r="A301" s="67">
        <v>298</v>
      </c>
      <c r="B301" s="67" t="s">
        <v>468</v>
      </c>
      <c r="C301" s="49" t="s">
        <v>109</v>
      </c>
      <c r="D301" s="72" t="s">
        <v>102</v>
      </c>
      <c r="E301" s="72"/>
      <c r="F301" s="68">
        <v>45817</v>
      </c>
      <c r="G301" s="69" t="s">
        <v>415</v>
      </c>
      <c r="H301" s="70">
        <v>26</v>
      </c>
      <c r="I301" s="70"/>
      <c r="J301" s="70"/>
      <c r="K301" s="71" t="s">
        <v>412</v>
      </c>
      <c r="L301" s="6"/>
      <c r="M301" s="6"/>
      <c r="N301" s="6"/>
      <c r="O301" s="6"/>
      <c r="P301" s="6"/>
    </row>
    <row r="302" spans="1:16" ht="15.75" customHeight="1" x14ac:dyDescent="0.3">
      <c r="A302" s="67">
        <v>299</v>
      </c>
      <c r="B302" s="67" t="s">
        <v>468</v>
      </c>
      <c r="C302" s="49" t="s">
        <v>138</v>
      </c>
      <c r="D302" s="72" t="s">
        <v>100</v>
      </c>
      <c r="E302" s="72"/>
      <c r="F302" s="68">
        <v>45817</v>
      </c>
      <c r="G302" s="69" t="s">
        <v>415</v>
      </c>
      <c r="H302" s="70">
        <v>12</v>
      </c>
      <c r="I302" s="70"/>
      <c r="J302" s="70"/>
      <c r="K302" s="71" t="s">
        <v>412</v>
      </c>
      <c r="L302" s="6"/>
      <c r="M302" s="6"/>
      <c r="N302" s="6"/>
      <c r="O302" s="6"/>
      <c r="P302" s="6"/>
    </row>
    <row r="303" spans="1:16" ht="15.75" customHeight="1" x14ac:dyDescent="0.3">
      <c r="A303" s="67">
        <v>300</v>
      </c>
      <c r="B303" s="67" t="s">
        <v>468</v>
      </c>
      <c r="C303" s="49" t="s">
        <v>202</v>
      </c>
      <c r="D303" s="72" t="s">
        <v>100</v>
      </c>
      <c r="E303" s="72"/>
      <c r="F303" s="68">
        <v>45817</v>
      </c>
      <c r="G303" s="69" t="s">
        <v>438</v>
      </c>
      <c r="H303" s="70">
        <v>2</v>
      </c>
      <c r="I303" s="70"/>
      <c r="J303" s="70"/>
      <c r="K303" s="71" t="s">
        <v>412</v>
      </c>
      <c r="L303" s="6"/>
      <c r="M303" s="6"/>
      <c r="N303" s="6"/>
      <c r="O303" s="6"/>
      <c r="P303" s="6"/>
    </row>
    <row r="304" spans="1:16" ht="15.75" customHeight="1" x14ac:dyDescent="0.3">
      <c r="A304" s="67">
        <v>301</v>
      </c>
      <c r="B304" s="67" t="s">
        <v>468</v>
      </c>
      <c r="C304" s="49" t="s">
        <v>84</v>
      </c>
      <c r="D304" s="72" t="s">
        <v>79</v>
      </c>
      <c r="E304" s="72"/>
      <c r="F304" s="68">
        <v>45818</v>
      </c>
      <c r="G304" s="69" t="s">
        <v>443</v>
      </c>
      <c r="H304" s="70">
        <v>24</v>
      </c>
      <c r="I304" s="70"/>
      <c r="J304" s="70"/>
      <c r="K304" s="71" t="s">
        <v>412</v>
      </c>
      <c r="L304" s="6"/>
      <c r="M304" s="6"/>
      <c r="N304" s="6"/>
      <c r="O304" s="6"/>
      <c r="P304" s="6"/>
    </row>
    <row r="305" spans="1:16" ht="15.75" customHeight="1" x14ac:dyDescent="0.3">
      <c r="A305" s="67">
        <v>302</v>
      </c>
      <c r="B305" s="67" t="s">
        <v>468</v>
      </c>
      <c r="C305" s="49" t="s">
        <v>84</v>
      </c>
      <c r="D305" s="72" t="s">
        <v>79</v>
      </c>
      <c r="E305" s="72"/>
      <c r="F305" s="68">
        <v>45818</v>
      </c>
      <c r="G305" s="69" t="s">
        <v>450</v>
      </c>
      <c r="H305" s="70">
        <v>24</v>
      </c>
      <c r="I305" s="70"/>
      <c r="J305" s="70"/>
      <c r="K305" s="71" t="s">
        <v>412</v>
      </c>
      <c r="L305" s="6"/>
      <c r="M305" s="6"/>
      <c r="N305" s="6"/>
      <c r="O305" s="6"/>
      <c r="P305" s="6"/>
    </row>
    <row r="306" spans="1:16" ht="15.75" customHeight="1" x14ac:dyDescent="0.3">
      <c r="A306" s="67">
        <v>303</v>
      </c>
      <c r="B306" s="67" t="s">
        <v>468</v>
      </c>
      <c r="C306" s="49" t="s">
        <v>82</v>
      </c>
      <c r="D306" s="72" t="s">
        <v>79</v>
      </c>
      <c r="E306" s="72"/>
      <c r="F306" s="68">
        <v>45818</v>
      </c>
      <c r="G306" s="69" t="s">
        <v>443</v>
      </c>
      <c r="H306" s="70">
        <v>9</v>
      </c>
      <c r="I306" s="70"/>
      <c r="J306" s="70"/>
      <c r="K306" s="71" t="s">
        <v>412</v>
      </c>
      <c r="L306" s="6"/>
      <c r="M306" s="6"/>
      <c r="N306" s="6"/>
      <c r="O306" s="6"/>
      <c r="P306" s="6"/>
    </row>
    <row r="307" spans="1:16" ht="15.75" customHeight="1" x14ac:dyDescent="0.3">
      <c r="A307" s="67">
        <v>304</v>
      </c>
      <c r="B307" s="67" t="s">
        <v>468</v>
      </c>
      <c r="C307" s="49" t="s">
        <v>82</v>
      </c>
      <c r="D307" s="72" t="s">
        <v>79</v>
      </c>
      <c r="E307" s="72"/>
      <c r="F307" s="68">
        <v>45818</v>
      </c>
      <c r="G307" s="69" t="s">
        <v>450</v>
      </c>
      <c r="H307" s="70">
        <v>9</v>
      </c>
      <c r="I307" s="70"/>
      <c r="J307" s="70"/>
      <c r="K307" s="71" t="s">
        <v>412</v>
      </c>
      <c r="L307" s="6"/>
      <c r="M307" s="6"/>
      <c r="N307" s="6"/>
      <c r="O307" s="6"/>
      <c r="P307" s="6"/>
    </row>
    <row r="308" spans="1:16" ht="15.75" customHeight="1" x14ac:dyDescent="0.3">
      <c r="A308" s="67">
        <v>305</v>
      </c>
      <c r="B308" s="67" t="s">
        <v>468</v>
      </c>
      <c r="C308" s="49" t="s">
        <v>202</v>
      </c>
      <c r="D308" s="72" t="s">
        <v>100</v>
      </c>
      <c r="E308" s="72"/>
      <c r="F308" s="68">
        <v>45818</v>
      </c>
      <c r="G308" s="69" t="s">
        <v>438</v>
      </c>
      <c r="H308" s="70">
        <v>6.5</v>
      </c>
      <c r="I308" s="70"/>
      <c r="J308" s="70"/>
      <c r="K308" s="71" t="s">
        <v>412</v>
      </c>
      <c r="L308" s="6"/>
      <c r="M308" s="6"/>
      <c r="N308" s="6"/>
      <c r="O308" s="6"/>
      <c r="P308" s="6"/>
    </row>
    <row r="309" spans="1:16" ht="15.75" customHeight="1" x14ac:dyDescent="0.3">
      <c r="A309" s="67">
        <v>306</v>
      </c>
      <c r="B309" s="67" t="s">
        <v>468</v>
      </c>
      <c r="C309" s="49" t="s">
        <v>202</v>
      </c>
      <c r="D309" s="72" t="s">
        <v>100</v>
      </c>
      <c r="E309" s="72"/>
      <c r="F309" s="68">
        <v>45818</v>
      </c>
      <c r="G309" s="69" t="s">
        <v>456</v>
      </c>
      <c r="H309" s="70">
        <v>25</v>
      </c>
      <c r="I309" s="70"/>
      <c r="J309" s="70"/>
      <c r="K309" s="71" t="s">
        <v>412</v>
      </c>
      <c r="L309" s="6"/>
      <c r="M309" s="6"/>
      <c r="N309" s="6"/>
      <c r="O309" s="6"/>
      <c r="P309" s="6"/>
    </row>
    <row r="310" spans="1:16" ht="15.75" customHeight="1" x14ac:dyDescent="0.3">
      <c r="A310" s="67">
        <v>307</v>
      </c>
      <c r="B310" s="67" t="s">
        <v>468</v>
      </c>
      <c r="C310" s="49" t="s">
        <v>138</v>
      </c>
      <c r="D310" s="72" t="s">
        <v>100</v>
      </c>
      <c r="E310" s="72"/>
      <c r="F310" s="68">
        <v>45819</v>
      </c>
      <c r="G310" s="69" t="s">
        <v>415</v>
      </c>
      <c r="H310" s="70">
        <v>1</v>
      </c>
      <c r="I310" s="70"/>
      <c r="J310" s="70"/>
      <c r="K310" s="71" t="s">
        <v>412</v>
      </c>
      <c r="L310" s="6"/>
      <c r="M310" s="6"/>
      <c r="N310" s="6"/>
      <c r="O310" s="6"/>
      <c r="P310" s="6"/>
    </row>
    <row r="311" spans="1:16" ht="15.75" customHeight="1" x14ac:dyDescent="0.3">
      <c r="A311" s="67">
        <v>308</v>
      </c>
      <c r="B311" s="67" t="s">
        <v>468</v>
      </c>
      <c r="C311" s="49" t="s">
        <v>84</v>
      </c>
      <c r="D311" s="72" t="s">
        <v>79</v>
      </c>
      <c r="E311" s="72"/>
      <c r="F311" s="68">
        <v>45819</v>
      </c>
      <c r="G311" s="69" t="s">
        <v>443</v>
      </c>
      <c r="H311" s="70">
        <v>9</v>
      </c>
      <c r="I311" s="70"/>
      <c r="J311" s="70"/>
      <c r="K311" s="71" t="s">
        <v>412</v>
      </c>
      <c r="L311" s="6"/>
      <c r="M311" s="6"/>
      <c r="N311" s="6"/>
      <c r="O311" s="6"/>
      <c r="P311" s="6"/>
    </row>
    <row r="312" spans="1:16" ht="15.75" customHeight="1" x14ac:dyDescent="0.3">
      <c r="A312" s="67">
        <v>309</v>
      </c>
      <c r="B312" s="67" t="s">
        <v>468</v>
      </c>
      <c r="C312" s="49" t="s">
        <v>84</v>
      </c>
      <c r="D312" s="72" t="s">
        <v>79</v>
      </c>
      <c r="E312" s="72"/>
      <c r="F312" s="68">
        <v>45819</v>
      </c>
      <c r="G312" s="69" t="s">
        <v>450</v>
      </c>
      <c r="H312" s="70">
        <v>9</v>
      </c>
      <c r="I312" s="70"/>
      <c r="J312" s="70"/>
      <c r="K312" s="71" t="s">
        <v>412</v>
      </c>
      <c r="L312" s="6"/>
      <c r="M312" s="6"/>
      <c r="N312" s="6"/>
      <c r="O312" s="6"/>
      <c r="P312" s="6"/>
    </row>
    <row r="313" spans="1:16" ht="15.75" customHeight="1" x14ac:dyDescent="0.3">
      <c r="A313" s="67">
        <v>310</v>
      </c>
      <c r="B313" s="67" t="s">
        <v>468</v>
      </c>
      <c r="C313" s="49" t="s">
        <v>138</v>
      </c>
      <c r="D313" s="72" t="s">
        <v>100</v>
      </c>
      <c r="E313" s="72"/>
      <c r="F313" s="68">
        <v>45820</v>
      </c>
      <c r="G313" s="69" t="s">
        <v>415</v>
      </c>
      <c r="H313" s="70"/>
      <c r="I313" s="70"/>
      <c r="J313" s="70"/>
      <c r="K313" s="71" t="s">
        <v>412</v>
      </c>
      <c r="L313" s="6"/>
      <c r="M313" s="6"/>
      <c r="N313" s="6"/>
      <c r="O313" s="6"/>
      <c r="P313" s="6"/>
    </row>
    <row r="314" spans="1:16" ht="15.75" customHeight="1" x14ac:dyDescent="0.3">
      <c r="A314" s="67">
        <v>311</v>
      </c>
      <c r="B314" s="67" t="s">
        <v>468</v>
      </c>
      <c r="C314" s="49" t="s">
        <v>150</v>
      </c>
      <c r="D314" s="72" t="s">
        <v>151</v>
      </c>
      <c r="E314" s="72"/>
      <c r="F314" s="68">
        <v>45820</v>
      </c>
      <c r="G314" s="69" t="s">
        <v>432</v>
      </c>
      <c r="H314" s="70">
        <v>1</v>
      </c>
      <c r="I314" s="70"/>
      <c r="J314" s="70"/>
      <c r="K314" s="71" t="s">
        <v>412</v>
      </c>
      <c r="L314" s="6"/>
      <c r="M314" s="6"/>
      <c r="N314" s="6"/>
      <c r="O314" s="6"/>
      <c r="P314" s="6"/>
    </row>
    <row r="315" spans="1:16" ht="15.75" customHeight="1" x14ac:dyDescent="0.3">
      <c r="A315" s="67">
        <v>312</v>
      </c>
      <c r="B315" s="67" t="s">
        <v>468</v>
      </c>
      <c r="C315" s="49" t="s">
        <v>150</v>
      </c>
      <c r="D315" s="72" t="s">
        <v>151</v>
      </c>
      <c r="E315" s="72"/>
      <c r="F315" s="68">
        <v>45819</v>
      </c>
      <c r="G315" s="69" t="s">
        <v>440</v>
      </c>
      <c r="H315" s="70">
        <v>2.75</v>
      </c>
      <c r="I315" s="70"/>
      <c r="J315" s="70"/>
      <c r="K315" s="71" t="s">
        <v>412</v>
      </c>
      <c r="L315" s="6"/>
      <c r="M315" s="6"/>
      <c r="N315" s="6"/>
      <c r="O315" s="6"/>
      <c r="P315" s="6"/>
    </row>
    <row r="316" spans="1:16" ht="15.75" customHeight="1" x14ac:dyDescent="0.3">
      <c r="A316" s="67">
        <v>313</v>
      </c>
      <c r="B316" s="67" t="s">
        <v>468</v>
      </c>
      <c r="C316" s="49" t="s">
        <v>150</v>
      </c>
      <c r="D316" s="72" t="s">
        <v>151</v>
      </c>
      <c r="E316" s="72"/>
      <c r="F316" s="68">
        <v>45821</v>
      </c>
      <c r="G316" s="69" t="s">
        <v>440</v>
      </c>
      <c r="H316" s="70">
        <v>4</v>
      </c>
      <c r="I316" s="70"/>
      <c r="J316" s="70"/>
      <c r="K316" s="71" t="s">
        <v>412</v>
      </c>
      <c r="L316" s="6"/>
      <c r="M316" s="6"/>
      <c r="N316" s="6"/>
      <c r="O316" s="6"/>
      <c r="P316" s="6"/>
    </row>
    <row r="317" spans="1:16" ht="15.75" customHeight="1" x14ac:dyDescent="0.3">
      <c r="A317" s="67">
        <v>314</v>
      </c>
      <c r="B317" s="67" t="s">
        <v>468</v>
      </c>
      <c r="C317" s="49" t="s">
        <v>150</v>
      </c>
      <c r="D317" s="72" t="s">
        <v>151</v>
      </c>
      <c r="E317" s="72"/>
      <c r="F317" s="68">
        <v>45822</v>
      </c>
      <c r="G317" s="69" t="s">
        <v>440</v>
      </c>
      <c r="H317" s="70">
        <v>4</v>
      </c>
      <c r="I317" s="70"/>
      <c r="J317" s="70"/>
      <c r="K317" s="71" t="s">
        <v>412</v>
      </c>
      <c r="L317" s="6"/>
      <c r="M317" s="6"/>
      <c r="N317" s="6"/>
      <c r="O317" s="6"/>
      <c r="P317" s="6"/>
    </row>
    <row r="318" spans="1:16" ht="15.75" customHeight="1" x14ac:dyDescent="0.3">
      <c r="A318" s="67">
        <v>315</v>
      </c>
      <c r="B318" s="67" t="s">
        <v>468</v>
      </c>
      <c r="C318" s="49" t="s">
        <v>138</v>
      </c>
      <c r="D318" s="72" t="s">
        <v>100</v>
      </c>
      <c r="E318" s="72"/>
      <c r="F318" s="68">
        <v>45822</v>
      </c>
      <c r="G318" s="69" t="s">
        <v>415</v>
      </c>
      <c r="H318" s="70">
        <v>8</v>
      </c>
      <c r="I318" s="70"/>
      <c r="J318" s="70"/>
      <c r="K318" s="71" t="s">
        <v>412</v>
      </c>
      <c r="L318" s="6"/>
      <c r="M318" s="6"/>
      <c r="N318" s="6"/>
      <c r="O318" s="6"/>
      <c r="P318" s="6"/>
    </row>
    <row r="319" spans="1:16" ht="15.75" customHeight="1" x14ac:dyDescent="0.3">
      <c r="A319" s="67">
        <v>316</v>
      </c>
      <c r="B319" s="67" t="s">
        <v>468</v>
      </c>
      <c r="C319" s="49" t="s">
        <v>150</v>
      </c>
      <c r="D319" s="72" t="s">
        <v>151</v>
      </c>
      <c r="E319" s="72"/>
      <c r="F319" s="68">
        <v>45824</v>
      </c>
      <c r="G319" s="69" t="s">
        <v>440</v>
      </c>
      <c r="H319" s="70">
        <v>4</v>
      </c>
      <c r="I319" s="70"/>
      <c r="J319" s="70"/>
      <c r="K319" s="71" t="s">
        <v>412</v>
      </c>
      <c r="L319" s="6"/>
      <c r="M319" s="6"/>
      <c r="N319" s="6"/>
      <c r="O319" s="6"/>
      <c r="P319" s="6"/>
    </row>
    <row r="320" spans="1:16" ht="15.75" customHeight="1" x14ac:dyDescent="0.3">
      <c r="A320" s="67">
        <v>317</v>
      </c>
      <c r="B320" s="67" t="s">
        <v>468</v>
      </c>
      <c r="C320" s="49" t="s">
        <v>176</v>
      </c>
      <c r="D320" s="49" t="s">
        <v>100</v>
      </c>
      <c r="E320" s="49"/>
      <c r="F320" s="68">
        <v>45824</v>
      </c>
      <c r="G320" s="69" t="s">
        <v>470</v>
      </c>
      <c r="H320" s="70">
        <v>4</v>
      </c>
      <c r="I320" s="70"/>
      <c r="J320" s="70"/>
      <c r="K320" s="71" t="s">
        <v>412</v>
      </c>
      <c r="L320" s="6"/>
      <c r="M320" s="6"/>
      <c r="N320" s="6"/>
      <c r="O320" s="6"/>
      <c r="P320" s="6"/>
    </row>
    <row r="321" spans="1:16" ht="15.75" customHeight="1" x14ac:dyDescent="0.3">
      <c r="A321" s="67">
        <v>318</v>
      </c>
      <c r="B321" s="67" t="s">
        <v>468</v>
      </c>
      <c r="C321" s="49" t="s">
        <v>138</v>
      </c>
      <c r="D321" s="49" t="s">
        <v>100</v>
      </c>
      <c r="E321" s="49"/>
      <c r="F321" s="68">
        <v>45824</v>
      </c>
      <c r="G321" s="69" t="s">
        <v>415</v>
      </c>
      <c r="H321" s="70">
        <v>1</v>
      </c>
      <c r="I321" s="70"/>
      <c r="J321" s="70"/>
      <c r="K321" s="71" t="s">
        <v>412</v>
      </c>
      <c r="L321" s="6"/>
      <c r="M321" s="6"/>
      <c r="N321" s="6"/>
      <c r="O321" s="6"/>
      <c r="P321" s="6"/>
    </row>
    <row r="322" spans="1:16" ht="15.75" customHeight="1" x14ac:dyDescent="0.3">
      <c r="A322" s="67">
        <v>319</v>
      </c>
      <c r="B322" s="67" t="s">
        <v>468</v>
      </c>
      <c r="C322" s="49" t="s">
        <v>138</v>
      </c>
      <c r="D322" s="49" t="s">
        <v>100</v>
      </c>
      <c r="E322" s="49"/>
      <c r="F322" s="68">
        <v>45825</v>
      </c>
      <c r="G322" s="69" t="s">
        <v>415</v>
      </c>
      <c r="H322" s="70">
        <v>2</v>
      </c>
      <c r="I322" s="70"/>
      <c r="J322" s="70"/>
      <c r="K322" s="71" t="s">
        <v>412</v>
      </c>
      <c r="L322" s="6"/>
      <c r="M322" s="6"/>
      <c r="N322" s="6"/>
      <c r="O322" s="6"/>
      <c r="P322" s="6"/>
    </row>
    <row r="323" spans="1:16" ht="15.75" customHeight="1" x14ac:dyDescent="0.3">
      <c r="A323" s="67">
        <v>320</v>
      </c>
      <c r="B323" s="67" t="s">
        <v>468</v>
      </c>
      <c r="C323" s="49" t="s">
        <v>150</v>
      </c>
      <c r="D323" s="49" t="s">
        <v>151</v>
      </c>
      <c r="E323" s="49"/>
      <c r="F323" s="68">
        <v>45825</v>
      </c>
      <c r="G323" s="69" t="s">
        <v>440</v>
      </c>
      <c r="H323" s="70">
        <v>1</v>
      </c>
      <c r="I323" s="70"/>
      <c r="J323" s="70"/>
      <c r="K323" s="71" t="s">
        <v>412</v>
      </c>
      <c r="L323" s="6"/>
      <c r="M323" s="6"/>
      <c r="N323" s="6"/>
      <c r="O323" s="6"/>
      <c r="P323" s="6"/>
    </row>
    <row r="324" spans="1:16" ht="15.75" customHeight="1" x14ac:dyDescent="0.3">
      <c r="A324" s="67">
        <v>321</v>
      </c>
      <c r="B324" s="67" t="s">
        <v>468</v>
      </c>
      <c r="C324" s="49" t="s">
        <v>73</v>
      </c>
      <c r="D324" s="49" t="s">
        <v>74</v>
      </c>
      <c r="E324" s="49"/>
      <c r="F324" s="68">
        <v>45826</v>
      </c>
      <c r="G324" s="69" t="s">
        <v>421</v>
      </c>
      <c r="H324" s="70">
        <v>2</v>
      </c>
      <c r="I324" s="70"/>
      <c r="J324" s="70"/>
      <c r="K324" s="71" t="s">
        <v>412</v>
      </c>
      <c r="L324" s="6"/>
      <c r="M324" s="6"/>
      <c r="N324" s="6"/>
      <c r="O324" s="6"/>
      <c r="P324" s="6"/>
    </row>
    <row r="325" spans="1:16" ht="15.75" customHeight="1" x14ac:dyDescent="0.3">
      <c r="A325" s="67">
        <v>322</v>
      </c>
      <c r="B325" s="67" t="s">
        <v>468</v>
      </c>
      <c r="C325" s="49" t="s">
        <v>150</v>
      </c>
      <c r="D325" s="49" t="s">
        <v>151</v>
      </c>
      <c r="E325" s="49"/>
      <c r="F325" s="68">
        <v>45827</v>
      </c>
      <c r="G325" s="69" t="s">
        <v>440</v>
      </c>
      <c r="H325" s="70">
        <v>1</v>
      </c>
      <c r="I325" s="70"/>
      <c r="J325" s="70"/>
      <c r="K325" s="71" t="s">
        <v>412</v>
      </c>
      <c r="L325" s="6"/>
      <c r="M325" s="6"/>
      <c r="N325" s="6"/>
      <c r="O325" s="6"/>
      <c r="P325" s="6"/>
    </row>
    <row r="326" spans="1:16" ht="15.75" customHeight="1" x14ac:dyDescent="0.3">
      <c r="A326" s="67">
        <v>323</v>
      </c>
      <c r="B326" s="67" t="s">
        <v>468</v>
      </c>
      <c r="C326" s="72" t="s">
        <v>73</v>
      </c>
      <c r="D326" s="49" t="s">
        <v>74</v>
      </c>
      <c r="E326" s="49"/>
      <c r="F326" s="68">
        <v>45827</v>
      </c>
      <c r="G326" s="69" t="s">
        <v>421</v>
      </c>
      <c r="H326" s="70">
        <v>2</v>
      </c>
      <c r="I326" s="70"/>
      <c r="J326" s="70"/>
      <c r="K326" s="71" t="s">
        <v>412</v>
      </c>
      <c r="L326" s="6"/>
      <c r="M326" s="6"/>
      <c r="N326" s="6"/>
      <c r="O326" s="6"/>
      <c r="P326" s="6"/>
    </row>
    <row r="327" spans="1:16" ht="15.75" customHeight="1" x14ac:dyDescent="0.3">
      <c r="A327" s="67">
        <v>324</v>
      </c>
      <c r="B327" s="67" t="s">
        <v>468</v>
      </c>
      <c r="C327" s="72" t="s">
        <v>111</v>
      </c>
      <c r="D327" s="49" t="s">
        <v>102</v>
      </c>
      <c r="E327" s="49"/>
      <c r="F327" s="68">
        <v>45828</v>
      </c>
      <c r="G327" s="69" t="s">
        <v>415</v>
      </c>
      <c r="H327" s="70">
        <v>4</v>
      </c>
      <c r="I327" s="70"/>
      <c r="J327" s="70"/>
      <c r="K327" s="71" t="s">
        <v>412</v>
      </c>
      <c r="L327" s="6"/>
      <c r="M327" s="6"/>
      <c r="N327" s="6"/>
      <c r="O327" s="6"/>
      <c r="P327" s="6"/>
    </row>
    <row r="328" spans="1:16" ht="15.75" customHeight="1" x14ac:dyDescent="0.3">
      <c r="A328" s="67">
        <v>325</v>
      </c>
      <c r="B328" s="67" t="s">
        <v>468</v>
      </c>
      <c r="C328" s="49" t="s">
        <v>150</v>
      </c>
      <c r="D328" s="49" t="s">
        <v>151</v>
      </c>
      <c r="E328" s="49"/>
      <c r="F328" s="68">
        <v>45828</v>
      </c>
      <c r="G328" s="69" t="s">
        <v>440</v>
      </c>
      <c r="H328" s="70">
        <v>2.5</v>
      </c>
      <c r="I328" s="70"/>
      <c r="J328" s="70"/>
      <c r="K328" s="71" t="s">
        <v>412</v>
      </c>
      <c r="L328" s="6"/>
      <c r="M328" s="6"/>
      <c r="N328" s="6"/>
      <c r="O328" s="6"/>
      <c r="P328" s="6"/>
    </row>
    <row r="329" spans="1:16" ht="15.75" customHeight="1" x14ac:dyDescent="0.3">
      <c r="A329" s="67">
        <v>326</v>
      </c>
      <c r="B329" s="67" t="s">
        <v>468</v>
      </c>
      <c r="C329" s="49" t="s">
        <v>138</v>
      </c>
      <c r="D329" s="49" t="s">
        <v>100</v>
      </c>
      <c r="E329" s="49"/>
      <c r="F329" s="68">
        <v>45828</v>
      </c>
      <c r="G329" s="69" t="s">
        <v>415</v>
      </c>
      <c r="H329" s="70">
        <v>4</v>
      </c>
      <c r="I329" s="70"/>
      <c r="J329" s="70"/>
      <c r="K329" s="71" t="s">
        <v>412</v>
      </c>
      <c r="L329" s="6"/>
      <c r="M329" s="6"/>
      <c r="N329" s="6"/>
      <c r="O329" s="6"/>
      <c r="P329" s="6"/>
    </row>
    <row r="330" spans="1:16" ht="15.75" customHeight="1" x14ac:dyDescent="0.3">
      <c r="A330" s="67">
        <v>327</v>
      </c>
      <c r="B330" s="67" t="s">
        <v>468</v>
      </c>
      <c r="C330" s="49" t="s">
        <v>161</v>
      </c>
      <c r="D330" s="49" t="s">
        <v>100</v>
      </c>
      <c r="E330" s="49"/>
      <c r="F330" s="68">
        <v>45828</v>
      </c>
      <c r="G330" s="69" t="s">
        <v>426</v>
      </c>
      <c r="H330" s="70">
        <v>1.5</v>
      </c>
      <c r="I330" s="70"/>
      <c r="J330" s="70"/>
      <c r="K330" s="71" t="s">
        <v>412</v>
      </c>
      <c r="L330" s="6"/>
      <c r="M330" s="6"/>
      <c r="N330" s="6"/>
      <c r="O330" s="6"/>
      <c r="P330" s="6"/>
    </row>
    <row r="331" spans="1:16" ht="15.75" customHeight="1" x14ac:dyDescent="0.3">
      <c r="A331" s="67">
        <v>328</v>
      </c>
      <c r="B331" s="67" t="s">
        <v>468</v>
      </c>
      <c r="C331" s="49" t="s">
        <v>111</v>
      </c>
      <c r="D331" s="49" t="s">
        <v>102</v>
      </c>
      <c r="E331" s="49"/>
      <c r="F331" s="68">
        <v>45830</v>
      </c>
      <c r="G331" s="69" t="s">
        <v>415</v>
      </c>
      <c r="H331" s="70">
        <v>10</v>
      </c>
      <c r="I331" s="70"/>
      <c r="J331" s="70"/>
      <c r="K331" s="71" t="s">
        <v>412</v>
      </c>
      <c r="L331" s="6"/>
      <c r="M331" s="6"/>
      <c r="N331" s="6"/>
      <c r="O331" s="6"/>
      <c r="P331" s="6"/>
    </row>
    <row r="332" spans="1:16" ht="15.75" customHeight="1" x14ac:dyDescent="0.3">
      <c r="A332" s="67">
        <v>329</v>
      </c>
      <c r="B332" s="67" t="s">
        <v>468</v>
      </c>
      <c r="C332" s="49" t="s">
        <v>138</v>
      </c>
      <c r="D332" s="49" t="s">
        <v>100</v>
      </c>
      <c r="E332" s="49"/>
      <c r="F332" s="68">
        <v>45829</v>
      </c>
      <c r="G332" s="69" t="s">
        <v>415</v>
      </c>
      <c r="H332" s="70">
        <v>4</v>
      </c>
      <c r="I332" s="70"/>
      <c r="J332" s="70"/>
      <c r="K332" s="71" t="s">
        <v>412</v>
      </c>
      <c r="L332" s="6"/>
      <c r="M332" s="6"/>
      <c r="N332" s="6"/>
      <c r="O332" s="6"/>
      <c r="P332" s="6"/>
    </row>
    <row r="333" spans="1:16" ht="15.75" customHeight="1" x14ac:dyDescent="0.3">
      <c r="A333" s="67">
        <v>330</v>
      </c>
      <c r="B333" s="67" t="s">
        <v>468</v>
      </c>
      <c r="C333" s="49" t="s">
        <v>66</v>
      </c>
      <c r="D333" s="49" t="s">
        <v>60</v>
      </c>
      <c r="E333" s="49"/>
      <c r="F333" s="68">
        <v>45830</v>
      </c>
      <c r="G333" s="69" t="s">
        <v>415</v>
      </c>
      <c r="H333" s="70"/>
      <c r="I333" s="70"/>
      <c r="J333" s="70"/>
      <c r="K333" s="71" t="s">
        <v>412</v>
      </c>
      <c r="L333" s="6"/>
      <c r="M333" s="6"/>
      <c r="N333" s="6"/>
      <c r="O333" s="6"/>
      <c r="P333" s="6"/>
    </row>
    <row r="334" spans="1:16" ht="15.75" customHeight="1" x14ac:dyDescent="0.3">
      <c r="A334" s="67">
        <v>331</v>
      </c>
      <c r="B334" s="67" t="s">
        <v>468</v>
      </c>
      <c r="C334" s="49" t="s">
        <v>66</v>
      </c>
      <c r="D334" s="49" t="s">
        <v>60</v>
      </c>
      <c r="E334" s="49"/>
      <c r="F334" s="68">
        <v>45830</v>
      </c>
      <c r="G334" s="69" t="s">
        <v>415</v>
      </c>
      <c r="H334" s="70"/>
      <c r="I334" s="70"/>
      <c r="J334" s="70"/>
      <c r="K334" s="71" t="s">
        <v>412</v>
      </c>
      <c r="L334" s="6"/>
      <c r="M334" s="6"/>
      <c r="N334" s="6"/>
      <c r="O334" s="6"/>
      <c r="P334" s="6"/>
    </row>
    <row r="335" spans="1:16" ht="15.75" customHeight="1" x14ac:dyDescent="0.3">
      <c r="A335" s="67">
        <v>332</v>
      </c>
      <c r="B335" s="67" t="s">
        <v>468</v>
      </c>
      <c r="C335" s="49" t="s">
        <v>67</v>
      </c>
      <c r="D335" s="49" t="s">
        <v>60</v>
      </c>
      <c r="E335" s="49"/>
      <c r="F335" s="68">
        <v>45830</v>
      </c>
      <c r="G335" s="69" t="s">
        <v>415</v>
      </c>
      <c r="H335" s="70"/>
      <c r="I335" s="70"/>
      <c r="J335" s="70"/>
      <c r="K335" s="71" t="s">
        <v>412</v>
      </c>
      <c r="L335" s="6"/>
      <c r="M335" s="6"/>
      <c r="N335" s="6"/>
      <c r="O335" s="6"/>
      <c r="P335" s="6"/>
    </row>
    <row r="336" spans="1:16" ht="15.75" customHeight="1" x14ac:dyDescent="0.3">
      <c r="A336" s="67">
        <v>333</v>
      </c>
      <c r="B336" s="67" t="s">
        <v>471</v>
      </c>
      <c r="C336" s="49" t="s">
        <v>137</v>
      </c>
      <c r="D336" s="49" t="s">
        <v>100</v>
      </c>
      <c r="E336" s="49"/>
      <c r="F336" s="68">
        <v>45791</v>
      </c>
      <c r="G336" s="69" t="s">
        <v>415</v>
      </c>
      <c r="H336" s="70">
        <v>2</v>
      </c>
      <c r="I336" s="70"/>
      <c r="J336" s="70"/>
      <c r="K336" s="71">
        <v>431250</v>
      </c>
      <c r="L336" s="6"/>
      <c r="M336" s="6"/>
      <c r="N336" s="6"/>
      <c r="O336" s="6"/>
      <c r="P336" s="6"/>
    </row>
    <row r="337" spans="1:16" ht="15.75" customHeight="1" x14ac:dyDescent="0.3">
      <c r="A337" s="67">
        <v>334</v>
      </c>
      <c r="B337" s="67" t="s">
        <v>471</v>
      </c>
      <c r="C337" s="49" t="s">
        <v>446</v>
      </c>
      <c r="D337" s="49" t="s">
        <v>100</v>
      </c>
      <c r="E337" s="49"/>
      <c r="F337" s="68">
        <v>45791</v>
      </c>
      <c r="G337" s="69" t="s">
        <v>443</v>
      </c>
      <c r="H337" s="70">
        <v>6</v>
      </c>
      <c r="I337" s="70"/>
      <c r="J337" s="70"/>
      <c r="K337" s="71">
        <v>129375</v>
      </c>
      <c r="L337" s="6"/>
      <c r="M337" s="6"/>
      <c r="N337" s="6"/>
      <c r="O337" s="6"/>
      <c r="P337" s="6"/>
    </row>
    <row r="338" spans="1:16" ht="15.75" customHeight="1" x14ac:dyDescent="0.3">
      <c r="A338" s="67">
        <v>335</v>
      </c>
      <c r="B338" s="67" t="s">
        <v>471</v>
      </c>
      <c r="C338" s="49" t="s">
        <v>137</v>
      </c>
      <c r="D338" s="49" t="s">
        <v>100</v>
      </c>
      <c r="E338" s="49"/>
      <c r="F338" s="68">
        <v>45792</v>
      </c>
      <c r="G338" s="69" t="s">
        <v>415</v>
      </c>
      <c r="H338" s="70">
        <v>1</v>
      </c>
      <c r="I338" s="70"/>
      <c r="J338" s="70"/>
      <c r="K338" s="71">
        <v>215625</v>
      </c>
      <c r="L338" s="6"/>
      <c r="M338" s="6"/>
      <c r="N338" s="6"/>
      <c r="O338" s="6"/>
      <c r="P338" s="6"/>
    </row>
    <row r="339" spans="1:16" ht="15.75" customHeight="1" x14ac:dyDescent="0.3">
      <c r="A339" s="66">
        <v>336</v>
      </c>
      <c r="B339" s="67" t="s">
        <v>471</v>
      </c>
      <c r="C339" s="49" t="s">
        <v>131</v>
      </c>
      <c r="D339" s="49" t="s">
        <v>464</v>
      </c>
      <c r="E339" s="49"/>
      <c r="F339" s="68">
        <v>45792</v>
      </c>
      <c r="G339" s="69" t="s">
        <v>415</v>
      </c>
      <c r="H339" s="70">
        <v>1</v>
      </c>
      <c r="I339" s="70"/>
      <c r="J339" s="70"/>
      <c r="K339" s="71">
        <v>43125</v>
      </c>
      <c r="L339" s="6"/>
      <c r="M339" s="6"/>
      <c r="N339" s="6"/>
      <c r="O339" s="6"/>
      <c r="P339" s="6"/>
    </row>
    <row r="340" spans="1:16" ht="15.75" customHeight="1" x14ac:dyDescent="0.3">
      <c r="A340" s="67">
        <v>337</v>
      </c>
      <c r="B340" s="67" t="s">
        <v>471</v>
      </c>
      <c r="C340" s="49" t="s">
        <v>446</v>
      </c>
      <c r="D340" s="49" t="s">
        <v>100</v>
      </c>
      <c r="E340" s="49"/>
      <c r="F340" s="68">
        <v>45792</v>
      </c>
      <c r="G340" s="69" t="s">
        <v>443</v>
      </c>
      <c r="H340" s="70">
        <v>6</v>
      </c>
      <c r="I340" s="70"/>
      <c r="J340" s="70"/>
      <c r="K340" s="71">
        <v>129375</v>
      </c>
      <c r="L340" s="6"/>
      <c r="M340" s="6"/>
      <c r="N340" s="6"/>
      <c r="O340" s="6"/>
      <c r="P340" s="6"/>
    </row>
    <row r="341" spans="1:16" ht="15.75" customHeight="1" x14ac:dyDescent="0.3">
      <c r="A341" s="67">
        <v>338</v>
      </c>
      <c r="B341" s="67" t="s">
        <v>471</v>
      </c>
      <c r="C341" s="49" t="s">
        <v>150</v>
      </c>
      <c r="D341" s="49" t="s">
        <v>151</v>
      </c>
      <c r="E341" s="49"/>
      <c r="F341" s="68">
        <v>45793</v>
      </c>
      <c r="G341" s="69" t="s">
        <v>432</v>
      </c>
      <c r="H341" s="70">
        <v>4</v>
      </c>
      <c r="I341" s="70"/>
      <c r="J341" s="70"/>
      <c r="K341" s="71">
        <v>172500</v>
      </c>
      <c r="L341" s="6"/>
      <c r="M341" s="6"/>
      <c r="N341" s="6"/>
      <c r="O341" s="6"/>
      <c r="P341" s="6"/>
    </row>
    <row r="342" spans="1:16" ht="15.75" customHeight="1" x14ac:dyDescent="0.3">
      <c r="A342" s="67">
        <v>339</v>
      </c>
      <c r="B342" s="67" t="s">
        <v>471</v>
      </c>
      <c r="C342" s="49" t="s">
        <v>138</v>
      </c>
      <c r="D342" s="49" t="s">
        <v>100</v>
      </c>
      <c r="E342" s="49"/>
      <c r="F342" s="68">
        <v>45793</v>
      </c>
      <c r="G342" s="69" t="s">
        <v>415</v>
      </c>
      <c r="H342" s="70">
        <v>6</v>
      </c>
      <c r="I342" s="70"/>
      <c r="J342" s="70"/>
      <c r="K342" s="71">
        <v>1293750</v>
      </c>
      <c r="L342" s="6"/>
      <c r="M342" s="6"/>
      <c r="N342" s="6"/>
      <c r="O342" s="6"/>
      <c r="P342" s="6"/>
    </row>
    <row r="343" spans="1:16" ht="15.75" customHeight="1" x14ac:dyDescent="0.3">
      <c r="A343" s="67">
        <v>340</v>
      </c>
      <c r="B343" s="67" t="s">
        <v>471</v>
      </c>
      <c r="C343" s="49" t="s">
        <v>138</v>
      </c>
      <c r="D343" s="49" t="s">
        <v>100</v>
      </c>
      <c r="E343" s="49"/>
      <c r="F343" s="68">
        <v>45793</v>
      </c>
      <c r="G343" s="69" t="s">
        <v>415</v>
      </c>
      <c r="H343" s="70">
        <v>1</v>
      </c>
      <c r="I343" s="70"/>
      <c r="J343" s="70"/>
      <c r="K343" s="71">
        <v>215625</v>
      </c>
      <c r="L343" s="6"/>
      <c r="M343" s="6"/>
      <c r="N343" s="6"/>
      <c r="O343" s="6"/>
      <c r="P343" s="6"/>
    </row>
    <row r="344" spans="1:16" ht="15.75" customHeight="1" x14ac:dyDescent="0.3">
      <c r="A344" s="67">
        <v>341</v>
      </c>
      <c r="B344" s="67" t="s">
        <v>471</v>
      </c>
      <c r="C344" s="49" t="s">
        <v>150</v>
      </c>
      <c r="D344" s="49" t="s">
        <v>151</v>
      </c>
      <c r="E344" s="49"/>
      <c r="F344" s="68">
        <v>45794</v>
      </c>
      <c r="G344" s="69" t="s">
        <v>432</v>
      </c>
      <c r="H344" s="70">
        <v>2</v>
      </c>
      <c r="I344" s="70"/>
      <c r="J344" s="70"/>
      <c r="K344" s="71">
        <v>86250</v>
      </c>
      <c r="L344" s="6"/>
      <c r="M344" s="6"/>
      <c r="N344" s="6"/>
      <c r="O344" s="6"/>
      <c r="P344" s="6"/>
    </row>
    <row r="345" spans="1:16" ht="15.75" customHeight="1" x14ac:dyDescent="0.3">
      <c r="A345" s="67">
        <v>342</v>
      </c>
      <c r="B345" s="67" t="s">
        <v>471</v>
      </c>
      <c r="C345" s="49" t="s">
        <v>150</v>
      </c>
      <c r="D345" s="49" t="s">
        <v>151</v>
      </c>
      <c r="E345" s="49"/>
      <c r="F345" s="68">
        <v>45794</v>
      </c>
      <c r="G345" s="69" t="s">
        <v>440</v>
      </c>
      <c r="H345" s="70">
        <v>3</v>
      </c>
      <c r="I345" s="70"/>
      <c r="J345" s="70"/>
      <c r="K345" s="71">
        <v>258750</v>
      </c>
      <c r="L345" s="6"/>
      <c r="M345" s="6"/>
      <c r="N345" s="6"/>
      <c r="O345" s="6"/>
      <c r="P345" s="6"/>
    </row>
    <row r="346" spans="1:16" ht="15.75" customHeight="1" x14ac:dyDescent="0.3">
      <c r="A346" s="67">
        <v>343</v>
      </c>
      <c r="B346" s="67" t="s">
        <v>471</v>
      </c>
      <c r="C346" s="49" t="s">
        <v>138</v>
      </c>
      <c r="D346" s="49" t="s">
        <v>100</v>
      </c>
      <c r="E346" s="49"/>
      <c r="F346" s="68">
        <v>45796</v>
      </c>
      <c r="G346" s="69" t="s">
        <v>415</v>
      </c>
      <c r="H346" s="70">
        <v>1</v>
      </c>
      <c r="I346" s="70"/>
      <c r="J346" s="70"/>
      <c r="K346" s="71">
        <v>215625</v>
      </c>
      <c r="L346" s="6"/>
      <c r="M346" s="6"/>
      <c r="N346" s="6"/>
      <c r="O346" s="6"/>
      <c r="P346" s="6"/>
    </row>
    <row r="347" spans="1:16" ht="15.75" customHeight="1" x14ac:dyDescent="0.3">
      <c r="A347" s="67">
        <v>344</v>
      </c>
      <c r="B347" s="67" t="s">
        <v>471</v>
      </c>
      <c r="C347" s="49" t="s">
        <v>75</v>
      </c>
      <c r="D347" s="49" t="s">
        <v>74</v>
      </c>
      <c r="E347" s="49"/>
      <c r="F347" s="68">
        <v>45798</v>
      </c>
      <c r="G347" s="69" t="s">
        <v>449</v>
      </c>
      <c r="H347" s="70">
        <v>3</v>
      </c>
      <c r="I347" s="70"/>
      <c r="J347" s="70"/>
      <c r="K347" s="71">
        <v>226406.25</v>
      </c>
      <c r="L347" s="6"/>
      <c r="M347" s="6"/>
      <c r="N347" s="6"/>
      <c r="O347" s="6"/>
      <c r="P347" s="6"/>
    </row>
    <row r="348" spans="1:16" ht="15.75" customHeight="1" x14ac:dyDescent="0.3">
      <c r="A348" s="67">
        <v>345</v>
      </c>
      <c r="B348" s="67" t="s">
        <v>471</v>
      </c>
      <c r="C348" s="72" t="s">
        <v>150</v>
      </c>
      <c r="D348" s="49" t="s">
        <v>151</v>
      </c>
      <c r="E348" s="49"/>
      <c r="F348" s="68">
        <v>45799</v>
      </c>
      <c r="G348" s="69" t="s">
        <v>432</v>
      </c>
      <c r="H348" s="70">
        <v>7</v>
      </c>
      <c r="I348" s="70"/>
      <c r="J348" s="70"/>
      <c r="K348" s="71">
        <v>301875</v>
      </c>
      <c r="L348" s="6"/>
      <c r="M348" s="6"/>
      <c r="N348" s="6"/>
      <c r="O348" s="6"/>
      <c r="P348" s="6"/>
    </row>
    <row r="349" spans="1:16" ht="15.75" customHeight="1" x14ac:dyDescent="0.3">
      <c r="A349" s="67">
        <v>346</v>
      </c>
      <c r="B349" s="67" t="s">
        <v>471</v>
      </c>
      <c r="C349" s="49" t="s">
        <v>150</v>
      </c>
      <c r="D349" s="49" t="s">
        <v>151</v>
      </c>
      <c r="E349" s="49"/>
      <c r="F349" s="68">
        <v>45800</v>
      </c>
      <c r="G349" s="69" t="s">
        <v>432</v>
      </c>
      <c r="H349" s="70">
        <v>9</v>
      </c>
      <c r="I349" s="70"/>
      <c r="J349" s="70"/>
      <c r="K349" s="71">
        <v>388125</v>
      </c>
      <c r="L349" s="6"/>
      <c r="M349" s="6"/>
      <c r="N349" s="6"/>
      <c r="O349" s="6"/>
      <c r="P349" s="6"/>
    </row>
    <row r="350" spans="1:16" ht="15.75" customHeight="1" x14ac:dyDescent="0.3">
      <c r="A350" s="67">
        <v>347</v>
      </c>
      <c r="B350" s="67" t="s">
        <v>471</v>
      </c>
      <c r="C350" s="49" t="s">
        <v>150</v>
      </c>
      <c r="D350" s="49" t="s">
        <v>151</v>
      </c>
      <c r="E350" s="49"/>
      <c r="F350" s="68">
        <v>45801</v>
      </c>
      <c r="G350" s="69" t="s">
        <v>431</v>
      </c>
      <c r="H350" s="70">
        <v>5</v>
      </c>
      <c r="I350" s="70"/>
      <c r="J350" s="70"/>
      <c r="K350" s="71">
        <v>215625</v>
      </c>
      <c r="L350" s="6"/>
      <c r="M350" s="6"/>
      <c r="N350" s="6"/>
      <c r="O350" s="6"/>
      <c r="P350" s="6"/>
    </row>
    <row r="351" spans="1:16" ht="15.75" customHeight="1" x14ac:dyDescent="0.3">
      <c r="A351" s="67">
        <v>348</v>
      </c>
      <c r="B351" s="67" t="s">
        <v>471</v>
      </c>
      <c r="C351" s="49" t="s">
        <v>138</v>
      </c>
      <c r="D351" s="49" t="s">
        <v>100</v>
      </c>
      <c r="E351" s="49"/>
      <c r="F351" s="68">
        <v>45801</v>
      </c>
      <c r="G351" s="69" t="s">
        <v>415</v>
      </c>
      <c r="H351" s="70">
        <v>6</v>
      </c>
      <c r="I351" s="70"/>
      <c r="J351" s="70"/>
      <c r="K351" s="71">
        <v>1293750</v>
      </c>
      <c r="L351" s="6"/>
      <c r="M351" s="6"/>
      <c r="N351" s="6"/>
      <c r="O351" s="6"/>
      <c r="P351" s="6"/>
    </row>
    <row r="352" spans="1:16" ht="15.75" customHeight="1" x14ac:dyDescent="0.3">
      <c r="A352" s="67">
        <v>349</v>
      </c>
      <c r="B352" s="67" t="s">
        <v>471</v>
      </c>
      <c r="C352" s="49" t="s">
        <v>150</v>
      </c>
      <c r="D352" s="49" t="s">
        <v>151</v>
      </c>
      <c r="E352" s="49"/>
      <c r="F352" s="68">
        <v>45803</v>
      </c>
      <c r="G352" s="69" t="s">
        <v>431</v>
      </c>
      <c r="H352" s="70">
        <v>5.5</v>
      </c>
      <c r="I352" s="70"/>
      <c r="J352" s="70"/>
      <c r="K352" s="71">
        <v>237187.5</v>
      </c>
      <c r="L352" s="6"/>
      <c r="M352" s="6"/>
      <c r="N352" s="6"/>
      <c r="O352" s="6"/>
      <c r="P352" s="6"/>
    </row>
    <row r="353" spans="1:16" ht="15.75" customHeight="1" x14ac:dyDescent="0.3">
      <c r="A353" s="67">
        <v>350</v>
      </c>
      <c r="B353" s="67" t="s">
        <v>471</v>
      </c>
      <c r="C353" s="49" t="s">
        <v>138</v>
      </c>
      <c r="D353" s="49" t="s">
        <v>100</v>
      </c>
      <c r="E353" s="49"/>
      <c r="F353" s="68">
        <v>45803</v>
      </c>
      <c r="G353" s="69" t="s">
        <v>415</v>
      </c>
      <c r="H353" s="70">
        <v>6</v>
      </c>
      <c r="I353" s="70"/>
      <c r="J353" s="70"/>
      <c r="K353" s="71">
        <v>1293750</v>
      </c>
      <c r="L353" s="6"/>
      <c r="M353" s="6"/>
      <c r="N353" s="6"/>
      <c r="O353" s="6"/>
      <c r="P353" s="6"/>
    </row>
    <row r="354" spans="1:16" ht="15.75" customHeight="1" x14ac:dyDescent="0.3">
      <c r="A354" s="67">
        <v>351</v>
      </c>
      <c r="B354" s="67" t="s">
        <v>471</v>
      </c>
      <c r="C354" s="49" t="s">
        <v>138</v>
      </c>
      <c r="D354" s="49" t="s">
        <v>100</v>
      </c>
      <c r="E354" s="49"/>
      <c r="F354" s="68">
        <v>45804</v>
      </c>
      <c r="G354" s="69" t="s">
        <v>415</v>
      </c>
      <c r="H354" s="70">
        <v>3</v>
      </c>
      <c r="I354" s="70"/>
      <c r="J354" s="70"/>
      <c r="K354" s="71">
        <v>646875</v>
      </c>
      <c r="L354" s="6"/>
      <c r="M354" s="6"/>
      <c r="N354" s="6"/>
      <c r="O354" s="6"/>
      <c r="P354" s="6"/>
    </row>
    <row r="355" spans="1:16" ht="15.75" customHeight="1" x14ac:dyDescent="0.3">
      <c r="A355" s="67">
        <v>352</v>
      </c>
      <c r="B355" s="67" t="s">
        <v>471</v>
      </c>
      <c r="C355" s="49" t="s">
        <v>158</v>
      </c>
      <c r="D355" s="49" t="s">
        <v>157</v>
      </c>
      <c r="E355" s="49"/>
      <c r="F355" s="68">
        <v>45804</v>
      </c>
      <c r="G355" s="69" t="s">
        <v>472</v>
      </c>
      <c r="H355" s="70">
        <v>1</v>
      </c>
      <c r="I355" s="70"/>
      <c r="J355" s="70"/>
      <c r="K355" s="71">
        <v>14375</v>
      </c>
      <c r="L355" s="6"/>
      <c r="M355" s="6"/>
      <c r="N355" s="6"/>
      <c r="O355" s="6"/>
      <c r="P355" s="6"/>
    </row>
    <row r="356" spans="1:16" ht="15.75" customHeight="1" x14ac:dyDescent="0.3">
      <c r="A356" s="67">
        <v>353</v>
      </c>
      <c r="B356" s="67" t="s">
        <v>471</v>
      </c>
      <c r="C356" s="49" t="s">
        <v>75</v>
      </c>
      <c r="D356" s="72" t="s">
        <v>74</v>
      </c>
      <c r="E356" s="72"/>
      <c r="F356" s="68">
        <v>45805</v>
      </c>
      <c r="G356" s="69" t="s">
        <v>449</v>
      </c>
      <c r="H356" s="70">
        <v>1</v>
      </c>
      <c r="I356" s="70"/>
      <c r="J356" s="70"/>
      <c r="K356" s="71">
        <v>75468.75</v>
      </c>
      <c r="L356" s="6"/>
      <c r="M356" s="6"/>
      <c r="N356" s="6"/>
      <c r="O356" s="6"/>
      <c r="P356" s="6"/>
    </row>
    <row r="357" spans="1:16" ht="15.75" customHeight="1" x14ac:dyDescent="0.3">
      <c r="A357" s="67">
        <v>354</v>
      </c>
      <c r="B357" s="67" t="s">
        <v>471</v>
      </c>
      <c r="C357" s="49" t="s">
        <v>138</v>
      </c>
      <c r="D357" s="72" t="s">
        <v>100</v>
      </c>
      <c r="E357" s="72"/>
      <c r="F357" s="68">
        <v>45805</v>
      </c>
      <c r="G357" s="69" t="s">
        <v>415</v>
      </c>
      <c r="H357" s="70">
        <v>5</v>
      </c>
      <c r="I357" s="70"/>
      <c r="J357" s="70"/>
      <c r="K357" s="71">
        <v>1078125</v>
      </c>
      <c r="L357" s="6"/>
      <c r="M357" s="6"/>
      <c r="N357" s="6"/>
      <c r="O357" s="6"/>
      <c r="P357" s="6"/>
    </row>
    <row r="358" spans="1:16" ht="15.75" customHeight="1" x14ac:dyDescent="0.3">
      <c r="A358" s="67">
        <v>355</v>
      </c>
      <c r="B358" s="67" t="s">
        <v>471</v>
      </c>
      <c r="C358" s="49" t="s">
        <v>150</v>
      </c>
      <c r="D358" s="72" t="s">
        <v>151</v>
      </c>
      <c r="E358" s="72"/>
      <c r="F358" s="68">
        <v>45804</v>
      </c>
      <c r="G358" s="69" t="s">
        <v>432</v>
      </c>
      <c r="H358" s="70">
        <v>6</v>
      </c>
      <c r="I358" s="70"/>
      <c r="J358" s="70"/>
      <c r="K358" s="71">
        <v>258750</v>
      </c>
      <c r="L358" s="6"/>
      <c r="M358" s="6"/>
      <c r="N358" s="6"/>
      <c r="O358" s="6"/>
      <c r="P358" s="6"/>
    </row>
    <row r="359" spans="1:16" ht="15.75" customHeight="1" x14ac:dyDescent="0.3">
      <c r="A359" s="67">
        <v>356</v>
      </c>
      <c r="B359" s="67" t="s">
        <v>471</v>
      </c>
      <c r="C359" s="49" t="s">
        <v>165</v>
      </c>
      <c r="D359" s="72" t="s">
        <v>100</v>
      </c>
      <c r="E359" s="72"/>
      <c r="F359" s="68">
        <v>45806</v>
      </c>
      <c r="G359" s="69" t="s">
        <v>453</v>
      </c>
      <c r="H359" s="70">
        <v>18</v>
      </c>
      <c r="I359" s="70"/>
      <c r="J359" s="70"/>
      <c r="K359" s="71" t="s">
        <v>412</v>
      </c>
      <c r="L359" s="6"/>
      <c r="M359" s="6"/>
      <c r="N359" s="6"/>
      <c r="O359" s="6"/>
      <c r="P359" s="6"/>
    </row>
    <row r="360" spans="1:16" ht="15.75" customHeight="1" x14ac:dyDescent="0.3">
      <c r="A360" s="67">
        <v>357</v>
      </c>
      <c r="B360" s="67" t="s">
        <v>471</v>
      </c>
      <c r="C360" s="49" t="s">
        <v>138</v>
      </c>
      <c r="D360" s="72" t="s">
        <v>100</v>
      </c>
      <c r="E360" s="72"/>
      <c r="F360" s="68">
        <v>45806</v>
      </c>
      <c r="G360" s="69" t="s">
        <v>453</v>
      </c>
      <c r="H360" s="70">
        <v>6</v>
      </c>
      <c r="I360" s="70"/>
      <c r="J360" s="70"/>
      <c r="K360" s="71" t="s">
        <v>412</v>
      </c>
      <c r="L360" s="6"/>
      <c r="M360" s="6"/>
      <c r="N360" s="6"/>
      <c r="O360" s="6"/>
      <c r="P360" s="6"/>
    </row>
    <row r="361" spans="1:16" ht="15.75" customHeight="1" x14ac:dyDescent="0.3">
      <c r="A361" s="67">
        <v>358</v>
      </c>
      <c r="B361" s="67" t="s">
        <v>471</v>
      </c>
      <c r="C361" s="49" t="s">
        <v>198</v>
      </c>
      <c r="D361" s="72" t="s">
        <v>100</v>
      </c>
      <c r="E361" s="72"/>
      <c r="F361" s="68">
        <v>45806</v>
      </c>
      <c r="G361" s="69" t="s">
        <v>434</v>
      </c>
      <c r="H361" s="70">
        <v>18</v>
      </c>
      <c r="I361" s="70"/>
      <c r="J361" s="70"/>
      <c r="K361" s="71">
        <v>258750</v>
      </c>
      <c r="L361" s="6"/>
      <c r="M361" s="6"/>
      <c r="N361" s="6"/>
      <c r="O361" s="6"/>
      <c r="P361" s="6"/>
    </row>
    <row r="362" spans="1:16" ht="15.75" customHeight="1" x14ac:dyDescent="0.3">
      <c r="A362" s="67">
        <v>359</v>
      </c>
      <c r="B362" s="67" t="s">
        <v>471</v>
      </c>
      <c r="C362" s="49" t="s">
        <v>150</v>
      </c>
      <c r="D362" s="49" t="s">
        <v>151</v>
      </c>
      <c r="E362" s="49"/>
      <c r="F362" s="68">
        <v>45807</v>
      </c>
      <c r="G362" s="69" t="s">
        <v>431</v>
      </c>
      <c r="H362" s="70">
        <v>6</v>
      </c>
      <c r="I362" s="70"/>
      <c r="J362" s="70"/>
      <c r="K362" s="71">
        <v>258750</v>
      </c>
      <c r="L362" s="6"/>
      <c r="M362" s="6"/>
      <c r="N362" s="6"/>
      <c r="O362" s="6"/>
      <c r="P362" s="6"/>
    </row>
    <row r="363" spans="1:16" ht="15.75" customHeight="1" x14ac:dyDescent="0.3">
      <c r="A363" s="67">
        <v>360</v>
      </c>
      <c r="B363" s="67" t="s">
        <v>471</v>
      </c>
      <c r="C363" s="49" t="s">
        <v>138</v>
      </c>
      <c r="D363" s="49" t="s">
        <v>100</v>
      </c>
      <c r="E363" s="49"/>
      <c r="F363" s="68">
        <v>45808</v>
      </c>
      <c r="G363" s="69" t="s">
        <v>415</v>
      </c>
      <c r="H363" s="70">
        <v>0.5</v>
      </c>
      <c r="I363" s="70"/>
      <c r="J363" s="70"/>
      <c r="K363" s="71">
        <v>107812.5</v>
      </c>
      <c r="L363" s="6"/>
      <c r="M363" s="6"/>
      <c r="N363" s="6"/>
      <c r="O363" s="6"/>
      <c r="P363" s="6"/>
    </row>
    <row r="364" spans="1:16" ht="15.75" customHeight="1" x14ac:dyDescent="0.3">
      <c r="A364" s="67">
        <v>361</v>
      </c>
      <c r="B364" s="67" t="s">
        <v>471</v>
      </c>
      <c r="C364" s="49" t="s">
        <v>150</v>
      </c>
      <c r="D364" s="49" t="s">
        <v>151</v>
      </c>
      <c r="E364" s="49"/>
      <c r="F364" s="68">
        <v>45809</v>
      </c>
      <c r="G364" s="69" t="s">
        <v>431</v>
      </c>
      <c r="H364" s="70">
        <v>5.5</v>
      </c>
      <c r="I364" s="70"/>
      <c r="J364" s="70"/>
      <c r="K364" s="71">
        <v>237187.5</v>
      </c>
      <c r="L364" s="6"/>
      <c r="M364" s="6"/>
      <c r="N364" s="6"/>
      <c r="O364" s="6"/>
      <c r="P364" s="6"/>
    </row>
    <row r="365" spans="1:16" ht="15.75" customHeight="1" x14ac:dyDescent="0.3">
      <c r="A365" s="67">
        <v>362</v>
      </c>
      <c r="B365" s="67" t="s">
        <v>471</v>
      </c>
      <c r="C365" s="49" t="s">
        <v>138</v>
      </c>
      <c r="D365" s="49" t="s">
        <v>100</v>
      </c>
      <c r="E365" s="49"/>
      <c r="F365" s="68">
        <v>45809</v>
      </c>
      <c r="G365" s="69" t="s">
        <v>415</v>
      </c>
      <c r="H365" s="70">
        <v>5</v>
      </c>
      <c r="I365" s="70"/>
      <c r="J365" s="70"/>
      <c r="K365" s="71">
        <v>1078125</v>
      </c>
      <c r="L365" s="6"/>
      <c r="M365" s="6"/>
      <c r="N365" s="6"/>
      <c r="O365" s="6"/>
      <c r="P365" s="6"/>
    </row>
    <row r="366" spans="1:16" ht="15.75" customHeight="1" x14ac:dyDescent="0.3">
      <c r="A366" s="67">
        <v>363</v>
      </c>
      <c r="B366" s="67" t="s">
        <v>471</v>
      </c>
      <c r="C366" s="49" t="s">
        <v>196</v>
      </c>
      <c r="D366" s="49" t="s">
        <v>53</v>
      </c>
      <c r="E366" s="49"/>
      <c r="F366" s="68">
        <v>45811</v>
      </c>
      <c r="G366" s="69" t="s">
        <v>425</v>
      </c>
      <c r="H366" s="70">
        <v>6</v>
      </c>
      <c r="I366" s="70"/>
      <c r="J366" s="70"/>
      <c r="K366" s="71">
        <v>295693.75</v>
      </c>
      <c r="L366" s="6"/>
      <c r="M366" s="6"/>
      <c r="N366" s="6"/>
      <c r="O366" s="6"/>
      <c r="P366" s="6"/>
    </row>
    <row r="367" spans="1:16" ht="15.75" customHeight="1" x14ac:dyDescent="0.3">
      <c r="A367" s="67">
        <v>364</v>
      </c>
      <c r="B367" s="67" t="s">
        <v>471</v>
      </c>
      <c r="C367" s="73" t="s">
        <v>145</v>
      </c>
      <c r="D367" s="49" t="s">
        <v>100</v>
      </c>
      <c r="E367" s="49"/>
      <c r="F367" s="68">
        <v>45812</v>
      </c>
      <c r="G367" s="69" t="s">
        <v>473</v>
      </c>
      <c r="H367" s="70">
        <v>3</v>
      </c>
      <c r="I367" s="70"/>
      <c r="J367" s="70"/>
      <c r="K367" s="71">
        <v>129375</v>
      </c>
      <c r="L367" s="6"/>
      <c r="M367" s="6"/>
      <c r="N367" s="6"/>
      <c r="O367" s="6"/>
      <c r="P367" s="6"/>
    </row>
    <row r="368" spans="1:16" ht="15.75" customHeight="1" x14ac:dyDescent="0.3">
      <c r="A368" s="67">
        <v>365</v>
      </c>
      <c r="B368" s="67" t="s">
        <v>471</v>
      </c>
      <c r="C368" s="73" t="s">
        <v>161</v>
      </c>
      <c r="D368" s="49" t="s">
        <v>100</v>
      </c>
      <c r="E368" s="49"/>
      <c r="F368" s="68">
        <v>45812</v>
      </c>
      <c r="G368" s="69" t="s">
        <v>426</v>
      </c>
      <c r="H368" s="70">
        <v>1</v>
      </c>
      <c r="I368" s="70"/>
      <c r="J368" s="70"/>
      <c r="K368" s="71">
        <v>64687.5</v>
      </c>
      <c r="L368" s="6"/>
      <c r="M368" s="6"/>
      <c r="N368" s="6"/>
      <c r="O368" s="6"/>
      <c r="P368" s="6"/>
    </row>
    <row r="369" spans="1:16" ht="15.75" customHeight="1" x14ac:dyDescent="0.3">
      <c r="A369" s="67">
        <v>366</v>
      </c>
      <c r="B369" s="67" t="s">
        <v>471</v>
      </c>
      <c r="C369" s="49" t="s">
        <v>202</v>
      </c>
      <c r="D369" s="49" t="s">
        <v>100</v>
      </c>
      <c r="E369" s="49"/>
      <c r="F369" s="68">
        <v>45813</v>
      </c>
      <c r="G369" s="69" t="s">
        <v>438</v>
      </c>
      <c r="H369" s="70">
        <v>5</v>
      </c>
      <c r="I369" s="70"/>
      <c r="J369" s="70"/>
      <c r="K369" s="71">
        <v>118593.75</v>
      </c>
      <c r="L369" s="6"/>
      <c r="M369" s="6"/>
      <c r="N369" s="6"/>
      <c r="O369" s="6"/>
      <c r="P369" s="6"/>
    </row>
    <row r="370" spans="1:16" ht="15.75" customHeight="1" x14ac:dyDescent="0.3">
      <c r="A370" s="67">
        <v>367</v>
      </c>
      <c r="B370" s="67" t="s">
        <v>471</v>
      </c>
      <c r="C370" s="49" t="s">
        <v>202</v>
      </c>
      <c r="D370" s="49" t="s">
        <v>100</v>
      </c>
      <c r="E370" s="49"/>
      <c r="F370" s="68">
        <v>45815</v>
      </c>
      <c r="G370" s="69" t="s">
        <v>438</v>
      </c>
      <c r="H370" s="70">
        <v>9</v>
      </c>
      <c r="I370" s="70"/>
      <c r="J370" s="70"/>
      <c r="K370" s="71">
        <v>213468.75</v>
      </c>
      <c r="L370" s="6"/>
      <c r="M370" s="6"/>
      <c r="N370" s="6"/>
      <c r="O370" s="6"/>
      <c r="P370" s="6"/>
    </row>
    <row r="371" spans="1:16" ht="15.75" customHeight="1" x14ac:dyDescent="0.3">
      <c r="A371" s="67">
        <v>368</v>
      </c>
      <c r="B371" s="67" t="s">
        <v>471</v>
      </c>
      <c r="C371" s="49" t="s">
        <v>138</v>
      </c>
      <c r="D371" s="49" t="s">
        <v>100</v>
      </c>
      <c r="E371" s="49"/>
      <c r="F371" s="68">
        <v>45815</v>
      </c>
      <c r="G371" s="69" t="s">
        <v>415</v>
      </c>
      <c r="H371" s="70">
        <v>6</v>
      </c>
      <c r="I371" s="70"/>
      <c r="J371" s="70"/>
      <c r="K371" s="71">
        <v>1293750</v>
      </c>
      <c r="L371" s="6"/>
      <c r="M371" s="6"/>
      <c r="N371" s="6"/>
      <c r="O371" s="6"/>
      <c r="P371" s="6"/>
    </row>
    <row r="372" spans="1:16" ht="15.75" customHeight="1" x14ac:dyDescent="0.3">
      <c r="A372" s="67">
        <v>369</v>
      </c>
      <c r="B372" s="67" t="s">
        <v>471</v>
      </c>
      <c r="C372" s="49" t="s">
        <v>138</v>
      </c>
      <c r="D372" s="49" t="s">
        <v>100</v>
      </c>
      <c r="E372" s="49"/>
      <c r="F372" s="68">
        <v>45816</v>
      </c>
      <c r="G372" s="69" t="s">
        <v>415</v>
      </c>
      <c r="H372" s="70">
        <v>2</v>
      </c>
      <c r="I372" s="70"/>
      <c r="J372" s="70"/>
      <c r="K372" s="71">
        <v>431250</v>
      </c>
      <c r="L372" s="6"/>
      <c r="M372" s="6"/>
      <c r="N372" s="6"/>
      <c r="O372" s="6"/>
      <c r="P372" s="6"/>
    </row>
    <row r="373" spans="1:16" ht="15.75" customHeight="1" x14ac:dyDescent="0.3">
      <c r="A373" s="67">
        <v>370</v>
      </c>
      <c r="B373" s="67" t="s">
        <v>471</v>
      </c>
      <c r="C373" s="49" t="s">
        <v>73</v>
      </c>
      <c r="D373" s="49" t="s">
        <v>74</v>
      </c>
      <c r="E373" s="49"/>
      <c r="F373" s="68">
        <v>45816</v>
      </c>
      <c r="G373" s="69" t="s">
        <v>421</v>
      </c>
      <c r="H373" s="70">
        <v>0.2</v>
      </c>
      <c r="I373" s="70"/>
      <c r="J373" s="70"/>
      <c r="K373" s="71">
        <v>301875</v>
      </c>
      <c r="L373" s="6"/>
      <c r="M373" s="6"/>
      <c r="N373" s="6"/>
      <c r="O373" s="6"/>
      <c r="P373" s="6"/>
    </row>
    <row r="374" spans="1:16" ht="15.75" customHeight="1" x14ac:dyDescent="0.3">
      <c r="A374" s="67">
        <v>371</v>
      </c>
      <c r="B374" s="67" t="s">
        <v>471</v>
      </c>
      <c r="C374" s="49" t="s">
        <v>138</v>
      </c>
      <c r="D374" s="49" t="s">
        <v>100</v>
      </c>
      <c r="E374" s="49"/>
      <c r="F374" s="68">
        <v>45817</v>
      </c>
      <c r="G374" s="69" t="s">
        <v>415</v>
      </c>
      <c r="H374" s="70">
        <v>6</v>
      </c>
      <c r="I374" s="70"/>
      <c r="J374" s="70"/>
      <c r="K374" s="71">
        <v>1293750</v>
      </c>
      <c r="L374" s="6"/>
      <c r="M374" s="6"/>
      <c r="N374" s="6"/>
      <c r="O374" s="6"/>
      <c r="P374" s="6"/>
    </row>
    <row r="375" spans="1:16" ht="15.75" customHeight="1" x14ac:dyDescent="0.3">
      <c r="A375" s="67">
        <v>372</v>
      </c>
      <c r="B375" s="67" t="s">
        <v>471</v>
      </c>
      <c r="C375" s="49" t="s">
        <v>202</v>
      </c>
      <c r="D375" s="49" t="s">
        <v>100</v>
      </c>
      <c r="E375" s="49"/>
      <c r="F375" s="68">
        <v>45817</v>
      </c>
      <c r="G375" s="69" t="s">
        <v>438</v>
      </c>
      <c r="H375" s="70">
        <v>8.5</v>
      </c>
      <c r="I375" s="70"/>
      <c r="J375" s="70"/>
      <c r="K375" s="71">
        <v>201609.375</v>
      </c>
      <c r="L375" s="6"/>
      <c r="M375" s="6"/>
      <c r="N375" s="6"/>
      <c r="O375" s="6"/>
      <c r="P375" s="6"/>
    </row>
    <row r="376" spans="1:16" ht="15.75" customHeight="1" x14ac:dyDescent="0.3">
      <c r="A376" s="67">
        <v>373</v>
      </c>
      <c r="B376" s="67" t="s">
        <v>471</v>
      </c>
      <c r="C376" s="49" t="s">
        <v>202</v>
      </c>
      <c r="D376" s="49" t="s">
        <v>100</v>
      </c>
      <c r="E376" s="49"/>
      <c r="F376" s="68">
        <v>45818</v>
      </c>
      <c r="G376" s="69" t="s">
        <v>438</v>
      </c>
      <c r="H376" s="70">
        <v>3</v>
      </c>
      <c r="I376" s="70"/>
      <c r="J376" s="70"/>
      <c r="K376" s="71">
        <v>71156.25</v>
      </c>
      <c r="L376" s="6"/>
      <c r="M376" s="6"/>
      <c r="N376" s="6"/>
      <c r="O376" s="6"/>
      <c r="P376" s="6"/>
    </row>
    <row r="377" spans="1:16" ht="15.75" customHeight="1" x14ac:dyDescent="0.3">
      <c r="A377" s="67">
        <v>374</v>
      </c>
      <c r="B377" s="67" t="s">
        <v>471</v>
      </c>
      <c r="C377" s="49" t="s">
        <v>138</v>
      </c>
      <c r="D377" s="49" t="s">
        <v>100</v>
      </c>
      <c r="E377" s="49"/>
      <c r="F377" s="68">
        <v>45818</v>
      </c>
      <c r="G377" s="69" t="s">
        <v>415</v>
      </c>
      <c r="H377" s="70">
        <v>6</v>
      </c>
      <c r="I377" s="70"/>
      <c r="J377" s="70"/>
      <c r="K377" s="71">
        <v>1293750</v>
      </c>
      <c r="L377" s="6"/>
      <c r="M377" s="6"/>
      <c r="N377" s="6"/>
      <c r="O377" s="6"/>
      <c r="P377" s="6"/>
    </row>
    <row r="378" spans="1:16" ht="15.75" customHeight="1" x14ac:dyDescent="0.3">
      <c r="A378" s="67">
        <v>375</v>
      </c>
      <c r="B378" s="67" t="s">
        <v>471</v>
      </c>
      <c r="C378" s="49" t="s">
        <v>104</v>
      </c>
      <c r="D378" s="49" t="s">
        <v>102</v>
      </c>
      <c r="E378" s="49"/>
      <c r="F378" s="68">
        <v>45818</v>
      </c>
      <c r="G378" s="69" t="s">
        <v>415</v>
      </c>
      <c r="H378" s="70">
        <v>23</v>
      </c>
      <c r="I378" s="70"/>
      <c r="J378" s="70"/>
      <c r="K378" s="71">
        <v>991875</v>
      </c>
      <c r="L378" s="6"/>
      <c r="M378" s="6"/>
      <c r="N378" s="6"/>
      <c r="O378" s="6"/>
      <c r="P378" s="6"/>
    </row>
    <row r="379" spans="1:16" ht="15.75" customHeight="1" x14ac:dyDescent="0.3">
      <c r="A379" s="67">
        <v>376</v>
      </c>
      <c r="B379" s="67" t="s">
        <v>471</v>
      </c>
      <c r="C379" s="49" t="s">
        <v>138</v>
      </c>
      <c r="D379" s="49" t="s">
        <v>100</v>
      </c>
      <c r="E379" s="49"/>
      <c r="F379" s="68">
        <v>45820</v>
      </c>
      <c r="G379" s="69" t="s">
        <v>415</v>
      </c>
      <c r="H379" s="70">
        <v>6</v>
      </c>
      <c r="I379" s="70"/>
      <c r="J379" s="70"/>
      <c r="K379" s="71">
        <v>1293750</v>
      </c>
      <c r="L379" s="6"/>
      <c r="M379" s="6"/>
      <c r="N379" s="6"/>
      <c r="O379" s="6"/>
      <c r="P379" s="6"/>
    </row>
    <row r="380" spans="1:16" ht="15.75" customHeight="1" x14ac:dyDescent="0.3">
      <c r="A380" s="67">
        <v>377</v>
      </c>
      <c r="B380" s="67" t="s">
        <v>471</v>
      </c>
      <c r="C380" s="49" t="s">
        <v>177</v>
      </c>
      <c r="D380" s="49" t="s">
        <v>100</v>
      </c>
      <c r="E380" s="49"/>
      <c r="F380" s="68">
        <v>45820</v>
      </c>
      <c r="G380" s="69" t="s">
        <v>457</v>
      </c>
      <c r="H380" s="70">
        <v>3</v>
      </c>
      <c r="I380" s="70"/>
      <c r="J380" s="70"/>
      <c r="K380" s="71">
        <v>15093.75</v>
      </c>
      <c r="L380" s="6"/>
      <c r="M380" s="6"/>
      <c r="N380" s="6"/>
      <c r="O380" s="6"/>
      <c r="P380" s="6"/>
    </row>
    <row r="381" spans="1:16" ht="15.75" customHeight="1" x14ac:dyDescent="0.3">
      <c r="A381" s="67">
        <v>378</v>
      </c>
      <c r="B381" s="67" t="s">
        <v>471</v>
      </c>
      <c r="C381" s="49" t="s">
        <v>199</v>
      </c>
      <c r="D381" s="72" t="s">
        <v>100</v>
      </c>
      <c r="E381" s="72"/>
      <c r="F381" s="68">
        <v>45820</v>
      </c>
      <c r="G381" s="69" t="s">
        <v>439</v>
      </c>
      <c r="H381" s="70">
        <v>3</v>
      </c>
      <c r="I381" s="70"/>
      <c r="J381" s="70"/>
      <c r="K381" s="71">
        <v>43125</v>
      </c>
      <c r="L381" s="6"/>
      <c r="M381" s="6"/>
      <c r="N381" s="6"/>
      <c r="O381" s="6"/>
      <c r="P381" s="6"/>
    </row>
    <row r="382" spans="1:16" ht="15.75" customHeight="1" x14ac:dyDescent="0.3">
      <c r="A382" s="67">
        <v>379</v>
      </c>
      <c r="B382" s="67" t="s">
        <v>471</v>
      </c>
      <c r="C382" s="49" t="s">
        <v>138</v>
      </c>
      <c r="D382" s="49" t="s">
        <v>100</v>
      </c>
      <c r="E382" s="49"/>
      <c r="F382" s="68">
        <v>45821</v>
      </c>
      <c r="G382" s="69" t="s">
        <v>415</v>
      </c>
      <c r="H382" s="70">
        <v>5</v>
      </c>
      <c r="I382" s="70"/>
      <c r="J382" s="70"/>
      <c r="K382" s="71">
        <v>1078125</v>
      </c>
      <c r="L382" s="6"/>
      <c r="M382" s="6"/>
      <c r="N382" s="6"/>
      <c r="O382" s="6"/>
      <c r="P382" s="6"/>
    </row>
    <row r="383" spans="1:16" ht="15.75" customHeight="1" x14ac:dyDescent="0.3">
      <c r="A383" s="67">
        <v>380</v>
      </c>
      <c r="B383" s="67" t="s">
        <v>471</v>
      </c>
      <c r="C383" s="49" t="s">
        <v>150</v>
      </c>
      <c r="D383" s="49" t="s">
        <v>151</v>
      </c>
      <c r="E383" s="49"/>
      <c r="F383" s="68">
        <v>45821</v>
      </c>
      <c r="G383" s="69" t="s">
        <v>432</v>
      </c>
      <c r="H383" s="70">
        <v>6</v>
      </c>
      <c r="I383" s="70"/>
      <c r="J383" s="70"/>
      <c r="K383" s="71">
        <v>258750</v>
      </c>
      <c r="L383" s="6"/>
      <c r="M383" s="6"/>
      <c r="N383" s="6"/>
      <c r="O383" s="6"/>
      <c r="P383" s="6"/>
    </row>
    <row r="384" spans="1:16" ht="15.75" customHeight="1" x14ac:dyDescent="0.3">
      <c r="A384" s="67">
        <v>381</v>
      </c>
      <c r="B384" s="67" t="s">
        <v>471</v>
      </c>
      <c r="C384" s="49" t="s">
        <v>150</v>
      </c>
      <c r="D384" s="49" t="s">
        <v>151</v>
      </c>
      <c r="E384" s="49"/>
      <c r="F384" s="68">
        <v>45822</v>
      </c>
      <c r="G384" s="69" t="s">
        <v>432</v>
      </c>
      <c r="H384" s="70">
        <v>7</v>
      </c>
      <c r="I384" s="70"/>
      <c r="J384" s="70"/>
      <c r="K384" s="71">
        <v>301875</v>
      </c>
      <c r="L384" s="6"/>
      <c r="M384" s="6"/>
      <c r="N384" s="6"/>
      <c r="O384" s="6"/>
      <c r="P384" s="6"/>
    </row>
    <row r="385" spans="1:16" ht="15.75" customHeight="1" x14ac:dyDescent="0.3">
      <c r="A385" s="67">
        <v>382</v>
      </c>
      <c r="B385" s="67" t="s">
        <v>471</v>
      </c>
      <c r="C385" s="49" t="s">
        <v>138</v>
      </c>
      <c r="D385" s="49" t="s">
        <v>100</v>
      </c>
      <c r="E385" s="49"/>
      <c r="F385" s="68">
        <v>45822</v>
      </c>
      <c r="G385" s="69" t="s">
        <v>415</v>
      </c>
      <c r="H385" s="70">
        <v>4</v>
      </c>
      <c r="I385" s="70"/>
      <c r="J385" s="70"/>
      <c r="K385" s="71">
        <v>862500</v>
      </c>
      <c r="L385" s="6"/>
      <c r="M385" s="6"/>
      <c r="N385" s="6"/>
      <c r="O385" s="6"/>
      <c r="P385" s="6"/>
    </row>
    <row r="386" spans="1:16" ht="15.75" customHeight="1" x14ac:dyDescent="0.3">
      <c r="A386" s="67">
        <v>383</v>
      </c>
      <c r="B386" s="67" t="s">
        <v>471</v>
      </c>
      <c r="C386" s="49" t="s">
        <v>138</v>
      </c>
      <c r="D386" s="49" t="s">
        <v>100</v>
      </c>
      <c r="E386" s="49"/>
      <c r="F386" s="68">
        <v>45822</v>
      </c>
      <c r="G386" s="69" t="s">
        <v>415</v>
      </c>
      <c r="H386" s="70">
        <v>2</v>
      </c>
      <c r="I386" s="70"/>
      <c r="J386" s="70"/>
      <c r="K386" s="71">
        <v>431250</v>
      </c>
      <c r="L386" s="6"/>
      <c r="M386" s="6"/>
      <c r="N386" s="6"/>
      <c r="O386" s="6"/>
      <c r="P386" s="6"/>
    </row>
    <row r="387" spans="1:16" ht="15.75" customHeight="1" x14ac:dyDescent="0.3">
      <c r="A387" s="67">
        <v>384</v>
      </c>
      <c r="B387" s="67" t="s">
        <v>471</v>
      </c>
      <c r="C387" s="49" t="s">
        <v>161</v>
      </c>
      <c r="D387" s="49" t="s">
        <v>100</v>
      </c>
      <c r="E387" s="49"/>
      <c r="F387" s="68">
        <v>45825</v>
      </c>
      <c r="G387" s="69" t="s">
        <v>426</v>
      </c>
      <c r="H387" s="70">
        <v>2</v>
      </c>
      <c r="I387" s="70"/>
      <c r="J387" s="70"/>
      <c r="K387" s="71">
        <v>129375</v>
      </c>
      <c r="L387" s="6"/>
      <c r="M387" s="6"/>
      <c r="N387" s="6"/>
      <c r="O387" s="6"/>
      <c r="P387" s="6"/>
    </row>
    <row r="388" spans="1:16" ht="15.75" customHeight="1" x14ac:dyDescent="0.3">
      <c r="A388" s="67">
        <v>385</v>
      </c>
      <c r="B388" s="67" t="s">
        <v>471</v>
      </c>
      <c r="C388" s="49" t="s">
        <v>138</v>
      </c>
      <c r="D388" s="49" t="s">
        <v>100</v>
      </c>
      <c r="E388" s="49"/>
      <c r="F388" s="68">
        <v>45825</v>
      </c>
      <c r="G388" s="69" t="s">
        <v>415</v>
      </c>
      <c r="H388" s="70">
        <v>6</v>
      </c>
      <c r="I388" s="70"/>
      <c r="J388" s="70"/>
      <c r="K388" s="71">
        <v>1293750</v>
      </c>
      <c r="L388" s="6"/>
      <c r="M388" s="6"/>
      <c r="N388" s="6"/>
      <c r="O388" s="6"/>
      <c r="P388" s="6"/>
    </row>
    <row r="389" spans="1:16" ht="15.75" customHeight="1" x14ac:dyDescent="0.3">
      <c r="A389" s="67">
        <v>386</v>
      </c>
      <c r="B389" s="67" t="s">
        <v>471</v>
      </c>
      <c r="C389" s="49" t="s">
        <v>108</v>
      </c>
      <c r="D389" s="49" t="s">
        <v>102</v>
      </c>
      <c r="E389" s="49"/>
      <c r="F389" s="68">
        <v>45825</v>
      </c>
      <c r="G389" s="69" t="s">
        <v>415</v>
      </c>
      <c r="H389" s="70">
        <v>28</v>
      </c>
      <c r="I389" s="70"/>
      <c r="J389" s="70"/>
      <c r="K389" s="71">
        <v>201250</v>
      </c>
      <c r="L389" s="6"/>
      <c r="M389" s="6"/>
      <c r="N389" s="6"/>
      <c r="O389" s="6"/>
      <c r="P389" s="6"/>
    </row>
    <row r="390" spans="1:16" ht="15.75" customHeight="1" x14ac:dyDescent="0.3">
      <c r="A390" s="67">
        <v>387</v>
      </c>
      <c r="B390" s="67" t="s">
        <v>471</v>
      </c>
      <c r="C390" s="49" t="s">
        <v>138</v>
      </c>
      <c r="D390" s="49" t="s">
        <v>100</v>
      </c>
      <c r="E390" s="49"/>
      <c r="F390" s="68">
        <v>45826</v>
      </c>
      <c r="G390" s="69" t="s">
        <v>415</v>
      </c>
      <c r="H390" s="70">
        <v>10</v>
      </c>
      <c r="I390" s="70"/>
      <c r="J390" s="70"/>
      <c r="K390" s="71">
        <v>2156250</v>
      </c>
      <c r="L390" s="6"/>
      <c r="M390" s="6"/>
      <c r="N390" s="6"/>
      <c r="O390" s="6"/>
      <c r="P390" s="6"/>
    </row>
    <row r="391" spans="1:16" ht="15.75" customHeight="1" x14ac:dyDescent="0.3">
      <c r="A391" s="67">
        <v>388</v>
      </c>
      <c r="B391" s="67" t="s">
        <v>471</v>
      </c>
      <c r="C391" s="49" t="s">
        <v>138</v>
      </c>
      <c r="D391" s="49" t="s">
        <v>100</v>
      </c>
      <c r="E391" s="49"/>
      <c r="F391" s="68">
        <v>45827</v>
      </c>
      <c r="G391" s="69" t="s">
        <v>415</v>
      </c>
      <c r="H391" s="70">
        <v>5</v>
      </c>
      <c r="I391" s="70"/>
      <c r="J391" s="70"/>
      <c r="K391" s="71">
        <v>1078125</v>
      </c>
      <c r="L391" s="6"/>
      <c r="M391" s="6"/>
      <c r="N391" s="6"/>
      <c r="O391" s="6"/>
      <c r="P391" s="6"/>
    </row>
    <row r="392" spans="1:16" ht="15.75" customHeight="1" x14ac:dyDescent="0.3">
      <c r="A392" s="67">
        <v>389</v>
      </c>
      <c r="B392" s="67" t="s">
        <v>471</v>
      </c>
      <c r="C392" s="49" t="s">
        <v>150</v>
      </c>
      <c r="D392" s="49" t="s">
        <v>151</v>
      </c>
      <c r="E392" s="49"/>
      <c r="F392" s="68">
        <v>45827</v>
      </c>
      <c r="G392" s="69" t="s">
        <v>431</v>
      </c>
      <c r="H392" s="70">
        <v>4.5</v>
      </c>
      <c r="I392" s="70"/>
      <c r="J392" s="70"/>
      <c r="K392" s="71">
        <v>194062.5</v>
      </c>
      <c r="L392" s="6"/>
      <c r="M392" s="6"/>
      <c r="N392" s="6"/>
      <c r="O392" s="6"/>
      <c r="P392" s="6"/>
    </row>
    <row r="393" spans="1:16" ht="15.75" customHeight="1" x14ac:dyDescent="0.3">
      <c r="A393" s="67">
        <v>390</v>
      </c>
      <c r="B393" s="67" t="s">
        <v>471</v>
      </c>
      <c r="C393" s="49" t="s">
        <v>150</v>
      </c>
      <c r="D393" s="49" t="s">
        <v>151</v>
      </c>
      <c r="E393" s="49"/>
      <c r="F393" s="68">
        <v>45827</v>
      </c>
      <c r="G393" s="69" t="s">
        <v>431</v>
      </c>
      <c r="H393" s="70">
        <v>4</v>
      </c>
      <c r="I393" s="70"/>
      <c r="J393" s="70"/>
      <c r="K393" s="71">
        <v>172500</v>
      </c>
      <c r="L393" s="6"/>
      <c r="M393" s="6"/>
      <c r="N393" s="6"/>
      <c r="O393" s="6"/>
      <c r="P393" s="6"/>
    </row>
    <row r="394" spans="1:16" ht="15.75" customHeight="1" x14ac:dyDescent="0.3">
      <c r="A394" s="67">
        <v>391</v>
      </c>
      <c r="B394" s="67" t="s">
        <v>471</v>
      </c>
      <c r="C394" s="49" t="s">
        <v>138</v>
      </c>
      <c r="D394" s="49" t="s">
        <v>100</v>
      </c>
      <c r="E394" s="49"/>
      <c r="F394" s="68">
        <v>45828</v>
      </c>
      <c r="G394" s="69" t="s">
        <v>415</v>
      </c>
      <c r="H394" s="70">
        <v>6</v>
      </c>
      <c r="I394" s="70"/>
      <c r="J394" s="70"/>
      <c r="K394" s="71">
        <v>1293750</v>
      </c>
      <c r="L394" s="6"/>
      <c r="M394" s="6"/>
      <c r="N394" s="6"/>
      <c r="O394" s="6"/>
      <c r="P394" s="6"/>
    </row>
    <row r="395" spans="1:16" ht="15.75" customHeight="1" x14ac:dyDescent="0.3">
      <c r="A395" s="67">
        <v>392</v>
      </c>
      <c r="B395" s="67" t="s">
        <v>471</v>
      </c>
      <c r="C395" s="49" t="s">
        <v>161</v>
      </c>
      <c r="D395" s="49" t="s">
        <v>100</v>
      </c>
      <c r="E395" s="49"/>
      <c r="F395" s="68">
        <v>45829</v>
      </c>
      <c r="G395" s="69" t="s">
        <v>426</v>
      </c>
      <c r="H395" s="70">
        <v>1</v>
      </c>
      <c r="I395" s="70"/>
      <c r="J395" s="70"/>
      <c r="K395" s="71">
        <v>64687.5</v>
      </c>
      <c r="L395" s="6"/>
      <c r="M395" s="6"/>
      <c r="N395" s="6"/>
      <c r="O395" s="6"/>
      <c r="P395" s="6"/>
    </row>
    <row r="396" spans="1:16" ht="15.75" customHeight="1" x14ac:dyDescent="0.3">
      <c r="A396" s="67">
        <v>393</v>
      </c>
      <c r="B396" s="67" t="s">
        <v>471</v>
      </c>
      <c r="C396" s="49" t="s">
        <v>138</v>
      </c>
      <c r="D396" s="49" t="s">
        <v>100</v>
      </c>
      <c r="E396" s="49"/>
      <c r="F396" s="68">
        <v>45829</v>
      </c>
      <c r="G396" s="69" t="s">
        <v>415</v>
      </c>
      <c r="H396" s="70">
        <v>1</v>
      </c>
      <c r="I396" s="70"/>
      <c r="J396" s="70"/>
      <c r="K396" s="71">
        <v>215625</v>
      </c>
      <c r="L396" s="6"/>
      <c r="M396" s="6"/>
      <c r="N396" s="6"/>
      <c r="O396" s="6"/>
      <c r="P396" s="6"/>
    </row>
    <row r="397" spans="1:16" ht="15.75" customHeight="1" x14ac:dyDescent="0.3">
      <c r="A397" s="67">
        <v>394</v>
      </c>
      <c r="B397" s="67" t="s">
        <v>471</v>
      </c>
      <c r="C397" s="49" t="s">
        <v>150</v>
      </c>
      <c r="D397" s="49" t="s">
        <v>151</v>
      </c>
      <c r="E397" s="49"/>
      <c r="F397" s="68">
        <v>45829</v>
      </c>
      <c r="G397" s="69" t="s">
        <v>431</v>
      </c>
      <c r="H397" s="70">
        <v>5.5</v>
      </c>
      <c r="I397" s="70"/>
      <c r="J397" s="70"/>
      <c r="K397" s="71">
        <v>237187.5</v>
      </c>
      <c r="L397" s="6"/>
      <c r="M397" s="6"/>
      <c r="N397" s="6"/>
      <c r="O397" s="6"/>
      <c r="P397" s="6"/>
    </row>
    <row r="398" spans="1:16" ht="15.75" customHeight="1" x14ac:dyDescent="0.3">
      <c r="A398" s="67">
        <v>395</v>
      </c>
      <c r="B398" s="67" t="s">
        <v>471</v>
      </c>
      <c r="C398" s="49" t="s">
        <v>101</v>
      </c>
      <c r="D398" s="49" t="s">
        <v>102</v>
      </c>
      <c r="E398" s="49"/>
      <c r="F398" s="68">
        <v>45830</v>
      </c>
      <c r="G398" s="69" t="s">
        <v>415</v>
      </c>
      <c r="H398" s="70">
        <v>35</v>
      </c>
      <c r="I398" s="70"/>
      <c r="J398" s="70"/>
      <c r="K398" s="71">
        <v>1509375</v>
      </c>
      <c r="L398" s="6"/>
      <c r="M398" s="6"/>
      <c r="N398" s="6"/>
      <c r="O398" s="6"/>
      <c r="P398" s="6"/>
    </row>
    <row r="399" spans="1:16" ht="15.75" customHeight="1" x14ac:dyDescent="0.3">
      <c r="A399" s="67">
        <v>396</v>
      </c>
      <c r="B399" s="67" t="s">
        <v>471</v>
      </c>
      <c r="C399" s="49" t="s">
        <v>138</v>
      </c>
      <c r="D399" s="49" t="s">
        <v>100</v>
      </c>
      <c r="E399" s="49"/>
      <c r="F399" s="68">
        <v>45830</v>
      </c>
      <c r="G399" s="69" t="s">
        <v>415</v>
      </c>
      <c r="H399" s="70">
        <v>6</v>
      </c>
      <c r="I399" s="70"/>
      <c r="J399" s="70"/>
      <c r="K399" s="71">
        <v>1293750</v>
      </c>
      <c r="L399" s="6"/>
      <c r="M399" s="6"/>
      <c r="N399" s="6"/>
      <c r="O399" s="6"/>
      <c r="P399" s="6"/>
    </row>
    <row r="400" spans="1:16" ht="15.75" customHeight="1" x14ac:dyDescent="0.3">
      <c r="A400" s="67">
        <v>397</v>
      </c>
      <c r="B400" s="67" t="s">
        <v>474</v>
      </c>
      <c r="C400" s="49" t="s">
        <v>142</v>
      </c>
      <c r="D400" s="49" t="s">
        <v>100</v>
      </c>
      <c r="E400" s="49"/>
      <c r="F400" s="68">
        <v>45792</v>
      </c>
      <c r="G400" s="69" t="s">
        <v>422</v>
      </c>
      <c r="H400" s="70">
        <v>2</v>
      </c>
      <c r="I400" s="70"/>
      <c r="J400" s="70"/>
      <c r="K400" s="71">
        <v>320833.33333333337</v>
      </c>
      <c r="L400" s="6"/>
      <c r="M400" s="6"/>
      <c r="N400" s="6"/>
      <c r="O400" s="6"/>
      <c r="P400" s="6"/>
    </row>
    <row r="401" spans="1:16" ht="15.75" customHeight="1" x14ac:dyDescent="0.3">
      <c r="A401" s="67">
        <v>398</v>
      </c>
      <c r="B401" s="67" t="s">
        <v>474</v>
      </c>
      <c r="C401" s="49" t="s">
        <v>140</v>
      </c>
      <c r="D401" s="49" t="s">
        <v>100</v>
      </c>
      <c r="E401" s="49"/>
      <c r="F401" s="68">
        <v>45792</v>
      </c>
      <c r="G401" s="69" t="s">
        <v>475</v>
      </c>
      <c r="H401" s="70">
        <v>1</v>
      </c>
      <c r="I401" s="70"/>
      <c r="J401" s="70"/>
      <c r="K401" s="71">
        <v>43750</v>
      </c>
      <c r="L401" s="6"/>
      <c r="M401" s="6"/>
      <c r="N401" s="6"/>
      <c r="O401" s="6"/>
      <c r="P401" s="6"/>
    </row>
    <row r="402" spans="1:16" ht="15.75" customHeight="1" x14ac:dyDescent="0.3">
      <c r="A402" s="67">
        <v>399</v>
      </c>
      <c r="B402" s="67" t="s">
        <v>474</v>
      </c>
      <c r="C402" s="49" t="s">
        <v>141</v>
      </c>
      <c r="D402" s="49" t="s">
        <v>100</v>
      </c>
      <c r="E402" s="49"/>
      <c r="F402" s="68">
        <v>45792</v>
      </c>
      <c r="G402" s="69" t="s">
        <v>476</v>
      </c>
      <c r="H402" s="70">
        <v>4</v>
      </c>
      <c r="I402" s="70"/>
      <c r="J402" s="70"/>
      <c r="K402" s="71">
        <v>700000</v>
      </c>
      <c r="L402" s="6"/>
      <c r="M402" s="6"/>
      <c r="N402" s="6"/>
      <c r="O402" s="6"/>
      <c r="P402" s="6"/>
    </row>
    <row r="403" spans="1:16" ht="15.75" customHeight="1" x14ac:dyDescent="0.3">
      <c r="A403" s="67">
        <v>400</v>
      </c>
      <c r="B403" s="67" t="s">
        <v>474</v>
      </c>
      <c r="C403" s="49" t="s">
        <v>153</v>
      </c>
      <c r="D403" s="49" t="s">
        <v>100</v>
      </c>
      <c r="E403" s="49"/>
      <c r="F403" s="68">
        <v>45796</v>
      </c>
      <c r="G403" s="69" t="s">
        <v>415</v>
      </c>
      <c r="H403" s="70">
        <v>1</v>
      </c>
      <c r="I403" s="70"/>
      <c r="J403" s="70"/>
      <c r="K403" s="71">
        <v>131250</v>
      </c>
      <c r="L403" s="6"/>
      <c r="M403" s="6"/>
      <c r="N403" s="6"/>
      <c r="O403" s="6"/>
      <c r="P403" s="6"/>
    </row>
    <row r="404" spans="1:16" ht="15.75" customHeight="1" x14ac:dyDescent="0.3">
      <c r="A404" s="67">
        <v>401</v>
      </c>
      <c r="B404" s="67" t="s">
        <v>474</v>
      </c>
      <c r="C404" s="49" t="s">
        <v>140</v>
      </c>
      <c r="D404" s="49" t="s">
        <v>100</v>
      </c>
      <c r="E404" s="49"/>
      <c r="F404" s="68">
        <v>45796</v>
      </c>
      <c r="G404" s="69" t="s">
        <v>475</v>
      </c>
      <c r="H404" s="70">
        <v>2</v>
      </c>
      <c r="I404" s="70"/>
      <c r="J404" s="70"/>
      <c r="K404" s="71">
        <v>87500</v>
      </c>
      <c r="L404" s="6"/>
      <c r="M404" s="6"/>
      <c r="N404" s="6"/>
      <c r="O404" s="6"/>
      <c r="P404" s="6"/>
    </row>
    <row r="405" spans="1:16" ht="15.75" customHeight="1" x14ac:dyDescent="0.3">
      <c r="A405" s="67">
        <v>402</v>
      </c>
      <c r="B405" s="67" t="s">
        <v>474</v>
      </c>
      <c r="C405" s="49" t="s">
        <v>147</v>
      </c>
      <c r="D405" s="49" t="s">
        <v>148</v>
      </c>
      <c r="E405" s="49"/>
      <c r="F405" s="68">
        <v>45794</v>
      </c>
      <c r="G405" s="69" t="s">
        <v>451</v>
      </c>
      <c r="H405" s="70">
        <v>1</v>
      </c>
      <c r="I405" s="70"/>
      <c r="J405" s="70"/>
      <c r="K405" s="71">
        <v>350000</v>
      </c>
      <c r="L405" s="6"/>
      <c r="M405" s="6"/>
      <c r="N405" s="6"/>
      <c r="O405" s="6"/>
      <c r="P405" s="6"/>
    </row>
    <row r="406" spans="1:16" ht="15.75" customHeight="1" x14ac:dyDescent="0.3">
      <c r="A406" s="67">
        <v>403</v>
      </c>
      <c r="B406" s="67" t="s">
        <v>474</v>
      </c>
      <c r="C406" s="49" t="s">
        <v>152</v>
      </c>
      <c r="D406" s="49" t="s">
        <v>100</v>
      </c>
      <c r="E406" s="49"/>
      <c r="F406" s="68">
        <v>45799</v>
      </c>
      <c r="G406" s="69" t="s">
        <v>477</v>
      </c>
      <c r="H406" s="70">
        <v>2</v>
      </c>
      <c r="I406" s="70"/>
      <c r="J406" s="70"/>
      <c r="K406" s="71">
        <v>262500</v>
      </c>
      <c r="L406" s="6"/>
      <c r="M406" s="6"/>
      <c r="N406" s="6"/>
      <c r="O406" s="6"/>
      <c r="P406" s="6"/>
    </row>
    <row r="407" spans="1:16" ht="15.75" customHeight="1" x14ac:dyDescent="0.3">
      <c r="A407" s="67">
        <v>404</v>
      </c>
      <c r="B407" s="67" t="s">
        <v>474</v>
      </c>
      <c r="C407" s="49" t="s">
        <v>140</v>
      </c>
      <c r="D407" s="49" t="s">
        <v>100</v>
      </c>
      <c r="E407" s="49"/>
      <c r="F407" s="68">
        <v>45799</v>
      </c>
      <c r="G407" s="69" t="s">
        <v>475</v>
      </c>
      <c r="H407" s="70">
        <v>3</v>
      </c>
      <c r="I407" s="70"/>
      <c r="J407" s="70"/>
      <c r="K407" s="71">
        <v>131250</v>
      </c>
      <c r="L407" s="6"/>
      <c r="M407" s="6"/>
      <c r="N407" s="6"/>
      <c r="O407" s="6"/>
      <c r="P407" s="6"/>
    </row>
    <row r="408" spans="1:16" ht="15.75" customHeight="1" x14ac:dyDescent="0.3">
      <c r="A408" s="67">
        <v>405</v>
      </c>
      <c r="B408" s="67" t="s">
        <v>474</v>
      </c>
      <c r="C408" s="49" t="s">
        <v>140</v>
      </c>
      <c r="D408" s="49" t="s">
        <v>100</v>
      </c>
      <c r="E408" s="49"/>
      <c r="F408" s="68">
        <v>45800</v>
      </c>
      <c r="G408" s="69" t="s">
        <v>475</v>
      </c>
      <c r="H408" s="70">
        <v>1</v>
      </c>
      <c r="I408" s="70"/>
      <c r="J408" s="70"/>
      <c r="K408" s="71">
        <v>43750</v>
      </c>
      <c r="L408" s="6"/>
      <c r="M408" s="6"/>
      <c r="N408" s="6"/>
      <c r="O408" s="6"/>
      <c r="P408" s="6"/>
    </row>
    <row r="409" spans="1:16" ht="15.75" customHeight="1" x14ac:dyDescent="0.3">
      <c r="A409" s="67">
        <v>406</v>
      </c>
      <c r="B409" s="67" t="s">
        <v>474</v>
      </c>
      <c r="C409" s="49" t="s">
        <v>46</v>
      </c>
      <c r="D409" s="49" t="s">
        <v>45</v>
      </c>
      <c r="E409" s="49"/>
      <c r="F409" s="68">
        <v>45801</v>
      </c>
      <c r="G409" s="69" t="s">
        <v>452</v>
      </c>
      <c r="H409" s="70">
        <v>3</v>
      </c>
      <c r="I409" s="70"/>
      <c r="J409" s="70"/>
      <c r="K409" s="71">
        <v>393750</v>
      </c>
      <c r="L409" s="6"/>
      <c r="M409" s="6"/>
      <c r="N409" s="6"/>
      <c r="O409" s="6"/>
      <c r="P409" s="6"/>
    </row>
    <row r="410" spans="1:16" ht="15.75" customHeight="1" x14ac:dyDescent="0.3">
      <c r="A410" s="67">
        <v>407</v>
      </c>
      <c r="B410" s="67" t="s">
        <v>474</v>
      </c>
      <c r="C410" s="49" t="s">
        <v>146</v>
      </c>
      <c r="D410" s="49" t="s">
        <v>100</v>
      </c>
      <c r="E410" s="49"/>
      <c r="F410" s="68">
        <v>45806</v>
      </c>
      <c r="G410" s="69" t="s">
        <v>451</v>
      </c>
      <c r="H410" s="70">
        <v>3</v>
      </c>
      <c r="I410" s="70"/>
      <c r="J410" s="70"/>
      <c r="K410" s="71">
        <v>525000</v>
      </c>
      <c r="L410" s="6"/>
      <c r="M410" s="6"/>
      <c r="N410" s="6"/>
      <c r="O410" s="6"/>
      <c r="P410" s="6"/>
    </row>
    <row r="411" spans="1:16" ht="15.75" customHeight="1" x14ac:dyDescent="0.3">
      <c r="A411" s="67">
        <v>408</v>
      </c>
      <c r="B411" s="67" t="s">
        <v>474</v>
      </c>
      <c r="C411" s="49" t="s">
        <v>146</v>
      </c>
      <c r="D411" s="72" t="s">
        <v>100</v>
      </c>
      <c r="E411" s="72"/>
      <c r="F411" s="68">
        <v>45807</v>
      </c>
      <c r="G411" s="69" t="s">
        <v>451</v>
      </c>
      <c r="H411" s="70">
        <v>1</v>
      </c>
      <c r="I411" s="70"/>
      <c r="J411" s="70"/>
      <c r="K411" s="71">
        <v>175000</v>
      </c>
      <c r="L411" s="6"/>
      <c r="M411" s="6"/>
      <c r="N411" s="6"/>
      <c r="O411" s="6"/>
      <c r="P411" s="6"/>
    </row>
    <row r="412" spans="1:16" ht="15.75" customHeight="1" x14ac:dyDescent="0.3">
      <c r="A412" s="67">
        <v>409</v>
      </c>
      <c r="B412" s="67" t="s">
        <v>474</v>
      </c>
      <c r="C412" s="49" t="s">
        <v>44</v>
      </c>
      <c r="D412" s="72" t="s">
        <v>45</v>
      </c>
      <c r="E412" s="72"/>
      <c r="F412" s="68">
        <v>45807</v>
      </c>
      <c r="G412" s="69" t="s">
        <v>478</v>
      </c>
      <c r="H412" s="70">
        <v>1</v>
      </c>
      <c r="I412" s="70"/>
      <c r="J412" s="70"/>
      <c r="K412" s="71">
        <v>131250</v>
      </c>
      <c r="L412" s="6"/>
      <c r="M412" s="6"/>
      <c r="N412" s="6"/>
      <c r="O412" s="6"/>
      <c r="P412" s="6"/>
    </row>
    <row r="413" spans="1:16" ht="15.75" customHeight="1" x14ac:dyDescent="0.3">
      <c r="A413" s="67">
        <v>410</v>
      </c>
      <c r="B413" s="67" t="s">
        <v>474</v>
      </c>
      <c r="C413" s="49" t="s">
        <v>48</v>
      </c>
      <c r="D413" s="72" t="s">
        <v>45</v>
      </c>
      <c r="E413" s="72"/>
      <c r="F413" s="68">
        <v>45804</v>
      </c>
      <c r="G413" s="69" t="s">
        <v>415</v>
      </c>
      <c r="H413" s="70">
        <v>2</v>
      </c>
      <c r="I413" s="70"/>
      <c r="J413" s="70"/>
      <c r="K413" s="71">
        <v>1050000</v>
      </c>
      <c r="L413" s="6"/>
      <c r="M413" s="6"/>
      <c r="N413" s="6"/>
      <c r="O413" s="6"/>
      <c r="P413" s="6"/>
    </row>
    <row r="414" spans="1:16" ht="15.75" customHeight="1" x14ac:dyDescent="0.3">
      <c r="A414" s="67">
        <v>411</v>
      </c>
      <c r="B414" s="67" t="s">
        <v>474</v>
      </c>
      <c r="C414" s="49" t="s">
        <v>146</v>
      </c>
      <c r="D414" s="72" t="s">
        <v>100</v>
      </c>
      <c r="E414" s="72"/>
      <c r="F414" s="68">
        <v>45805</v>
      </c>
      <c r="G414" s="69" t="s">
        <v>451</v>
      </c>
      <c r="H414" s="70">
        <v>3</v>
      </c>
      <c r="I414" s="70"/>
      <c r="J414" s="70"/>
      <c r="K414" s="71">
        <v>525000</v>
      </c>
      <c r="L414" s="6"/>
      <c r="M414" s="6"/>
      <c r="N414" s="6"/>
      <c r="O414" s="6"/>
      <c r="P414" s="6"/>
    </row>
    <row r="415" spans="1:16" ht="15.75" customHeight="1" x14ac:dyDescent="0.3">
      <c r="A415" s="67">
        <v>412</v>
      </c>
      <c r="B415" s="67" t="s">
        <v>474</v>
      </c>
      <c r="C415" s="49" t="s">
        <v>49</v>
      </c>
      <c r="D415" s="72" t="s">
        <v>45</v>
      </c>
      <c r="E415" s="72"/>
      <c r="F415" s="68">
        <v>45803</v>
      </c>
      <c r="G415" s="69" t="s">
        <v>415</v>
      </c>
      <c r="H415" s="70">
        <v>2</v>
      </c>
      <c r="I415" s="70"/>
      <c r="J415" s="70"/>
      <c r="K415" s="71">
        <v>1050000</v>
      </c>
      <c r="L415" s="6"/>
      <c r="M415" s="6"/>
      <c r="N415" s="6"/>
      <c r="O415" s="6"/>
      <c r="P415" s="6"/>
    </row>
    <row r="416" spans="1:16" ht="15.75" customHeight="1" x14ac:dyDescent="0.3">
      <c r="A416" s="67">
        <v>413</v>
      </c>
      <c r="B416" s="67" t="s">
        <v>474</v>
      </c>
      <c r="C416" s="49" t="s">
        <v>46</v>
      </c>
      <c r="D416" s="72" t="s">
        <v>45</v>
      </c>
      <c r="E416" s="72"/>
      <c r="F416" s="68">
        <v>45802</v>
      </c>
      <c r="G416" s="69" t="s">
        <v>479</v>
      </c>
      <c r="H416" s="70">
        <v>2</v>
      </c>
      <c r="I416" s="70"/>
      <c r="J416" s="70"/>
      <c r="K416" s="71" t="s">
        <v>412</v>
      </c>
      <c r="L416" s="6"/>
      <c r="M416" s="6"/>
      <c r="N416" s="6"/>
      <c r="O416" s="6"/>
      <c r="P416" s="6"/>
    </row>
    <row r="417" spans="1:16" ht="15.75" customHeight="1" x14ac:dyDescent="0.3">
      <c r="A417" s="67">
        <v>414</v>
      </c>
      <c r="B417" s="67" t="s">
        <v>474</v>
      </c>
      <c r="C417" s="49" t="s">
        <v>146</v>
      </c>
      <c r="D417" s="49" t="s">
        <v>100</v>
      </c>
      <c r="E417" s="49"/>
      <c r="F417" s="68">
        <v>45808</v>
      </c>
      <c r="G417" s="69" t="s">
        <v>451</v>
      </c>
      <c r="H417" s="70">
        <v>0.3</v>
      </c>
      <c r="I417" s="70"/>
      <c r="J417" s="70"/>
      <c r="K417" s="71">
        <v>52500</v>
      </c>
      <c r="L417" s="6"/>
      <c r="M417" s="6"/>
      <c r="N417" s="6"/>
      <c r="O417" s="6"/>
      <c r="P417" s="6"/>
    </row>
    <row r="418" spans="1:16" ht="15.75" customHeight="1" x14ac:dyDescent="0.3">
      <c r="A418" s="67">
        <v>415</v>
      </c>
      <c r="B418" s="67" t="s">
        <v>474</v>
      </c>
      <c r="C418" s="49" t="s">
        <v>164</v>
      </c>
      <c r="D418" s="72" t="s">
        <v>100</v>
      </c>
      <c r="E418" s="72"/>
      <c r="F418" s="68">
        <v>45809</v>
      </c>
      <c r="G418" s="69" t="s">
        <v>415</v>
      </c>
      <c r="H418" s="70">
        <v>1</v>
      </c>
      <c r="I418" s="70"/>
      <c r="J418" s="70"/>
      <c r="K418" s="71">
        <v>525000</v>
      </c>
      <c r="L418" s="6"/>
      <c r="M418" s="6"/>
      <c r="N418" s="6"/>
      <c r="O418" s="6"/>
      <c r="P418" s="6"/>
    </row>
    <row r="419" spans="1:16" ht="15.75" customHeight="1" x14ac:dyDescent="0.3">
      <c r="A419" s="67">
        <v>416</v>
      </c>
      <c r="B419" s="67" t="s">
        <v>474</v>
      </c>
      <c r="C419" s="49" t="s">
        <v>146</v>
      </c>
      <c r="D419" s="72" t="s">
        <v>100</v>
      </c>
      <c r="E419" s="72"/>
      <c r="F419" s="68">
        <v>45809</v>
      </c>
      <c r="G419" s="69" t="s">
        <v>451</v>
      </c>
      <c r="H419" s="70">
        <v>0.3</v>
      </c>
      <c r="I419" s="70"/>
      <c r="J419" s="70"/>
      <c r="K419" s="71">
        <v>52500</v>
      </c>
      <c r="L419" s="6"/>
      <c r="M419" s="6"/>
      <c r="N419" s="6"/>
      <c r="O419" s="6"/>
      <c r="P419" s="6"/>
    </row>
    <row r="420" spans="1:16" ht="15.75" customHeight="1" x14ac:dyDescent="0.3">
      <c r="A420" s="67">
        <v>417</v>
      </c>
      <c r="B420" s="67" t="s">
        <v>474</v>
      </c>
      <c r="C420" s="49" t="s">
        <v>164</v>
      </c>
      <c r="D420" s="49" t="s">
        <v>100</v>
      </c>
      <c r="E420" s="49"/>
      <c r="F420" s="68">
        <v>45810</v>
      </c>
      <c r="G420" s="69" t="s">
        <v>415</v>
      </c>
      <c r="H420" s="70">
        <v>2</v>
      </c>
      <c r="I420" s="70"/>
      <c r="J420" s="70"/>
      <c r="K420" s="71">
        <v>1050000</v>
      </c>
      <c r="L420" s="6"/>
      <c r="M420" s="6"/>
      <c r="N420" s="6"/>
      <c r="O420" s="6"/>
      <c r="P420" s="6"/>
    </row>
    <row r="421" spans="1:16" ht="15.75" customHeight="1" x14ac:dyDescent="0.3">
      <c r="A421" s="67">
        <v>418</v>
      </c>
      <c r="B421" s="67" t="s">
        <v>474</v>
      </c>
      <c r="C421" s="49" t="s">
        <v>164</v>
      </c>
      <c r="D421" s="49" t="s">
        <v>100</v>
      </c>
      <c r="E421" s="49"/>
      <c r="F421" s="68">
        <v>45818</v>
      </c>
      <c r="G421" s="69" t="s">
        <v>415</v>
      </c>
      <c r="H421" s="70">
        <v>0.5</v>
      </c>
      <c r="I421" s="70"/>
      <c r="J421" s="70"/>
      <c r="K421" s="71">
        <v>262500</v>
      </c>
      <c r="L421" s="6"/>
      <c r="M421" s="6"/>
      <c r="N421" s="6"/>
      <c r="O421" s="6"/>
      <c r="P421" s="6"/>
    </row>
    <row r="422" spans="1:16" ht="15.75" customHeight="1" x14ac:dyDescent="0.3">
      <c r="A422" s="67">
        <v>419</v>
      </c>
      <c r="B422" s="67" t="s">
        <v>474</v>
      </c>
      <c r="C422" s="49" t="s">
        <v>49</v>
      </c>
      <c r="D422" s="49" t="s">
        <v>45</v>
      </c>
      <c r="E422" s="49"/>
      <c r="F422" s="68">
        <v>45818</v>
      </c>
      <c r="G422" s="69" t="s">
        <v>415</v>
      </c>
      <c r="H422" s="70">
        <v>1</v>
      </c>
      <c r="I422" s="70"/>
      <c r="J422" s="70"/>
      <c r="K422" s="71">
        <v>525000</v>
      </c>
      <c r="L422" s="6"/>
      <c r="M422" s="6"/>
      <c r="N422" s="6"/>
      <c r="O422" s="6"/>
      <c r="P422" s="6"/>
    </row>
    <row r="423" spans="1:16" ht="15.75" customHeight="1" x14ac:dyDescent="0.3">
      <c r="A423" s="67">
        <v>420</v>
      </c>
      <c r="B423" s="67" t="s">
        <v>474</v>
      </c>
      <c r="C423" s="49" t="s">
        <v>49</v>
      </c>
      <c r="D423" s="49" t="s">
        <v>45</v>
      </c>
      <c r="E423" s="49"/>
      <c r="F423" s="68">
        <v>45819</v>
      </c>
      <c r="G423" s="69" t="s">
        <v>415</v>
      </c>
      <c r="H423" s="70">
        <v>0.5</v>
      </c>
      <c r="I423" s="70"/>
      <c r="J423" s="70"/>
      <c r="K423" s="71">
        <v>262500</v>
      </c>
      <c r="L423" s="6"/>
      <c r="M423" s="6"/>
      <c r="N423" s="6"/>
      <c r="O423" s="6"/>
      <c r="P423" s="6"/>
    </row>
    <row r="424" spans="1:16" ht="15.75" customHeight="1" x14ac:dyDescent="0.3">
      <c r="A424" s="67">
        <v>421</v>
      </c>
      <c r="B424" s="67" t="s">
        <v>474</v>
      </c>
      <c r="C424" s="72" t="s">
        <v>146</v>
      </c>
      <c r="D424" s="49" t="s">
        <v>100</v>
      </c>
      <c r="E424" s="49"/>
      <c r="F424" s="68">
        <v>45819</v>
      </c>
      <c r="G424" s="69" t="s">
        <v>451</v>
      </c>
      <c r="H424" s="70">
        <v>1</v>
      </c>
      <c r="I424" s="70"/>
      <c r="J424" s="70"/>
      <c r="K424" s="71">
        <v>175000</v>
      </c>
      <c r="L424" s="6"/>
      <c r="M424" s="6"/>
      <c r="N424" s="6"/>
      <c r="O424" s="6"/>
      <c r="P424" s="6"/>
    </row>
    <row r="425" spans="1:16" ht="15.75" customHeight="1" x14ac:dyDescent="0.3">
      <c r="A425" s="67">
        <v>422</v>
      </c>
      <c r="B425" s="67" t="s">
        <v>474</v>
      </c>
      <c r="C425" s="72" t="s">
        <v>164</v>
      </c>
      <c r="D425" s="49" t="s">
        <v>100</v>
      </c>
      <c r="E425" s="49"/>
      <c r="F425" s="68">
        <v>45820</v>
      </c>
      <c r="G425" s="69" t="s">
        <v>415</v>
      </c>
      <c r="H425" s="70">
        <v>1</v>
      </c>
      <c r="I425" s="70"/>
      <c r="J425" s="70"/>
      <c r="K425" s="71">
        <v>525000</v>
      </c>
      <c r="L425" s="6"/>
      <c r="M425" s="6"/>
      <c r="N425" s="6"/>
      <c r="O425" s="6"/>
      <c r="P425" s="6"/>
    </row>
    <row r="426" spans="1:16" ht="15.75" customHeight="1" x14ac:dyDescent="0.3">
      <c r="A426" s="67">
        <v>423</v>
      </c>
      <c r="B426" s="67" t="s">
        <v>474</v>
      </c>
      <c r="C426" s="49" t="s">
        <v>47</v>
      </c>
      <c r="D426" s="72" t="s">
        <v>45</v>
      </c>
      <c r="E426" s="72"/>
      <c r="F426" s="68">
        <v>45820</v>
      </c>
      <c r="G426" s="69" t="s">
        <v>415</v>
      </c>
      <c r="H426" s="70">
        <v>1</v>
      </c>
      <c r="I426" s="70"/>
      <c r="J426" s="70"/>
      <c r="K426" s="71">
        <v>175000</v>
      </c>
      <c r="L426" s="6"/>
      <c r="M426" s="6"/>
      <c r="N426" s="6"/>
      <c r="O426" s="6"/>
      <c r="P426" s="6"/>
    </row>
    <row r="427" spans="1:16" ht="15.75" customHeight="1" x14ac:dyDescent="0.3">
      <c r="A427" s="67">
        <v>424</v>
      </c>
      <c r="B427" s="67" t="s">
        <v>474</v>
      </c>
      <c r="C427" s="49" t="s">
        <v>225</v>
      </c>
      <c r="D427" s="72" t="s">
        <v>100</v>
      </c>
      <c r="E427" s="72"/>
      <c r="F427" s="68">
        <v>45819</v>
      </c>
      <c r="G427" s="69" t="s">
        <v>480</v>
      </c>
      <c r="H427" s="70">
        <v>1</v>
      </c>
      <c r="I427" s="70"/>
      <c r="J427" s="70"/>
      <c r="K427" s="71">
        <v>65625</v>
      </c>
      <c r="L427" s="6"/>
      <c r="M427" s="6"/>
      <c r="N427" s="6"/>
      <c r="O427" s="6"/>
      <c r="P427" s="6"/>
    </row>
    <row r="428" spans="1:16" ht="15.75" customHeight="1" x14ac:dyDescent="0.3">
      <c r="A428" s="67">
        <v>425</v>
      </c>
      <c r="B428" s="67" t="s">
        <v>474</v>
      </c>
      <c r="C428" s="49" t="s">
        <v>224</v>
      </c>
      <c r="D428" s="49" t="s">
        <v>100</v>
      </c>
      <c r="E428" s="49"/>
      <c r="F428" s="68">
        <v>45820</v>
      </c>
      <c r="G428" s="69" t="s">
        <v>480</v>
      </c>
      <c r="H428" s="70">
        <v>1</v>
      </c>
      <c r="I428" s="70"/>
      <c r="J428" s="70"/>
      <c r="K428" s="71">
        <v>65625</v>
      </c>
      <c r="L428" s="6"/>
      <c r="M428" s="6"/>
      <c r="N428" s="6"/>
      <c r="O428" s="6"/>
      <c r="P428" s="6"/>
    </row>
    <row r="429" spans="1:16" ht="15.75" customHeight="1" x14ac:dyDescent="0.3">
      <c r="A429" s="67">
        <v>426</v>
      </c>
      <c r="B429" s="67" t="s">
        <v>474</v>
      </c>
      <c r="C429" s="49" t="s">
        <v>164</v>
      </c>
      <c r="D429" s="49" t="s">
        <v>100</v>
      </c>
      <c r="E429" s="49"/>
      <c r="F429" s="68">
        <v>45821</v>
      </c>
      <c r="G429" s="69" t="s">
        <v>415</v>
      </c>
      <c r="H429" s="70">
        <v>2</v>
      </c>
      <c r="I429" s="70"/>
      <c r="J429" s="70"/>
      <c r="K429" s="71">
        <v>1050000</v>
      </c>
      <c r="L429" s="6"/>
      <c r="M429" s="6"/>
      <c r="N429" s="6"/>
      <c r="O429" s="6"/>
      <c r="P429" s="6"/>
    </row>
    <row r="430" spans="1:16" ht="15.75" customHeight="1" x14ac:dyDescent="0.3">
      <c r="A430" s="67">
        <v>427</v>
      </c>
      <c r="B430" s="67" t="s">
        <v>474</v>
      </c>
      <c r="C430" s="49" t="s">
        <v>47</v>
      </c>
      <c r="D430" s="49" t="s">
        <v>45</v>
      </c>
      <c r="E430" s="49"/>
      <c r="F430" s="68">
        <v>45821</v>
      </c>
      <c r="G430" s="69" t="s">
        <v>415</v>
      </c>
      <c r="H430" s="70">
        <v>0.1</v>
      </c>
      <c r="I430" s="70"/>
      <c r="J430" s="70"/>
      <c r="K430" s="71">
        <v>17500</v>
      </c>
      <c r="L430" s="6"/>
      <c r="M430" s="6"/>
      <c r="N430" s="6"/>
      <c r="O430" s="6"/>
      <c r="P430" s="6"/>
    </row>
    <row r="431" spans="1:16" ht="15.75" customHeight="1" x14ac:dyDescent="0.3">
      <c r="A431" s="67">
        <v>428</v>
      </c>
      <c r="B431" s="67" t="s">
        <v>474</v>
      </c>
      <c r="C431" s="73" t="s">
        <v>223</v>
      </c>
      <c r="D431" s="49" t="s">
        <v>100</v>
      </c>
      <c r="E431" s="49"/>
      <c r="F431" s="68">
        <v>45821</v>
      </c>
      <c r="G431" s="69" t="s">
        <v>415</v>
      </c>
      <c r="H431" s="70">
        <v>1</v>
      </c>
      <c r="I431" s="70"/>
      <c r="J431" s="70"/>
      <c r="K431" s="71">
        <v>43750</v>
      </c>
      <c r="L431" s="6"/>
      <c r="M431" s="6"/>
      <c r="N431" s="6"/>
      <c r="O431" s="6"/>
      <c r="P431" s="6"/>
    </row>
    <row r="432" spans="1:16" ht="15.75" customHeight="1" x14ac:dyDescent="0.3">
      <c r="A432" s="67">
        <v>429</v>
      </c>
      <c r="B432" s="67" t="s">
        <v>474</v>
      </c>
      <c r="C432" s="73" t="s">
        <v>146</v>
      </c>
      <c r="D432" s="49" t="s">
        <v>100</v>
      </c>
      <c r="E432" s="49"/>
      <c r="F432" s="68">
        <v>45821</v>
      </c>
      <c r="G432" s="69" t="s">
        <v>451</v>
      </c>
      <c r="H432" s="70">
        <v>1</v>
      </c>
      <c r="I432" s="70"/>
      <c r="J432" s="70"/>
      <c r="K432" s="71">
        <v>175000</v>
      </c>
      <c r="L432" s="6"/>
      <c r="M432" s="6"/>
      <c r="N432" s="6"/>
      <c r="O432" s="6"/>
      <c r="P432" s="6"/>
    </row>
    <row r="433" spans="1:16" ht="15.75" customHeight="1" x14ac:dyDescent="0.3">
      <c r="A433" s="67">
        <v>430</v>
      </c>
      <c r="B433" s="67" t="s">
        <v>474</v>
      </c>
      <c r="C433" s="49" t="s">
        <v>164</v>
      </c>
      <c r="D433" s="72" t="s">
        <v>100</v>
      </c>
      <c r="E433" s="72"/>
      <c r="F433" s="68">
        <v>45823</v>
      </c>
      <c r="G433" s="69" t="s">
        <v>415</v>
      </c>
      <c r="H433" s="70">
        <v>2</v>
      </c>
      <c r="I433" s="70"/>
      <c r="J433" s="70"/>
      <c r="K433" s="71">
        <v>1050000</v>
      </c>
      <c r="L433" s="6"/>
      <c r="M433" s="6"/>
      <c r="N433" s="6"/>
      <c r="O433" s="6"/>
      <c r="P433" s="6"/>
    </row>
    <row r="434" spans="1:16" ht="15.75" customHeight="1" x14ac:dyDescent="0.3">
      <c r="A434" s="67">
        <v>431</v>
      </c>
      <c r="B434" s="67" t="s">
        <v>474</v>
      </c>
      <c r="C434" s="49" t="s">
        <v>146</v>
      </c>
      <c r="D434" s="72" t="s">
        <v>100</v>
      </c>
      <c r="E434" s="72"/>
      <c r="F434" s="68">
        <v>45822</v>
      </c>
      <c r="G434" s="69" t="s">
        <v>451</v>
      </c>
      <c r="H434" s="70">
        <v>1</v>
      </c>
      <c r="I434" s="70"/>
      <c r="J434" s="70"/>
      <c r="K434" s="71">
        <v>175000</v>
      </c>
      <c r="L434" s="6"/>
      <c r="M434" s="6"/>
      <c r="N434" s="6"/>
      <c r="O434" s="6"/>
      <c r="P434" s="6"/>
    </row>
    <row r="435" spans="1:16" ht="15.75" customHeight="1" x14ac:dyDescent="0.3">
      <c r="A435" s="67">
        <v>432</v>
      </c>
      <c r="B435" s="67" t="s">
        <v>474</v>
      </c>
      <c r="C435" s="49" t="s">
        <v>223</v>
      </c>
      <c r="D435" s="72" t="s">
        <v>100</v>
      </c>
      <c r="E435" s="72"/>
      <c r="F435" s="68">
        <v>45822</v>
      </c>
      <c r="G435" s="69" t="s">
        <v>415</v>
      </c>
      <c r="H435" s="70">
        <v>1</v>
      </c>
      <c r="I435" s="70"/>
      <c r="J435" s="70"/>
      <c r="K435" s="71">
        <v>43750</v>
      </c>
      <c r="L435" s="6"/>
      <c r="M435" s="6"/>
      <c r="N435" s="6"/>
      <c r="O435" s="6"/>
      <c r="P435" s="6"/>
    </row>
    <row r="436" spans="1:16" ht="15.75" customHeight="1" x14ac:dyDescent="0.3">
      <c r="A436" s="67">
        <v>433</v>
      </c>
      <c r="B436" s="67" t="s">
        <v>474</v>
      </c>
      <c r="C436" s="49" t="s">
        <v>147</v>
      </c>
      <c r="D436" s="72" t="s">
        <v>148</v>
      </c>
      <c r="E436" s="72"/>
      <c r="F436" s="68">
        <v>45823</v>
      </c>
      <c r="G436" s="69" t="s">
        <v>451</v>
      </c>
      <c r="H436" s="70">
        <v>0.5</v>
      </c>
      <c r="I436" s="70"/>
      <c r="J436" s="70"/>
      <c r="K436" s="71">
        <v>175000</v>
      </c>
      <c r="L436" s="6"/>
      <c r="M436" s="6"/>
      <c r="N436" s="6"/>
      <c r="O436" s="6"/>
      <c r="P436" s="6"/>
    </row>
    <row r="437" spans="1:16" ht="15.75" customHeight="1" x14ac:dyDescent="0.3">
      <c r="A437" s="67">
        <v>434</v>
      </c>
      <c r="B437" s="67" t="s">
        <v>474</v>
      </c>
      <c r="C437" s="49" t="s">
        <v>147</v>
      </c>
      <c r="D437" s="49" t="s">
        <v>148</v>
      </c>
      <c r="E437" s="49"/>
      <c r="F437" s="68">
        <v>45824</v>
      </c>
      <c r="G437" s="69" t="s">
        <v>451</v>
      </c>
      <c r="H437" s="70">
        <v>0.5</v>
      </c>
      <c r="I437" s="70"/>
      <c r="J437" s="70"/>
      <c r="K437" s="71">
        <v>175000</v>
      </c>
      <c r="L437" s="6"/>
      <c r="M437" s="6"/>
      <c r="N437" s="6"/>
      <c r="O437" s="6"/>
      <c r="P437" s="6"/>
    </row>
    <row r="438" spans="1:16" ht="15.75" customHeight="1" x14ac:dyDescent="0.3">
      <c r="A438" s="67">
        <v>435</v>
      </c>
      <c r="B438" s="67" t="s">
        <v>474</v>
      </c>
      <c r="C438" s="49" t="s">
        <v>147</v>
      </c>
      <c r="D438" s="49" t="s">
        <v>148</v>
      </c>
      <c r="E438" s="49"/>
      <c r="F438" s="68">
        <v>45826</v>
      </c>
      <c r="G438" s="69" t="s">
        <v>451</v>
      </c>
      <c r="H438" s="70">
        <v>1</v>
      </c>
      <c r="I438" s="70"/>
      <c r="J438" s="70"/>
      <c r="K438" s="71">
        <v>350000</v>
      </c>
      <c r="L438" s="6"/>
      <c r="M438" s="6"/>
      <c r="N438" s="6"/>
      <c r="O438" s="6"/>
      <c r="P438" s="6"/>
    </row>
    <row r="439" spans="1:16" ht="15.75" customHeight="1" x14ac:dyDescent="0.3">
      <c r="A439" s="67">
        <v>436</v>
      </c>
      <c r="B439" s="67" t="s">
        <v>474</v>
      </c>
      <c r="C439" s="49" t="s">
        <v>147</v>
      </c>
      <c r="D439" s="49" t="s">
        <v>148</v>
      </c>
      <c r="E439" s="49"/>
      <c r="F439" s="68">
        <v>45825</v>
      </c>
      <c r="G439" s="69" t="s">
        <v>451</v>
      </c>
      <c r="H439" s="70">
        <v>1</v>
      </c>
      <c r="I439" s="70"/>
      <c r="J439" s="70"/>
      <c r="K439" s="71">
        <v>350000</v>
      </c>
      <c r="L439" s="6"/>
      <c r="M439" s="6"/>
      <c r="N439" s="6"/>
      <c r="O439" s="6"/>
      <c r="P439" s="6"/>
    </row>
    <row r="440" spans="1:16" ht="15.75" customHeight="1" x14ac:dyDescent="0.3">
      <c r="A440" s="67">
        <v>437</v>
      </c>
      <c r="B440" s="67" t="s">
        <v>474</v>
      </c>
      <c r="C440" s="49" t="s">
        <v>149</v>
      </c>
      <c r="D440" s="49" t="s">
        <v>148</v>
      </c>
      <c r="E440" s="49"/>
      <c r="F440" s="68">
        <v>45826</v>
      </c>
      <c r="G440" s="69" t="s">
        <v>481</v>
      </c>
      <c r="H440" s="70">
        <v>3</v>
      </c>
      <c r="I440" s="70"/>
      <c r="J440" s="70"/>
      <c r="K440" s="71">
        <v>1050000</v>
      </c>
      <c r="L440" s="6"/>
      <c r="M440" s="6"/>
      <c r="N440" s="6"/>
      <c r="O440" s="6"/>
      <c r="P440" s="6"/>
    </row>
    <row r="441" spans="1:16" ht="15.75" customHeight="1" x14ac:dyDescent="0.3">
      <c r="A441" s="67">
        <v>438</v>
      </c>
      <c r="B441" s="67" t="s">
        <v>474</v>
      </c>
      <c r="C441" s="49" t="s">
        <v>146</v>
      </c>
      <c r="D441" s="49" t="s">
        <v>100</v>
      </c>
      <c r="E441" s="49"/>
      <c r="F441" s="68">
        <v>45826</v>
      </c>
      <c r="G441" s="69" t="s">
        <v>451</v>
      </c>
      <c r="H441" s="70">
        <v>0.5</v>
      </c>
      <c r="I441" s="70"/>
      <c r="J441" s="70"/>
      <c r="K441" s="71">
        <v>87500</v>
      </c>
      <c r="L441" s="6"/>
      <c r="M441" s="6"/>
      <c r="N441" s="6"/>
      <c r="O441" s="6"/>
      <c r="P441" s="6"/>
    </row>
    <row r="442" spans="1:16" ht="15.75" customHeight="1" x14ac:dyDescent="0.3">
      <c r="A442" s="67">
        <v>439</v>
      </c>
      <c r="B442" s="67" t="s">
        <v>474</v>
      </c>
      <c r="C442" s="49" t="s">
        <v>149</v>
      </c>
      <c r="D442" s="49" t="s">
        <v>148</v>
      </c>
      <c r="E442" s="49"/>
      <c r="F442" s="68">
        <v>45827</v>
      </c>
      <c r="G442" s="69" t="s">
        <v>481</v>
      </c>
      <c r="H442" s="70">
        <v>3</v>
      </c>
      <c r="I442" s="70"/>
      <c r="J442" s="70"/>
      <c r="K442" s="71">
        <v>1050000</v>
      </c>
      <c r="L442" s="6"/>
      <c r="M442" s="6"/>
      <c r="N442" s="6"/>
      <c r="O442" s="6"/>
      <c r="P442" s="6"/>
    </row>
    <row r="443" spans="1:16" ht="15.75" customHeight="1" x14ac:dyDescent="0.3">
      <c r="A443" s="67">
        <v>440</v>
      </c>
      <c r="B443" s="67" t="s">
        <v>474</v>
      </c>
      <c r="C443" s="49" t="s">
        <v>164</v>
      </c>
      <c r="D443" s="49" t="s">
        <v>100</v>
      </c>
      <c r="E443" s="49"/>
      <c r="F443" s="68">
        <v>45827</v>
      </c>
      <c r="G443" s="69" t="s">
        <v>415</v>
      </c>
      <c r="H443" s="70">
        <v>1</v>
      </c>
      <c r="I443" s="70"/>
      <c r="J443" s="70"/>
      <c r="K443" s="71">
        <v>525000</v>
      </c>
      <c r="L443" s="6"/>
      <c r="M443" s="6"/>
      <c r="N443" s="6"/>
      <c r="O443" s="6"/>
      <c r="P443" s="6"/>
    </row>
    <row r="444" spans="1:16" ht="15.75" customHeight="1" x14ac:dyDescent="0.3">
      <c r="A444" s="67">
        <v>441</v>
      </c>
      <c r="B444" s="67" t="s">
        <v>474</v>
      </c>
      <c r="C444" s="49" t="s">
        <v>146</v>
      </c>
      <c r="D444" s="49" t="s">
        <v>100</v>
      </c>
      <c r="E444" s="49"/>
      <c r="F444" s="68">
        <v>45827</v>
      </c>
      <c r="G444" s="69" t="s">
        <v>451</v>
      </c>
      <c r="H444" s="70">
        <v>0.5</v>
      </c>
      <c r="I444" s="70"/>
      <c r="J444" s="70"/>
      <c r="K444" s="71">
        <v>87500</v>
      </c>
      <c r="L444" s="6"/>
      <c r="M444" s="6"/>
      <c r="N444" s="6"/>
      <c r="O444" s="6"/>
      <c r="P444" s="6"/>
    </row>
    <row r="445" spans="1:16" ht="15.75" customHeight="1" x14ac:dyDescent="0.3">
      <c r="A445" s="67">
        <v>442</v>
      </c>
      <c r="B445" s="67" t="s">
        <v>474</v>
      </c>
      <c r="C445" s="49" t="s">
        <v>149</v>
      </c>
      <c r="D445" s="49" t="s">
        <v>148</v>
      </c>
      <c r="E445" s="49"/>
      <c r="F445" s="68">
        <v>45828</v>
      </c>
      <c r="G445" s="69" t="s">
        <v>481</v>
      </c>
      <c r="H445" s="70">
        <v>4</v>
      </c>
      <c r="I445" s="70"/>
      <c r="J445" s="70"/>
      <c r="K445" s="71">
        <v>1400000</v>
      </c>
      <c r="L445" s="6"/>
      <c r="M445" s="6"/>
      <c r="N445" s="6"/>
      <c r="O445" s="6"/>
      <c r="P445" s="6"/>
    </row>
    <row r="446" spans="1:16" ht="15.75" customHeight="1" x14ac:dyDescent="0.3">
      <c r="A446" s="67">
        <v>443</v>
      </c>
      <c r="B446" s="67" t="s">
        <v>474</v>
      </c>
      <c r="C446" s="49" t="s">
        <v>146</v>
      </c>
      <c r="D446" s="49" t="s">
        <v>100</v>
      </c>
      <c r="E446" s="49"/>
      <c r="F446" s="68">
        <v>45829</v>
      </c>
      <c r="G446" s="69" t="s">
        <v>451</v>
      </c>
      <c r="H446" s="70">
        <v>2</v>
      </c>
      <c r="I446" s="70"/>
      <c r="J446" s="70"/>
      <c r="K446" s="71">
        <v>350000</v>
      </c>
      <c r="L446" s="6"/>
      <c r="M446" s="6"/>
      <c r="N446" s="6"/>
      <c r="O446" s="6"/>
      <c r="P446" s="6"/>
    </row>
    <row r="447" spans="1:16" ht="15.75" customHeight="1" x14ac:dyDescent="0.3">
      <c r="A447" s="67">
        <v>444</v>
      </c>
      <c r="B447" s="67" t="s">
        <v>474</v>
      </c>
      <c r="C447" s="49" t="s">
        <v>164</v>
      </c>
      <c r="D447" s="49" t="s">
        <v>100</v>
      </c>
      <c r="E447" s="49"/>
      <c r="F447" s="68">
        <v>45829</v>
      </c>
      <c r="G447" s="69" t="s">
        <v>415</v>
      </c>
      <c r="H447" s="70">
        <v>2</v>
      </c>
      <c r="I447" s="70"/>
      <c r="J447" s="70"/>
      <c r="K447" s="71">
        <v>1050000</v>
      </c>
      <c r="L447" s="6"/>
      <c r="M447" s="6"/>
      <c r="N447" s="6"/>
      <c r="O447" s="6"/>
      <c r="P447" s="6"/>
    </row>
    <row r="448" spans="1:16" ht="15.75" customHeight="1" x14ac:dyDescent="0.3">
      <c r="A448" s="67">
        <v>445</v>
      </c>
      <c r="B448" s="67" t="s">
        <v>482</v>
      </c>
      <c r="C448" s="49" t="s">
        <v>140</v>
      </c>
      <c r="D448" s="49" t="s">
        <v>100</v>
      </c>
      <c r="E448" s="49"/>
      <c r="F448" s="68">
        <v>45793</v>
      </c>
      <c r="G448" s="69" t="s">
        <v>475</v>
      </c>
      <c r="H448" s="70">
        <v>1</v>
      </c>
      <c r="I448" s="70"/>
      <c r="J448" s="70"/>
      <c r="K448" s="71">
        <v>41875</v>
      </c>
      <c r="L448" s="6"/>
      <c r="M448" s="6"/>
      <c r="N448" s="6"/>
      <c r="O448" s="6"/>
      <c r="P448" s="6"/>
    </row>
    <row r="449" spans="1:16" ht="15.75" customHeight="1" x14ac:dyDescent="0.3">
      <c r="A449" s="67">
        <v>446</v>
      </c>
      <c r="B449" s="67" t="s">
        <v>482</v>
      </c>
      <c r="C449" s="49" t="s">
        <v>149</v>
      </c>
      <c r="D449" s="49" t="s">
        <v>148</v>
      </c>
      <c r="E449" s="49"/>
      <c r="F449" s="68">
        <v>45794</v>
      </c>
      <c r="G449" s="69" t="s">
        <v>475</v>
      </c>
      <c r="H449" s="70">
        <v>2</v>
      </c>
      <c r="I449" s="70"/>
      <c r="J449" s="70"/>
      <c r="K449" s="71" t="s">
        <v>412</v>
      </c>
      <c r="L449" s="6"/>
      <c r="M449" s="6"/>
      <c r="N449" s="6"/>
      <c r="O449" s="6"/>
      <c r="P449" s="6"/>
    </row>
    <row r="450" spans="1:16" ht="15.75" customHeight="1" x14ac:dyDescent="0.3">
      <c r="A450" s="67">
        <v>447</v>
      </c>
      <c r="B450" s="67" t="s">
        <v>482</v>
      </c>
      <c r="C450" s="49" t="s">
        <v>146</v>
      </c>
      <c r="D450" s="49" t="s">
        <v>483</v>
      </c>
      <c r="E450" s="49"/>
      <c r="F450" s="68">
        <v>45794</v>
      </c>
      <c r="G450" s="69" t="s">
        <v>475</v>
      </c>
      <c r="H450" s="70">
        <v>3</v>
      </c>
      <c r="I450" s="70"/>
      <c r="J450" s="70"/>
      <c r="K450" s="71" t="s">
        <v>412</v>
      </c>
      <c r="L450" s="6"/>
      <c r="M450" s="6"/>
      <c r="N450" s="6"/>
      <c r="O450" s="6"/>
      <c r="P450" s="6"/>
    </row>
    <row r="451" spans="1:16" ht="15.75" customHeight="1" x14ac:dyDescent="0.3">
      <c r="A451" s="67">
        <v>448</v>
      </c>
      <c r="B451" s="67" t="s">
        <v>482</v>
      </c>
      <c r="C451" s="49" t="s">
        <v>484</v>
      </c>
      <c r="D451" s="49" t="s">
        <v>100</v>
      </c>
      <c r="E451" s="49"/>
      <c r="F451" s="68">
        <v>45795</v>
      </c>
      <c r="G451" s="69" t="s">
        <v>485</v>
      </c>
      <c r="H451" s="70">
        <v>4</v>
      </c>
      <c r="I451" s="70"/>
      <c r="J451" s="70"/>
      <c r="K451" s="71" t="s">
        <v>412</v>
      </c>
      <c r="L451" s="6"/>
      <c r="M451" s="6"/>
      <c r="N451" s="6"/>
      <c r="O451" s="6"/>
      <c r="P451" s="6"/>
    </row>
    <row r="452" spans="1:16" ht="15.75" customHeight="1" x14ac:dyDescent="0.3">
      <c r="A452" s="67">
        <v>449</v>
      </c>
      <c r="B452" s="67" t="s">
        <v>482</v>
      </c>
      <c r="C452" s="49" t="s">
        <v>486</v>
      </c>
      <c r="D452" s="49" t="s">
        <v>100</v>
      </c>
      <c r="E452" s="49"/>
      <c r="F452" s="68">
        <v>45795</v>
      </c>
      <c r="G452" s="69" t="s">
        <v>475</v>
      </c>
      <c r="H452" s="70">
        <v>1.5</v>
      </c>
      <c r="I452" s="70"/>
      <c r="J452" s="70"/>
      <c r="K452" s="71" t="s">
        <v>412</v>
      </c>
      <c r="L452" s="6"/>
      <c r="M452" s="6"/>
      <c r="N452" s="6"/>
      <c r="O452" s="6"/>
      <c r="P452" s="6"/>
    </row>
    <row r="453" spans="1:16" ht="15.75" customHeight="1" x14ac:dyDescent="0.3">
      <c r="A453" s="67">
        <v>450</v>
      </c>
      <c r="B453" s="67" t="s">
        <v>482</v>
      </c>
      <c r="C453" s="72" t="s">
        <v>487</v>
      </c>
      <c r="D453" s="49" t="s">
        <v>100</v>
      </c>
      <c r="E453" s="49"/>
      <c r="F453" s="68">
        <v>45795</v>
      </c>
      <c r="G453" s="69" t="s">
        <v>475</v>
      </c>
      <c r="H453" s="70">
        <v>1</v>
      </c>
      <c r="I453" s="70"/>
      <c r="J453" s="70"/>
      <c r="K453" s="71" t="s">
        <v>412</v>
      </c>
      <c r="L453" s="6"/>
      <c r="M453" s="6"/>
      <c r="N453" s="6"/>
      <c r="O453" s="6"/>
      <c r="P453" s="6"/>
    </row>
    <row r="454" spans="1:16" ht="15.75" customHeight="1" x14ac:dyDescent="0.3">
      <c r="A454" s="67">
        <v>451</v>
      </c>
      <c r="B454" s="67" t="s">
        <v>482</v>
      </c>
      <c r="C454" s="49" t="s">
        <v>152</v>
      </c>
      <c r="D454" s="49" t="s">
        <v>100</v>
      </c>
      <c r="E454" s="49"/>
      <c r="F454" s="68">
        <v>45796</v>
      </c>
      <c r="G454" s="69" t="s">
        <v>477</v>
      </c>
      <c r="H454" s="70">
        <v>1</v>
      </c>
      <c r="I454" s="70"/>
      <c r="J454" s="70"/>
      <c r="K454" s="71">
        <v>125625</v>
      </c>
      <c r="L454" s="6"/>
      <c r="M454" s="6"/>
      <c r="N454" s="6"/>
      <c r="O454" s="6"/>
      <c r="P454" s="6"/>
    </row>
    <row r="455" spans="1:16" ht="15.75" customHeight="1" x14ac:dyDescent="0.3">
      <c r="A455" s="67">
        <v>452</v>
      </c>
      <c r="B455" s="67" t="s">
        <v>482</v>
      </c>
      <c r="C455" s="49" t="s">
        <v>140</v>
      </c>
      <c r="D455" s="49" t="s">
        <v>100</v>
      </c>
      <c r="E455" s="49"/>
      <c r="F455" s="68">
        <v>45796</v>
      </c>
      <c r="G455" s="69" t="s">
        <v>477</v>
      </c>
      <c r="H455" s="70">
        <v>2</v>
      </c>
      <c r="I455" s="70"/>
      <c r="J455" s="70"/>
      <c r="K455" s="71" t="s">
        <v>412</v>
      </c>
      <c r="L455" s="6"/>
      <c r="M455" s="6"/>
      <c r="N455" s="6"/>
      <c r="O455" s="6"/>
      <c r="P455" s="6"/>
    </row>
    <row r="456" spans="1:16" ht="15.75" customHeight="1" x14ac:dyDescent="0.3">
      <c r="A456" s="67">
        <v>453</v>
      </c>
      <c r="B456" s="67" t="s">
        <v>482</v>
      </c>
      <c r="C456" s="49" t="s">
        <v>41</v>
      </c>
      <c r="D456" s="49" t="s">
        <v>42</v>
      </c>
      <c r="E456" s="49"/>
      <c r="F456" s="68">
        <v>45796</v>
      </c>
      <c r="G456" s="69" t="s">
        <v>488</v>
      </c>
      <c r="H456" s="70">
        <v>3</v>
      </c>
      <c r="I456" s="70"/>
      <c r="J456" s="70"/>
      <c r="K456" s="71" t="s">
        <v>412</v>
      </c>
      <c r="L456" s="6"/>
      <c r="M456" s="6"/>
      <c r="N456" s="6"/>
      <c r="O456" s="6"/>
      <c r="P456" s="6"/>
    </row>
    <row r="457" spans="1:16" ht="15.75" customHeight="1" x14ac:dyDescent="0.3">
      <c r="A457" s="67">
        <v>454</v>
      </c>
      <c r="B457" s="67" t="s">
        <v>482</v>
      </c>
      <c r="C457" s="49" t="s">
        <v>46</v>
      </c>
      <c r="D457" s="49" t="s">
        <v>45</v>
      </c>
      <c r="E457" s="49"/>
      <c r="F457" s="68">
        <v>45797</v>
      </c>
      <c r="G457" s="69" t="s">
        <v>452</v>
      </c>
      <c r="H457" s="70">
        <v>1</v>
      </c>
      <c r="I457" s="70"/>
      <c r="J457" s="70"/>
      <c r="K457" s="71">
        <v>125625</v>
      </c>
      <c r="L457" s="6"/>
      <c r="M457" s="6"/>
      <c r="N457" s="6"/>
      <c r="O457" s="6"/>
      <c r="P457" s="6"/>
    </row>
    <row r="458" spans="1:16" ht="15.75" customHeight="1" x14ac:dyDescent="0.3">
      <c r="A458" s="67">
        <v>455</v>
      </c>
      <c r="B458" s="67" t="s">
        <v>482</v>
      </c>
      <c r="C458" s="49" t="s">
        <v>152</v>
      </c>
      <c r="D458" s="49" t="s">
        <v>100</v>
      </c>
      <c r="E458" s="49"/>
      <c r="F458" s="68">
        <v>45798</v>
      </c>
      <c r="G458" s="69" t="s">
        <v>488</v>
      </c>
      <c r="H458" s="70">
        <v>1</v>
      </c>
      <c r="I458" s="70"/>
      <c r="J458" s="70"/>
      <c r="K458" s="71" t="s">
        <v>412</v>
      </c>
      <c r="L458" s="6"/>
      <c r="M458" s="6"/>
      <c r="N458" s="6"/>
      <c r="O458" s="6"/>
      <c r="P458" s="6"/>
    </row>
    <row r="459" spans="1:16" ht="15.75" customHeight="1" x14ac:dyDescent="0.3">
      <c r="A459" s="67">
        <v>456</v>
      </c>
      <c r="B459" s="67" t="s">
        <v>482</v>
      </c>
      <c r="C459" s="49" t="s">
        <v>46</v>
      </c>
      <c r="D459" s="49" t="s">
        <v>45</v>
      </c>
      <c r="E459" s="49"/>
      <c r="F459" s="68">
        <v>45799</v>
      </c>
      <c r="G459" s="69" t="s">
        <v>452</v>
      </c>
      <c r="H459" s="70">
        <v>1.5</v>
      </c>
      <c r="I459" s="70"/>
      <c r="J459" s="70"/>
      <c r="K459" s="71">
        <v>188437.5</v>
      </c>
      <c r="L459" s="6"/>
      <c r="M459" s="6"/>
      <c r="N459" s="6"/>
      <c r="O459" s="6"/>
      <c r="P459" s="6"/>
    </row>
    <row r="460" spans="1:16" ht="15.75" customHeight="1" x14ac:dyDescent="0.3">
      <c r="A460" s="67">
        <v>457</v>
      </c>
      <c r="B460" s="67" t="s">
        <v>482</v>
      </c>
      <c r="C460" s="72" t="s">
        <v>46</v>
      </c>
      <c r="D460" s="49" t="s">
        <v>45</v>
      </c>
      <c r="E460" s="49"/>
      <c r="F460" s="68">
        <v>45800</v>
      </c>
      <c r="G460" s="69" t="s">
        <v>452</v>
      </c>
      <c r="H460" s="70">
        <v>1.5</v>
      </c>
      <c r="I460" s="70"/>
      <c r="J460" s="70"/>
      <c r="K460" s="71">
        <v>188437.5</v>
      </c>
      <c r="L460" s="6"/>
      <c r="M460" s="6"/>
      <c r="N460" s="6"/>
      <c r="O460" s="6"/>
      <c r="P460" s="6"/>
    </row>
    <row r="461" spans="1:16" ht="15.75" customHeight="1" x14ac:dyDescent="0.3">
      <c r="A461" s="67">
        <v>458</v>
      </c>
      <c r="B461" s="67" t="s">
        <v>482</v>
      </c>
      <c r="C461" s="72" t="s">
        <v>48</v>
      </c>
      <c r="D461" s="49" t="s">
        <v>45</v>
      </c>
      <c r="E461" s="49"/>
      <c r="F461" s="68">
        <v>45801</v>
      </c>
      <c r="G461" s="69" t="s">
        <v>415</v>
      </c>
      <c r="H461" s="70">
        <v>1</v>
      </c>
      <c r="I461" s="70"/>
      <c r="J461" s="70"/>
      <c r="K461" s="71">
        <v>502500</v>
      </c>
      <c r="L461" s="6"/>
      <c r="M461" s="6"/>
      <c r="N461" s="6"/>
      <c r="O461" s="6"/>
      <c r="P461" s="6"/>
    </row>
    <row r="462" spans="1:16" ht="15.75" customHeight="1" x14ac:dyDescent="0.3">
      <c r="A462" s="67">
        <v>459</v>
      </c>
      <c r="B462" s="67" t="s">
        <v>482</v>
      </c>
      <c r="C462" s="72" t="s">
        <v>48</v>
      </c>
      <c r="D462" s="49" t="s">
        <v>45</v>
      </c>
      <c r="E462" s="49"/>
      <c r="F462" s="68">
        <v>45802</v>
      </c>
      <c r="G462" s="69" t="s">
        <v>415</v>
      </c>
      <c r="H462" s="70">
        <v>1</v>
      </c>
      <c r="I462" s="70"/>
      <c r="J462" s="70"/>
      <c r="K462" s="71">
        <v>502500</v>
      </c>
      <c r="L462" s="6"/>
      <c r="M462" s="6"/>
      <c r="N462" s="6"/>
      <c r="O462" s="6"/>
      <c r="P462" s="6"/>
    </row>
    <row r="463" spans="1:16" ht="15.75" customHeight="1" x14ac:dyDescent="0.3">
      <c r="A463" s="67">
        <v>460</v>
      </c>
      <c r="B463" s="67" t="s">
        <v>482</v>
      </c>
      <c r="C463" s="72" t="s">
        <v>146</v>
      </c>
      <c r="D463" s="49" t="s">
        <v>100</v>
      </c>
      <c r="E463" s="49"/>
      <c r="F463" s="68">
        <v>45802</v>
      </c>
      <c r="G463" s="69" t="s">
        <v>451</v>
      </c>
      <c r="H463" s="70">
        <v>1</v>
      </c>
      <c r="I463" s="70"/>
      <c r="J463" s="70"/>
      <c r="K463" s="71">
        <v>167500</v>
      </c>
      <c r="L463" s="6"/>
      <c r="M463" s="6"/>
      <c r="N463" s="6"/>
      <c r="O463" s="6"/>
      <c r="P463" s="6"/>
    </row>
    <row r="464" spans="1:16" ht="15.75" customHeight="1" x14ac:dyDescent="0.3">
      <c r="A464" s="67">
        <v>461</v>
      </c>
      <c r="B464" s="67" t="s">
        <v>482</v>
      </c>
      <c r="C464" s="49" t="s">
        <v>49</v>
      </c>
      <c r="D464" s="49" t="s">
        <v>45</v>
      </c>
      <c r="E464" s="49"/>
      <c r="F464" s="68">
        <v>45803</v>
      </c>
      <c r="G464" s="69" t="s">
        <v>415</v>
      </c>
      <c r="H464" s="70">
        <v>1</v>
      </c>
      <c r="I464" s="70"/>
      <c r="J464" s="70"/>
      <c r="K464" s="71">
        <v>502500</v>
      </c>
      <c r="L464" s="6"/>
      <c r="M464" s="6"/>
      <c r="N464" s="6"/>
      <c r="O464" s="6"/>
      <c r="P464" s="6"/>
    </row>
    <row r="465" spans="1:16" ht="15.75" customHeight="1" x14ac:dyDescent="0.3">
      <c r="A465" s="67">
        <v>462</v>
      </c>
      <c r="B465" s="67" t="s">
        <v>482</v>
      </c>
      <c r="C465" s="49" t="s">
        <v>49</v>
      </c>
      <c r="D465" s="49" t="s">
        <v>45</v>
      </c>
      <c r="E465" s="49"/>
      <c r="F465" s="68">
        <v>45804</v>
      </c>
      <c r="G465" s="69" t="s">
        <v>415</v>
      </c>
      <c r="H465" s="70">
        <v>1</v>
      </c>
      <c r="I465" s="70"/>
      <c r="J465" s="70"/>
      <c r="K465" s="71">
        <v>502500</v>
      </c>
      <c r="L465" s="6"/>
      <c r="M465" s="6"/>
      <c r="N465" s="6"/>
      <c r="O465" s="6"/>
      <c r="P465" s="6"/>
    </row>
    <row r="466" spans="1:16" ht="15.75" customHeight="1" x14ac:dyDescent="0.3">
      <c r="A466" s="67">
        <v>463</v>
      </c>
      <c r="B466" s="67" t="s">
        <v>482</v>
      </c>
      <c r="C466" s="49" t="s">
        <v>146</v>
      </c>
      <c r="D466" s="49" t="s">
        <v>100</v>
      </c>
      <c r="E466" s="49"/>
      <c r="F466" s="68">
        <v>45805</v>
      </c>
      <c r="G466" s="69" t="s">
        <v>451</v>
      </c>
      <c r="H466" s="70">
        <v>3</v>
      </c>
      <c r="I466" s="70"/>
      <c r="J466" s="70"/>
      <c r="K466" s="71">
        <v>502500</v>
      </c>
      <c r="L466" s="6"/>
      <c r="M466" s="6"/>
      <c r="N466" s="6"/>
      <c r="O466" s="6"/>
      <c r="P466" s="6"/>
    </row>
    <row r="467" spans="1:16" ht="15.75" customHeight="1" x14ac:dyDescent="0.3">
      <c r="A467" s="67">
        <v>464</v>
      </c>
      <c r="B467" s="67" t="s">
        <v>482</v>
      </c>
      <c r="C467" s="49" t="s">
        <v>44</v>
      </c>
      <c r="D467" s="49" t="s">
        <v>45</v>
      </c>
      <c r="E467" s="49"/>
      <c r="F467" s="68">
        <v>45806</v>
      </c>
      <c r="G467" s="69" t="s">
        <v>478</v>
      </c>
      <c r="H467" s="70">
        <v>0.5</v>
      </c>
      <c r="I467" s="70"/>
      <c r="J467" s="70"/>
      <c r="K467" s="71">
        <v>62812.5</v>
      </c>
      <c r="L467" s="6"/>
      <c r="M467" s="6"/>
      <c r="N467" s="6"/>
      <c r="O467" s="6"/>
      <c r="P467" s="6"/>
    </row>
    <row r="468" spans="1:16" ht="15.75" customHeight="1" x14ac:dyDescent="0.3">
      <c r="A468" s="67">
        <v>465</v>
      </c>
      <c r="B468" s="67" t="s">
        <v>482</v>
      </c>
      <c r="C468" s="49" t="s">
        <v>146</v>
      </c>
      <c r="D468" s="49" t="s">
        <v>100</v>
      </c>
      <c r="E468" s="49"/>
      <c r="F468" s="68">
        <v>45807</v>
      </c>
      <c r="G468" s="69" t="s">
        <v>451</v>
      </c>
      <c r="H468" s="70">
        <v>3</v>
      </c>
      <c r="I468" s="70"/>
      <c r="J468" s="70"/>
      <c r="K468" s="71">
        <v>502500</v>
      </c>
      <c r="L468" s="6"/>
      <c r="M468" s="6"/>
      <c r="N468" s="6"/>
      <c r="O468" s="6"/>
      <c r="P468" s="6"/>
    </row>
    <row r="469" spans="1:16" ht="15.75" customHeight="1" x14ac:dyDescent="0.3">
      <c r="A469" s="67">
        <v>466</v>
      </c>
      <c r="B469" s="67" t="s">
        <v>482</v>
      </c>
      <c r="C469" s="49" t="s">
        <v>146</v>
      </c>
      <c r="D469" s="49" t="s">
        <v>100</v>
      </c>
      <c r="E469" s="49"/>
      <c r="F469" s="68">
        <v>45810</v>
      </c>
      <c r="G469" s="69" t="s">
        <v>451</v>
      </c>
      <c r="H469" s="70">
        <v>1</v>
      </c>
      <c r="I469" s="70"/>
      <c r="J469" s="70"/>
      <c r="K469" s="71">
        <v>167500</v>
      </c>
      <c r="L469" s="6"/>
      <c r="M469" s="6"/>
      <c r="N469" s="6"/>
      <c r="O469" s="6"/>
      <c r="P469" s="6"/>
    </row>
    <row r="470" spans="1:16" ht="15.75" customHeight="1" x14ac:dyDescent="0.3">
      <c r="A470" s="67">
        <v>467</v>
      </c>
      <c r="B470" s="67" t="s">
        <v>482</v>
      </c>
      <c r="C470" s="49" t="s">
        <v>164</v>
      </c>
      <c r="D470" s="49" t="s">
        <v>100</v>
      </c>
      <c r="E470" s="49"/>
      <c r="F470" s="68">
        <v>45810</v>
      </c>
      <c r="G470" s="69" t="s">
        <v>415</v>
      </c>
      <c r="H470" s="70">
        <v>1</v>
      </c>
      <c r="I470" s="70"/>
      <c r="J470" s="70"/>
      <c r="K470" s="71">
        <v>502500</v>
      </c>
      <c r="L470" s="6"/>
      <c r="M470" s="6"/>
      <c r="N470" s="6"/>
      <c r="O470" s="6"/>
      <c r="P470" s="6"/>
    </row>
    <row r="471" spans="1:16" ht="15.75" customHeight="1" x14ac:dyDescent="0.3">
      <c r="A471" s="67">
        <v>468</v>
      </c>
      <c r="B471" s="67" t="s">
        <v>482</v>
      </c>
      <c r="C471" s="72" t="s">
        <v>146</v>
      </c>
      <c r="D471" s="49" t="s">
        <v>100</v>
      </c>
      <c r="E471" s="49"/>
      <c r="F471" s="68">
        <v>45811</v>
      </c>
      <c r="G471" s="69" t="s">
        <v>451</v>
      </c>
      <c r="H471" s="70">
        <v>2</v>
      </c>
      <c r="I471" s="70"/>
      <c r="J471" s="70"/>
      <c r="K471" s="71">
        <v>335000</v>
      </c>
      <c r="L471" s="6"/>
      <c r="M471" s="6"/>
      <c r="N471" s="6"/>
      <c r="O471" s="6"/>
      <c r="P471" s="6"/>
    </row>
    <row r="472" spans="1:16" ht="15.75" customHeight="1" x14ac:dyDescent="0.3">
      <c r="A472" s="67">
        <v>469</v>
      </c>
      <c r="B472" s="67" t="s">
        <v>482</v>
      </c>
      <c r="C472" s="72" t="s">
        <v>51</v>
      </c>
      <c r="D472" s="49" t="s">
        <v>45</v>
      </c>
      <c r="E472" s="49"/>
      <c r="F472" s="68">
        <v>45815</v>
      </c>
      <c r="G472" s="69" t="s">
        <v>415</v>
      </c>
      <c r="H472" s="70">
        <v>2</v>
      </c>
      <c r="I472" s="70"/>
      <c r="J472" s="70"/>
      <c r="K472" s="71">
        <v>1005000</v>
      </c>
      <c r="L472" s="6"/>
      <c r="M472" s="6"/>
      <c r="N472" s="6"/>
      <c r="O472" s="6"/>
      <c r="P472" s="6"/>
    </row>
    <row r="473" spans="1:16" ht="15.75" customHeight="1" x14ac:dyDescent="0.3">
      <c r="A473" s="67">
        <v>470</v>
      </c>
      <c r="B473" s="67" t="s">
        <v>482</v>
      </c>
      <c r="C473" s="72" t="s">
        <v>146</v>
      </c>
      <c r="D473" s="49" t="s">
        <v>100</v>
      </c>
      <c r="E473" s="49"/>
      <c r="F473" s="68">
        <v>45816</v>
      </c>
      <c r="G473" s="69" t="s">
        <v>451</v>
      </c>
      <c r="H473" s="70">
        <v>2</v>
      </c>
      <c r="I473" s="70"/>
      <c r="J473" s="70"/>
      <c r="K473" s="71">
        <v>335000</v>
      </c>
      <c r="L473" s="6"/>
      <c r="M473" s="6"/>
      <c r="N473" s="6"/>
      <c r="O473" s="6"/>
      <c r="P473" s="6"/>
    </row>
    <row r="474" spans="1:16" ht="15.75" customHeight="1" x14ac:dyDescent="0.3">
      <c r="A474" s="67">
        <v>471</v>
      </c>
      <c r="B474" s="67" t="s">
        <v>482</v>
      </c>
      <c r="C474" s="49" t="s">
        <v>49</v>
      </c>
      <c r="D474" s="49" t="s">
        <v>45</v>
      </c>
      <c r="E474" s="49"/>
      <c r="F474" s="68">
        <v>45817</v>
      </c>
      <c r="G474" s="69" t="s">
        <v>415</v>
      </c>
      <c r="H474" s="70">
        <v>0.5</v>
      </c>
      <c r="I474" s="70"/>
      <c r="J474" s="70"/>
      <c r="K474" s="71">
        <v>251250</v>
      </c>
      <c r="L474" s="6"/>
      <c r="M474" s="6"/>
      <c r="N474" s="6"/>
      <c r="O474" s="6"/>
      <c r="P474" s="6"/>
    </row>
    <row r="475" spans="1:16" ht="15.75" customHeight="1" x14ac:dyDescent="0.3">
      <c r="A475" s="67">
        <v>472</v>
      </c>
      <c r="B475" s="67" t="s">
        <v>482</v>
      </c>
      <c r="C475" s="49" t="s">
        <v>49</v>
      </c>
      <c r="D475" s="49" t="s">
        <v>45</v>
      </c>
      <c r="E475" s="49"/>
      <c r="F475" s="68">
        <v>45814</v>
      </c>
      <c r="G475" s="69" t="s">
        <v>415</v>
      </c>
      <c r="H475" s="70">
        <v>0.5</v>
      </c>
      <c r="I475" s="70"/>
      <c r="J475" s="70"/>
      <c r="K475" s="71">
        <v>251250</v>
      </c>
      <c r="L475" s="6"/>
      <c r="M475" s="6"/>
      <c r="N475" s="6"/>
      <c r="O475" s="6"/>
      <c r="P475" s="6"/>
    </row>
    <row r="476" spans="1:16" ht="15.75" customHeight="1" x14ac:dyDescent="0.3">
      <c r="A476" s="67">
        <v>473</v>
      </c>
      <c r="B476" s="67" t="s">
        <v>482</v>
      </c>
      <c r="C476" s="49" t="s">
        <v>49</v>
      </c>
      <c r="D476" s="49" t="s">
        <v>45</v>
      </c>
      <c r="E476" s="49"/>
      <c r="F476" s="68">
        <v>45813</v>
      </c>
      <c r="G476" s="69" t="s">
        <v>415</v>
      </c>
      <c r="H476" s="70">
        <v>0.5</v>
      </c>
      <c r="I476" s="70"/>
      <c r="J476" s="70"/>
      <c r="K476" s="71">
        <v>251250</v>
      </c>
      <c r="L476" s="6"/>
      <c r="M476" s="6"/>
      <c r="N476" s="6"/>
      <c r="O476" s="6"/>
      <c r="P476" s="6"/>
    </row>
    <row r="477" spans="1:16" ht="15.75" customHeight="1" x14ac:dyDescent="0.3">
      <c r="A477" s="67">
        <v>474</v>
      </c>
      <c r="B477" s="67" t="s">
        <v>482</v>
      </c>
      <c r="C477" s="49" t="s">
        <v>49</v>
      </c>
      <c r="D477" s="49" t="s">
        <v>45</v>
      </c>
      <c r="E477" s="49"/>
      <c r="F477" s="68">
        <v>45812</v>
      </c>
      <c r="G477" s="69" t="s">
        <v>415</v>
      </c>
      <c r="H477" s="70">
        <v>0.5</v>
      </c>
      <c r="I477" s="70"/>
      <c r="J477" s="70"/>
      <c r="K477" s="71">
        <v>251250</v>
      </c>
      <c r="L477" s="6"/>
      <c r="M477" s="6"/>
      <c r="N477" s="6"/>
      <c r="O477" s="6"/>
      <c r="P477" s="6"/>
    </row>
    <row r="478" spans="1:16" ht="15.75" customHeight="1" x14ac:dyDescent="0.3">
      <c r="A478" s="67">
        <v>475</v>
      </c>
      <c r="B478" s="67" t="s">
        <v>482</v>
      </c>
      <c r="C478" s="49" t="s">
        <v>49</v>
      </c>
      <c r="D478" s="49" t="s">
        <v>45</v>
      </c>
      <c r="E478" s="49"/>
      <c r="F478" s="68">
        <v>45818</v>
      </c>
      <c r="G478" s="69" t="s">
        <v>415</v>
      </c>
      <c r="H478" s="70" t="s">
        <v>489</v>
      </c>
      <c r="I478" s="70"/>
      <c r="J478" s="70"/>
      <c r="K478" s="71" t="s">
        <v>412</v>
      </c>
      <c r="L478" s="6"/>
      <c r="M478" s="6"/>
      <c r="N478" s="6"/>
      <c r="O478" s="6"/>
      <c r="P478" s="6"/>
    </row>
    <row r="479" spans="1:16" ht="15.75" customHeight="1" x14ac:dyDescent="0.3">
      <c r="A479" s="67">
        <v>476</v>
      </c>
      <c r="B479" s="67" t="s">
        <v>482</v>
      </c>
      <c r="C479" s="49" t="s">
        <v>146</v>
      </c>
      <c r="D479" s="49" t="s">
        <v>100</v>
      </c>
      <c r="E479" s="49"/>
      <c r="F479" s="68">
        <v>45818</v>
      </c>
      <c r="G479" s="69" t="s">
        <v>451</v>
      </c>
      <c r="H479" s="70">
        <v>1</v>
      </c>
      <c r="I479" s="70"/>
      <c r="J479" s="70"/>
      <c r="K479" s="71">
        <v>167500</v>
      </c>
      <c r="L479" s="6"/>
      <c r="M479" s="6"/>
      <c r="N479" s="6"/>
      <c r="O479" s="6"/>
      <c r="P479" s="6"/>
    </row>
    <row r="480" spans="1:16" ht="15.75" customHeight="1" x14ac:dyDescent="0.3">
      <c r="A480" s="67">
        <v>477</v>
      </c>
      <c r="B480" s="67" t="s">
        <v>482</v>
      </c>
      <c r="C480" s="49" t="s">
        <v>164</v>
      </c>
      <c r="D480" s="49" t="s">
        <v>100</v>
      </c>
      <c r="E480" s="49"/>
      <c r="F480" s="68">
        <v>45818</v>
      </c>
      <c r="G480" s="69" t="s">
        <v>415</v>
      </c>
      <c r="H480" s="70">
        <v>1</v>
      </c>
      <c r="I480" s="70"/>
      <c r="J480" s="70"/>
      <c r="K480" s="71">
        <v>502500</v>
      </c>
      <c r="L480" s="6"/>
      <c r="M480" s="6"/>
      <c r="N480" s="6"/>
      <c r="O480" s="6"/>
      <c r="P480" s="6"/>
    </row>
    <row r="481" spans="1:16" ht="15.75" customHeight="1" x14ac:dyDescent="0.3">
      <c r="A481" s="67">
        <v>478</v>
      </c>
      <c r="B481" s="67" t="s">
        <v>482</v>
      </c>
      <c r="C481" s="49" t="s">
        <v>49</v>
      </c>
      <c r="D481" s="49" t="s">
        <v>45</v>
      </c>
      <c r="E481" s="49"/>
      <c r="F481" s="68">
        <v>45819</v>
      </c>
      <c r="G481" s="69" t="s">
        <v>415</v>
      </c>
      <c r="H481" s="70">
        <v>2</v>
      </c>
      <c r="I481" s="70"/>
      <c r="J481" s="70"/>
      <c r="K481" s="71">
        <v>1005000</v>
      </c>
      <c r="L481" s="6"/>
      <c r="M481" s="6"/>
      <c r="N481" s="6"/>
      <c r="O481" s="6"/>
      <c r="P481" s="6"/>
    </row>
    <row r="482" spans="1:16" ht="15.75" customHeight="1" x14ac:dyDescent="0.3">
      <c r="A482" s="67">
        <v>479</v>
      </c>
      <c r="B482" s="67" t="s">
        <v>482</v>
      </c>
      <c r="C482" s="49" t="s">
        <v>146</v>
      </c>
      <c r="D482" s="49" t="s">
        <v>100</v>
      </c>
      <c r="E482" s="49"/>
      <c r="F482" s="68">
        <v>45820</v>
      </c>
      <c r="G482" s="69" t="s">
        <v>451</v>
      </c>
      <c r="H482" s="70">
        <v>4</v>
      </c>
      <c r="I482" s="70"/>
      <c r="J482" s="70"/>
      <c r="K482" s="71">
        <v>670000</v>
      </c>
      <c r="L482" s="6"/>
      <c r="M482" s="6"/>
      <c r="N482" s="6"/>
      <c r="O482" s="6"/>
      <c r="P482" s="6"/>
    </row>
    <row r="483" spans="1:16" ht="15.75" customHeight="1" x14ac:dyDescent="0.3">
      <c r="A483" s="67">
        <v>480</v>
      </c>
      <c r="B483" s="67" t="s">
        <v>482</v>
      </c>
      <c r="C483" s="49" t="s">
        <v>164</v>
      </c>
      <c r="D483" s="49" t="s">
        <v>100</v>
      </c>
      <c r="E483" s="49"/>
      <c r="F483" s="68">
        <v>45820</v>
      </c>
      <c r="G483" s="69" t="s">
        <v>415</v>
      </c>
      <c r="H483" s="70">
        <v>1</v>
      </c>
      <c r="I483" s="70"/>
      <c r="J483" s="70"/>
      <c r="K483" s="71">
        <v>502500</v>
      </c>
      <c r="L483" s="6"/>
      <c r="M483" s="6"/>
      <c r="N483" s="6"/>
      <c r="O483" s="6"/>
      <c r="P483" s="6"/>
    </row>
    <row r="484" spans="1:16" ht="15.75" customHeight="1" x14ac:dyDescent="0.3">
      <c r="A484" s="67">
        <v>481</v>
      </c>
      <c r="B484" s="67" t="s">
        <v>482</v>
      </c>
      <c r="C484" s="49" t="s">
        <v>49</v>
      </c>
      <c r="D484" s="49" t="s">
        <v>45</v>
      </c>
      <c r="E484" s="49"/>
      <c r="F484" s="68">
        <v>45821</v>
      </c>
      <c r="G484" s="69" t="s">
        <v>415</v>
      </c>
      <c r="H484" s="70">
        <v>1</v>
      </c>
      <c r="I484" s="70"/>
      <c r="J484" s="70"/>
      <c r="K484" s="71">
        <v>502500</v>
      </c>
      <c r="L484" s="6"/>
      <c r="M484" s="6"/>
      <c r="N484" s="6"/>
      <c r="O484" s="6"/>
      <c r="P484" s="6"/>
    </row>
    <row r="485" spans="1:16" ht="15.75" customHeight="1" x14ac:dyDescent="0.3">
      <c r="A485" s="67">
        <v>482</v>
      </c>
      <c r="B485" s="67" t="s">
        <v>482</v>
      </c>
      <c r="C485" s="49" t="s">
        <v>48</v>
      </c>
      <c r="D485" s="49" t="s">
        <v>45</v>
      </c>
      <c r="E485" s="49"/>
      <c r="F485" s="68">
        <v>45822</v>
      </c>
      <c r="G485" s="69" t="s">
        <v>415</v>
      </c>
      <c r="H485" s="70">
        <v>1</v>
      </c>
      <c r="I485" s="70"/>
      <c r="J485" s="70"/>
      <c r="K485" s="71">
        <v>502500</v>
      </c>
      <c r="L485" s="6"/>
      <c r="M485" s="6"/>
      <c r="N485" s="6"/>
      <c r="O485" s="6"/>
      <c r="P485" s="6"/>
    </row>
    <row r="486" spans="1:16" ht="15.75" customHeight="1" x14ac:dyDescent="0.3">
      <c r="A486" s="67">
        <v>483</v>
      </c>
      <c r="B486" s="67" t="s">
        <v>482</v>
      </c>
      <c r="C486" s="49" t="s">
        <v>146</v>
      </c>
      <c r="D486" s="49" t="s">
        <v>100</v>
      </c>
      <c r="E486" s="49"/>
      <c r="F486" s="68">
        <v>45823</v>
      </c>
      <c r="G486" s="69" t="s">
        <v>451</v>
      </c>
      <c r="H486" s="70">
        <v>2</v>
      </c>
      <c r="I486" s="70"/>
      <c r="J486" s="70"/>
      <c r="K486" s="71">
        <v>335000</v>
      </c>
      <c r="L486" s="6"/>
      <c r="M486" s="6"/>
      <c r="N486" s="6"/>
      <c r="O486" s="6"/>
      <c r="P486" s="6"/>
    </row>
    <row r="487" spans="1:16" ht="15.75" customHeight="1" x14ac:dyDescent="0.3">
      <c r="A487" s="67">
        <v>484</v>
      </c>
      <c r="B487" s="67" t="s">
        <v>482</v>
      </c>
      <c r="C487" s="49" t="s">
        <v>146</v>
      </c>
      <c r="D487" s="49" t="s">
        <v>100</v>
      </c>
      <c r="E487" s="49"/>
      <c r="F487" s="68">
        <v>45824</v>
      </c>
      <c r="G487" s="69" t="s">
        <v>451</v>
      </c>
      <c r="H487" s="70">
        <v>1</v>
      </c>
      <c r="I487" s="70"/>
      <c r="J487" s="70"/>
      <c r="K487" s="71">
        <v>167500</v>
      </c>
      <c r="L487" s="6"/>
      <c r="M487" s="6"/>
      <c r="N487" s="6"/>
      <c r="O487" s="6"/>
      <c r="P487" s="6"/>
    </row>
    <row r="488" spans="1:16" ht="15.75" customHeight="1" x14ac:dyDescent="0.3">
      <c r="A488" s="67">
        <v>485</v>
      </c>
      <c r="B488" s="67" t="s">
        <v>482</v>
      </c>
      <c r="C488" s="49" t="s">
        <v>146</v>
      </c>
      <c r="D488" s="49" t="s">
        <v>100</v>
      </c>
      <c r="E488" s="49"/>
      <c r="F488" s="68">
        <v>45828</v>
      </c>
      <c r="G488" s="69" t="s">
        <v>451</v>
      </c>
      <c r="H488" s="70">
        <v>1</v>
      </c>
      <c r="I488" s="70"/>
      <c r="J488" s="70"/>
      <c r="K488" s="71">
        <v>167500</v>
      </c>
      <c r="L488" s="6"/>
      <c r="M488" s="6"/>
      <c r="N488" s="6"/>
      <c r="O488" s="6"/>
      <c r="P488" s="6"/>
    </row>
    <row r="489" spans="1:16" ht="15.75" customHeight="1" x14ac:dyDescent="0.3">
      <c r="A489" s="67">
        <v>486</v>
      </c>
      <c r="B489" s="67" t="s">
        <v>482</v>
      </c>
      <c r="C489" s="49" t="s">
        <v>164</v>
      </c>
      <c r="D489" s="49" t="s">
        <v>100</v>
      </c>
      <c r="E489" s="49"/>
      <c r="F489" s="68">
        <v>45828</v>
      </c>
      <c r="G489" s="69" t="s">
        <v>415</v>
      </c>
      <c r="H489" s="70">
        <v>0.5</v>
      </c>
      <c r="I489" s="70"/>
      <c r="J489" s="70"/>
      <c r="K489" s="71">
        <v>251250</v>
      </c>
      <c r="L489" s="6"/>
      <c r="M489" s="6"/>
      <c r="N489" s="6"/>
      <c r="O489" s="6"/>
      <c r="P489" s="6"/>
    </row>
    <row r="490" spans="1:16" ht="15.75" customHeight="1" x14ac:dyDescent="0.3">
      <c r="A490" s="67">
        <v>487</v>
      </c>
      <c r="B490" s="67" t="s">
        <v>482</v>
      </c>
      <c r="C490" s="49" t="s">
        <v>146</v>
      </c>
      <c r="D490" s="49" t="s">
        <v>100</v>
      </c>
      <c r="E490" s="49"/>
      <c r="F490" s="68">
        <v>45829</v>
      </c>
      <c r="G490" s="69" t="s">
        <v>451</v>
      </c>
      <c r="H490" s="70">
        <v>1</v>
      </c>
      <c r="I490" s="70"/>
      <c r="J490" s="70"/>
      <c r="K490" s="71">
        <v>167500</v>
      </c>
      <c r="L490" s="6"/>
      <c r="M490" s="6"/>
      <c r="N490" s="6"/>
      <c r="O490" s="6"/>
      <c r="P490" s="6"/>
    </row>
    <row r="491" spans="1:16" ht="15.75" customHeight="1" x14ac:dyDescent="0.3">
      <c r="A491" s="67">
        <v>488</v>
      </c>
      <c r="B491" s="67" t="s">
        <v>482</v>
      </c>
      <c r="C491" s="49" t="s">
        <v>146</v>
      </c>
      <c r="D491" s="49" t="s">
        <v>100</v>
      </c>
      <c r="E491" s="49"/>
      <c r="F491" s="68">
        <v>45831</v>
      </c>
      <c r="G491" s="69" t="s">
        <v>451</v>
      </c>
      <c r="H491" s="70">
        <v>5</v>
      </c>
      <c r="I491" s="70"/>
      <c r="J491" s="70"/>
      <c r="K491" s="71">
        <v>837500</v>
      </c>
      <c r="L491" s="6"/>
      <c r="M491" s="6"/>
      <c r="N491" s="6"/>
      <c r="O491" s="6"/>
      <c r="P491" s="6"/>
    </row>
    <row r="492" spans="1:16" ht="15.75" customHeight="1" x14ac:dyDescent="0.3">
      <c r="A492" s="67">
        <v>489</v>
      </c>
      <c r="B492" s="67" t="s">
        <v>490</v>
      </c>
      <c r="C492" s="49" t="s">
        <v>138</v>
      </c>
      <c r="D492" s="49" t="s">
        <v>100</v>
      </c>
      <c r="E492" s="49"/>
      <c r="F492" s="68">
        <v>45792</v>
      </c>
      <c r="G492" s="69" t="s">
        <v>415</v>
      </c>
      <c r="H492" s="70">
        <v>1</v>
      </c>
      <c r="I492" s="70"/>
      <c r="J492" s="70"/>
      <c r="K492" s="71">
        <v>206250</v>
      </c>
      <c r="L492" s="6"/>
      <c r="M492" s="6"/>
      <c r="N492" s="6"/>
      <c r="O492" s="6"/>
      <c r="P492" s="6"/>
    </row>
    <row r="493" spans="1:16" ht="15.75" customHeight="1" x14ac:dyDescent="0.3">
      <c r="A493" s="67">
        <v>490</v>
      </c>
      <c r="B493" s="67" t="s">
        <v>490</v>
      </c>
      <c r="C493" s="49" t="s">
        <v>128</v>
      </c>
      <c r="D493" s="49" t="s">
        <v>102</v>
      </c>
      <c r="E493" s="49"/>
      <c r="F493" s="68">
        <v>45794</v>
      </c>
      <c r="G493" s="69" t="s">
        <v>415</v>
      </c>
      <c r="H493" s="70">
        <v>8</v>
      </c>
      <c r="I493" s="70"/>
      <c r="J493" s="70"/>
      <c r="K493" s="71">
        <v>330000</v>
      </c>
      <c r="L493" s="6"/>
      <c r="M493" s="6"/>
      <c r="N493" s="6"/>
      <c r="O493" s="6"/>
      <c r="P493" s="6"/>
    </row>
    <row r="494" spans="1:16" ht="15.75" customHeight="1" x14ac:dyDescent="0.3">
      <c r="A494" s="67">
        <v>491</v>
      </c>
      <c r="B494" s="67" t="s">
        <v>490</v>
      </c>
      <c r="C494" s="49" t="s">
        <v>138</v>
      </c>
      <c r="D494" s="49" t="s">
        <v>100</v>
      </c>
      <c r="E494" s="49"/>
      <c r="F494" s="68">
        <v>45793</v>
      </c>
      <c r="G494" s="69" t="s">
        <v>415</v>
      </c>
      <c r="H494" s="70">
        <v>6</v>
      </c>
      <c r="I494" s="70"/>
      <c r="J494" s="70"/>
      <c r="K494" s="71">
        <v>1237500</v>
      </c>
      <c r="L494" s="6"/>
      <c r="M494" s="6"/>
      <c r="N494" s="6"/>
      <c r="O494" s="6"/>
      <c r="P494" s="6"/>
    </row>
    <row r="495" spans="1:16" ht="15.75" customHeight="1" x14ac:dyDescent="0.3">
      <c r="A495" s="67">
        <v>492</v>
      </c>
      <c r="B495" s="67" t="s">
        <v>490</v>
      </c>
      <c r="C495" s="49" t="s">
        <v>127</v>
      </c>
      <c r="D495" s="49" t="s">
        <v>102</v>
      </c>
      <c r="E495" s="49"/>
      <c r="F495" s="68">
        <v>45794</v>
      </c>
      <c r="G495" s="69" t="s">
        <v>415</v>
      </c>
      <c r="H495" s="70">
        <v>8</v>
      </c>
      <c r="I495" s="70"/>
      <c r="J495" s="70"/>
      <c r="K495" s="71">
        <v>330000</v>
      </c>
      <c r="L495" s="6"/>
      <c r="M495" s="6"/>
      <c r="N495" s="6"/>
      <c r="O495" s="6"/>
      <c r="P495" s="6"/>
    </row>
    <row r="496" spans="1:16" ht="15.75" customHeight="1" x14ac:dyDescent="0.3">
      <c r="A496" s="67">
        <v>493</v>
      </c>
      <c r="B496" s="67" t="s">
        <v>490</v>
      </c>
      <c r="C496" s="49" t="s">
        <v>138</v>
      </c>
      <c r="D496" s="49" t="s">
        <v>100</v>
      </c>
      <c r="E496" s="49"/>
      <c r="F496" s="68">
        <v>45794</v>
      </c>
      <c r="G496" s="69" t="s">
        <v>415</v>
      </c>
      <c r="H496" s="70">
        <v>3</v>
      </c>
      <c r="I496" s="70"/>
      <c r="J496" s="70"/>
      <c r="K496" s="71">
        <v>618750</v>
      </c>
      <c r="L496" s="6"/>
      <c r="M496" s="6"/>
      <c r="N496" s="6"/>
      <c r="O496" s="6"/>
      <c r="P496" s="6"/>
    </row>
    <row r="497" spans="1:16" ht="15.75" customHeight="1" x14ac:dyDescent="0.3">
      <c r="A497" s="67">
        <v>494</v>
      </c>
      <c r="B497" s="67" t="s">
        <v>490</v>
      </c>
      <c r="C497" s="49" t="s">
        <v>116</v>
      </c>
      <c r="D497" s="49" t="s">
        <v>102</v>
      </c>
      <c r="E497" s="49"/>
      <c r="F497" s="68">
        <v>45792</v>
      </c>
      <c r="G497" s="69" t="s">
        <v>415</v>
      </c>
      <c r="H497" s="70">
        <v>6</v>
      </c>
      <c r="I497" s="70"/>
      <c r="J497" s="70"/>
      <c r="K497" s="71">
        <v>0</v>
      </c>
      <c r="L497" s="6"/>
      <c r="M497" s="6"/>
      <c r="N497" s="6"/>
      <c r="O497" s="6"/>
      <c r="P497" s="6"/>
    </row>
    <row r="498" spans="1:16" ht="15.75" customHeight="1" x14ac:dyDescent="0.3">
      <c r="A498" s="67">
        <v>495</v>
      </c>
      <c r="B498" s="67" t="s">
        <v>490</v>
      </c>
      <c r="C498" s="49" t="s">
        <v>132</v>
      </c>
      <c r="D498" s="49" t="s">
        <v>102</v>
      </c>
      <c r="E498" s="49"/>
      <c r="F498" s="68">
        <v>45791</v>
      </c>
      <c r="G498" s="69" t="s">
        <v>415</v>
      </c>
      <c r="H498" s="70">
        <v>2</v>
      </c>
      <c r="I498" s="70"/>
      <c r="J498" s="70"/>
      <c r="K498" s="71">
        <v>82500</v>
      </c>
      <c r="L498" s="6"/>
      <c r="M498" s="6"/>
      <c r="N498" s="6"/>
      <c r="O498" s="6"/>
      <c r="P498" s="6"/>
    </row>
    <row r="499" spans="1:16" ht="15.75" customHeight="1" x14ac:dyDescent="0.3">
      <c r="A499" s="67">
        <v>496</v>
      </c>
      <c r="B499" s="67" t="s">
        <v>490</v>
      </c>
      <c r="C499" s="49" t="s">
        <v>131</v>
      </c>
      <c r="D499" s="49" t="s">
        <v>102</v>
      </c>
      <c r="E499" s="49"/>
      <c r="F499" s="68">
        <v>45791</v>
      </c>
      <c r="G499" s="69" t="s">
        <v>415</v>
      </c>
      <c r="H499" s="70">
        <v>4</v>
      </c>
      <c r="I499" s="70"/>
      <c r="J499" s="70"/>
      <c r="K499" s="71">
        <v>165000</v>
      </c>
      <c r="L499" s="6"/>
      <c r="M499" s="6"/>
      <c r="N499" s="6"/>
      <c r="O499" s="6"/>
      <c r="P499" s="6"/>
    </row>
    <row r="500" spans="1:16" ht="15.75" customHeight="1" x14ac:dyDescent="0.3">
      <c r="A500" s="67">
        <v>497</v>
      </c>
      <c r="B500" s="67" t="s">
        <v>490</v>
      </c>
      <c r="C500" s="49" t="s">
        <v>130</v>
      </c>
      <c r="D500" s="49" t="s">
        <v>102</v>
      </c>
      <c r="E500" s="49"/>
      <c r="F500" s="68">
        <v>45791</v>
      </c>
      <c r="G500" s="69" t="s">
        <v>415</v>
      </c>
      <c r="H500" s="70">
        <v>1</v>
      </c>
      <c r="I500" s="70"/>
      <c r="J500" s="70"/>
      <c r="K500" s="71">
        <v>41250</v>
      </c>
      <c r="L500" s="6"/>
      <c r="M500" s="6"/>
      <c r="N500" s="6"/>
      <c r="O500" s="6"/>
      <c r="P500" s="6"/>
    </row>
    <row r="501" spans="1:16" ht="15.75" customHeight="1" x14ac:dyDescent="0.3">
      <c r="A501" s="67">
        <v>498</v>
      </c>
      <c r="B501" s="67" t="s">
        <v>490</v>
      </c>
      <c r="C501" s="49" t="s">
        <v>138</v>
      </c>
      <c r="D501" s="49" t="s">
        <v>100</v>
      </c>
      <c r="E501" s="49"/>
      <c r="F501" s="68">
        <v>45791</v>
      </c>
      <c r="G501" s="69" t="s">
        <v>415</v>
      </c>
      <c r="H501" s="70">
        <v>6</v>
      </c>
      <c r="I501" s="70"/>
      <c r="J501" s="70"/>
      <c r="K501" s="71">
        <v>1237500</v>
      </c>
      <c r="L501" s="6"/>
      <c r="M501" s="6"/>
      <c r="N501" s="6"/>
      <c r="O501" s="6"/>
      <c r="P501" s="6"/>
    </row>
    <row r="502" spans="1:16" ht="15.75" customHeight="1" x14ac:dyDescent="0.3">
      <c r="A502" s="67">
        <v>499</v>
      </c>
      <c r="B502" s="67" t="s">
        <v>490</v>
      </c>
      <c r="C502" s="49" t="s">
        <v>128</v>
      </c>
      <c r="D502" s="49" t="s">
        <v>102</v>
      </c>
      <c r="E502" s="49"/>
      <c r="F502" s="68">
        <v>45796</v>
      </c>
      <c r="G502" s="69" t="s">
        <v>415</v>
      </c>
      <c r="H502" s="70">
        <v>8</v>
      </c>
      <c r="I502" s="70"/>
      <c r="J502" s="70"/>
      <c r="K502" s="71">
        <v>330000</v>
      </c>
      <c r="L502" s="6"/>
      <c r="M502" s="6"/>
      <c r="N502" s="6"/>
      <c r="O502" s="6"/>
      <c r="P502" s="6"/>
    </row>
    <row r="503" spans="1:16" ht="15.75" customHeight="1" x14ac:dyDescent="0.3">
      <c r="A503" s="67">
        <v>500</v>
      </c>
      <c r="B503" s="67" t="s">
        <v>490</v>
      </c>
      <c r="C503" s="49" t="s">
        <v>127</v>
      </c>
      <c r="D503" s="49" t="s">
        <v>102</v>
      </c>
      <c r="E503" s="49"/>
      <c r="F503" s="68">
        <v>45797</v>
      </c>
      <c r="G503" s="69" t="s">
        <v>415</v>
      </c>
      <c r="H503" s="70">
        <v>9</v>
      </c>
      <c r="I503" s="70"/>
      <c r="J503" s="70"/>
      <c r="K503" s="71">
        <v>371250</v>
      </c>
      <c r="L503" s="6"/>
      <c r="M503" s="6"/>
      <c r="N503" s="6"/>
      <c r="O503" s="6"/>
      <c r="P503" s="6"/>
    </row>
    <row r="504" spans="1:16" ht="15.75" customHeight="1" x14ac:dyDescent="0.3">
      <c r="A504" s="67">
        <v>501</v>
      </c>
      <c r="B504" s="67" t="s">
        <v>490</v>
      </c>
      <c r="C504" s="49" t="s">
        <v>127</v>
      </c>
      <c r="D504" s="49" t="s">
        <v>102</v>
      </c>
      <c r="E504" s="49"/>
      <c r="F504" s="68">
        <v>45798</v>
      </c>
      <c r="G504" s="69" t="s">
        <v>415</v>
      </c>
      <c r="H504" s="70">
        <v>1</v>
      </c>
      <c r="I504" s="70"/>
      <c r="J504" s="70"/>
      <c r="K504" s="71">
        <v>41250</v>
      </c>
      <c r="L504" s="6"/>
      <c r="M504" s="6"/>
      <c r="N504" s="6"/>
      <c r="O504" s="6"/>
      <c r="P504" s="6"/>
    </row>
    <row r="505" spans="1:16" ht="15.75" customHeight="1" x14ac:dyDescent="0.3">
      <c r="A505" s="67">
        <v>502</v>
      </c>
      <c r="B505" s="67" t="s">
        <v>490</v>
      </c>
      <c r="C505" s="49" t="s">
        <v>73</v>
      </c>
      <c r="D505" s="49" t="s">
        <v>74</v>
      </c>
      <c r="E505" s="49"/>
      <c r="F505" s="68">
        <v>45798</v>
      </c>
      <c r="G505" s="69" t="s">
        <v>421</v>
      </c>
      <c r="H505" s="70">
        <v>1</v>
      </c>
      <c r="I505" s="70"/>
      <c r="J505" s="70"/>
      <c r="K505" s="71">
        <v>1443750</v>
      </c>
      <c r="L505" s="6"/>
      <c r="M505" s="6"/>
      <c r="N505" s="6"/>
      <c r="O505" s="6"/>
      <c r="P505" s="6"/>
    </row>
    <row r="506" spans="1:16" ht="15.75" customHeight="1" x14ac:dyDescent="0.3">
      <c r="A506" s="67">
        <v>503</v>
      </c>
      <c r="B506" s="67" t="s">
        <v>490</v>
      </c>
      <c r="C506" s="49" t="s">
        <v>131</v>
      </c>
      <c r="D506" s="49" t="s">
        <v>102</v>
      </c>
      <c r="E506" s="49"/>
      <c r="F506" s="68">
        <v>45799</v>
      </c>
      <c r="G506" s="69" t="s">
        <v>415</v>
      </c>
      <c r="H506" s="70">
        <v>2</v>
      </c>
      <c r="I506" s="70"/>
      <c r="J506" s="70"/>
      <c r="K506" s="71">
        <v>82500</v>
      </c>
      <c r="L506" s="6"/>
      <c r="M506" s="6"/>
      <c r="N506" s="6"/>
      <c r="O506" s="6"/>
      <c r="P506" s="6"/>
    </row>
    <row r="507" spans="1:16" ht="15.75" customHeight="1" x14ac:dyDescent="0.3">
      <c r="A507" s="67">
        <v>504</v>
      </c>
      <c r="B507" s="67" t="s">
        <v>490</v>
      </c>
      <c r="C507" s="49" t="s">
        <v>127</v>
      </c>
      <c r="D507" s="49" t="s">
        <v>102</v>
      </c>
      <c r="E507" s="49"/>
      <c r="F507" s="68">
        <v>45799</v>
      </c>
      <c r="G507" s="69" t="s">
        <v>415</v>
      </c>
      <c r="H507" s="70">
        <v>6</v>
      </c>
      <c r="I507" s="70"/>
      <c r="J507" s="70"/>
      <c r="K507" s="71">
        <v>247500</v>
      </c>
      <c r="L507" s="6"/>
      <c r="M507" s="6"/>
      <c r="N507" s="6"/>
      <c r="O507" s="6"/>
      <c r="P507" s="6"/>
    </row>
    <row r="508" spans="1:16" ht="15.75" customHeight="1" x14ac:dyDescent="0.3">
      <c r="A508" s="67">
        <v>505</v>
      </c>
      <c r="B508" s="67" t="s">
        <v>490</v>
      </c>
      <c r="C508" s="49" t="s">
        <v>150</v>
      </c>
      <c r="D508" s="49" t="s">
        <v>151</v>
      </c>
      <c r="E508" s="49"/>
      <c r="F508" s="68">
        <v>45800</v>
      </c>
      <c r="G508" s="69" t="s">
        <v>440</v>
      </c>
      <c r="H508" s="70">
        <v>3.5</v>
      </c>
      <c r="I508" s="70"/>
      <c r="J508" s="70"/>
      <c r="K508" s="71">
        <v>288750</v>
      </c>
      <c r="L508" s="6"/>
      <c r="M508" s="6"/>
      <c r="N508" s="6"/>
      <c r="O508" s="6"/>
      <c r="P508" s="6"/>
    </row>
    <row r="509" spans="1:16" ht="15.75" customHeight="1" x14ac:dyDescent="0.3">
      <c r="A509" s="67">
        <v>506</v>
      </c>
      <c r="B509" s="67" t="s">
        <v>490</v>
      </c>
      <c r="C509" s="49" t="s">
        <v>138</v>
      </c>
      <c r="D509" s="49" t="s">
        <v>100</v>
      </c>
      <c r="E509" s="49"/>
      <c r="F509" s="68">
        <v>45800</v>
      </c>
      <c r="G509" s="69" t="s">
        <v>415</v>
      </c>
      <c r="H509" s="70">
        <v>6</v>
      </c>
      <c r="I509" s="70"/>
      <c r="J509" s="70"/>
      <c r="K509" s="71">
        <v>1237500</v>
      </c>
      <c r="L509" s="6"/>
      <c r="M509" s="6"/>
      <c r="N509" s="6"/>
      <c r="O509" s="6"/>
      <c r="P509" s="6"/>
    </row>
    <row r="510" spans="1:16" ht="15.75" customHeight="1" x14ac:dyDescent="0.3">
      <c r="A510" s="67">
        <v>507</v>
      </c>
      <c r="B510" s="67" t="s">
        <v>490</v>
      </c>
      <c r="C510" s="49" t="s">
        <v>127</v>
      </c>
      <c r="D510" s="49" t="s">
        <v>102</v>
      </c>
      <c r="E510" s="49"/>
      <c r="F510" s="68">
        <v>45801</v>
      </c>
      <c r="G510" s="69" t="s">
        <v>415</v>
      </c>
      <c r="H510" s="70">
        <v>9</v>
      </c>
      <c r="I510" s="70"/>
      <c r="J510" s="70"/>
      <c r="K510" s="71">
        <v>371250</v>
      </c>
      <c r="L510" s="6"/>
      <c r="M510" s="6"/>
      <c r="N510" s="6"/>
      <c r="O510" s="6"/>
      <c r="P510" s="6"/>
    </row>
    <row r="511" spans="1:16" ht="15.75" customHeight="1" x14ac:dyDescent="0.3">
      <c r="A511" s="67">
        <v>508</v>
      </c>
      <c r="B511" s="67" t="s">
        <v>490</v>
      </c>
      <c r="C511" s="49" t="s">
        <v>131</v>
      </c>
      <c r="D511" s="49" t="s">
        <v>102</v>
      </c>
      <c r="E511" s="49"/>
      <c r="F511" s="68">
        <v>45802</v>
      </c>
      <c r="G511" s="69" t="s">
        <v>415</v>
      </c>
      <c r="H511" s="70">
        <v>1</v>
      </c>
      <c r="I511" s="70"/>
      <c r="J511" s="70"/>
      <c r="K511" s="71">
        <v>41250</v>
      </c>
      <c r="L511" s="6"/>
      <c r="M511" s="6"/>
      <c r="N511" s="6"/>
      <c r="O511" s="6"/>
      <c r="P511" s="6"/>
    </row>
    <row r="512" spans="1:16" ht="15.75" customHeight="1" x14ac:dyDescent="0.3">
      <c r="A512" s="67">
        <v>509</v>
      </c>
      <c r="B512" s="67" t="s">
        <v>490</v>
      </c>
      <c r="C512" s="49" t="s">
        <v>132</v>
      </c>
      <c r="D512" s="49" t="s">
        <v>102</v>
      </c>
      <c r="E512" s="49"/>
      <c r="F512" s="68">
        <v>45802</v>
      </c>
      <c r="G512" s="69" t="s">
        <v>415</v>
      </c>
      <c r="H512" s="70">
        <v>2</v>
      </c>
      <c r="I512" s="70"/>
      <c r="J512" s="70"/>
      <c r="K512" s="71">
        <v>82500</v>
      </c>
      <c r="L512" s="6"/>
      <c r="M512" s="6"/>
      <c r="N512" s="6"/>
      <c r="O512" s="6"/>
      <c r="P512" s="6"/>
    </row>
    <row r="513" spans="1:16" ht="15.75" customHeight="1" x14ac:dyDescent="0.3">
      <c r="A513" s="67">
        <v>510</v>
      </c>
      <c r="B513" s="67" t="s">
        <v>490</v>
      </c>
      <c r="C513" s="49" t="s">
        <v>75</v>
      </c>
      <c r="D513" s="49" t="s">
        <v>74</v>
      </c>
      <c r="E513" s="49"/>
      <c r="F513" s="68">
        <v>45802</v>
      </c>
      <c r="G513" s="69" t="s">
        <v>449</v>
      </c>
      <c r="H513" s="70">
        <v>1.5</v>
      </c>
      <c r="I513" s="70"/>
      <c r="J513" s="70"/>
      <c r="K513" s="71">
        <v>108281.25</v>
      </c>
      <c r="L513" s="6"/>
      <c r="M513" s="6"/>
      <c r="N513" s="6"/>
      <c r="O513" s="6"/>
      <c r="P513" s="6"/>
    </row>
    <row r="514" spans="1:16" ht="15.75" customHeight="1" x14ac:dyDescent="0.3">
      <c r="A514" s="67">
        <v>511</v>
      </c>
      <c r="B514" s="67" t="s">
        <v>490</v>
      </c>
      <c r="C514" s="49" t="s">
        <v>144</v>
      </c>
      <c r="D514" s="49" t="s">
        <v>100</v>
      </c>
      <c r="E514" s="49"/>
      <c r="F514" s="68">
        <v>45803</v>
      </c>
      <c r="G514" s="69" t="s">
        <v>491</v>
      </c>
      <c r="H514" s="70">
        <v>1</v>
      </c>
      <c r="I514" s="70"/>
      <c r="J514" s="70"/>
      <c r="K514" s="71">
        <v>41250</v>
      </c>
      <c r="L514" s="6"/>
      <c r="M514" s="6"/>
      <c r="N514" s="6"/>
      <c r="O514" s="6"/>
      <c r="P514" s="6"/>
    </row>
    <row r="515" spans="1:16" ht="15.75" customHeight="1" x14ac:dyDescent="0.3">
      <c r="A515" s="67">
        <v>512</v>
      </c>
      <c r="B515" s="67" t="s">
        <v>490</v>
      </c>
      <c r="C515" s="49" t="s">
        <v>138</v>
      </c>
      <c r="D515" s="49" t="s">
        <v>100</v>
      </c>
      <c r="E515" s="49"/>
      <c r="F515" s="68">
        <v>45803</v>
      </c>
      <c r="G515" s="69" t="s">
        <v>415</v>
      </c>
      <c r="H515" s="70">
        <v>6</v>
      </c>
      <c r="I515" s="70"/>
      <c r="J515" s="70"/>
      <c r="K515" s="71">
        <v>1237500</v>
      </c>
      <c r="L515" s="6"/>
      <c r="M515" s="6"/>
      <c r="N515" s="6"/>
      <c r="O515" s="6"/>
      <c r="P515" s="6"/>
    </row>
    <row r="516" spans="1:16" ht="15.75" customHeight="1" x14ac:dyDescent="0.3">
      <c r="A516" s="67">
        <v>513</v>
      </c>
      <c r="B516" s="67" t="s">
        <v>490</v>
      </c>
      <c r="C516" s="49" t="s">
        <v>161</v>
      </c>
      <c r="D516" s="49" t="s">
        <v>100</v>
      </c>
      <c r="E516" s="49"/>
      <c r="F516" s="68">
        <v>45803</v>
      </c>
      <c r="G516" s="69" t="s">
        <v>426</v>
      </c>
      <c r="H516" s="70">
        <v>3</v>
      </c>
      <c r="I516" s="70"/>
      <c r="J516" s="70"/>
      <c r="K516" s="71">
        <v>185625</v>
      </c>
      <c r="L516" s="6"/>
      <c r="M516" s="6"/>
      <c r="N516" s="6"/>
      <c r="O516" s="6"/>
      <c r="P516" s="6"/>
    </row>
    <row r="517" spans="1:16" ht="15.75" customHeight="1" x14ac:dyDescent="0.3">
      <c r="A517" s="67">
        <v>514</v>
      </c>
      <c r="B517" s="67" t="s">
        <v>490</v>
      </c>
      <c r="C517" s="49" t="s">
        <v>75</v>
      </c>
      <c r="D517" s="49" t="s">
        <v>74</v>
      </c>
      <c r="E517" s="49"/>
      <c r="F517" s="68">
        <v>45804</v>
      </c>
      <c r="G517" s="69" t="s">
        <v>449</v>
      </c>
      <c r="H517" s="70">
        <v>3</v>
      </c>
      <c r="I517" s="70"/>
      <c r="J517" s="70"/>
      <c r="K517" s="71">
        <v>216562.5</v>
      </c>
      <c r="L517" s="6"/>
      <c r="M517" s="6"/>
      <c r="N517" s="6"/>
      <c r="O517" s="6"/>
      <c r="P517" s="6"/>
    </row>
    <row r="518" spans="1:16" ht="15.75" customHeight="1" x14ac:dyDescent="0.3">
      <c r="A518" s="67">
        <v>515</v>
      </c>
      <c r="B518" s="67" t="s">
        <v>490</v>
      </c>
      <c r="C518" s="49" t="s">
        <v>150</v>
      </c>
      <c r="D518" s="49" t="s">
        <v>151</v>
      </c>
      <c r="E518" s="49"/>
      <c r="F518" s="68">
        <v>45804</v>
      </c>
      <c r="G518" s="69" t="s">
        <v>440</v>
      </c>
      <c r="H518" s="70">
        <v>1</v>
      </c>
      <c r="I518" s="70"/>
      <c r="J518" s="70"/>
      <c r="K518" s="71">
        <v>82500</v>
      </c>
      <c r="L518" s="6"/>
      <c r="M518" s="6"/>
      <c r="N518" s="6"/>
      <c r="O518" s="6"/>
      <c r="P518" s="6"/>
    </row>
    <row r="519" spans="1:16" ht="15.75" customHeight="1" x14ac:dyDescent="0.3">
      <c r="A519" s="67">
        <v>516</v>
      </c>
      <c r="B519" s="67" t="s">
        <v>490</v>
      </c>
      <c r="C519" s="49" t="s">
        <v>138</v>
      </c>
      <c r="D519" s="49" t="s">
        <v>100</v>
      </c>
      <c r="E519" s="49"/>
      <c r="F519" s="68">
        <v>45804</v>
      </c>
      <c r="G519" s="69" t="s">
        <v>415</v>
      </c>
      <c r="H519" s="70">
        <v>6</v>
      </c>
      <c r="I519" s="70"/>
      <c r="J519" s="70"/>
      <c r="K519" s="71">
        <v>1237500</v>
      </c>
      <c r="L519" s="6"/>
      <c r="M519" s="6"/>
      <c r="N519" s="6"/>
      <c r="O519" s="6"/>
      <c r="P519" s="6"/>
    </row>
    <row r="520" spans="1:16" ht="15.75" customHeight="1" x14ac:dyDescent="0.3">
      <c r="A520" s="67">
        <v>517</v>
      </c>
      <c r="B520" s="67" t="s">
        <v>490</v>
      </c>
      <c r="C520" s="49" t="s">
        <v>75</v>
      </c>
      <c r="D520" s="49" t="s">
        <v>74</v>
      </c>
      <c r="E520" s="49"/>
      <c r="F520" s="68">
        <v>45805</v>
      </c>
      <c r="G520" s="69" t="s">
        <v>449</v>
      </c>
      <c r="H520" s="70">
        <v>1.5</v>
      </c>
      <c r="I520" s="70"/>
      <c r="J520" s="70"/>
      <c r="K520" s="71">
        <v>108281.25</v>
      </c>
      <c r="L520" s="6"/>
      <c r="M520" s="6"/>
      <c r="N520" s="6"/>
      <c r="O520" s="6"/>
      <c r="P520" s="6"/>
    </row>
    <row r="521" spans="1:16" ht="15.75" customHeight="1" x14ac:dyDescent="0.3">
      <c r="A521" s="67">
        <v>518</v>
      </c>
      <c r="B521" s="67" t="s">
        <v>490</v>
      </c>
      <c r="C521" s="49" t="s">
        <v>170</v>
      </c>
      <c r="D521" s="49" t="s">
        <v>100</v>
      </c>
      <c r="E521" s="49"/>
      <c r="F521" s="68">
        <v>45805</v>
      </c>
      <c r="G521" s="69" t="s">
        <v>462</v>
      </c>
      <c r="H521" s="70">
        <v>1</v>
      </c>
      <c r="I521" s="70"/>
      <c r="J521" s="70"/>
      <c r="K521" s="71">
        <v>13750</v>
      </c>
      <c r="L521" s="6"/>
      <c r="M521" s="6"/>
      <c r="N521" s="6"/>
      <c r="O521" s="6"/>
      <c r="P521" s="6"/>
    </row>
    <row r="522" spans="1:16" ht="15.75" customHeight="1" x14ac:dyDescent="0.3">
      <c r="A522" s="67">
        <v>519</v>
      </c>
      <c r="B522" s="67" t="s">
        <v>490</v>
      </c>
      <c r="C522" s="49" t="s">
        <v>150</v>
      </c>
      <c r="D522" s="49" t="s">
        <v>151</v>
      </c>
      <c r="E522" s="49"/>
      <c r="F522" s="68">
        <v>45805</v>
      </c>
      <c r="G522" s="69" t="s">
        <v>440</v>
      </c>
      <c r="H522" s="70">
        <v>3.5</v>
      </c>
      <c r="I522" s="70"/>
      <c r="J522" s="70"/>
      <c r="K522" s="71">
        <v>288750</v>
      </c>
      <c r="L522" s="6"/>
      <c r="M522" s="6"/>
      <c r="N522" s="6"/>
      <c r="O522" s="6"/>
      <c r="P522" s="6"/>
    </row>
    <row r="523" spans="1:16" ht="15.75" customHeight="1" x14ac:dyDescent="0.3">
      <c r="A523" s="67">
        <v>520</v>
      </c>
      <c r="B523" s="67" t="s">
        <v>490</v>
      </c>
      <c r="C523" s="49" t="s">
        <v>150</v>
      </c>
      <c r="D523" s="49" t="s">
        <v>151</v>
      </c>
      <c r="E523" s="49"/>
      <c r="F523" s="68">
        <v>45806</v>
      </c>
      <c r="G523" s="69" t="s">
        <v>440</v>
      </c>
      <c r="H523" s="70">
        <v>3</v>
      </c>
      <c r="I523" s="70"/>
      <c r="J523" s="70"/>
      <c r="K523" s="71">
        <v>247500</v>
      </c>
      <c r="L523" s="6"/>
      <c r="M523" s="6"/>
      <c r="N523" s="6"/>
      <c r="O523" s="6"/>
      <c r="P523" s="6"/>
    </row>
    <row r="524" spans="1:16" ht="15.75" customHeight="1" x14ac:dyDescent="0.3">
      <c r="A524" s="67">
        <v>521</v>
      </c>
      <c r="B524" s="67" t="s">
        <v>490</v>
      </c>
      <c r="C524" s="49" t="s">
        <v>127</v>
      </c>
      <c r="D524" s="49" t="s">
        <v>102</v>
      </c>
      <c r="E524" s="49"/>
      <c r="F524" s="68">
        <v>45806</v>
      </c>
      <c r="G524" s="69" t="s">
        <v>415</v>
      </c>
      <c r="H524" s="70">
        <v>2</v>
      </c>
      <c r="I524" s="70"/>
      <c r="J524" s="70"/>
      <c r="K524" s="71">
        <v>82500</v>
      </c>
      <c r="L524" s="6"/>
      <c r="M524" s="6"/>
      <c r="N524" s="6"/>
      <c r="O524" s="6"/>
      <c r="P524" s="6"/>
    </row>
    <row r="525" spans="1:16" ht="15.75" customHeight="1" x14ac:dyDescent="0.3">
      <c r="A525" s="67">
        <v>522</v>
      </c>
      <c r="B525" s="67" t="s">
        <v>490</v>
      </c>
      <c r="C525" s="49" t="s">
        <v>138</v>
      </c>
      <c r="D525" s="49" t="s">
        <v>100</v>
      </c>
      <c r="E525" s="49"/>
      <c r="F525" s="68">
        <v>45806</v>
      </c>
      <c r="G525" s="69" t="s">
        <v>415</v>
      </c>
      <c r="H525" s="70">
        <v>1.5</v>
      </c>
      <c r="I525" s="70"/>
      <c r="J525" s="70"/>
      <c r="K525" s="71">
        <v>309375</v>
      </c>
      <c r="L525" s="6"/>
      <c r="M525" s="6"/>
      <c r="N525" s="6"/>
      <c r="O525" s="6"/>
      <c r="P525" s="6"/>
    </row>
    <row r="526" spans="1:16" ht="15.75" customHeight="1" x14ac:dyDescent="0.3">
      <c r="A526" s="67">
        <v>523</v>
      </c>
      <c r="B526" s="67" t="s">
        <v>490</v>
      </c>
      <c r="C526" s="49" t="s">
        <v>198</v>
      </c>
      <c r="D526" s="49" t="s">
        <v>100</v>
      </c>
      <c r="E526" s="49"/>
      <c r="F526" s="68">
        <v>45807</v>
      </c>
      <c r="G526" s="69" t="s">
        <v>434</v>
      </c>
      <c r="H526" s="70">
        <v>22</v>
      </c>
      <c r="I526" s="70"/>
      <c r="J526" s="70"/>
      <c r="K526" s="71">
        <v>302500</v>
      </c>
      <c r="L526" s="6"/>
      <c r="M526" s="6"/>
      <c r="N526" s="6"/>
      <c r="O526" s="6"/>
      <c r="P526" s="6"/>
    </row>
    <row r="527" spans="1:16" ht="15.75" customHeight="1" x14ac:dyDescent="0.3">
      <c r="A527" s="67">
        <v>524</v>
      </c>
      <c r="B527" s="67" t="s">
        <v>490</v>
      </c>
      <c r="C527" s="49" t="s">
        <v>138</v>
      </c>
      <c r="D527" s="49" t="s">
        <v>100</v>
      </c>
      <c r="E527" s="49"/>
      <c r="F527" s="68">
        <v>45807</v>
      </c>
      <c r="G527" s="69" t="s">
        <v>415</v>
      </c>
      <c r="H527" s="70">
        <v>6</v>
      </c>
      <c r="I527" s="70"/>
      <c r="J527" s="70"/>
      <c r="K527" s="71">
        <v>1237500</v>
      </c>
      <c r="L527" s="6"/>
      <c r="M527" s="6"/>
      <c r="N527" s="6"/>
      <c r="O527" s="6"/>
      <c r="P527" s="6"/>
    </row>
    <row r="528" spans="1:16" ht="15.75" customHeight="1" x14ac:dyDescent="0.3">
      <c r="A528" s="67">
        <v>525</v>
      </c>
      <c r="B528" s="67" t="s">
        <v>490</v>
      </c>
      <c r="C528" s="49" t="s">
        <v>138</v>
      </c>
      <c r="D528" s="49" t="s">
        <v>100</v>
      </c>
      <c r="E528" s="49"/>
      <c r="F528" s="68">
        <v>45808</v>
      </c>
      <c r="G528" s="69" t="s">
        <v>415</v>
      </c>
      <c r="H528" s="70">
        <v>6</v>
      </c>
      <c r="I528" s="70"/>
      <c r="J528" s="70"/>
      <c r="K528" s="71">
        <v>1237500</v>
      </c>
      <c r="L528" s="6"/>
      <c r="M528" s="6"/>
      <c r="N528" s="6"/>
      <c r="O528" s="6"/>
      <c r="P528" s="6"/>
    </row>
    <row r="529" spans="1:16" ht="15.75" customHeight="1" x14ac:dyDescent="0.3">
      <c r="A529" s="67">
        <v>526</v>
      </c>
      <c r="B529" s="67" t="s">
        <v>490</v>
      </c>
      <c r="C529" s="49" t="s">
        <v>162</v>
      </c>
      <c r="D529" s="49" t="s">
        <v>100</v>
      </c>
      <c r="E529" s="49"/>
      <c r="F529" s="68">
        <v>45808</v>
      </c>
      <c r="G529" s="69" t="s">
        <v>454</v>
      </c>
      <c r="H529" s="70">
        <v>19</v>
      </c>
      <c r="I529" s="70"/>
      <c r="J529" s="70"/>
      <c r="K529" s="71">
        <v>26125</v>
      </c>
      <c r="L529" s="6"/>
      <c r="M529" s="6"/>
      <c r="N529" s="6"/>
      <c r="O529" s="6"/>
      <c r="P529" s="6"/>
    </row>
    <row r="530" spans="1:16" ht="15.75" customHeight="1" x14ac:dyDescent="0.3">
      <c r="A530" s="67">
        <v>527</v>
      </c>
      <c r="B530" s="67" t="s">
        <v>490</v>
      </c>
      <c r="C530" s="49" t="s">
        <v>93</v>
      </c>
      <c r="D530" s="49" t="s">
        <v>94</v>
      </c>
      <c r="E530" s="49"/>
      <c r="F530" s="68">
        <v>45809</v>
      </c>
      <c r="G530" s="69" t="s">
        <v>455</v>
      </c>
      <c r="H530" s="70">
        <v>1.5</v>
      </c>
      <c r="I530" s="70"/>
      <c r="J530" s="70"/>
      <c r="K530" s="71">
        <v>232031.25</v>
      </c>
      <c r="L530" s="6"/>
      <c r="M530" s="6"/>
      <c r="N530" s="6"/>
      <c r="O530" s="6"/>
      <c r="P530" s="6"/>
    </row>
    <row r="531" spans="1:16" ht="15.75" customHeight="1" x14ac:dyDescent="0.3">
      <c r="A531" s="67">
        <v>528</v>
      </c>
      <c r="B531" s="67" t="s">
        <v>490</v>
      </c>
      <c r="C531" s="49" t="s">
        <v>198</v>
      </c>
      <c r="D531" s="49" t="s">
        <v>100</v>
      </c>
      <c r="E531" s="49"/>
      <c r="F531" s="68">
        <v>45810</v>
      </c>
      <c r="G531" s="69" t="s">
        <v>434</v>
      </c>
      <c r="H531" s="70">
        <v>2</v>
      </c>
      <c r="I531" s="70"/>
      <c r="J531" s="70"/>
      <c r="K531" s="71">
        <v>27500</v>
      </c>
      <c r="L531" s="6"/>
      <c r="M531" s="6"/>
      <c r="N531" s="6"/>
      <c r="O531" s="6"/>
      <c r="P531" s="6"/>
    </row>
    <row r="532" spans="1:16" ht="15.75" customHeight="1" x14ac:dyDescent="0.3">
      <c r="A532" s="67">
        <v>529</v>
      </c>
      <c r="B532" s="67" t="s">
        <v>490</v>
      </c>
      <c r="C532" s="49" t="s">
        <v>132</v>
      </c>
      <c r="D532" s="49" t="s">
        <v>102</v>
      </c>
      <c r="E532" s="49"/>
      <c r="F532" s="68">
        <v>45809</v>
      </c>
      <c r="G532" s="69" t="s">
        <v>415</v>
      </c>
      <c r="H532" s="70">
        <v>4</v>
      </c>
      <c r="I532" s="70"/>
      <c r="J532" s="70"/>
      <c r="K532" s="71">
        <v>165000</v>
      </c>
      <c r="L532" s="6"/>
      <c r="M532" s="6"/>
      <c r="N532" s="6"/>
      <c r="O532" s="6"/>
      <c r="P532" s="6"/>
    </row>
    <row r="533" spans="1:16" ht="15.75" customHeight="1" x14ac:dyDescent="0.3">
      <c r="A533" s="67">
        <v>530</v>
      </c>
      <c r="B533" s="67" t="s">
        <v>490</v>
      </c>
      <c r="C533" s="49" t="s">
        <v>86</v>
      </c>
      <c r="D533" s="49" t="s">
        <v>79</v>
      </c>
      <c r="E533" s="49"/>
      <c r="F533" s="68">
        <v>45810</v>
      </c>
      <c r="G533" s="69" t="s">
        <v>433</v>
      </c>
      <c r="H533" s="70">
        <v>1</v>
      </c>
      <c r="I533" s="70"/>
      <c r="J533" s="70"/>
      <c r="K533" s="71">
        <v>6875</v>
      </c>
      <c r="L533" s="6"/>
      <c r="M533" s="6"/>
      <c r="N533" s="6"/>
      <c r="O533" s="6"/>
      <c r="P533" s="6"/>
    </row>
    <row r="534" spans="1:16" ht="15.75" customHeight="1" x14ac:dyDescent="0.3">
      <c r="A534" s="67">
        <v>531</v>
      </c>
      <c r="B534" s="67" t="s">
        <v>490</v>
      </c>
      <c r="C534" s="49" t="s">
        <v>138</v>
      </c>
      <c r="D534" s="49" t="s">
        <v>100</v>
      </c>
      <c r="E534" s="49"/>
      <c r="F534" s="68">
        <v>45810</v>
      </c>
      <c r="G534" s="69" t="s">
        <v>415</v>
      </c>
      <c r="H534" s="70">
        <v>5</v>
      </c>
      <c r="I534" s="70"/>
      <c r="J534" s="70"/>
      <c r="K534" s="71">
        <v>1031250</v>
      </c>
      <c r="L534" s="6"/>
      <c r="M534" s="6"/>
      <c r="N534" s="6"/>
      <c r="O534" s="6"/>
      <c r="P534" s="6"/>
    </row>
    <row r="535" spans="1:16" ht="15.75" customHeight="1" x14ac:dyDescent="0.3">
      <c r="A535" s="67">
        <v>532</v>
      </c>
      <c r="B535" s="67" t="s">
        <v>490</v>
      </c>
      <c r="C535" s="49" t="s">
        <v>93</v>
      </c>
      <c r="D535" s="49" t="s">
        <v>94</v>
      </c>
      <c r="E535" s="49"/>
      <c r="F535" s="68">
        <v>45810</v>
      </c>
      <c r="G535" s="69" t="s">
        <v>455</v>
      </c>
      <c r="H535" s="70">
        <v>1.5</v>
      </c>
      <c r="I535" s="70"/>
      <c r="J535" s="70"/>
      <c r="K535" s="71">
        <v>232031.25</v>
      </c>
      <c r="L535" s="6"/>
      <c r="M535" s="6"/>
      <c r="N535" s="6"/>
      <c r="O535" s="6"/>
      <c r="P535" s="6"/>
    </row>
    <row r="536" spans="1:16" ht="15.75" customHeight="1" x14ac:dyDescent="0.3">
      <c r="A536" s="67">
        <v>533</v>
      </c>
      <c r="B536" s="67" t="s">
        <v>490</v>
      </c>
      <c r="C536" s="49" t="s">
        <v>150</v>
      </c>
      <c r="D536" s="49" t="s">
        <v>151</v>
      </c>
      <c r="E536" s="49"/>
      <c r="F536" s="68">
        <v>45812</v>
      </c>
      <c r="G536" s="69" t="s">
        <v>432</v>
      </c>
      <c r="H536" s="70">
        <v>4</v>
      </c>
      <c r="I536" s="70"/>
      <c r="J536" s="70"/>
      <c r="K536" s="71">
        <v>165000</v>
      </c>
      <c r="L536" s="6"/>
      <c r="M536" s="6"/>
      <c r="N536" s="6"/>
      <c r="O536" s="6"/>
      <c r="P536" s="6"/>
    </row>
    <row r="537" spans="1:16" ht="15.75" customHeight="1" x14ac:dyDescent="0.3">
      <c r="A537" s="67">
        <v>534</v>
      </c>
      <c r="B537" s="67" t="s">
        <v>490</v>
      </c>
      <c r="C537" s="49" t="s">
        <v>150</v>
      </c>
      <c r="D537" s="49" t="s">
        <v>151</v>
      </c>
      <c r="E537" s="49"/>
      <c r="F537" s="68">
        <v>45812</v>
      </c>
      <c r="G537" s="69" t="s">
        <v>440</v>
      </c>
      <c r="H537" s="70">
        <v>2.5</v>
      </c>
      <c r="I537" s="70"/>
      <c r="J537" s="70"/>
      <c r="K537" s="71">
        <v>206250</v>
      </c>
      <c r="L537" s="6"/>
      <c r="M537" s="6"/>
      <c r="N537" s="6"/>
      <c r="O537" s="6"/>
      <c r="P537" s="6"/>
    </row>
    <row r="538" spans="1:16" ht="15.75" customHeight="1" x14ac:dyDescent="0.3">
      <c r="A538" s="67">
        <v>535</v>
      </c>
      <c r="B538" s="67" t="s">
        <v>490</v>
      </c>
      <c r="C538" s="49" t="s">
        <v>138</v>
      </c>
      <c r="D538" s="49" t="s">
        <v>100</v>
      </c>
      <c r="E538" s="49"/>
      <c r="F538" s="68">
        <v>45812</v>
      </c>
      <c r="G538" s="69" t="s">
        <v>415</v>
      </c>
      <c r="H538" s="70">
        <v>1</v>
      </c>
      <c r="I538" s="70"/>
      <c r="J538" s="70"/>
      <c r="K538" s="71">
        <v>206250</v>
      </c>
      <c r="L538" s="6"/>
      <c r="M538" s="6"/>
      <c r="N538" s="6"/>
      <c r="O538" s="6"/>
      <c r="P538" s="6"/>
    </row>
    <row r="539" spans="1:16" ht="15.75" customHeight="1" x14ac:dyDescent="0.3">
      <c r="A539" s="67">
        <v>536</v>
      </c>
      <c r="B539" s="67" t="s">
        <v>490</v>
      </c>
      <c r="C539" s="49" t="s">
        <v>138</v>
      </c>
      <c r="D539" s="49" t="s">
        <v>100</v>
      </c>
      <c r="E539" s="49"/>
      <c r="F539" s="68">
        <v>45812</v>
      </c>
      <c r="G539" s="69" t="s">
        <v>415</v>
      </c>
      <c r="H539" s="70"/>
      <c r="I539" s="70"/>
      <c r="J539" s="70"/>
      <c r="K539" s="71">
        <v>0</v>
      </c>
      <c r="L539" s="6"/>
      <c r="M539" s="6"/>
      <c r="N539" s="6"/>
      <c r="O539" s="6"/>
      <c r="P539" s="6"/>
    </row>
    <row r="540" spans="1:16" ht="15.75" customHeight="1" x14ac:dyDescent="0.3">
      <c r="A540" s="67">
        <v>537</v>
      </c>
      <c r="B540" s="67" t="s">
        <v>490</v>
      </c>
      <c r="C540" s="49" t="s">
        <v>115</v>
      </c>
      <c r="D540" s="49" t="s">
        <v>102</v>
      </c>
      <c r="E540" s="49"/>
      <c r="F540" s="68">
        <v>45813</v>
      </c>
      <c r="G540" s="69" t="s">
        <v>415</v>
      </c>
      <c r="H540" s="70">
        <v>3</v>
      </c>
      <c r="I540" s="70"/>
      <c r="J540" s="70"/>
      <c r="K540" s="71">
        <v>123750</v>
      </c>
      <c r="L540" s="6"/>
      <c r="M540" s="6"/>
      <c r="N540" s="6"/>
      <c r="O540" s="6"/>
      <c r="P540" s="6"/>
    </row>
    <row r="541" spans="1:16" ht="15.75" customHeight="1" x14ac:dyDescent="0.3">
      <c r="A541" s="67">
        <v>538</v>
      </c>
      <c r="B541" s="67" t="s">
        <v>490</v>
      </c>
      <c r="C541" s="49" t="s">
        <v>116</v>
      </c>
      <c r="D541" s="49" t="s">
        <v>102</v>
      </c>
      <c r="E541" s="49"/>
      <c r="F541" s="68">
        <v>45813</v>
      </c>
      <c r="G541" s="69" t="s">
        <v>415</v>
      </c>
      <c r="H541" s="70">
        <v>4</v>
      </c>
      <c r="I541" s="70"/>
      <c r="J541" s="70"/>
      <c r="K541" s="71">
        <v>0</v>
      </c>
      <c r="L541" s="6"/>
      <c r="M541" s="6"/>
      <c r="N541" s="6"/>
      <c r="O541" s="6"/>
      <c r="P541" s="6"/>
    </row>
    <row r="542" spans="1:16" ht="15.75" customHeight="1" x14ac:dyDescent="0.3">
      <c r="A542" s="67">
        <v>539</v>
      </c>
      <c r="B542" s="67" t="s">
        <v>490</v>
      </c>
      <c r="C542" s="49" t="s">
        <v>138</v>
      </c>
      <c r="D542" s="49" t="s">
        <v>100</v>
      </c>
      <c r="E542" s="49"/>
      <c r="F542" s="68">
        <v>45814</v>
      </c>
      <c r="G542" s="69" t="s">
        <v>415</v>
      </c>
      <c r="H542" s="70">
        <v>6</v>
      </c>
      <c r="I542" s="70"/>
      <c r="J542" s="70"/>
      <c r="K542" s="71">
        <v>1237500</v>
      </c>
      <c r="L542" s="6"/>
      <c r="M542" s="6"/>
      <c r="N542" s="6"/>
      <c r="O542" s="6"/>
      <c r="P542" s="6"/>
    </row>
    <row r="543" spans="1:16" ht="15.75" customHeight="1" x14ac:dyDescent="0.3">
      <c r="A543" s="67">
        <v>540</v>
      </c>
      <c r="B543" s="67" t="s">
        <v>490</v>
      </c>
      <c r="C543" s="49" t="s">
        <v>109</v>
      </c>
      <c r="D543" s="49" t="s">
        <v>102</v>
      </c>
      <c r="E543" s="49"/>
      <c r="F543" s="68">
        <v>45814</v>
      </c>
      <c r="G543" s="69" t="s">
        <v>415</v>
      </c>
      <c r="H543" s="70">
        <v>10</v>
      </c>
      <c r="I543" s="70"/>
      <c r="J543" s="70"/>
      <c r="K543" s="71">
        <v>82500</v>
      </c>
      <c r="L543" s="6"/>
      <c r="M543" s="6"/>
      <c r="N543" s="6"/>
      <c r="O543" s="6"/>
      <c r="P543" s="6"/>
    </row>
    <row r="544" spans="1:16" ht="15.75" customHeight="1" x14ac:dyDescent="0.3">
      <c r="A544" s="67">
        <v>541</v>
      </c>
      <c r="B544" s="67" t="s">
        <v>490</v>
      </c>
      <c r="C544" s="49" t="s">
        <v>150</v>
      </c>
      <c r="D544" s="49" t="s">
        <v>151</v>
      </c>
      <c r="E544" s="49"/>
      <c r="F544" s="68">
        <v>45814</v>
      </c>
      <c r="G544" s="69" t="s">
        <v>440</v>
      </c>
      <c r="H544" s="70">
        <v>3</v>
      </c>
      <c r="I544" s="70"/>
      <c r="J544" s="70"/>
      <c r="K544" s="71">
        <v>247500</v>
      </c>
      <c r="L544" s="6"/>
      <c r="M544" s="6"/>
      <c r="N544" s="6"/>
      <c r="O544" s="6"/>
      <c r="P544" s="6"/>
    </row>
    <row r="545" spans="1:16" ht="15.75" customHeight="1" x14ac:dyDescent="0.3">
      <c r="A545" s="67">
        <v>542</v>
      </c>
      <c r="B545" s="67" t="s">
        <v>490</v>
      </c>
      <c r="C545" s="49" t="s">
        <v>73</v>
      </c>
      <c r="D545" s="49" t="s">
        <v>74</v>
      </c>
      <c r="E545" s="49"/>
      <c r="F545" s="68">
        <v>45815</v>
      </c>
      <c r="G545" s="69" t="s">
        <v>421</v>
      </c>
      <c r="H545" s="70">
        <v>1</v>
      </c>
      <c r="I545" s="70"/>
      <c r="J545" s="70"/>
      <c r="K545" s="71">
        <v>1443750</v>
      </c>
      <c r="L545" s="6"/>
      <c r="M545" s="6"/>
      <c r="N545" s="6"/>
      <c r="O545" s="6"/>
      <c r="P545" s="6"/>
    </row>
    <row r="546" spans="1:16" ht="15.75" customHeight="1" x14ac:dyDescent="0.3">
      <c r="A546" s="67">
        <v>543</v>
      </c>
      <c r="B546" s="67" t="s">
        <v>490</v>
      </c>
      <c r="C546" s="49" t="s">
        <v>116</v>
      </c>
      <c r="D546" s="49" t="s">
        <v>102</v>
      </c>
      <c r="E546" s="49"/>
      <c r="F546" s="68">
        <v>45815</v>
      </c>
      <c r="G546" s="69" t="s">
        <v>415</v>
      </c>
      <c r="H546" s="70">
        <v>3</v>
      </c>
      <c r="I546" s="70"/>
      <c r="J546" s="70"/>
      <c r="K546" s="71">
        <v>0</v>
      </c>
      <c r="L546" s="6"/>
      <c r="M546" s="6"/>
      <c r="N546" s="6"/>
      <c r="O546" s="6"/>
      <c r="P546" s="6"/>
    </row>
    <row r="547" spans="1:16" ht="15.75" customHeight="1" x14ac:dyDescent="0.3">
      <c r="A547" s="67">
        <v>544</v>
      </c>
      <c r="B547" s="67" t="s">
        <v>490</v>
      </c>
      <c r="C547" s="49" t="s">
        <v>138</v>
      </c>
      <c r="D547" s="49" t="s">
        <v>100</v>
      </c>
      <c r="E547" s="49"/>
      <c r="F547" s="68">
        <v>45815</v>
      </c>
      <c r="G547" s="69" t="s">
        <v>415</v>
      </c>
      <c r="H547" s="70">
        <v>6</v>
      </c>
      <c r="I547" s="70"/>
      <c r="J547" s="70"/>
      <c r="K547" s="71">
        <v>1237500</v>
      </c>
      <c r="L547" s="6"/>
      <c r="M547" s="6"/>
      <c r="N547" s="6"/>
      <c r="O547" s="6"/>
      <c r="P547" s="6"/>
    </row>
    <row r="548" spans="1:16" ht="15.75" customHeight="1" x14ac:dyDescent="0.3">
      <c r="A548" s="67">
        <v>545</v>
      </c>
      <c r="B548" s="67" t="s">
        <v>490</v>
      </c>
      <c r="C548" s="49" t="s">
        <v>144</v>
      </c>
      <c r="D548" s="49" t="s">
        <v>100</v>
      </c>
      <c r="E548" s="49"/>
      <c r="F548" s="68">
        <v>45817</v>
      </c>
      <c r="G548" s="69" t="s">
        <v>491</v>
      </c>
      <c r="H548" s="70">
        <v>3</v>
      </c>
      <c r="I548" s="70"/>
      <c r="J548" s="70"/>
      <c r="K548" s="71">
        <v>123750</v>
      </c>
      <c r="L548" s="6"/>
      <c r="M548" s="6"/>
      <c r="N548" s="6"/>
      <c r="O548" s="6"/>
      <c r="P548" s="6"/>
    </row>
    <row r="549" spans="1:16" ht="15.75" customHeight="1" x14ac:dyDescent="0.3">
      <c r="A549" s="67">
        <v>546</v>
      </c>
      <c r="B549" s="67" t="s">
        <v>490</v>
      </c>
      <c r="C549" s="49" t="s">
        <v>73</v>
      </c>
      <c r="D549" s="49" t="s">
        <v>74</v>
      </c>
      <c r="E549" s="49"/>
      <c r="F549" s="68">
        <v>45817</v>
      </c>
      <c r="G549" s="69" t="s">
        <v>421</v>
      </c>
      <c r="H549" s="70"/>
      <c r="I549" s="70"/>
      <c r="J549" s="70"/>
      <c r="K549" s="71">
        <v>0</v>
      </c>
      <c r="L549" s="6"/>
      <c r="M549" s="6"/>
      <c r="N549" s="6"/>
      <c r="O549" s="6"/>
      <c r="P549" s="6"/>
    </row>
    <row r="550" spans="1:16" ht="15.75" customHeight="1" x14ac:dyDescent="0.3">
      <c r="A550" s="67">
        <v>547</v>
      </c>
      <c r="B550" s="67" t="s">
        <v>490</v>
      </c>
      <c r="C550" s="49" t="s">
        <v>138</v>
      </c>
      <c r="D550" s="49" t="s">
        <v>100</v>
      </c>
      <c r="E550" s="49"/>
      <c r="F550" s="68">
        <v>45817</v>
      </c>
      <c r="G550" s="69" t="s">
        <v>415</v>
      </c>
      <c r="H550" s="70">
        <v>6</v>
      </c>
      <c r="I550" s="70"/>
      <c r="J550" s="70"/>
      <c r="K550" s="71">
        <v>1237500</v>
      </c>
      <c r="L550" s="6"/>
      <c r="M550" s="6"/>
      <c r="N550" s="6"/>
      <c r="O550" s="6"/>
      <c r="P550" s="6"/>
    </row>
    <row r="551" spans="1:16" ht="15.75" customHeight="1" x14ac:dyDescent="0.3">
      <c r="A551" s="67">
        <v>548</v>
      </c>
      <c r="B551" s="67" t="s">
        <v>490</v>
      </c>
      <c r="C551" s="49" t="s">
        <v>138</v>
      </c>
      <c r="D551" s="49" t="s">
        <v>100</v>
      </c>
      <c r="E551" s="49"/>
      <c r="F551" s="68">
        <v>45818</v>
      </c>
      <c r="G551" s="69" t="s">
        <v>415</v>
      </c>
      <c r="H551" s="70">
        <v>1</v>
      </c>
      <c r="I551" s="70"/>
      <c r="J551" s="70"/>
      <c r="K551" s="71">
        <v>206250</v>
      </c>
      <c r="L551" s="6"/>
      <c r="M551" s="6"/>
      <c r="N551" s="6"/>
      <c r="O551" s="6"/>
      <c r="P551" s="6"/>
    </row>
    <row r="552" spans="1:16" ht="15.75" customHeight="1" x14ac:dyDescent="0.3">
      <c r="A552" s="67">
        <v>549</v>
      </c>
      <c r="B552" s="67" t="s">
        <v>490</v>
      </c>
      <c r="C552" s="49" t="s">
        <v>138</v>
      </c>
      <c r="D552" s="49" t="s">
        <v>100</v>
      </c>
      <c r="E552" s="49"/>
      <c r="F552" s="68">
        <v>45818</v>
      </c>
      <c r="G552" s="69" t="s">
        <v>415</v>
      </c>
      <c r="H552" s="70">
        <v>6</v>
      </c>
      <c r="I552" s="70"/>
      <c r="J552" s="70"/>
      <c r="K552" s="71">
        <v>1237500</v>
      </c>
      <c r="L552" s="6"/>
      <c r="M552" s="6"/>
      <c r="N552" s="6"/>
      <c r="O552" s="6"/>
      <c r="P552" s="6"/>
    </row>
    <row r="553" spans="1:16" ht="15.75" customHeight="1" x14ac:dyDescent="0.3">
      <c r="A553" s="67">
        <v>550</v>
      </c>
      <c r="B553" s="67" t="s">
        <v>490</v>
      </c>
      <c r="C553" s="49" t="s">
        <v>199</v>
      </c>
      <c r="D553" s="49" t="s">
        <v>100</v>
      </c>
      <c r="E553" s="49"/>
      <c r="F553" s="68">
        <v>45818</v>
      </c>
      <c r="G553" s="69" t="s">
        <v>439</v>
      </c>
      <c r="H553" s="70">
        <v>2</v>
      </c>
      <c r="I553" s="70"/>
      <c r="J553" s="70"/>
      <c r="K553" s="71">
        <v>27500</v>
      </c>
      <c r="L553" s="6"/>
      <c r="M553" s="6"/>
      <c r="N553" s="6"/>
      <c r="O553" s="6"/>
      <c r="P553" s="6"/>
    </row>
    <row r="554" spans="1:16" ht="15.75" customHeight="1" x14ac:dyDescent="0.3">
      <c r="A554" s="67">
        <v>551</v>
      </c>
      <c r="B554" s="67" t="s">
        <v>490</v>
      </c>
      <c r="C554" s="49" t="s">
        <v>161</v>
      </c>
      <c r="D554" s="49" t="s">
        <v>100</v>
      </c>
      <c r="E554" s="49"/>
      <c r="F554" s="68">
        <v>45818</v>
      </c>
      <c r="G554" s="69" t="s">
        <v>426</v>
      </c>
      <c r="H554" s="70">
        <v>5</v>
      </c>
      <c r="I554" s="70"/>
      <c r="J554" s="70"/>
      <c r="K554" s="71">
        <v>309375</v>
      </c>
      <c r="L554" s="6"/>
      <c r="M554" s="6"/>
      <c r="N554" s="6"/>
      <c r="O554" s="6"/>
      <c r="P554" s="6"/>
    </row>
    <row r="555" spans="1:16" ht="15.75" customHeight="1" x14ac:dyDescent="0.3">
      <c r="A555" s="67">
        <v>552</v>
      </c>
      <c r="B555" s="67" t="s">
        <v>490</v>
      </c>
      <c r="C555" s="49" t="s">
        <v>138</v>
      </c>
      <c r="D555" s="49" t="s">
        <v>100</v>
      </c>
      <c r="E555" s="49"/>
      <c r="F555" s="68">
        <v>45819</v>
      </c>
      <c r="G555" s="69" t="s">
        <v>415</v>
      </c>
      <c r="H555" s="70">
        <v>6</v>
      </c>
      <c r="I555" s="70"/>
      <c r="J555" s="70"/>
      <c r="K555" s="71">
        <v>1237500</v>
      </c>
      <c r="L555" s="6"/>
      <c r="M555" s="6"/>
      <c r="N555" s="6"/>
      <c r="O555" s="6"/>
      <c r="P555" s="6"/>
    </row>
    <row r="556" spans="1:16" ht="15.75" customHeight="1" x14ac:dyDescent="0.3">
      <c r="A556" s="67">
        <v>553</v>
      </c>
      <c r="B556" s="67" t="s">
        <v>490</v>
      </c>
      <c r="C556" s="49" t="s">
        <v>178</v>
      </c>
      <c r="D556" s="49" t="s">
        <v>100</v>
      </c>
      <c r="E556" s="49"/>
      <c r="F556" s="68">
        <v>45819</v>
      </c>
      <c r="G556" s="69" t="s">
        <v>441</v>
      </c>
      <c r="H556" s="70">
        <v>1</v>
      </c>
      <c r="I556" s="70"/>
      <c r="J556" s="70"/>
      <c r="K556" s="71">
        <v>41250</v>
      </c>
      <c r="L556" s="6"/>
      <c r="M556" s="6"/>
      <c r="N556" s="6"/>
      <c r="O556" s="6"/>
      <c r="P556" s="6"/>
    </row>
    <row r="557" spans="1:16" ht="15.75" customHeight="1" x14ac:dyDescent="0.3">
      <c r="A557" s="67">
        <v>554</v>
      </c>
      <c r="B557" s="67" t="s">
        <v>490</v>
      </c>
      <c r="C557" s="49" t="s">
        <v>178</v>
      </c>
      <c r="D557" s="49" t="s">
        <v>100</v>
      </c>
      <c r="E557" s="49"/>
      <c r="F557" s="68">
        <v>45819</v>
      </c>
      <c r="G557" s="69" t="s">
        <v>492</v>
      </c>
      <c r="H557" s="70" t="s">
        <v>493</v>
      </c>
      <c r="I557" s="70"/>
      <c r="J557" s="70"/>
      <c r="K557" s="71" t="s">
        <v>412</v>
      </c>
      <c r="L557" s="6"/>
      <c r="M557" s="6"/>
      <c r="N557" s="6"/>
      <c r="O557" s="6"/>
      <c r="P557" s="6"/>
    </row>
    <row r="558" spans="1:16" ht="15.75" customHeight="1" x14ac:dyDescent="0.3">
      <c r="A558" s="67">
        <v>555</v>
      </c>
      <c r="B558" s="67" t="s">
        <v>490</v>
      </c>
      <c r="C558" s="49" t="s">
        <v>176</v>
      </c>
      <c r="D558" s="49" t="s">
        <v>100</v>
      </c>
      <c r="E558" s="49"/>
      <c r="F558" s="68">
        <v>45819</v>
      </c>
      <c r="G558" s="69" t="s">
        <v>441</v>
      </c>
      <c r="H558" s="70">
        <v>1</v>
      </c>
      <c r="I558" s="70"/>
      <c r="J558" s="70"/>
      <c r="K558" s="71">
        <v>41250</v>
      </c>
      <c r="L558" s="6"/>
      <c r="M558" s="6"/>
      <c r="N558" s="6"/>
      <c r="O558" s="6"/>
      <c r="P558" s="6"/>
    </row>
    <row r="559" spans="1:16" ht="15.75" customHeight="1" x14ac:dyDescent="0.3">
      <c r="A559" s="67">
        <v>556</v>
      </c>
      <c r="B559" s="67" t="s">
        <v>490</v>
      </c>
      <c r="C559" s="49" t="s">
        <v>138</v>
      </c>
      <c r="D559" s="49" t="s">
        <v>100</v>
      </c>
      <c r="E559" s="49"/>
      <c r="F559" s="68">
        <v>45820</v>
      </c>
      <c r="G559" s="69" t="s">
        <v>415</v>
      </c>
      <c r="H559" s="70">
        <v>5</v>
      </c>
      <c r="I559" s="70"/>
      <c r="J559" s="70"/>
      <c r="K559" s="71">
        <v>1031250</v>
      </c>
      <c r="L559" s="6"/>
      <c r="M559" s="6"/>
      <c r="N559" s="6"/>
      <c r="O559" s="6"/>
      <c r="P559" s="6"/>
    </row>
    <row r="560" spans="1:16" ht="15.75" customHeight="1" x14ac:dyDescent="0.3">
      <c r="A560" s="67">
        <v>557</v>
      </c>
      <c r="B560" s="67" t="s">
        <v>490</v>
      </c>
      <c r="C560" s="49" t="s">
        <v>177</v>
      </c>
      <c r="D560" s="49" t="s">
        <v>100</v>
      </c>
      <c r="E560" s="49"/>
      <c r="F560" s="68">
        <v>45820</v>
      </c>
      <c r="G560" s="69" t="s">
        <v>457</v>
      </c>
      <c r="H560" s="70">
        <v>1</v>
      </c>
      <c r="I560" s="70"/>
      <c r="J560" s="70"/>
      <c r="K560" s="71">
        <v>4812.5</v>
      </c>
      <c r="L560" s="6"/>
      <c r="M560" s="6"/>
      <c r="N560" s="6"/>
      <c r="O560" s="6"/>
      <c r="P560" s="6"/>
    </row>
    <row r="561" spans="1:16" ht="15.75" customHeight="1" x14ac:dyDescent="0.3">
      <c r="A561" s="67">
        <v>558</v>
      </c>
      <c r="B561" s="67" t="s">
        <v>490</v>
      </c>
      <c r="C561" s="49" t="s">
        <v>177</v>
      </c>
      <c r="D561" s="49" t="s">
        <v>100</v>
      </c>
      <c r="E561" s="49"/>
      <c r="F561" s="68">
        <v>45820</v>
      </c>
      <c r="G561" s="69" t="s">
        <v>494</v>
      </c>
      <c r="H561" s="70" t="s">
        <v>495</v>
      </c>
      <c r="I561" s="70"/>
      <c r="J561" s="70"/>
      <c r="K561" s="71" t="s">
        <v>412</v>
      </c>
      <c r="L561" s="6"/>
      <c r="M561" s="6"/>
      <c r="N561" s="6"/>
      <c r="O561" s="6"/>
      <c r="P561" s="6"/>
    </row>
    <row r="562" spans="1:16" ht="15.75" customHeight="1" x14ac:dyDescent="0.3">
      <c r="A562" s="67">
        <v>559</v>
      </c>
      <c r="B562" s="67" t="s">
        <v>490</v>
      </c>
      <c r="C562" s="49" t="s">
        <v>223</v>
      </c>
      <c r="D562" s="49" t="s">
        <v>100</v>
      </c>
      <c r="E562" s="49"/>
      <c r="F562" s="68">
        <v>45820</v>
      </c>
      <c r="G562" s="69" t="s">
        <v>415</v>
      </c>
      <c r="H562" s="70">
        <v>2</v>
      </c>
      <c r="I562" s="70"/>
      <c r="J562" s="70"/>
      <c r="K562" s="71">
        <v>82500</v>
      </c>
      <c r="L562" s="6"/>
      <c r="M562" s="6"/>
      <c r="N562" s="6"/>
      <c r="O562" s="6"/>
      <c r="P562" s="6"/>
    </row>
    <row r="563" spans="1:16" ht="15.75" customHeight="1" x14ac:dyDescent="0.3">
      <c r="A563" s="67">
        <v>560</v>
      </c>
      <c r="B563" s="67" t="s">
        <v>490</v>
      </c>
      <c r="C563" s="49" t="s">
        <v>150</v>
      </c>
      <c r="D563" s="49" t="s">
        <v>151</v>
      </c>
      <c r="E563" s="49"/>
      <c r="F563" s="68">
        <v>45820</v>
      </c>
      <c r="G563" s="69" t="s">
        <v>432</v>
      </c>
      <c r="H563" s="70">
        <v>1</v>
      </c>
      <c r="I563" s="70"/>
      <c r="J563" s="70"/>
      <c r="K563" s="71">
        <v>41250</v>
      </c>
      <c r="L563" s="6"/>
      <c r="M563" s="6"/>
      <c r="N563" s="6"/>
      <c r="O563" s="6"/>
      <c r="P563" s="6"/>
    </row>
    <row r="564" spans="1:16" ht="15.75" customHeight="1" x14ac:dyDescent="0.3">
      <c r="A564" s="67">
        <v>561</v>
      </c>
      <c r="B564" s="67" t="s">
        <v>490</v>
      </c>
      <c r="C564" s="49" t="s">
        <v>138</v>
      </c>
      <c r="D564" s="49" t="s">
        <v>100</v>
      </c>
      <c r="E564" s="49"/>
      <c r="F564" s="68">
        <v>45820</v>
      </c>
      <c r="G564" s="69" t="s">
        <v>415</v>
      </c>
      <c r="H564" s="70">
        <v>0.5</v>
      </c>
      <c r="I564" s="70"/>
      <c r="J564" s="70"/>
      <c r="K564" s="71">
        <v>103125</v>
      </c>
      <c r="L564" s="6"/>
      <c r="M564" s="6"/>
      <c r="N564" s="6"/>
      <c r="O564" s="6"/>
      <c r="P564" s="6"/>
    </row>
    <row r="565" spans="1:16" ht="15.75" customHeight="1" x14ac:dyDescent="0.3">
      <c r="A565" s="67">
        <v>562</v>
      </c>
      <c r="B565" s="67" t="s">
        <v>490</v>
      </c>
      <c r="C565" s="49" t="s">
        <v>138</v>
      </c>
      <c r="D565" s="49" t="s">
        <v>100</v>
      </c>
      <c r="E565" s="49"/>
      <c r="F565" s="68">
        <v>45821</v>
      </c>
      <c r="G565" s="69" t="s">
        <v>415</v>
      </c>
      <c r="H565" s="70">
        <v>4</v>
      </c>
      <c r="I565" s="70"/>
      <c r="J565" s="70"/>
      <c r="K565" s="71">
        <v>825000</v>
      </c>
      <c r="L565" s="6"/>
      <c r="M565" s="6"/>
      <c r="N565" s="6"/>
      <c r="O565" s="6"/>
      <c r="P565" s="6"/>
    </row>
    <row r="566" spans="1:16" ht="15.75" customHeight="1" x14ac:dyDescent="0.3">
      <c r="A566" s="67">
        <v>563</v>
      </c>
      <c r="B566" s="67" t="s">
        <v>490</v>
      </c>
      <c r="C566" s="49" t="s">
        <v>138</v>
      </c>
      <c r="D566" s="49" t="s">
        <v>100</v>
      </c>
      <c r="E566" s="49"/>
      <c r="F566" s="68">
        <v>45821</v>
      </c>
      <c r="G566" s="69" t="s">
        <v>415</v>
      </c>
      <c r="H566" s="70">
        <v>6.5</v>
      </c>
      <c r="I566" s="70"/>
      <c r="J566" s="70"/>
      <c r="K566" s="71">
        <v>1340625</v>
      </c>
      <c r="L566" s="6"/>
      <c r="M566" s="6"/>
      <c r="N566" s="6"/>
      <c r="O566" s="6"/>
      <c r="P566" s="6"/>
    </row>
    <row r="567" spans="1:16" ht="15.75" customHeight="1" x14ac:dyDescent="0.3">
      <c r="A567" s="67">
        <v>564</v>
      </c>
      <c r="B567" s="67" t="s">
        <v>490</v>
      </c>
      <c r="C567" s="49" t="s">
        <v>124</v>
      </c>
      <c r="D567" s="49" t="s">
        <v>102</v>
      </c>
      <c r="E567" s="49"/>
      <c r="F567" s="68">
        <v>45821</v>
      </c>
      <c r="G567" s="69" t="s">
        <v>415</v>
      </c>
      <c r="H567" s="70">
        <v>10</v>
      </c>
      <c r="I567" s="70"/>
      <c r="J567" s="70"/>
      <c r="K567" s="71">
        <v>147239.58333333334</v>
      </c>
      <c r="L567" s="6"/>
      <c r="M567" s="6"/>
      <c r="N567" s="6"/>
      <c r="O567" s="6"/>
      <c r="P567" s="6"/>
    </row>
    <row r="568" spans="1:16" ht="15.75" customHeight="1" x14ac:dyDescent="0.3">
      <c r="A568" s="67">
        <v>565</v>
      </c>
      <c r="B568" s="67" t="s">
        <v>490</v>
      </c>
      <c r="C568" s="49" t="s">
        <v>138</v>
      </c>
      <c r="D568" s="49" t="s">
        <v>100</v>
      </c>
      <c r="E568" s="49"/>
      <c r="F568" s="68">
        <v>45822</v>
      </c>
      <c r="G568" s="69" t="s">
        <v>415</v>
      </c>
      <c r="H568" s="70">
        <v>4</v>
      </c>
      <c r="I568" s="70"/>
      <c r="J568" s="70"/>
      <c r="K568" s="71">
        <v>825000</v>
      </c>
      <c r="L568" s="6"/>
      <c r="M568" s="6"/>
      <c r="N568" s="6"/>
      <c r="O568" s="6"/>
      <c r="P568" s="6"/>
    </row>
    <row r="569" spans="1:16" ht="15.75" customHeight="1" x14ac:dyDescent="0.3">
      <c r="A569" s="67">
        <v>566</v>
      </c>
      <c r="B569" s="67" t="s">
        <v>490</v>
      </c>
      <c r="C569" s="49" t="s">
        <v>138</v>
      </c>
      <c r="D569" s="49" t="s">
        <v>100</v>
      </c>
      <c r="E569" s="49"/>
      <c r="F569" s="68">
        <v>45822</v>
      </c>
      <c r="G569" s="69" t="s">
        <v>415</v>
      </c>
      <c r="H569" s="70">
        <v>2</v>
      </c>
      <c r="I569" s="70"/>
      <c r="J569" s="70"/>
      <c r="K569" s="71">
        <v>412500</v>
      </c>
      <c r="L569" s="6"/>
      <c r="M569" s="6"/>
      <c r="N569" s="6"/>
      <c r="O569" s="6"/>
      <c r="P569" s="6"/>
    </row>
    <row r="570" spans="1:16" ht="15.75" customHeight="1" x14ac:dyDescent="0.3">
      <c r="A570" s="67">
        <v>567</v>
      </c>
      <c r="B570" s="67" t="s">
        <v>490</v>
      </c>
      <c r="C570" s="49" t="s">
        <v>150</v>
      </c>
      <c r="D570" s="49" t="s">
        <v>151</v>
      </c>
      <c r="E570" s="49"/>
      <c r="F570" s="68">
        <v>45822</v>
      </c>
      <c r="G570" s="69" t="s">
        <v>440</v>
      </c>
      <c r="H570" s="70">
        <v>4</v>
      </c>
      <c r="I570" s="70"/>
      <c r="J570" s="70"/>
      <c r="K570" s="71">
        <v>330000</v>
      </c>
      <c r="L570" s="6"/>
      <c r="M570" s="6"/>
      <c r="N570" s="6"/>
      <c r="O570" s="6"/>
      <c r="P570" s="6"/>
    </row>
    <row r="571" spans="1:16" ht="15.75" customHeight="1" x14ac:dyDescent="0.3">
      <c r="A571" s="67">
        <v>568</v>
      </c>
      <c r="B571" s="67" t="s">
        <v>490</v>
      </c>
      <c r="C571" s="49" t="s">
        <v>150</v>
      </c>
      <c r="D571" s="49" t="s">
        <v>151</v>
      </c>
      <c r="E571" s="49"/>
      <c r="F571" s="68">
        <v>45823</v>
      </c>
      <c r="G571" s="69" t="s">
        <v>440</v>
      </c>
      <c r="H571" s="70">
        <v>4</v>
      </c>
      <c r="I571" s="70"/>
      <c r="J571" s="70"/>
      <c r="K571" s="71">
        <v>330000</v>
      </c>
      <c r="L571" s="6"/>
      <c r="M571" s="6"/>
      <c r="N571" s="6"/>
      <c r="O571" s="6"/>
      <c r="P571" s="6"/>
    </row>
    <row r="572" spans="1:16" ht="15.75" customHeight="1" x14ac:dyDescent="0.3">
      <c r="A572" s="67">
        <v>569</v>
      </c>
      <c r="B572" s="67" t="s">
        <v>490</v>
      </c>
      <c r="C572" s="49" t="s">
        <v>138</v>
      </c>
      <c r="D572" s="49" t="s">
        <v>100</v>
      </c>
      <c r="E572" s="49"/>
      <c r="F572" s="68">
        <v>45823</v>
      </c>
      <c r="G572" s="69" t="s">
        <v>415</v>
      </c>
      <c r="H572" s="70">
        <v>5</v>
      </c>
      <c r="I572" s="70"/>
      <c r="J572" s="70"/>
      <c r="K572" s="71">
        <v>1031250</v>
      </c>
      <c r="L572" s="6"/>
      <c r="M572" s="6"/>
      <c r="N572" s="6"/>
      <c r="O572" s="6"/>
      <c r="P572" s="6"/>
    </row>
    <row r="573" spans="1:16" ht="15.75" customHeight="1" x14ac:dyDescent="0.3">
      <c r="A573" s="67">
        <v>570</v>
      </c>
      <c r="B573" s="67" t="s">
        <v>490</v>
      </c>
      <c r="C573" s="49" t="s">
        <v>138</v>
      </c>
      <c r="D573" s="49" t="s">
        <v>100</v>
      </c>
      <c r="E573" s="49"/>
      <c r="F573" s="68">
        <v>45824</v>
      </c>
      <c r="G573" s="69" t="s">
        <v>415</v>
      </c>
      <c r="H573" s="70">
        <v>6</v>
      </c>
      <c r="I573" s="70"/>
      <c r="J573" s="70"/>
      <c r="K573" s="71">
        <v>1237500</v>
      </c>
      <c r="L573" s="6"/>
      <c r="M573" s="6"/>
      <c r="N573" s="6"/>
      <c r="O573" s="6"/>
      <c r="P573" s="6"/>
    </row>
    <row r="574" spans="1:16" ht="15.75" customHeight="1" x14ac:dyDescent="0.3">
      <c r="A574" s="67">
        <v>571</v>
      </c>
      <c r="B574" s="67" t="s">
        <v>490</v>
      </c>
      <c r="C574" s="49" t="s">
        <v>177</v>
      </c>
      <c r="D574" s="49" t="s">
        <v>100</v>
      </c>
      <c r="E574" s="49"/>
      <c r="F574" s="68">
        <v>45824</v>
      </c>
      <c r="G574" s="69" t="s">
        <v>496</v>
      </c>
      <c r="H574" s="70">
        <v>1</v>
      </c>
      <c r="I574" s="70"/>
      <c r="J574" s="70"/>
      <c r="K574" s="71">
        <v>41250</v>
      </c>
      <c r="L574" s="6"/>
      <c r="M574" s="6"/>
      <c r="N574" s="6"/>
      <c r="O574" s="6"/>
      <c r="P574" s="6"/>
    </row>
    <row r="575" spans="1:16" ht="15.75" customHeight="1" x14ac:dyDescent="0.3">
      <c r="A575" s="67">
        <v>572</v>
      </c>
      <c r="B575" s="67" t="s">
        <v>490</v>
      </c>
      <c r="C575" s="49" t="s">
        <v>84</v>
      </c>
      <c r="D575" s="49" t="s">
        <v>79</v>
      </c>
      <c r="E575" s="49"/>
      <c r="F575" s="68">
        <v>45824</v>
      </c>
      <c r="G575" s="69" t="s">
        <v>443</v>
      </c>
      <c r="H575" s="70">
        <v>18</v>
      </c>
      <c r="I575" s="70"/>
      <c r="J575" s="70"/>
      <c r="K575" s="71">
        <v>86625</v>
      </c>
      <c r="L575" s="6"/>
      <c r="M575" s="6"/>
      <c r="N575" s="6"/>
      <c r="O575" s="6"/>
      <c r="P575" s="6"/>
    </row>
    <row r="576" spans="1:16" ht="15.75" customHeight="1" x14ac:dyDescent="0.3">
      <c r="A576" s="67">
        <v>573</v>
      </c>
      <c r="B576" s="67" t="s">
        <v>490</v>
      </c>
      <c r="C576" s="49" t="s">
        <v>138</v>
      </c>
      <c r="D576" s="49" t="s">
        <v>100</v>
      </c>
      <c r="E576" s="49"/>
      <c r="F576" s="68">
        <v>45824</v>
      </c>
      <c r="G576" s="69" t="s">
        <v>415</v>
      </c>
      <c r="H576" s="70">
        <v>2</v>
      </c>
      <c r="I576" s="70"/>
      <c r="J576" s="70"/>
      <c r="K576" s="71">
        <v>412500</v>
      </c>
      <c r="L576" s="6"/>
      <c r="M576" s="6"/>
      <c r="N576" s="6"/>
      <c r="O576" s="6"/>
      <c r="P576" s="6"/>
    </row>
    <row r="577" spans="1:16" ht="15.75" customHeight="1" x14ac:dyDescent="0.3">
      <c r="A577" s="67">
        <v>574</v>
      </c>
      <c r="B577" s="67" t="s">
        <v>490</v>
      </c>
      <c r="C577" s="49" t="s">
        <v>138</v>
      </c>
      <c r="D577" s="49" t="s">
        <v>100</v>
      </c>
      <c r="E577" s="49"/>
      <c r="F577" s="68">
        <v>45825</v>
      </c>
      <c r="G577" s="69" t="s">
        <v>415</v>
      </c>
      <c r="H577" s="70">
        <v>4</v>
      </c>
      <c r="I577" s="70"/>
      <c r="J577" s="70"/>
      <c r="K577" s="71">
        <v>825000</v>
      </c>
      <c r="L577" s="6"/>
      <c r="M577" s="6"/>
      <c r="N577" s="6"/>
      <c r="O577" s="6"/>
      <c r="P577" s="6"/>
    </row>
    <row r="578" spans="1:16" ht="15.75" customHeight="1" x14ac:dyDescent="0.3">
      <c r="A578" s="67">
        <v>575</v>
      </c>
      <c r="B578" s="67" t="s">
        <v>490</v>
      </c>
      <c r="C578" s="49" t="s">
        <v>150</v>
      </c>
      <c r="D578" s="49" t="s">
        <v>151</v>
      </c>
      <c r="E578" s="49"/>
      <c r="F578" s="68">
        <v>45825</v>
      </c>
      <c r="G578" s="69" t="s">
        <v>440</v>
      </c>
      <c r="H578" s="70">
        <v>4</v>
      </c>
      <c r="I578" s="70"/>
      <c r="J578" s="70"/>
      <c r="K578" s="71">
        <v>330000</v>
      </c>
      <c r="L578" s="6"/>
      <c r="M578" s="6"/>
      <c r="N578" s="6"/>
      <c r="O578" s="6"/>
      <c r="P578" s="6"/>
    </row>
    <row r="579" spans="1:16" ht="15.75" customHeight="1" x14ac:dyDescent="0.3">
      <c r="A579" s="67">
        <v>576</v>
      </c>
      <c r="B579" s="67" t="s">
        <v>490</v>
      </c>
      <c r="C579" s="49" t="s">
        <v>138</v>
      </c>
      <c r="D579" s="49" t="s">
        <v>100</v>
      </c>
      <c r="E579" s="49"/>
      <c r="F579" s="68">
        <v>45826</v>
      </c>
      <c r="G579" s="69" t="s">
        <v>415</v>
      </c>
      <c r="H579" s="70">
        <v>6</v>
      </c>
      <c r="I579" s="70"/>
      <c r="J579" s="70"/>
      <c r="K579" s="71">
        <v>1237500</v>
      </c>
      <c r="L579" s="6"/>
      <c r="M579" s="6"/>
      <c r="N579" s="6"/>
      <c r="O579" s="6"/>
      <c r="P579" s="6"/>
    </row>
    <row r="580" spans="1:16" ht="15.75" customHeight="1" x14ac:dyDescent="0.3">
      <c r="A580" s="67">
        <v>577</v>
      </c>
      <c r="B580" s="67" t="s">
        <v>490</v>
      </c>
      <c r="C580" s="49" t="s">
        <v>127</v>
      </c>
      <c r="D580" s="49" t="s">
        <v>102</v>
      </c>
      <c r="E580" s="49"/>
      <c r="F580" s="68">
        <v>45826</v>
      </c>
      <c r="G580" s="69" t="s">
        <v>415</v>
      </c>
      <c r="H580" s="70">
        <v>5</v>
      </c>
      <c r="I580" s="70"/>
      <c r="J580" s="70"/>
      <c r="K580" s="71">
        <v>206250</v>
      </c>
      <c r="L580" s="6"/>
      <c r="M580" s="6"/>
      <c r="N580" s="6"/>
      <c r="O580" s="6"/>
      <c r="P580" s="6"/>
    </row>
    <row r="581" spans="1:16" ht="15.75" customHeight="1" x14ac:dyDescent="0.3">
      <c r="A581" s="67">
        <v>578</v>
      </c>
      <c r="B581" s="67" t="s">
        <v>490</v>
      </c>
      <c r="C581" s="49" t="s">
        <v>73</v>
      </c>
      <c r="D581" s="49" t="s">
        <v>74</v>
      </c>
      <c r="E581" s="49"/>
      <c r="F581" s="68">
        <v>45826</v>
      </c>
      <c r="G581" s="69" t="s">
        <v>421</v>
      </c>
      <c r="H581" s="70"/>
      <c r="I581" s="70"/>
      <c r="J581" s="70"/>
      <c r="K581" s="71">
        <v>0</v>
      </c>
      <c r="L581" s="6"/>
      <c r="M581" s="6"/>
      <c r="N581" s="6"/>
      <c r="O581" s="6"/>
      <c r="P581" s="6"/>
    </row>
    <row r="582" spans="1:16" ht="15.75" customHeight="1" x14ac:dyDescent="0.3">
      <c r="A582" s="67">
        <v>579</v>
      </c>
      <c r="B582" s="67" t="s">
        <v>490</v>
      </c>
      <c r="C582" s="49" t="s">
        <v>138</v>
      </c>
      <c r="D582" s="49" t="s">
        <v>100</v>
      </c>
      <c r="E582" s="49"/>
      <c r="F582" s="68">
        <v>45827</v>
      </c>
      <c r="G582" s="69" t="s">
        <v>415</v>
      </c>
      <c r="H582" s="70">
        <v>6</v>
      </c>
      <c r="I582" s="70"/>
      <c r="J582" s="70"/>
      <c r="K582" s="71">
        <v>1237500</v>
      </c>
      <c r="L582" s="6"/>
      <c r="M582" s="6"/>
      <c r="N582" s="6"/>
      <c r="O582" s="6"/>
      <c r="P582" s="6"/>
    </row>
    <row r="583" spans="1:16" ht="15.75" customHeight="1" x14ac:dyDescent="0.3">
      <c r="A583" s="67">
        <v>580</v>
      </c>
      <c r="B583" s="67" t="s">
        <v>490</v>
      </c>
      <c r="C583" s="49" t="s">
        <v>150</v>
      </c>
      <c r="D583" s="49" t="s">
        <v>151</v>
      </c>
      <c r="E583" s="49"/>
      <c r="F583" s="68">
        <v>45827</v>
      </c>
      <c r="G583" s="69" t="s">
        <v>440</v>
      </c>
      <c r="H583" s="70">
        <v>4</v>
      </c>
      <c r="I583" s="70"/>
      <c r="J583" s="70"/>
      <c r="K583" s="71">
        <v>330000</v>
      </c>
      <c r="L583" s="6"/>
      <c r="M583" s="6"/>
      <c r="N583" s="6"/>
      <c r="O583" s="6"/>
      <c r="P583" s="6"/>
    </row>
    <row r="584" spans="1:16" ht="15.75" customHeight="1" x14ac:dyDescent="0.3">
      <c r="A584" s="67">
        <v>581</v>
      </c>
      <c r="B584" s="67" t="s">
        <v>490</v>
      </c>
      <c r="C584" s="49" t="s">
        <v>150</v>
      </c>
      <c r="D584" s="49" t="s">
        <v>151</v>
      </c>
      <c r="E584" s="49"/>
      <c r="F584" s="68">
        <v>45828</v>
      </c>
      <c r="G584" s="69" t="s">
        <v>440</v>
      </c>
      <c r="H584" s="70">
        <v>4</v>
      </c>
      <c r="I584" s="70"/>
      <c r="J584" s="70"/>
      <c r="K584" s="71">
        <v>330000</v>
      </c>
      <c r="L584" s="6"/>
      <c r="M584" s="6"/>
      <c r="N584" s="6"/>
      <c r="O584" s="6"/>
      <c r="P584" s="6"/>
    </row>
    <row r="585" spans="1:16" ht="15.75" customHeight="1" x14ac:dyDescent="0.3">
      <c r="A585" s="67">
        <v>582</v>
      </c>
      <c r="B585" s="67" t="s">
        <v>490</v>
      </c>
      <c r="C585" s="49" t="s">
        <v>138</v>
      </c>
      <c r="D585" s="49" t="s">
        <v>100</v>
      </c>
      <c r="E585" s="49"/>
      <c r="F585" s="68">
        <v>45828</v>
      </c>
      <c r="G585" s="69" t="s">
        <v>415</v>
      </c>
      <c r="H585" s="70">
        <v>6</v>
      </c>
      <c r="I585" s="70"/>
      <c r="J585" s="70"/>
      <c r="K585" s="71">
        <v>1237500</v>
      </c>
      <c r="L585" s="6"/>
      <c r="M585" s="6"/>
      <c r="N585" s="6"/>
      <c r="O585" s="6"/>
      <c r="P585" s="6"/>
    </row>
    <row r="586" spans="1:16" ht="15.75" customHeight="1" x14ac:dyDescent="0.3">
      <c r="A586" s="67">
        <v>583</v>
      </c>
      <c r="B586" s="67" t="s">
        <v>490</v>
      </c>
      <c r="C586" s="49" t="s">
        <v>138</v>
      </c>
      <c r="D586" s="49" t="s">
        <v>100</v>
      </c>
      <c r="E586" s="49"/>
      <c r="F586" s="68">
        <v>45828</v>
      </c>
      <c r="G586" s="69" t="s">
        <v>415</v>
      </c>
      <c r="H586" s="70">
        <v>4</v>
      </c>
      <c r="I586" s="70"/>
      <c r="J586" s="70"/>
      <c r="K586" s="71">
        <v>825000</v>
      </c>
      <c r="L586" s="6"/>
      <c r="M586" s="6"/>
      <c r="N586" s="6"/>
      <c r="O586" s="6"/>
      <c r="P586" s="6"/>
    </row>
    <row r="587" spans="1:16" ht="15.75" customHeight="1" x14ac:dyDescent="0.3">
      <c r="A587" s="67">
        <v>584</v>
      </c>
      <c r="B587" s="67" t="s">
        <v>490</v>
      </c>
      <c r="C587" s="49" t="s">
        <v>138</v>
      </c>
      <c r="D587" s="49" t="s">
        <v>100</v>
      </c>
      <c r="E587" s="49"/>
      <c r="F587" s="68">
        <v>45829</v>
      </c>
      <c r="G587" s="69" t="s">
        <v>415</v>
      </c>
      <c r="H587" s="70">
        <v>6</v>
      </c>
      <c r="I587" s="70"/>
      <c r="J587" s="70"/>
      <c r="K587" s="71">
        <v>1237500</v>
      </c>
      <c r="L587" s="6"/>
      <c r="M587" s="6"/>
      <c r="N587" s="6"/>
      <c r="O587" s="6"/>
      <c r="P587" s="6"/>
    </row>
    <row r="588" spans="1:16" ht="15.75" customHeight="1" x14ac:dyDescent="0.3">
      <c r="A588" s="67">
        <v>585</v>
      </c>
      <c r="B588" s="67" t="s">
        <v>490</v>
      </c>
      <c r="C588" s="49" t="s">
        <v>138</v>
      </c>
      <c r="D588" s="49" t="s">
        <v>100</v>
      </c>
      <c r="E588" s="49"/>
      <c r="F588" s="68">
        <v>45829</v>
      </c>
      <c r="G588" s="69" t="s">
        <v>415</v>
      </c>
      <c r="H588" s="70">
        <v>2</v>
      </c>
      <c r="I588" s="70"/>
      <c r="J588" s="70"/>
      <c r="K588" s="71">
        <v>412500</v>
      </c>
      <c r="L588" s="6"/>
      <c r="M588" s="6"/>
      <c r="N588" s="6"/>
      <c r="O588" s="6"/>
      <c r="P588" s="6"/>
    </row>
    <row r="589" spans="1:16" ht="15.75" customHeight="1" x14ac:dyDescent="0.3">
      <c r="A589" s="67">
        <v>586</v>
      </c>
      <c r="B589" s="67" t="s">
        <v>490</v>
      </c>
      <c r="C589" s="49" t="s">
        <v>150</v>
      </c>
      <c r="D589" s="49" t="s">
        <v>151</v>
      </c>
      <c r="E589" s="49"/>
      <c r="F589" s="68">
        <v>45829</v>
      </c>
      <c r="G589" s="69" t="s">
        <v>431</v>
      </c>
      <c r="H589" s="70">
        <v>1</v>
      </c>
      <c r="I589" s="70"/>
      <c r="J589" s="70"/>
      <c r="K589" s="71">
        <v>41250</v>
      </c>
      <c r="L589" s="6"/>
      <c r="M589" s="6"/>
      <c r="N589" s="6"/>
      <c r="O589" s="6"/>
      <c r="P589" s="6"/>
    </row>
    <row r="590" spans="1:16" ht="15.75" customHeight="1" x14ac:dyDescent="0.3">
      <c r="A590" s="67">
        <v>587</v>
      </c>
      <c r="B590" s="67" t="s">
        <v>490</v>
      </c>
      <c r="C590" s="49" t="s">
        <v>176</v>
      </c>
      <c r="D590" s="49" t="s">
        <v>100</v>
      </c>
      <c r="E590" s="49"/>
      <c r="F590" s="68">
        <v>45829</v>
      </c>
      <c r="G590" s="69" t="s">
        <v>441</v>
      </c>
      <c r="H590" s="70">
        <v>1</v>
      </c>
      <c r="I590" s="70"/>
      <c r="J590" s="70"/>
      <c r="K590" s="71">
        <v>41250</v>
      </c>
      <c r="L590" s="6"/>
      <c r="M590" s="6"/>
      <c r="N590" s="6"/>
      <c r="O590" s="6"/>
      <c r="P590" s="6"/>
    </row>
    <row r="591" spans="1:16" ht="15.75" customHeight="1" x14ac:dyDescent="0.3">
      <c r="A591" s="67">
        <v>588</v>
      </c>
      <c r="B591" s="67" t="s">
        <v>490</v>
      </c>
      <c r="C591" s="49" t="s">
        <v>138</v>
      </c>
      <c r="D591" s="49" t="s">
        <v>100</v>
      </c>
      <c r="E591" s="49"/>
      <c r="F591" s="68">
        <v>45830</v>
      </c>
      <c r="G591" s="69" t="s">
        <v>415</v>
      </c>
      <c r="H591" s="70">
        <v>5</v>
      </c>
      <c r="I591" s="70"/>
      <c r="J591" s="70"/>
      <c r="K591" s="71">
        <v>1031250</v>
      </c>
      <c r="L591" s="6"/>
      <c r="M591" s="6"/>
      <c r="N591" s="6"/>
      <c r="O591" s="6"/>
      <c r="P591" s="6"/>
    </row>
    <row r="592" spans="1:16" ht="15.75" customHeight="1" x14ac:dyDescent="0.3">
      <c r="A592" s="67">
        <v>589</v>
      </c>
      <c r="B592" s="67" t="s">
        <v>490</v>
      </c>
      <c r="C592" s="49" t="s">
        <v>82</v>
      </c>
      <c r="D592" s="49" t="s">
        <v>79</v>
      </c>
      <c r="E592" s="49"/>
      <c r="F592" s="68">
        <v>45830</v>
      </c>
      <c r="G592" s="69" t="s">
        <v>443</v>
      </c>
      <c r="H592" s="70">
        <v>5</v>
      </c>
      <c r="I592" s="70"/>
      <c r="J592" s="70"/>
      <c r="K592" s="71">
        <v>24062.5</v>
      </c>
      <c r="L592" s="6"/>
      <c r="M592" s="6"/>
      <c r="N592" s="6"/>
      <c r="O592" s="6"/>
      <c r="P592" s="6"/>
    </row>
    <row r="593" spans="1:16" ht="15.75" customHeight="1" x14ac:dyDescent="0.3">
      <c r="A593" s="67">
        <v>590</v>
      </c>
      <c r="B593" s="67" t="s">
        <v>490</v>
      </c>
      <c r="C593" s="49" t="s">
        <v>127</v>
      </c>
      <c r="D593" s="49" t="s">
        <v>102</v>
      </c>
      <c r="E593" s="49"/>
      <c r="F593" s="68">
        <v>45830</v>
      </c>
      <c r="G593" s="69" t="s">
        <v>415</v>
      </c>
      <c r="H593" s="70">
        <v>5</v>
      </c>
      <c r="I593" s="70"/>
      <c r="J593" s="70"/>
      <c r="K593" s="71">
        <v>206250</v>
      </c>
      <c r="L593" s="6"/>
      <c r="M593" s="6"/>
      <c r="N593" s="6"/>
      <c r="O593" s="6"/>
      <c r="P593" s="6"/>
    </row>
    <row r="594" spans="1:16" ht="15.75" customHeight="1" x14ac:dyDescent="0.3">
      <c r="A594" s="67">
        <v>591</v>
      </c>
      <c r="B594" s="67" t="s">
        <v>497</v>
      </c>
      <c r="C594" s="49" t="s">
        <v>41</v>
      </c>
      <c r="D594" s="49" t="s">
        <v>42</v>
      </c>
      <c r="E594" s="49"/>
      <c r="F594" s="68">
        <v>45793</v>
      </c>
      <c r="G594" s="69" t="s">
        <v>416</v>
      </c>
      <c r="H594" s="70">
        <v>1</v>
      </c>
      <c r="I594" s="70"/>
      <c r="J594" s="70"/>
      <c r="K594" s="71">
        <v>8625</v>
      </c>
      <c r="L594" s="6"/>
      <c r="M594" s="6"/>
      <c r="N594" s="6"/>
      <c r="O594" s="6"/>
      <c r="P594" s="6"/>
    </row>
    <row r="595" spans="1:16" ht="15.75" customHeight="1" x14ac:dyDescent="0.3">
      <c r="A595" s="67">
        <v>592</v>
      </c>
      <c r="B595" s="67" t="s">
        <v>497</v>
      </c>
      <c r="C595" s="49" t="s">
        <v>52</v>
      </c>
      <c r="D595" s="49" t="s">
        <v>53</v>
      </c>
      <c r="E595" s="49"/>
      <c r="F595" s="68">
        <v>45794</v>
      </c>
      <c r="G595" s="69" t="s">
        <v>414</v>
      </c>
      <c r="H595" s="70">
        <v>7</v>
      </c>
      <c r="I595" s="70"/>
      <c r="J595" s="70"/>
      <c r="K595" s="71">
        <v>301875</v>
      </c>
      <c r="L595" s="6"/>
      <c r="M595" s="6"/>
      <c r="N595" s="6"/>
      <c r="O595" s="6"/>
      <c r="P595" s="6"/>
    </row>
    <row r="596" spans="1:16" ht="15.75" customHeight="1" x14ac:dyDescent="0.3">
      <c r="A596" s="67">
        <v>593</v>
      </c>
      <c r="B596" s="67" t="s">
        <v>497</v>
      </c>
      <c r="C596" s="49" t="s">
        <v>97</v>
      </c>
      <c r="D596" s="49" t="s">
        <v>98</v>
      </c>
      <c r="E596" s="49"/>
      <c r="F596" s="68">
        <v>45797</v>
      </c>
      <c r="G596" s="69" t="s">
        <v>420</v>
      </c>
      <c r="H596" s="70">
        <v>1.5</v>
      </c>
      <c r="I596" s="70"/>
      <c r="J596" s="70"/>
      <c r="K596" s="71">
        <v>258750</v>
      </c>
      <c r="L596" s="6"/>
      <c r="M596" s="6"/>
      <c r="N596" s="6"/>
      <c r="O596" s="6"/>
      <c r="P596" s="6"/>
    </row>
    <row r="597" spans="1:16" ht="15.75" customHeight="1" x14ac:dyDescent="0.3">
      <c r="A597" s="67">
        <v>594</v>
      </c>
      <c r="B597" s="67" t="s">
        <v>497</v>
      </c>
      <c r="C597" s="49" t="s">
        <v>131</v>
      </c>
      <c r="D597" s="49" t="s">
        <v>102</v>
      </c>
      <c r="E597" s="49"/>
      <c r="F597" s="68">
        <v>45798</v>
      </c>
      <c r="G597" s="69" t="s">
        <v>415</v>
      </c>
      <c r="H597" s="70">
        <v>2</v>
      </c>
      <c r="I597" s="70"/>
      <c r="J597" s="70"/>
      <c r="K597" s="71">
        <v>86250</v>
      </c>
      <c r="L597" s="6"/>
      <c r="M597" s="6"/>
      <c r="N597" s="6"/>
      <c r="O597" s="6"/>
      <c r="P597" s="6"/>
    </row>
    <row r="598" spans="1:16" ht="15.75" customHeight="1" x14ac:dyDescent="0.3">
      <c r="A598" s="67">
        <v>595</v>
      </c>
      <c r="B598" s="67" t="s">
        <v>497</v>
      </c>
      <c r="C598" s="49" t="s">
        <v>73</v>
      </c>
      <c r="D598" s="49" t="s">
        <v>74</v>
      </c>
      <c r="E598" s="49"/>
      <c r="F598" s="68">
        <v>45799</v>
      </c>
      <c r="G598" s="69" t="s">
        <v>421</v>
      </c>
      <c r="H598" s="70">
        <v>1</v>
      </c>
      <c r="I598" s="70"/>
      <c r="J598" s="70"/>
      <c r="K598" s="71">
        <v>1509375</v>
      </c>
      <c r="L598" s="6"/>
      <c r="M598" s="6"/>
      <c r="N598" s="6"/>
      <c r="O598" s="6"/>
      <c r="P598" s="6"/>
    </row>
    <row r="599" spans="1:16" ht="15.75" customHeight="1" x14ac:dyDescent="0.3">
      <c r="A599" s="67">
        <v>596</v>
      </c>
      <c r="B599" s="67" t="s">
        <v>497</v>
      </c>
      <c r="C599" s="49" t="s">
        <v>97</v>
      </c>
      <c r="D599" s="49" t="s">
        <v>98</v>
      </c>
      <c r="E599" s="49"/>
      <c r="F599" s="68">
        <v>45800</v>
      </c>
      <c r="G599" s="69" t="s">
        <v>420</v>
      </c>
      <c r="H599" s="70">
        <v>0.5</v>
      </c>
      <c r="I599" s="70"/>
      <c r="J599" s="70"/>
      <c r="K599" s="71">
        <v>86250</v>
      </c>
      <c r="L599" s="6"/>
      <c r="M599" s="6"/>
      <c r="N599" s="6"/>
      <c r="O599" s="6"/>
      <c r="P599" s="6"/>
    </row>
    <row r="600" spans="1:16" ht="15.75" customHeight="1" x14ac:dyDescent="0.3">
      <c r="A600" s="67">
        <v>597</v>
      </c>
      <c r="B600" s="67" t="s">
        <v>497</v>
      </c>
      <c r="C600" s="49" t="s">
        <v>73</v>
      </c>
      <c r="D600" s="49" t="s">
        <v>74</v>
      </c>
      <c r="E600" s="49"/>
      <c r="F600" s="68">
        <v>45800</v>
      </c>
      <c r="G600" s="69" t="s">
        <v>421</v>
      </c>
      <c r="H600" s="70">
        <v>1</v>
      </c>
      <c r="I600" s="70"/>
      <c r="J600" s="70"/>
      <c r="K600" s="71">
        <v>1509375</v>
      </c>
      <c r="L600" s="6"/>
      <c r="M600" s="6"/>
      <c r="N600" s="6"/>
      <c r="O600" s="6"/>
      <c r="P600" s="6"/>
    </row>
    <row r="601" spans="1:16" ht="15.75" customHeight="1" x14ac:dyDescent="0.3">
      <c r="A601" s="67">
        <v>598</v>
      </c>
      <c r="B601" s="67" t="s">
        <v>497</v>
      </c>
      <c r="C601" s="49" t="s">
        <v>97</v>
      </c>
      <c r="D601" s="49" t="s">
        <v>98</v>
      </c>
      <c r="E601" s="49"/>
      <c r="F601" s="68">
        <v>45801</v>
      </c>
      <c r="G601" s="69" t="s">
        <v>498</v>
      </c>
      <c r="H601" s="70">
        <v>1.5</v>
      </c>
      <c r="I601" s="70"/>
      <c r="J601" s="70"/>
      <c r="K601" s="71" t="s">
        <v>412</v>
      </c>
      <c r="L601" s="6"/>
      <c r="M601" s="6"/>
      <c r="N601" s="6"/>
      <c r="O601" s="6"/>
      <c r="P601" s="6"/>
    </row>
    <row r="602" spans="1:16" ht="15.75" customHeight="1" x14ac:dyDescent="0.3">
      <c r="A602" s="67">
        <v>599</v>
      </c>
      <c r="B602" s="67" t="s">
        <v>497</v>
      </c>
      <c r="C602" s="49" t="s">
        <v>146</v>
      </c>
      <c r="D602" s="49" t="s">
        <v>100</v>
      </c>
      <c r="E602" s="49"/>
      <c r="F602" s="68">
        <v>45804</v>
      </c>
      <c r="G602" s="69" t="s">
        <v>451</v>
      </c>
      <c r="H602" s="70">
        <v>1</v>
      </c>
      <c r="I602" s="70"/>
      <c r="J602" s="70"/>
      <c r="K602" s="71">
        <v>172500</v>
      </c>
      <c r="L602" s="6"/>
      <c r="M602" s="6"/>
      <c r="N602" s="6"/>
      <c r="O602" s="6"/>
      <c r="P602" s="6"/>
    </row>
    <row r="603" spans="1:16" ht="15.75" customHeight="1" x14ac:dyDescent="0.3">
      <c r="A603" s="67">
        <v>600</v>
      </c>
      <c r="B603" s="67" t="s">
        <v>497</v>
      </c>
      <c r="C603" s="49" t="s">
        <v>57</v>
      </c>
      <c r="D603" s="49" t="s">
        <v>53</v>
      </c>
      <c r="E603" s="49"/>
      <c r="F603" s="68">
        <v>45804</v>
      </c>
      <c r="G603" s="69" t="s">
        <v>414</v>
      </c>
      <c r="H603" s="70">
        <v>3</v>
      </c>
      <c r="I603" s="70"/>
      <c r="J603" s="70"/>
      <c r="K603" s="71">
        <v>129375</v>
      </c>
      <c r="L603" s="6"/>
      <c r="M603" s="6"/>
      <c r="N603" s="6"/>
      <c r="O603" s="6"/>
      <c r="P603" s="6"/>
    </row>
    <row r="604" spans="1:16" ht="15.75" customHeight="1" x14ac:dyDescent="0.3">
      <c r="A604" s="67">
        <v>601</v>
      </c>
      <c r="B604" s="67" t="s">
        <v>497</v>
      </c>
      <c r="C604" s="49" t="s">
        <v>146</v>
      </c>
      <c r="D604" s="49" t="s">
        <v>100</v>
      </c>
      <c r="E604" s="49"/>
      <c r="F604" s="68">
        <v>45803</v>
      </c>
      <c r="G604" s="69" t="s">
        <v>451</v>
      </c>
      <c r="H604" s="70">
        <v>4</v>
      </c>
      <c r="I604" s="70"/>
      <c r="J604" s="70"/>
      <c r="K604" s="71">
        <v>690000</v>
      </c>
      <c r="L604" s="6"/>
      <c r="M604" s="6"/>
      <c r="N604" s="6"/>
      <c r="O604" s="6"/>
      <c r="P604" s="6"/>
    </row>
    <row r="605" spans="1:16" ht="15.75" customHeight="1" x14ac:dyDescent="0.3">
      <c r="A605" s="67">
        <v>602</v>
      </c>
      <c r="B605" s="67" t="s">
        <v>497</v>
      </c>
      <c r="C605" s="49" t="s">
        <v>97</v>
      </c>
      <c r="D605" s="49" t="s">
        <v>98</v>
      </c>
      <c r="E605" s="49"/>
      <c r="F605" s="68">
        <v>45802</v>
      </c>
      <c r="G605" s="69" t="s">
        <v>429</v>
      </c>
      <c r="H605" s="70">
        <v>1.5</v>
      </c>
      <c r="I605" s="70"/>
      <c r="J605" s="70"/>
      <c r="K605" s="71">
        <v>48515.625</v>
      </c>
      <c r="L605" s="6"/>
      <c r="M605" s="6"/>
      <c r="N605" s="6"/>
      <c r="O605" s="6"/>
      <c r="P605" s="6"/>
    </row>
    <row r="606" spans="1:16" ht="15.75" customHeight="1" x14ac:dyDescent="0.3">
      <c r="A606" s="67">
        <v>603</v>
      </c>
      <c r="B606" s="67" t="s">
        <v>497</v>
      </c>
      <c r="C606" s="49" t="s">
        <v>115</v>
      </c>
      <c r="D606" s="49" t="s">
        <v>102</v>
      </c>
      <c r="E606" s="49"/>
      <c r="F606" s="68">
        <v>45806</v>
      </c>
      <c r="G606" s="69" t="s">
        <v>415</v>
      </c>
      <c r="H606" s="70">
        <v>2</v>
      </c>
      <c r="I606" s="70"/>
      <c r="J606" s="70"/>
      <c r="K606" s="71">
        <v>86250</v>
      </c>
      <c r="L606" s="6"/>
      <c r="M606" s="6"/>
      <c r="N606" s="6"/>
      <c r="O606" s="6"/>
      <c r="P606" s="6"/>
    </row>
    <row r="607" spans="1:16" ht="15.75" customHeight="1" x14ac:dyDescent="0.3">
      <c r="A607" s="67">
        <v>604</v>
      </c>
      <c r="B607" s="67" t="s">
        <v>497</v>
      </c>
      <c r="C607" s="49" t="s">
        <v>55</v>
      </c>
      <c r="D607" s="49" t="s">
        <v>53</v>
      </c>
      <c r="E607" s="49"/>
      <c r="F607" s="68">
        <v>45806</v>
      </c>
      <c r="G607" s="69" t="s">
        <v>414</v>
      </c>
      <c r="H607" s="70">
        <v>5</v>
      </c>
      <c r="I607" s="70"/>
      <c r="J607" s="70"/>
      <c r="K607" s="71">
        <v>215625</v>
      </c>
      <c r="L607" s="6"/>
      <c r="M607" s="6"/>
      <c r="N607" s="6"/>
      <c r="O607" s="6"/>
      <c r="P607" s="6"/>
    </row>
    <row r="608" spans="1:16" ht="15.75" customHeight="1" x14ac:dyDescent="0.3">
      <c r="A608" s="67">
        <v>605</v>
      </c>
      <c r="B608" s="67" t="s">
        <v>497</v>
      </c>
      <c r="C608" s="49" t="s">
        <v>115</v>
      </c>
      <c r="D608" s="49" t="s">
        <v>102</v>
      </c>
      <c r="E608" s="49"/>
      <c r="F608" s="68">
        <v>45807</v>
      </c>
      <c r="G608" s="69" t="s">
        <v>415</v>
      </c>
      <c r="H608" s="70">
        <v>5</v>
      </c>
      <c r="I608" s="70"/>
      <c r="J608" s="70"/>
      <c r="K608" s="71">
        <v>215625</v>
      </c>
      <c r="L608" s="6"/>
      <c r="M608" s="6"/>
      <c r="N608" s="6"/>
      <c r="O608" s="6"/>
      <c r="P608" s="6"/>
    </row>
    <row r="609" spans="1:16" ht="15.75" customHeight="1" x14ac:dyDescent="0.3">
      <c r="A609" s="67">
        <v>606</v>
      </c>
      <c r="B609" s="67" t="s">
        <v>497</v>
      </c>
      <c r="C609" s="49" t="s">
        <v>146</v>
      </c>
      <c r="D609" s="49" t="s">
        <v>100</v>
      </c>
      <c r="E609" s="49"/>
      <c r="F609" s="68">
        <v>45807</v>
      </c>
      <c r="G609" s="69" t="s">
        <v>451</v>
      </c>
      <c r="H609" s="70">
        <v>1</v>
      </c>
      <c r="I609" s="70"/>
      <c r="J609" s="70"/>
      <c r="K609" s="71">
        <v>172500</v>
      </c>
      <c r="L609" s="6"/>
      <c r="M609" s="6"/>
      <c r="N609" s="6"/>
      <c r="O609" s="6"/>
      <c r="P609" s="6"/>
    </row>
    <row r="610" spans="1:16" ht="15.75" customHeight="1" x14ac:dyDescent="0.3">
      <c r="A610" s="67">
        <v>607</v>
      </c>
      <c r="B610" s="67" t="s">
        <v>497</v>
      </c>
      <c r="C610" s="49" t="s">
        <v>57</v>
      </c>
      <c r="D610" s="49" t="s">
        <v>53</v>
      </c>
      <c r="E610" s="49"/>
      <c r="F610" s="68">
        <v>45810</v>
      </c>
      <c r="G610" s="69" t="s">
        <v>414</v>
      </c>
      <c r="H610" s="70">
        <v>7</v>
      </c>
      <c r="I610" s="70"/>
      <c r="J610" s="70"/>
      <c r="K610" s="71">
        <v>301875</v>
      </c>
      <c r="L610" s="6"/>
      <c r="M610" s="6"/>
      <c r="N610" s="6"/>
      <c r="O610" s="6"/>
      <c r="P610" s="6"/>
    </row>
    <row r="611" spans="1:16" ht="15.75" customHeight="1" x14ac:dyDescent="0.3">
      <c r="A611" s="67">
        <v>608</v>
      </c>
      <c r="B611" s="67" t="s">
        <v>497</v>
      </c>
      <c r="C611" s="49" t="s">
        <v>73</v>
      </c>
      <c r="D611" s="49" t="s">
        <v>74</v>
      </c>
      <c r="E611" s="49"/>
      <c r="F611" s="68">
        <v>45810</v>
      </c>
      <c r="G611" s="69" t="s">
        <v>421</v>
      </c>
      <c r="H611" s="70">
        <v>1</v>
      </c>
      <c r="I611" s="70"/>
      <c r="J611" s="70"/>
      <c r="K611" s="71">
        <v>1509375</v>
      </c>
      <c r="L611" s="6"/>
      <c r="M611" s="6"/>
      <c r="N611" s="6"/>
      <c r="O611" s="6"/>
      <c r="P611" s="6"/>
    </row>
    <row r="612" spans="1:16" ht="15.75" customHeight="1" x14ac:dyDescent="0.3">
      <c r="A612" s="67">
        <v>609</v>
      </c>
      <c r="B612" s="67" t="s">
        <v>497</v>
      </c>
      <c r="C612" s="49" t="s">
        <v>115</v>
      </c>
      <c r="D612" s="49" t="s">
        <v>102</v>
      </c>
      <c r="E612" s="49"/>
      <c r="F612" s="68">
        <v>45810</v>
      </c>
      <c r="G612" s="69" t="s">
        <v>415</v>
      </c>
      <c r="H612" s="70">
        <v>2</v>
      </c>
      <c r="I612" s="70"/>
      <c r="J612" s="70"/>
      <c r="K612" s="71">
        <v>86250</v>
      </c>
      <c r="L612" s="6"/>
      <c r="M612" s="6"/>
      <c r="N612" s="6"/>
      <c r="O612" s="6"/>
      <c r="P612" s="6"/>
    </row>
    <row r="613" spans="1:16" ht="15.75" customHeight="1" x14ac:dyDescent="0.3">
      <c r="A613" s="67">
        <v>610</v>
      </c>
      <c r="B613" s="67" t="s">
        <v>497</v>
      </c>
      <c r="C613" s="73" t="s">
        <v>138</v>
      </c>
      <c r="D613" s="49" t="s">
        <v>100</v>
      </c>
      <c r="E613" s="49"/>
      <c r="F613" s="68">
        <v>45811</v>
      </c>
      <c r="G613" s="69" t="s">
        <v>415</v>
      </c>
      <c r="H613" s="70">
        <v>1</v>
      </c>
      <c r="I613" s="70"/>
      <c r="J613" s="70"/>
      <c r="K613" s="71">
        <v>215625</v>
      </c>
      <c r="L613" s="6"/>
      <c r="M613" s="6"/>
      <c r="N613" s="6"/>
      <c r="O613" s="6"/>
      <c r="P613" s="6"/>
    </row>
    <row r="614" spans="1:16" ht="15.75" customHeight="1" x14ac:dyDescent="0.3">
      <c r="A614" s="67">
        <v>611</v>
      </c>
      <c r="B614" s="67" t="s">
        <v>497</v>
      </c>
      <c r="C614" s="73" t="s">
        <v>115</v>
      </c>
      <c r="D614" s="49" t="s">
        <v>102</v>
      </c>
      <c r="E614" s="49"/>
      <c r="F614" s="68">
        <v>45814</v>
      </c>
      <c r="G614" s="69" t="s">
        <v>415</v>
      </c>
      <c r="H614" s="70">
        <v>6</v>
      </c>
      <c r="I614" s="70"/>
      <c r="J614" s="70"/>
      <c r="K614" s="71">
        <v>258750</v>
      </c>
      <c r="L614" s="6"/>
      <c r="M614" s="6"/>
      <c r="N614" s="6"/>
      <c r="O614" s="6"/>
      <c r="P614" s="6"/>
    </row>
    <row r="615" spans="1:16" ht="15.75" customHeight="1" x14ac:dyDescent="0.3">
      <c r="A615" s="67">
        <v>612</v>
      </c>
      <c r="B615" s="67" t="s">
        <v>497</v>
      </c>
      <c r="C615" s="73" t="s">
        <v>116</v>
      </c>
      <c r="D615" s="49" t="s">
        <v>102</v>
      </c>
      <c r="E615" s="49"/>
      <c r="F615" s="68">
        <v>45814</v>
      </c>
      <c r="G615" s="69" t="s">
        <v>415</v>
      </c>
      <c r="H615" s="70">
        <v>2</v>
      </c>
      <c r="I615" s="70"/>
      <c r="J615" s="70"/>
      <c r="K615" s="71">
        <v>0</v>
      </c>
      <c r="L615" s="6"/>
      <c r="M615" s="6"/>
      <c r="N615" s="6"/>
      <c r="O615" s="6"/>
      <c r="P615" s="6"/>
    </row>
    <row r="616" spans="1:16" ht="15.75" customHeight="1" x14ac:dyDescent="0.3">
      <c r="A616" s="67">
        <v>613</v>
      </c>
      <c r="B616" s="67" t="s">
        <v>497</v>
      </c>
      <c r="C616" s="49" t="s">
        <v>116</v>
      </c>
      <c r="D616" s="49" t="s">
        <v>102</v>
      </c>
      <c r="E616" s="49"/>
      <c r="F616" s="68">
        <v>45814</v>
      </c>
      <c r="G616" s="69" t="s">
        <v>415</v>
      </c>
      <c r="H616" s="70">
        <v>2</v>
      </c>
      <c r="I616" s="70"/>
      <c r="J616" s="70"/>
      <c r="K616" s="71">
        <v>0</v>
      </c>
      <c r="L616" s="6"/>
      <c r="M616" s="6"/>
      <c r="N616" s="6"/>
      <c r="O616" s="6"/>
      <c r="P616" s="6"/>
    </row>
    <row r="617" spans="1:16" ht="15.75" customHeight="1" x14ac:dyDescent="0.3">
      <c r="A617" s="67">
        <v>614</v>
      </c>
      <c r="B617" s="67" t="s">
        <v>497</v>
      </c>
      <c r="C617" s="49" t="s">
        <v>135</v>
      </c>
      <c r="D617" s="49" t="s">
        <v>102</v>
      </c>
      <c r="E617" s="49"/>
      <c r="F617" s="68">
        <v>45814</v>
      </c>
      <c r="G617" s="69" t="s">
        <v>415</v>
      </c>
      <c r="H617" s="70">
        <v>4</v>
      </c>
      <c r="I617" s="70"/>
      <c r="J617" s="70"/>
      <c r="K617" s="71">
        <v>172500</v>
      </c>
      <c r="L617" s="6"/>
      <c r="M617" s="6"/>
      <c r="N617" s="6"/>
      <c r="O617" s="6"/>
      <c r="P617" s="6"/>
    </row>
    <row r="618" spans="1:16" ht="15.75" customHeight="1" x14ac:dyDescent="0.3">
      <c r="A618" s="67">
        <v>615</v>
      </c>
      <c r="B618" s="67" t="s">
        <v>497</v>
      </c>
      <c r="C618" s="49" t="s">
        <v>73</v>
      </c>
      <c r="D618" s="49" t="s">
        <v>74</v>
      </c>
      <c r="E618" s="49"/>
      <c r="F618" s="68">
        <v>45816</v>
      </c>
      <c r="G618" s="69" t="s">
        <v>421</v>
      </c>
      <c r="H618" s="70">
        <v>1</v>
      </c>
      <c r="I618" s="70"/>
      <c r="J618" s="70"/>
      <c r="K618" s="71">
        <v>1509375</v>
      </c>
      <c r="L618" s="6"/>
      <c r="M618" s="6"/>
      <c r="N618" s="6"/>
      <c r="O618" s="6"/>
      <c r="P618" s="6"/>
    </row>
    <row r="619" spans="1:16" ht="15.75" customHeight="1" x14ac:dyDescent="0.3">
      <c r="A619" s="67">
        <v>616</v>
      </c>
      <c r="B619" s="67" t="s">
        <v>497</v>
      </c>
      <c r="C619" s="49" t="s">
        <v>73</v>
      </c>
      <c r="D619" s="49" t="s">
        <v>74</v>
      </c>
      <c r="E619" s="49"/>
      <c r="F619" s="68">
        <v>45817</v>
      </c>
      <c r="G619" s="69" t="s">
        <v>421</v>
      </c>
      <c r="H619" s="70">
        <v>1</v>
      </c>
      <c r="I619" s="70"/>
      <c r="J619" s="70"/>
      <c r="K619" s="71">
        <v>1509375</v>
      </c>
      <c r="L619" s="6"/>
      <c r="M619" s="6"/>
      <c r="N619" s="6"/>
      <c r="O619" s="6"/>
      <c r="P619" s="6"/>
    </row>
    <row r="620" spans="1:16" ht="15.75" customHeight="1" x14ac:dyDescent="0.3">
      <c r="A620" s="67">
        <v>617</v>
      </c>
      <c r="B620" s="67" t="s">
        <v>497</v>
      </c>
      <c r="C620" s="49" t="s">
        <v>73</v>
      </c>
      <c r="D620" s="49" t="s">
        <v>74</v>
      </c>
      <c r="E620" s="49"/>
      <c r="F620" s="68">
        <v>45818</v>
      </c>
      <c r="G620" s="69" t="s">
        <v>421</v>
      </c>
      <c r="H620" s="70">
        <v>1</v>
      </c>
      <c r="I620" s="70"/>
      <c r="J620" s="70"/>
      <c r="K620" s="71">
        <v>1509375</v>
      </c>
      <c r="L620" s="6"/>
      <c r="M620" s="6"/>
      <c r="N620" s="6"/>
      <c r="O620" s="6"/>
      <c r="P620" s="6"/>
    </row>
    <row r="621" spans="1:16" ht="15.75" customHeight="1" x14ac:dyDescent="0.3">
      <c r="A621" s="67">
        <v>618</v>
      </c>
      <c r="B621" s="67" t="s">
        <v>497</v>
      </c>
      <c r="C621" s="49" t="s">
        <v>97</v>
      </c>
      <c r="D621" s="49" t="s">
        <v>98</v>
      </c>
      <c r="E621" s="49"/>
      <c r="F621" s="68">
        <v>45822</v>
      </c>
      <c r="G621" s="69" t="s">
        <v>420</v>
      </c>
      <c r="H621" s="70">
        <v>1</v>
      </c>
      <c r="I621" s="70"/>
      <c r="J621" s="70"/>
      <c r="K621" s="71">
        <v>172500</v>
      </c>
      <c r="L621" s="6"/>
      <c r="M621" s="6"/>
      <c r="N621" s="6"/>
      <c r="O621" s="6"/>
      <c r="P621" s="6"/>
    </row>
    <row r="622" spans="1:16" ht="15.75" customHeight="1" x14ac:dyDescent="0.3">
      <c r="A622" s="67">
        <v>619</v>
      </c>
      <c r="B622" s="67" t="s">
        <v>497</v>
      </c>
      <c r="C622" s="49" t="s">
        <v>73</v>
      </c>
      <c r="D622" s="49" t="s">
        <v>74</v>
      </c>
      <c r="E622" s="49"/>
      <c r="F622" s="68">
        <v>45823</v>
      </c>
      <c r="G622" s="69" t="s">
        <v>421</v>
      </c>
      <c r="H622" s="70">
        <v>1</v>
      </c>
      <c r="I622" s="70"/>
      <c r="J622" s="70"/>
      <c r="K622" s="71">
        <v>1509375</v>
      </c>
      <c r="L622" s="6"/>
      <c r="M622" s="6"/>
      <c r="N622" s="6"/>
      <c r="O622" s="6"/>
      <c r="P622" s="6"/>
    </row>
    <row r="623" spans="1:16" ht="15.75" customHeight="1" x14ac:dyDescent="0.3">
      <c r="A623" s="67">
        <v>620</v>
      </c>
      <c r="B623" s="67" t="s">
        <v>497</v>
      </c>
      <c r="C623" s="49" t="s">
        <v>73</v>
      </c>
      <c r="D623" s="49" t="s">
        <v>74</v>
      </c>
      <c r="E623" s="49"/>
      <c r="F623" s="68">
        <v>45824</v>
      </c>
      <c r="G623" s="69" t="s">
        <v>421</v>
      </c>
      <c r="H623" s="70">
        <v>1</v>
      </c>
      <c r="I623" s="70"/>
      <c r="J623" s="70"/>
      <c r="K623" s="71">
        <v>1509375</v>
      </c>
      <c r="L623" s="6"/>
      <c r="M623" s="6"/>
      <c r="N623" s="6"/>
      <c r="O623" s="6"/>
      <c r="P623" s="6"/>
    </row>
    <row r="624" spans="1:16" ht="15.75" customHeight="1" x14ac:dyDescent="0.3">
      <c r="A624" s="67">
        <v>621</v>
      </c>
      <c r="B624" s="67" t="s">
        <v>497</v>
      </c>
      <c r="C624" s="49" t="s">
        <v>73</v>
      </c>
      <c r="D624" s="49" t="s">
        <v>74</v>
      </c>
      <c r="E624" s="49"/>
      <c r="F624" s="68">
        <v>45825</v>
      </c>
      <c r="G624" s="69" t="s">
        <v>421</v>
      </c>
      <c r="H624" s="70">
        <v>1</v>
      </c>
      <c r="I624" s="70"/>
      <c r="J624" s="70"/>
      <c r="K624" s="71">
        <v>1509375</v>
      </c>
      <c r="L624" s="6"/>
      <c r="M624" s="6"/>
      <c r="N624" s="6"/>
      <c r="O624" s="6"/>
      <c r="P624" s="6"/>
    </row>
    <row r="625" spans="1:16" ht="15.75" customHeight="1" x14ac:dyDescent="0.3">
      <c r="A625" s="67">
        <v>622</v>
      </c>
      <c r="B625" s="67" t="s">
        <v>497</v>
      </c>
      <c r="C625" s="49" t="s">
        <v>127</v>
      </c>
      <c r="D625" s="49" t="s">
        <v>102</v>
      </c>
      <c r="E625" s="49"/>
      <c r="F625" s="68">
        <v>45826</v>
      </c>
      <c r="G625" s="69" t="s">
        <v>415</v>
      </c>
      <c r="H625" s="70">
        <v>7</v>
      </c>
      <c r="I625" s="70"/>
      <c r="J625" s="70"/>
      <c r="K625" s="71">
        <v>301875</v>
      </c>
      <c r="L625" s="6"/>
      <c r="M625" s="6"/>
      <c r="N625" s="6"/>
      <c r="O625" s="6"/>
      <c r="P625" s="6"/>
    </row>
    <row r="626" spans="1:16" ht="15.75" customHeight="1" x14ac:dyDescent="0.3">
      <c r="A626" s="67">
        <v>623</v>
      </c>
      <c r="B626" s="67" t="s">
        <v>497</v>
      </c>
      <c r="C626" s="49" t="s">
        <v>132</v>
      </c>
      <c r="D626" s="49" t="s">
        <v>102</v>
      </c>
      <c r="E626" s="49"/>
      <c r="F626" s="68">
        <v>45827</v>
      </c>
      <c r="G626" s="69" t="s">
        <v>415</v>
      </c>
      <c r="H626" s="70">
        <v>5</v>
      </c>
      <c r="I626" s="70"/>
      <c r="J626" s="70"/>
      <c r="K626" s="71">
        <v>215625</v>
      </c>
      <c r="L626" s="6"/>
      <c r="M626" s="6"/>
      <c r="N626" s="6"/>
      <c r="O626" s="6"/>
      <c r="P626" s="6"/>
    </row>
    <row r="627" spans="1:16" ht="15.75" customHeight="1" x14ac:dyDescent="0.3">
      <c r="A627" s="67">
        <v>624</v>
      </c>
      <c r="B627" s="67" t="s">
        <v>497</v>
      </c>
      <c r="C627" s="49" t="s">
        <v>135</v>
      </c>
      <c r="D627" s="49" t="s">
        <v>102</v>
      </c>
      <c r="E627" s="49"/>
      <c r="F627" s="68">
        <v>45827</v>
      </c>
      <c r="G627" s="69" t="s">
        <v>415</v>
      </c>
      <c r="H627" s="70">
        <v>2</v>
      </c>
      <c r="I627" s="70"/>
      <c r="J627" s="70"/>
      <c r="K627" s="71">
        <v>86250</v>
      </c>
      <c r="L627" s="6"/>
      <c r="M627" s="6"/>
      <c r="N627" s="6"/>
      <c r="O627" s="6"/>
      <c r="P627" s="6"/>
    </row>
    <row r="628" spans="1:16" ht="15.75" customHeight="1" x14ac:dyDescent="0.3">
      <c r="A628" s="67">
        <v>625</v>
      </c>
      <c r="B628" s="67" t="s">
        <v>497</v>
      </c>
      <c r="C628" s="49" t="s">
        <v>97</v>
      </c>
      <c r="D628" s="49" t="s">
        <v>98</v>
      </c>
      <c r="E628" s="49"/>
      <c r="F628" s="68">
        <v>45829</v>
      </c>
      <c r="G628" s="69" t="s">
        <v>429</v>
      </c>
      <c r="H628" s="70">
        <v>1</v>
      </c>
      <c r="I628" s="70"/>
      <c r="J628" s="70"/>
      <c r="K628" s="71">
        <v>32343.75</v>
      </c>
      <c r="L628" s="6"/>
      <c r="M628" s="6"/>
      <c r="N628" s="6"/>
      <c r="O628" s="6"/>
      <c r="P628" s="6"/>
    </row>
    <row r="629" spans="1:16" ht="15.75" customHeight="1" x14ac:dyDescent="0.3">
      <c r="A629" s="67">
        <v>626</v>
      </c>
      <c r="B629" s="67" t="s">
        <v>497</v>
      </c>
      <c r="C629" s="49" t="s">
        <v>66</v>
      </c>
      <c r="D629" s="49" t="s">
        <v>60</v>
      </c>
      <c r="E629" s="49"/>
      <c r="F629" s="68">
        <v>45831</v>
      </c>
      <c r="G629" s="69" t="s">
        <v>415</v>
      </c>
      <c r="H629" s="70">
        <v>6</v>
      </c>
      <c r="I629" s="70"/>
      <c r="J629" s="70"/>
      <c r="K629" s="71">
        <v>1293750</v>
      </c>
      <c r="L629" s="6"/>
      <c r="M629" s="6"/>
      <c r="N629" s="6"/>
      <c r="O629" s="6"/>
      <c r="P629" s="6"/>
    </row>
    <row r="630" spans="1:16" ht="15.75" customHeight="1" x14ac:dyDescent="0.3">
      <c r="A630" s="67">
        <v>627</v>
      </c>
      <c r="B630" s="67" t="s">
        <v>497</v>
      </c>
      <c r="C630" s="49" t="s">
        <v>138</v>
      </c>
      <c r="D630" s="49" t="s">
        <v>100</v>
      </c>
      <c r="E630" s="49"/>
      <c r="F630" s="68">
        <v>45830</v>
      </c>
      <c r="G630" s="69" t="s">
        <v>415</v>
      </c>
      <c r="H630" s="70">
        <v>3</v>
      </c>
      <c r="I630" s="70"/>
      <c r="J630" s="70"/>
      <c r="K630" s="71">
        <v>646875</v>
      </c>
      <c r="L630" s="6"/>
      <c r="M630" s="6"/>
      <c r="N630" s="6"/>
      <c r="O630" s="6"/>
      <c r="P630" s="6"/>
    </row>
    <row r="631" spans="1:16" ht="15.75" customHeight="1" x14ac:dyDescent="0.3">
      <c r="A631" s="67">
        <v>628</v>
      </c>
      <c r="B631" s="67" t="s">
        <v>499</v>
      </c>
      <c r="C631" s="49" t="s">
        <v>138</v>
      </c>
      <c r="D631" s="49" t="s">
        <v>100</v>
      </c>
      <c r="E631" s="49"/>
      <c r="F631" s="68">
        <v>45804</v>
      </c>
      <c r="G631" s="69" t="s">
        <v>415</v>
      </c>
      <c r="H631" s="70">
        <v>0.5</v>
      </c>
      <c r="I631" s="70"/>
      <c r="J631" s="70"/>
      <c r="K631" s="71" t="s">
        <v>412</v>
      </c>
      <c r="L631" s="6"/>
      <c r="M631" s="6"/>
      <c r="N631" s="6"/>
      <c r="O631" s="6"/>
      <c r="P631" s="6"/>
    </row>
    <row r="632" spans="1:16" ht="15.75" customHeight="1" x14ac:dyDescent="0.3">
      <c r="A632" s="67">
        <v>629</v>
      </c>
      <c r="B632" s="67" t="s">
        <v>499</v>
      </c>
      <c r="C632" s="49" t="s">
        <v>150</v>
      </c>
      <c r="D632" s="49" t="s">
        <v>151</v>
      </c>
      <c r="E632" s="49"/>
      <c r="F632" s="68">
        <v>45804</v>
      </c>
      <c r="G632" s="69" t="s">
        <v>432</v>
      </c>
      <c r="H632" s="70">
        <v>10</v>
      </c>
      <c r="I632" s="70"/>
      <c r="J632" s="70"/>
      <c r="K632" s="71" t="s">
        <v>412</v>
      </c>
      <c r="L632" s="6"/>
      <c r="M632" s="6"/>
      <c r="N632" s="6"/>
      <c r="O632" s="6"/>
      <c r="P632" s="6"/>
    </row>
    <row r="633" spans="1:16" ht="15.75" customHeight="1" x14ac:dyDescent="0.3">
      <c r="A633" s="67">
        <v>630</v>
      </c>
      <c r="B633" s="67" t="s">
        <v>499</v>
      </c>
      <c r="C633" s="49" t="s">
        <v>87</v>
      </c>
      <c r="D633" s="49" t="s">
        <v>79</v>
      </c>
      <c r="E633" s="49"/>
      <c r="F633" s="68">
        <v>45804</v>
      </c>
      <c r="G633" s="69" t="s">
        <v>433</v>
      </c>
      <c r="H633" s="70">
        <v>3</v>
      </c>
      <c r="I633" s="70"/>
      <c r="J633" s="70"/>
      <c r="K633" s="71" t="s">
        <v>412</v>
      </c>
      <c r="L633" s="6"/>
      <c r="M633" s="6"/>
      <c r="N633" s="6"/>
      <c r="O633" s="6"/>
      <c r="P633" s="6"/>
    </row>
    <row r="634" spans="1:16" ht="15.75" customHeight="1" x14ac:dyDescent="0.3">
      <c r="A634" s="67">
        <v>631</v>
      </c>
      <c r="B634" s="67" t="s">
        <v>499</v>
      </c>
      <c r="C634" s="49" t="s">
        <v>150</v>
      </c>
      <c r="D634" s="49" t="s">
        <v>151</v>
      </c>
      <c r="E634" s="49"/>
      <c r="F634" s="68">
        <v>45805</v>
      </c>
      <c r="G634" s="69" t="s">
        <v>431</v>
      </c>
      <c r="H634" s="70">
        <v>4.5</v>
      </c>
      <c r="I634" s="70"/>
      <c r="J634" s="70"/>
      <c r="K634" s="71" t="s">
        <v>412</v>
      </c>
      <c r="L634" s="6"/>
      <c r="M634" s="6"/>
      <c r="N634" s="6"/>
      <c r="O634" s="6"/>
      <c r="P634" s="6"/>
    </row>
    <row r="635" spans="1:16" ht="15.75" customHeight="1" x14ac:dyDescent="0.3">
      <c r="A635" s="67">
        <v>632</v>
      </c>
      <c r="B635" s="67" t="s">
        <v>499</v>
      </c>
      <c r="C635" s="49" t="s">
        <v>161</v>
      </c>
      <c r="D635" s="49" t="s">
        <v>100</v>
      </c>
      <c r="E635" s="49"/>
      <c r="F635" s="68">
        <v>45806</v>
      </c>
      <c r="G635" s="69" t="s">
        <v>426</v>
      </c>
      <c r="H635" s="70">
        <v>4</v>
      </c>
      <c r="I635" s="70"/>
      <c r="J635" s="70"/>
      <c r="K635" s="71" t="s">
        <v>412</v>
      </c>
      <c r="L635" s="6"/>
      <c r="M635" s="6"/>
      <c r="N635" s="6"/>
      <c r="O635" s="6"/>
      <c r="P635" s="6"/>
    </row>
    <row r="636" spans="1:16" ht="15.75" customHeight="1" x14ac:dyDescent="0.3">
      <c r="A636" s="67">
        <v>633</v>
      </c>
      <c r="B636" s="67" t="s">
        <v>499</v>
      </c>
      <c r="C636" s="49" t="s">
        <v>138</v>
      </c>
      <c r="D636" s="49" t="s">
        <v>100</v>
      </c>
      <c r="E636" s="49"/>
      <c r="F636" s="68">
        <v>45806</v>
      </c>
      <c r="G636" s="69" t="s">
        <v>453</v>
      </c>
      <c r="H636" s="70">
        <v>4</v>
      </c>
      <c r="I636" s="70"/>
      <c r="J636" s="70"/>
      <c r="K636" s="71" t="s">
        <v>412</v>
      </c>
      <c r="L636" s="6"/>
      <c r="M636" s="6"/>
      <c r="N636" s="6"/>
      <c r="O636" s="6"/>
      <c r="P636" s="6"/>
    </row>
    <row r="637" spans="1:16" ht="15.75" customHeight="1" x14ac:dyDescent="0.3">
      <c r="A637" s="67">
        <v>634</v>
      </c>
      <c r="B637" s="67" t="s">
        <v>499</v>
      </c>
      <c r="C637" s="49" t="s">
        <v>198</v>
      </c>
      <c r="D637" s="49" t="s">
        <v>100</v>
      </c>
      <c r="E637" s="49"/>
      <c r="F637" s="68">
        <v>45807</v>
      </c>
      <c r="G637" s="69" t="s">
        <v>434</v>
      </c>
      <c r="H637" s="70">
        <v>10</v>
      </c>
      <c r="I637" s="70"/>
      <c r="J637" s="70"/>
      <c r="K637" s="71" t="s">
        <v>412</v>
      </c>
      <c r="L637" s="6"/>
      <c r="M637" s="6"/>
      <c r="N637" s="6"/>
      <c r="O637" s="6"/>
      <c r="P637" s="6"/>
    </row>
    <row r="638" spans="1:16" ht="15.75" customHeight="1" x14ac:dyDescent="0.3">
      <c r="A638" s="67">
        <v>635</v>
      </c>
      <c r="B638" s="67" t="s">
        <v>499</v>
      </c>
      <c r="C638" s="49" t="s">
        <v>162</v>
      </c>
      <c r="D638" s="49" t="s">
        <v>100</v>
      </c>
      <c r="E638" s="49"/>
      <c r="F638" s="68">
        <v>45807</v>
      </c>
      <c r="G638" s="69" t="s">
        <v>454</v>
      </c>
      <c r="H638" s="70">
        <v>7</v>
      </c>
      <c r="I638" s="70"/>
      <c r="J638" s="70"/>
      <c r="K638" s="71" t="s">
        <v>412</v>
      </c>
      <c r="L638" s="6"/>
      <c r="M638" s="6"/>
      <c r="N638" s="6"/>
      <c r="O638" s="6"/>
      <c r="P638" s="6"/>
    </row>
    <row r="639" spans="1:16" ht="15.75" customHeight="1" x14ac:dyDescent="0.3">
      <c r="A639" s="67">
        <v>636</v>
      </c>
      <c r="B639" s="67" t="s">
        <v>499</v>
      </c>
      <c r="C639" s="49" t="s">
        <v>138</v>
      </c>
      <c r="D639" s="49" t="s">
        <v>100</v>
      </c>
      <c r="E639" s="49"/>
      <c r="F639" s="68">
        <v>45807</v>
      </c>
      <c r="G639" s="69" t="s">
        <v>415</v>
      </c>
      <c r="H639" s="70">
        <v>0.25</v>
      </c>
      <c r="I639" s="70"/>
      <c r="J639" s="70"/>
      <c r="K639" s="71" t="s">
        <v>412</v>
      </c>
      <c r="L639" s="6"/>
      <c r="M639" s="6"/>
      <c r="N639" s="6"/>
      <c r="O639" s="6"/>
      <c r="P639" s="6"/>
    </row>
    <row r="640" spans="1:16" ht="15.75" customHeight="1" x14ac:dyDescent="0.3">
      <c r="A640" s="67">
        <v>637</v>
      </c>
      <c r="B640" s="67" t="s">
        <v>499</v>
      </c>
      <c r="C640" s="49" t="s">
        <v>171</v>
      </c>
      <c r="D640" s="49" t="s">
        <v>100</v>
      </c>
      <c r="E640" s="49"/>
      <c r="F640" s="68">
        <v>45807</v>
      </c>
      <c r="G640" s="69" t="s">
        <v>469</v>
      </c>
      <c r="H640" s="70">
        <v>4</v>
      </c>
      <c r="I640" s="70"/>
      <c r="J640" s="70"/>
      <c r="K640" s="71" t="s">
        <v>412</v>
      </c>
      <c r="L640" s="6"/>
      <c r="M640" s="6"/>
      <c r="N640" s="6"/>
      <c r="O640" s="6"/>
      <c r="P640" s="6"/>
    </row>
    <row r="641" spans="1:16" ht="15.75" customHeight="1" x14ac:dyDescent="0.3">
      <c r="A641" s="67">
        <v>638</v>
      </c>
      <c r="B641" s="67" t="s">
        <v>499</v>
      </c>
      <c r="C641" s="49" t="s">
        <v>198</v>
      </c>
      <c r="D641" s="49" t="s">
        <v>100</v>
      </c>
      <c r="E641" s="49"/>
      <c r="F641" s="68">
        <v>45808</v>
      </c>
      <c r="G641" s="69" t="s">
        <v>434</v>
      </c>
      <c r="H641" s="70">
        <v>11</v>
      </c>
      <c r="I641" s="70"/>
      <c r="J641" s="70"/>
      <c r="K641" s="71" t="s">
        <v>412</v>
      </c>
      <c r="L641" s="6"/>
      <c r="M641" s="6"/>
      <c r="N641" s="6"/>
      <c r="O641" s="6"/>
      <c r="P641" s="6"/>
    </row>
    <row r="642" spans="1:16" ht="15.75" customHeight="1" x14ac:dyDescent="0.3">
      <c r="A642" s="67">
        <v>639</v>
      </c>
      <c r="B642" s="67" t="s">
        <v>499</v>
      </c>
      <c r="C642" s="49" t="s">
        <v>138</v>
      </c>
      <c r="D642" s="49" t="s">
        <v>100</v>
      </c>
      <c r="E642" s="49"/>
      <c r="F642" s="68">
        <v>45808</v>
      </c>
      <c r="G642" s="69" t="s">
        <v>415</v>
      </c>
      <c r="H642" s="70">
        <v>1</v>
      </c>
      <c r="I642" s="70"/>
      <c r="J642" s="70"/>
      <c r="K642" s="71" t="s">
        <v>412</v>
      </c>
      <c r="L642" s="6"/>
      <c r="M642" s="6"/>
      <c r="N642" s="6"/>
      <c r="O642" s="6"/>
      <c r="P642" s="6"/>
    </row>
    <row r="643" spans="1:16" ht="15.75" customHeight="1" x14ac:dyDescent="0.3">
      <c r="A643" s="67">
        <v>640</v>
      </c>
      <c r="B643" s="67" t="s">
        <v>499</v>
      </c>
      <c r="C643" s="49" t="s">
        <v>93</v>
      </c>
      <c r="D643" s="49" t="s">
        <v>94</v>
      </c>
      <c r="E643" s="49"/>
      <c r="F643" s="68">
        <v>45810</v>
      </c>
      <c r="G643" s="69" t="s">
        <v>455</v>
      </c>
      <c r="H643" s="70">
        <v>2.75</v>
      </c>
      <c r="I643" s="70"/>
      <c r="J643" s="70"/>
      <c r="K643" s="71" t="s">
        <v>412</v>
      </c>
      <c r="L643" s="6"/>
      <c r="M643" s="6"/>
      <c r="N643" s="6"/>
      <c r="O643" s="6"/>
      <c r="P643" s="6"/>
    </row>
    <row r="644" spans="1:16" ht="15.75" customHeight="1" x14ac:dyDescent="0.3">
      <c r="A644" s="67">
        <v>641</v>
      </c>
      <c r="B644" s="67" t="s">
        <v>499</v>
      </c>
      <c r="C644" s="49" t="s">
        <v>161</v>
      </c>
      <c r="D644" s="49" t="s">
        <v>100</v>
      </c>
      <c r="E644" s="49"/>
      <c r="F644" s="68">
        <v>45811</v>
      </c>
      <c r="G644" s="69" t="s">
        <v>426</v>
      </c>
      <c r="H644" s="70">
        <v>1</v>
      </c>
      <c r="I644" s="70"/>
      <c r="J644" s="70"/>
      <c r="K644" s="71" t="s">
        <v>412</v>
      </c>
      <c r="L644" s="6"/>
      <c r="M644" s="6"/>
      <c r="N644" s="6"/>
      <c r="O644" s="6"/>
      <c r="P644" s="6"/>
    </row>
    <row r="645" spans="1:16" ht="15.75" customHeight="1" x14ac:dyDescent="0.3">
      <c r="A645" s="67">
        <v>642</v>
      </c>
      <c r="B645" s="67" t="s">
        <v>499</v>
      </c>
      <c r="C645" s="49" t="s">
        <v>171</v>
      </c>
      <c r="D645" s="49" t="s">
        <v>100</v>
      </c>
      <c r="E645" s="49"/>
      <c r="F645" s="68">
        <v>45813</v>
      </c>
      <c r="G645" s="69" t="s">
        <v>469</v>
      </c>
      <c r="H645" s="70">
        <v>1</v>
      </c>
      <c r="I645" s="70"/>
      <c r="J645" s="70"/>
      <c r="K645" s="71" t="s">
        <v>412</v>
      </c>
      <c r="L645" s="6"/>
      <c r="M645" s="6"/>
      <c r="N645" s="6"/>
      <c r="O645" s="6"/>
      <c r="P645" s="6"/>
    </row>
    <row r="646" spans="1:16" ht="15.75" customHeight="1" x14ac:dyDescent="0.3">
      <c r="A646" s="67">
        <v>643</v>
      </c>
      <c r="B646" s="67" t="s">
        <v>499</v>
      </c>
      <c r="C646" s="49" t="s">
        <v>170</v>
      </c>
      <c r="D646" s="49" t="s">
        <v>100</v>
      </c>
      <c r="E646" s="49"/>
      <c r="F646" s="68">
        <v>45813</v>
      </c>
      <c r="G646" s="69" t="s">
        <v>462</v>
      </c>
      <c r="H646" s="70">
        <v>1</v>
      </c>
      <c r="I646" s="70"/>
      <c r="J646" s="70"/>
      <c r="K646" s="71" t="s">
        <v>412</v>
      </c>
      <c r="L646" s="6"/>
      <c r="M646" s="6"/>
      <c r="N646" s="6"/>
      <c r="O646" s="6"/>
      <c r="P646" s="6"/>
    </row>
    <row r="647" spans="1:16" ht="15.75" customHeight="1" x14ac:dyDescent="0.3">
      <c r="A647" s="67">
        <v>644</v>
      </c>
      <c r="B647" s="67" t="s">
        <v>499</v>
      </c>
      <c r="C647" s="49" t="s">
        <v>199</v>
      </c>
      <c r="D647" s="49" t="s">
        <v>100</v>
      </c>
      <c r="E647" s="49"/>
      <c r="F647" s="68">
        <v>45813</v>
      </c>
      <c r="G647" s="69" t="s">
        <v>500</v>
      </c>
      <c r="H647" s="70">
        <v>3</v>
      </c>
      <c r="I647" s="70"/>
      <c r="J647" s="70"/>
      <c r="K647" s="71" t="s">
        <v>412</v>
      </c>
      <c r="L647" s="6"/>
      <c r="M647" s="6"/>
      <c r="N647" s="6"/>
      <c r="O647" s="6"/>
      <c r="P647" s="6"/>
    </row>
    <row r="648" spans="1:16" ht="15.75" customHeight="1" x14ac:dyDescent="0.3">
      <c r="A648" s="67">
        <v>645</v>
      </c>
      <c r="B648" s="67" t="s">
        <v>499</v>
      </c>
      <c r="C648" s="49" t="s">
        <v>93</v>
      </c>
      <c r="D648" s="49" t="s">
        <v>94</v>
      </c>
      <c r="E648" s="49"/>
      <c r="F648" s="68">
        <v>45813</v>
      </c>
      <c r="G648" s="69" t="s">
        <v>455</v>
      </c>
      <c r="H648" s="70">
        <v>1</v>
      </c>
      <c r="I648" s="70"/>
      <c r="J648" s="70"/>
      <c r="K648" s="71" t="s">
        <v>412</v>
      </c>
      <c r="L648" s="6"/>
      <c r="M648" s="6"/>
      <c r="N648" s="6"/>
      <c r="O648" s="6"/>
      <c r="P648" s="6"/>
    </row>
    <row r="649" spans="1:16" ht="15.75" customHeight="1" x14ac:dyDescent="0.3">
      <c r="A649" s="67">
        <v>646</v>
      </c>
      <c r="B649" s="67" t="s">
        <v>499</v>
      </c>
      <c r="C649" s="49" t="s">
        <v>138</v>
      </c>
      <c r="D649" s="49" t="s">
        <v>100</v>
      </c>
      <c r="E649" s="49"/>
      <c r="F649" s="68">
        <v>45813</v>
      </c>
      <c r="G649" s="69" t="s">
        <v>415</v>
      </c>
      <c r="H649" s="70">
        <v>1</v>
      </c>
      <c r="I649" s="70"/>
      <c r="J649" s="70"/>
      <c r="K649" s="71" t="s">
        <v>412</v>
      </c>
      <c r="L649" s="6"/>
      <c r="M649" s="6"/>
      <c r="N649" s="6"/>
      <c r="O649" s="6"/>
      <c r="P649" s="6"/>
    </row>
    <row r="650" spans="1:16" ht="15.75" customHeight="1" x14ac:dyDescent="0.3">
      <c r="A650" s="67">
        <v>647</v>
      </c>
      <c r="B650" s="67" t="s">
        <v>499</v>
      </c>
      <c r="C650" s="49" t="s">
        <v>109</v>
      </c>
      <c r="D650" s="49" t="s">
        <v>102</v>
      </c>
      <c r="E650" s="49"/>
      <c r="F650" s="68">
        <v>45814</v>
      </c>
      <c r="G650" s="69" t="s">
        <v>415</v>
      </c>
      <c r="H650" s="70">
        <v>11</v>
      </c>
      <c r="I650" s="70"/>
      <c r="J650" s="70"/>
      <c r="K650" s="71" t="s">
        <v>412</v>
      </c>
      <c r="L650" s="6"/>
      <c r="M650" s="6"/>
      <c r="N650" s="6"/>
      <c r="O650" s="6"/>
      <c r="P650" s="6"/>
    </row>
    <row r="651" spans="1:16" ht="15.75" customHeight="1" x14ac:dyDescent="0.3">
      <c r="A651" s="67">
        <v>648</v>
      </c>
      <c r="B651" s="67" t="s">
        <v>499</v>
      </c>
      <c r="C651" s="49" t="s">
        <v>161</v>
      </c>
      <c r="D651" s="49" t="s">
        <v>100</v>
      </c>
      <c r="E651" s="49"/>
      <c r="F651" s="68">
        <v>45814</v>
      </c>
      <c r="G651" s="69" t="s">
        <v>426</v>
      </c>
      <c r="H651" s="70">
        <v>2</v>
      </c>
      <c r="I651" s="70"/>
      <c r="J651" s="70"/>
      <c r="K651" s="71" t="s">
        <v>412</v>
      </c>
      <c r="L651" s="6"/>
      <c r="M651" s="6"/>
      <c r="N651" s="6"/>
      <c r="O651" s="6"/>
      <c r="P651" s="6"/>
    </row>
    <row r="652" spans="1:16" ht="15.75" customHeight="1" x14ac:dyDescent="0.3">
      <c r="A652" s="67">
        <v>649</v>
      </c>
      <c r="B652" s="67" t="s">
        <v>499</v>
      </c>
      <c r="C652" s="49" t="s">
        <v>199</v>
      </c>
      <c r="D652" s="49" t="s">
        <v>100</v>
      </c>
      <c r="E652" s="49"/>
      <c r="F652" s="68">
        <v>45814</v>
      </c>
      <c r="G652" s="69" t="s">
        <v>500</v>
      </c>
      <c r="H652" s="70">
        <v>2</v>
      </c>
      <c r="I652" s="70"/>
      <c r="J652" s="70"/>
      <c r="K652" s="71" t="s">
        <v>412</v>
      </c>
      <c r="L652" s="6"/>
      <c r="M652" s="6"/>
      <c r="N652" s="6"/>
      <c r="O652" s="6"/>
      <c r="P652" s="6"/>
    </row>
    <row r="653" spans="1:16" ht="15.75" customHeight="1" x14ac:dyDescent="0.3">
      <c r="A653" s="67">
        <v>650</v>
      </c>
      <c r="B653" s="67" t="s">
        <v>499</v>
      </c>
      <c r="C653" s="49" t="s">
        <v>138</v>
      </c>
      <c r="D653" s="49" t="s">
        <v>100</v>
      </c>
      <c r="E653" s="49"/>
      <c r="F653" s="68">
        <v>45814</v>
      </c>
      <c r="G653" s="69" t="s">
        <v>415</v>
      </c>
      <c r="H653" s="70">
        <v>1</v>
      </c>
      <c r="I653" s="70"/>
      <c r="J653" s="70"/>
      <c r="K653" s="71" t="s">
        <v>412</v>
      </c>
      <c r="L653" s="6"/>
      <c r="M653" s="6"/>
      <c r="N653" s="6"/>
      <c r="O653" s="6"/>
      <c r="P653" s="6"/>
    </row>
    <row r="654" spans="1:16" ht="15.75" customHeight="1" x14ac:dyDescent="0.3">
      <c r="A654" s="67">
        <v>651</v>
      </c>
      <c r="B654" s="67" t="s">
        <v>499</v>
      </c>
      <c r="C654" s="49" t="s">
        <v>82</v>
      </c>
      <c r="D654" s="49" t="s">
        <v>79</v>
      </c>
      <c r="E654" s="49"/>
      <c r="F654" s="68">
        <v>45814</v>
      </c>
      <c r="G654" s="69" t="s">
        <v>443</v>
      </c>
      <c r="H654" s="70">
        <v>6</v>
      </c>
      <c r="I654" s="70"/>
      <c r="J654" s="70"/>
      <c r="K654" s="71" t="s">
        <v>412</v>
      </c>
      <c r="L654" s="6"/>
      <c r="M654" s="6"/>
      <c r="N654" s="6"/>
      <c r="O654" s="6"/>
      <c r="P654" s="6"/>
    </row>
    <row r="655" spans="1:16" ht="15.75" customHeight="1" x14ac:dyDescent="0.3">
      <c r="A655" s="67">
        <v>652</v>
      </c>
      <c r="B655" s="67" t="s">
        <v>499</v>
      </c>
      <c r="C655" s="49" t="s">
        <v>82</v>
      </c>
      <c r="D655" s="49" t="s">
        <v>79</v>
      </c>
      <c r="E655" s="49"/>
      <c r="F655" s="68">
        <v>45814</v>
      </c>
      <c r="G655" s="69" t="s">
        <v>450</v>
      </c>
      <c r="H655" s="70">
        <v>6</v>
      </c>
      <c r="I655" s="70"/>
      <c r="J655" s="70"/>
      <c r="K655" s="71" t="s">
        <v>412</v>
      </c>
      <c r="L655" s="6"/>
      <c r="M655" s="6"/>
      <c r="N655" s="6"/>
      <c r="O655" s="6"/>
      <c r="P655" s="6"/>
    </row>
    <row r="656" spans="1:16" ht="15.75" customHeight="1" x14ac:dyDescent="0.3">
      <c r="A656" s="67">
        <v>653</v>
      </c>
      <c r="B656" s="67" t="s">
        <v>499</v>
      </c>
      <c r="C656" s="49" t="s">
        <v>171</v>
      </c>
      <c r="D656" s="49" t="s">
        <v>100</v>
      </c>
      <c r="E656" s="49"/>
      <c r="F656" s="68">
        <v>45815</v>
      </c>
      <c r="G656" s="69" t="s">
        <v>469</v>
      </c>
      <c r="H656" s="70">
        <v>1</v>
      </c>
      <c r="I656" s="70"/>
      <c r="J656" s="70"/>
      <c r="K656" s="71" t="s">
        <v>412</v>
      </c>
      <c r="L656" s="6"/>
      <c r="M656" s="6"/>
      <c r="N656" s="6"/>
      <c r="O656" s="6"/>
      <c r="P656" s="6"/>
    </row>
    <row r="657" spans="1:16" ht="15.75" customHeight="1" x14ac:dyDescent="0.3">
      <c r="A657" s="67">
        <v>654</v>
      </c>
      <c r="B657" s="67" t="s">
        <v>499</v>
      </c>
      <c r="C657" s="49" t="s">
        <v>161</v>
      </c>
      <c r="D657" s="49" t="s">
        <v>100</v>
      </c>
      <c r="E657" s="49"/>
      <c r="F657" s="68">
        <v>45815</v>
      </c>
      <c r="G657" s="69" t="s">
        <v>426</v>
      </c>
      <c r="H657" s="70">
        <v>3</v>
      </c>
      <c r="I657" s="70"/>
      <c r="J657" s="70"/>
      <c r="K657" s="71" t="s">
        <v>412</v>
      </c>
      <c r="L657" s="6"/>
      <c r="M657" s="6"/>
      <c r="N657" s="6"/>
      <c r="O657" s="6"/>
      <c r="P657" s="6"/>
    </row>
    <row r="658" spans="1:16" ht="15.75" customHeight="1" x14ac:dyDescent="0.3">
      <c r="A658" s="67">
        <v>655</v>
      </c>
      <c r="B658" s="67" t="s">
        <v>499</v>
      </c>
      <c r="C658" s="49" t="s">
        <v>199</v>
      </c>
      <c r="D658" s="49" t="s">
        <v>100</v>
      </c>
      <c r="E658" s="49"/>
      <c r="F658" s="68">
        <v>45815</v>
      </c>
      <c r="G658" s="69" t="s">
        <v>500</v>
      </c>
      <c r="H658" s="70">
        <v>2</v>
      </c>
      <c r="I658" s="70"/>
      <c r="J658" s="70"/>
      <c r="K658" s="71" t="s">
        <v>412</v>
      </c>
      <c r="L658" s="6"/>
      <c r="M658" s="6"/>
      <c r="N658" s="6"/>
      <c r="O658" s="6"/>
      <c r="P658" s="6"/>
    </row>
    <row r="659" spans="1:16" ht="15.75" customHeight="1" x14ac:dyDescent="0.3">
      <c r="A659" s="67">
        <v>656</v>
      </c>
      <c r="B659" s="67" t="s">
        <v>499</v>
      </c>
      <c r="C659" s="49" t="s">
        <v>138</v>
      </c>
      <c r="D659" s="49" t="s">
        <v>100</v>
      </c>
      <c r="E659" s="49"/>
      <c r="F659" s="68">
        <v>45815</v>
      </c>
      <c r="G659" s="69" t="s">
        <v>415</v>
      </c>
      <c r="H659" s="70">
        <v>6</v>
      </c>
      <c r="I659" s="70"/>
      <c r="J659" s="70"/>
      <c r="K659" s="71" t="s">
        <v>412</v>
      </c>
      <c r="L659" s="6"/>
      <c r="M659" s="6"/>
      <c r="N659" s="6"/>
      <c r="O659" s="6"/>
      <c r="P659" s="6"/>
    </row>
    <row r="660" spans="1:16" ht="15.75" customHeight="1" x14ac:dyDescent="0.3">
      <c r="A660" s="67">
        <v>657</v>
      </c>
      <c r="B660" s="67" t="s">
        <v>499</v>
      </c>
      <c r="C660" s="49" t="s">
        <v>93</v>
      </c>
      <c r="D660" s="49" t="s">
        <v>94</v>
      </c>
      <c r="E660" s="49"/>
      <c r="F660" s="68">
        <v>45815</v>
      </c>
      <c r="G660" s="69" t="s">
        <v>455</v>
      </c>
      <c r="H660" s="70">
        <v>0.5</v>
      </c>
      <c r="I660" s="70"/>
      <c r="J660" s="70"/>
      <c r="K660" s="71" t="s">
        <v>412</v>
      </c>
      <c r="L660" s="6"/>
      <c r="M660" s="6"/>
      <c r="N660" s="6"/>
      <c r="O660" s="6"/>
      <c r="P660" s="6"/>
    </row>
    <row r="661" spans="1:16" ht="15.75" customHeight="1" x14ac:dyDescent="0.3">
      <c r="A661" s="67">
        <v>658</v>
      </c>
      <c r="B661" s="67" t="s">
        <v>499</v>
      </c>
      <c r="C661" s="49" t="s">
        <v>104</v>
      </c>
      <c r="D661" s="49" t="s">
        <v>102</v>
      </c>
      <c r="E661" s="49"/>
      <c r="F661" s="68">
        <v>45816</v>
      </c>
      <c r="G661" s="69" t="s">
        <v>415</v>
      </c>
      <c r="H661" s="70">
        <v>12</v>
      </c>
      <c r="I661" s="70"/>
      <c r="J661" s="70"/>
      <c r="K661" s="71" t="s">
        <v>412</v>
      </c>
      <c r="L661" s="6"/>
      <c r="M661" s="6"/>
      <c r="N661" s="6"/>
      <c r="O661" s="6"/>
      <c r="P661" s="6"/>
    </row>
    <row r="662" spans="1:16" ht="15.75" customHeight="1" x14ac:dyDescent="0.3">
      <c r="A662" s="67">
        <v>659</v>
      </c>
      <c r="B662" s="67" t="s">
        <v>499</v>
      </c>
      <c r="C662" s="49" t="s">
        <v>109</v>
      </c>
      <c r="D662" s="49" t="s">
        <v>102</v>
      </c>
      <c r="E662" s="49"/>
      <c r="F662" s="68">
        <v>45816</v>
      </c>
      <c r="G662" s="69" t="s">
        <v>415</v>
      </c>
      <c r="H662" s="70">
        <v>15</v>
      </c>
      <c r="I662" s="70"/>
      <c r="J662" s="70"/>
      <c r="K662" s="71" t="s">
        <v>412</v>
      </c>
      <c r="L662" s="6"/>
      <c r="M662" s="6"/>
      <c r="N662" s="6"/>
      <c r="O662" s="6"/>
      <c r="P662" s="6"/>
    </row>
    <row r="663" spans="1:16" ht="15.75" customHeight="1" x14ac:dyDescent="0.3">
      <c r="A663" s="67">
        <v>660</v>
      </c>
      <c r="B663" s="67" t="s">
        <v>499</v>
      </c>
      <c r="C663" s="49" t="s">
        <v>150</v>
      </c>
      <c r="D663" s="49" t="s">
        <v>151</v>
      </c>
      <c r="E663" s="49"/>
      <c r="F663" s="68">
        <v>45816</v>
      </c>
      <c r="G663" s="69" t="s">
        <v>440</v>
      </c>
      <c r="H663" s="70">
        <v>1</v>
      </c>
      <c r="I663" s="70"/>
      <c r="J663" s="70"/>
      <c r="K663" s="71" t="s">
        <v>412</v>
      </c>
      <c r="L663" s="6"/>
      <c r="M663" s="6"/>
      <c r="N663" s="6"/>
      <c r="O663" s="6"/>
      <c r="P663" s="6"/>
    </row>
    <row r="664" spans="1:16" ht="15.75" customHeight="1" x14ac:dyDescent="0.3">
      <c r="A664" s="67">
        <v>661</v>
      </c>
      <c r="B664" s="67" t="s">
        <v>499</v>
      </c>
      <c r="C664" s="49" t="s">
        <v>138</v>
      </c>
      <c r="D664" s="49" t="s">
        <v>100</v>
      </c>
      <c r="E664" s="49"/>
      <c r="F664" s="68">
        <v>45816</v>
      </c>
      <c r="G664" s="69" t="s">
        <v>415</v>
      </c>
      <c r="H664" s="70">
        <v>5.5</v>
      </c>
      <c r="I664" s="70"/>
      <c r="J664" s="70"/>
      <c r="K664" s="71" t="s">
        <v>412</v>
      </c>
      <c r="L664" s="6"/>
      <c r="M664" s="6"/>
      <c r="N664" s="6"/>
      <c r="O664" s="6"/>
      <c r="P664" s="6"/>
    </row>
    <row r="665" spans="1:16" ht="15.75" customHeight="1" x14ac:dyDescent="0.3">
      <c r="A665" s="67">
        <v>662</v>
      </c>
      <c r="B665" s="67" t="s">
        <v>499</v>
      </c>
      <c r="C665" s="49" t="s">
        <v>138</v>
      </c>
      <c r="D665" s="49" t="s">
        <v>100</v>
      </c>
      <c r="E665" s="49"/>
      <c r="F665" s="68">
        <v>45817</v>
      </c>
      <c r="G665" s="69" t="s">
        <v>415</v>
      </c>
      <c r="H665" s="70">
        <v>2</v>
      </c>
      <c r="I665" s="70"/>
      <c r="J665" s="70"/>
      <c r="K665" s="71" t="s">
        <v>412</v>
      </c>
      <c r="L665" s="6"/>
      <c r="M665" s="6"/>
      <c r="N665" s="6"/>
      <c r="O665" s="6"/>
      <c r="P665" s="6"/>
    </row>
    <row r="666" spans="1:16" ht="15.75" customHeight="1" x14ac:dyDescent="0.3">
      <c r="A666" s="67">
        <v>663</v>
      </c>
      <c r="B666" s="67" t="s">
        <v>499</v>
      </c>
      <c r="C666" s="49" t="s">
        <v>104</v>
      </c>
      <c r="D666" s="49" t="s">
        <v>102</v>
      </c>
      <c r="E666" s="49"/>
      <c r="F666" s="68">
        <v>45817</v>
      </c>
      <c r="G666" s="69" t="s">
        <v>415</v>
      </c>
      <c r="H666" s="70">
        <v>29</v>
      </c>
      <c r="I666" s="70"/>
      <c r="J666" s="70"/>
      <c r="K666" s="71" t="s">
        <v>412</v>
      </c>
      <c r="L666" s="6"/>
      <c r="M666" s="6"/>
      <c r="N666" s="6"/>
      <c r="O666" s="6"/>
      <c r="P666" s="6"/>
    </row>
    <row r="667" spans="1:16" ht="15.75" customHeight="1" x14ac:dyDescent="0.3">
      <c r="A667" s="67">
        <v>664</v>
      </c>
      <c r="B667" s="67" t="s">
        <v>499</v>
      </c>
      <c r="C667" s="49" t="s">
        <v>150</v>
      </c>
      <c r="D667" s="49" t="s">
        <v>151</v>
      </c>
      <c r="E667" s="49"/>
      <c r="F667" s="68">
        <v>45817</v>
      </c>
      <c r="G667" s="69" t="s">
        <v>440</v>
      </c>
      <c r="H667" s="70">
        <v>1</v>
      </c>
      <c r="I667" s="70"/>
      <c r="J667" s="70"/>
      <c r="K667" s="71" t="s">
        <v>412</v>
      </c>
      <c r="L667" s="6"/>
      <c r="M667" s="6"/>
      <c r="N667" s="6"/>
      <c r="O667" s="6"/>
      <c r="P667" s="6"/>
    </row>
    <row r="668" spans="1:16" ht="15.75" customHeight="1" x14ac:dyDescent="0.3">
      <c r="A668" s="67">
        <v>665</v>
      </c>
      <c r="B668" s="67" t="s">
        <v>499</v>
      </c>
      <c r="C668" s="49" t="s">
        <v>138</v>
      </c>
      <c r="D668" s="49" t="s">
        <v>100</v>
      </c>
      <c r="E668" s="49"/>
      <c r="F668" s="68">
        <v>45817</v>
      </c>
      <c r="G668" s="69" t="s">
        <v>415</v>
      </c>
      <c r="H668" s="70">
        <v>12</v>
      </c>
      <c r="I668" s="70"/>
      <c r="J668" s="70"/>
      <c r="K668" s="71" t="s">
        <v>412</v>
      </c>
      <c r="L668" s="6"/>
      <c r="M668" s="6"/>
      <c r="N668" s="6"/>
      <c r="O668" s="6"/>
      <c r="P668" s="6"/>
    </row>
    <row r="669" spans="1:16" ht="15.75" customHeight="1" x14ac:dyDescent="0.3">
      <c r="A669" s="67">
        <v>666</v>
      </c>
      <c r="B669" s="67" t="s">
        <v>499</v>
      </c>
      <c r="C669" s="49" t="s">
        <v>161</v>
      </c>
      <c r="D669" s="49" t="s">
        <v>100</v>
      </c>
      <c r="E669" s="49"/>
      <c r="F669" s="68">
        <v>45819</v>
      </c>
      <c r="G669" s="69" t="s">
        <v>426</v>
      </c>
      <c r="H669" s="70">
        <v>2</v>
      </c>
      <c r="I669" s="70"/>
      <c r="J669" s="70"/>
      <c r="K669" s="71" t="s">
        <v>412</v>
      </c>
      <c r="L669" s="6"/>
      <c r="M669" s="6"/>
      <c r="N669" s="6"/>
      <c r="O669" s="6"/>
      <c r="P669" s="6"/>
    </row>
    <row r="670" spans="1:16" ht="15.75" customHeight="1" x14ac:dyDescent="0.3">
      <c r="A670" s="67">
        <v>667</v>
      </c>
      <c r="B670" s="67" t="s">
        <v>499</v>
      </c>
      <c r="C670" s="49" t="s">
        <v>145</v>
      </c>
      <c r="D670" s="49" t="s">
        <v>100</v>
      </c>
      <c r="E670" s="49"/>
      <c r="F670" s="68">
        <v>45819</v>
      </c>
      <c r="G670" s="69" t="s">
        <v>473</v>
      </c>
      <c r="H670" s="70">
        <v>4</v>
      </c>
      <c r="I670" s="70"/>
      <c r="J670" s="70"/>
      <c r="K670" s="71" t="s">
        <v>412</v>
      </c>
      <c r="L670" s="6"/>
      <c r="M670" s="6"/>
      <c r="N670" s="6"/>
      <c r="O670" s="6"/>
      <c r="P670" s="6"/>
    </row>
    <row r="671" spans="1:16" ht="15.75" customHeight="1" x14ac:dyDescent="0.3">
      <c r="A671" s="67">
        <v>668</v>
      </c>
      <c r="B671" s="67" t="s">
        <v>499</v>
      </c>
      <c r="C671" s="49" t="s">
        <v>145</v>
      </c>
      <c r="D671" s="49" t="s">
        <v>100</v>
      </c>
      <c r="E671" s="49"/>
      <c r="F671" s="68">
        <v>45820</v>
      </c>
      <c r="G671" s="69" t="s">
        <v>473</v>
      </c>
      <c r="H671" s="70">
        <v>5</v>
      </c>
      <c r="I671" s="70"/>
      <c r="J671" s="70"/>
      <c r="K671" s="71" t="s">
        <v>412</v>
      </c>
      <c r="L671" s="6"/>
      <c r="M671" s="6"/>
      <c r="N671" s="6"/>
      <c r="O671" s="6"/>
      <c r="P671" s="6"/>
    </row>
    <row r="672" spans="1:16" ht="15.75" customHeight="1" x14ac:dyDescent="0.3">
      <c r="A672" s="67">
        <v>669</v>
      </c>
      <c r="B672" s="67" t="s">
        <v>499</v>
      </c>
      <c r="C672" s="49" t="s">
        <v>138</v>
      </c>
      <c r="D672" s="49" t="s">
        <v>100</v>
      </c>
      <c r="E672" s="49"/>
      <c r="F672" s="68">
        <v>45820</v>
      </c>
      <c r="G672" s="69" t="s">
        <v>415</v>
      </c>
      <c r="H672" s="70">
        <v>6</v>
      </c>
      <c r="I672" s="70"/>
      <c r="J672" s="70"/>
      <c r="K672" s="71" t="s">
        <v>412</v>
      </c>
      <c r="L672" s="6"/>
      <c r="M672" s="6"/>
      <c r="N672" s="6"/>
      <c r="O672" s="6"/>
      <c r="P672" s="6"/>
    </row>
    <row r="673" spans="1:16" ht="15.75" customHeight="1" x14ac:dyDescent="0.3">
      <c r="A673" s="67">
        <v>670</v>
      </c>
      <c r="B673" s="67" t="s">
        <v>499</v>
      </c>
      <c r="C673" s="49" t="s">
        <v>138</v>
      </c>
      <c r="D673" s="49" t="s">
        <v>100</v>
      </c>
      <c r="E673" s="49"/>
      <c r="F673" s="68">
        <v>45820</v>
      </c>
      <c r="G673" s="69" t="s">
        <v>415</v>
      </c>
      <c r="H673" s="70">
        <v>0.5</v>
      </c>
      <c r="I673" s="70"/>
      <c r="J673" s="70"/>
      <c r="K673" s="71" t="s">
        <v>412</v>
      </c>
      <c r="L673" s="6"/>
      <c r="M673" s="6"/>
      <c r="N673" s="6"/>
      <c r="O673" s="6"/>
      <c r="P673" s="6"/>
    </row>
    <row r="674" spans="1:16" ht="15.75" customHeight="1" x14ac:dyDescent="0.3">
      <c r="A674" s="67">
        <v>671</v>
      </c>
      <c r="B674" s="67" t="s">
        <v>499</v>
      </c>
      <c r="C674" s="49" t="s">
        <v>171</v>
      </c>
      <c r="D674" s="49" t="s">
        <v>100</v>
      </c>
      <c r="E674" s="49"/>
      <c r="F674" s="68">
        <v>45821</v>
      </c>
      <c r="G674" s="69" t="s">
        <v>469</v>
      </c>
      <c r="H674" s="70">
        <v>0.5</v>
      </c>
      <c r="I674" s="70"/>
      <c r="J674" s="70"/>
      <c r="K674" s="71" t="s">
        <v>412</v>
      </c>
      <c r="L674" s="6"/>
      <c r="M674" s="6"/>
      <c r="N674" s="6"/>
      <c r="O674" s="6"/>
      <c r="P674" s="6"/>
    </row>
    <row r="675" spans="1:16" ht="15.75" customHeight="1" x14ac:dyDescent="0.3">
      <c r="A675" s="67">
        <v>672</v>
      </c>
      <c r="B675" s="67" t="s">
        <v>499</v>
      </c>
      <c r="C675" s="49" t="s">
        <v>150</v>
      </c>
      <c r="D675" s="49" t="s">
        <v>151</v>
      </c>
      <c r="E675" s="49"/>
      <c r="F675" s="68">
        <v>45821</v>
      </c>
      <c r="G675" s="69" t="s">
        <v>432</v>
      </c>
      <c r="H675" s="70">
        <v>6</v>
      </c>
      <c r="I675" s="70"/>
      <c r="J675" s="70"/>
      <c r="K675" s="71" t="s">
        <v>412</v>
      </c>
      <c r="L675" s="6"/>
      <c r="M675" s="6"/>
      <c r="N675" s="6"/>
      <c r="O675" s="6"/>
      <c r="P675" s="6"/>
    </row>
    <row r="676" spans="1:16" ht="15.75" customHeight="1" x14ac:dyDescent="0.3">
      <c r="A676" s="67">
        <v>673</v>
      </c>
      <c r="B676" s="67" t="s">
        <v>499</v>
      </c>
      <c r="C676" s="49" t="s">
        <v>150</v>
      </c>
      <c r="D676" s="49" t="s">
        <v>151</v>
      </c>
      <c r="E676" s="49"/>
      <c r="F676" s="68">
        <v>45822</v>
      </c>
      <c r="G676" s="69" t="s">
        <v>432</v>
      </c>
      <c r="H676" s="70">
        <v>5</v>
      </c>
      <c r="I676" s="70"/>
      <c r="J676" s="70"/>
      <c r="K676" s="71" t="s">
        <v>412</v>
      </c>
      <c r="L676" s="6"/>
      <c r="M676" s="6"/>
      <c r="N676" s="6"/>
      <c r="O676" s="6"/>
      <c r="P676" s="6"/>
    </row>
    <row r="677" spans="1:16" ht="15.75" customHeight="1" x14ac:dyDescent="0.3">
      <c r="A677" s="67">
        <v>674</v>
      </c>
      <c r="B677" s="67" t="s">
        <v>499</v>
      </c>
      <c r="C677" s="49" t="s">
        <v>161</v>
      </c>
      <c r="D677" s="49" t="s">
        <v>100</v>
      </c>
      <c r="E677" s="49"/>
      <c r="F677" s="68">
        <v>45822</v>
      </c>
      <c r="G677" s="69" t="s">
        <v>426</v>
      </c>
      <c r="H677" s="70">
        <v>1</v>
      </c>
      <c r="I677" s="70"/>
      <c r="J677" s="70"/>
      <c r="K677" s="71" t="s">
        <v>412</v>
      </c>
      <c r="L677" s="6"/>
      <c r="M677" s="6"/>
      <c r="N677" s="6"/>
      <c r="O677" s="6"/>
      <c r="P677" s="6"/>
    </row>
    <row r="678" spans="1:16" ht="15.75" customHeight="1" x14ac:dyDescent="0.3">
      <c r="A678" s="67">
        <v>675</v>
      </c>
      <c r="B678" s="67" t="s">
        <v>499</v>
      </c>
      <c r="C678" s="49" t="s">
        <v>138</v>
      </c>
      <c r="D678" s="49" t="s">
        <v>100</v>
      </c>
      <c r="E678" s="49"/>
      <c r="F678" s="68">
        <v>45822</v>
      </c>
      <c r="G678" s="69" t="s">
        <v>415</v>
      </c>
      <c r="H678" s="70">
        <v>8</v>
      </c>
      <c r="I678" s="70"/>
      <c r="J678" s="70"/>
      <c r="K678" s="71" t="s">
        <v>412</v>
      </c>
      <c r="L678" s="6"/>
      <c r="M678" s="6"/>
      <c r="N678" s="6"/>
      <c r="O678" s="6"/>
      <c r="P678" s="6"/>
    </row>
    <row r="679" spans="1:16" ht="15.75" customHeight="1" x14ac:dyDescent="0.3">
      <c r="A679" s="67">
        <v>676</v>
      </c>
      <c r="B679" s="67" t="s">
        <v>499</v>
      </c>
      <c r="C679" s="49" t="s">
        <v>138</v>
      </c>
      <c r="D679" s="49" t="s">
        <v>100</v>
      </c>
      <c r="E679" s="49"/>
      <c r="F679" s="68">
        <v>45823</v>
      </c>
      <c r="G679" s="69" t="s">
        <v>415</v>
      </c>
      <c r="H679" s="70">
        <v>4</v>
      </c>
      <c r="I679" s="70"/>
      <c r="J679" s="70"/>
      <c r="K679" s="71" t="s">
        <v>412</v>
      </c>
      <c r="L679" s="6"/>
      <c r="M679" s="6"/>
      <c r="N679" s="6"/>
      <c r="O679" s="6"/>
      <c r="P679" s="6"/>
    </row>
    <row r="680" spans="1:16" ht="15.75" customHeight="1" x14ac:dyDescent="0.3">
      <c r="A680" s="67">
        <v>677</v>
      </c>
      <c r="B680" s="67" t="s">
        <v>499</v>
      </c>
      <c r="C680" s="49" t="s">
        <v>138</v>
      </c>
      <c r="D680" s="49" t="s">
        <v>100</v>
      </c>
      <c r="E680" s="49"/>
      <c r="F680" s="68">
        <v>45823</v>
      </c>
      <c r="G680" s="69" t="s">
        <v>415</v>
      </c>
      <c r="H680" s="70">
        <v>1</v>
      </c>
      <c r="I680" s="70"/>
      <c r="J680" s="70"/>
      <c r="K680" s="71" t="s">
        <v>412</v>
      </c>
      <c r="L680" s="6"/>
      <c r="M680" s="6"/>
      <c r="N680" s="6"/>
      <c r="O680" s="6"/>
      <c r="P680" s="6"/>
    </row>
    <row r="681" spans="1:16" ht="15.75" customHeight="1" x14ac:dyDescent="0.3">
      <c r="A681" s="67">
        <v>678</v>
      </c>
      <c r="B681" s="67" t="s">
        <v>499</v>
      </c>
      <c r="C681" s="49" t="s">
        <v>150</v>
      </c>
      <c r="D681" s="49" t="s">
        <v>151</v>
      </c>
      <c r="E681" s="49"/>
      <c r="F681" s="68">
        <v>45823</v>
      </c>
      <c r="G681" s="69" t="s">
        <v>432</v>
      </c>
      <c r="H681" s="70">
        <v>6</v>
      </c>
      <c r="I681" s="70"/>
      <c r="J681" s="70"/>
      <c r="K681" s="71" t="s">
        <v>412</v>
      </c>
      <c r="L681" s="6"/>
      <c r="M681" s="6"/>
      <c r="N681" s="6"/>
      <c r="O681" s="6"/>
      <c r="P681" s="6"/>
    </row>
    <row r="682" spans="1:16" ht="15.75" customHeight="1" x14ac:dyDescent="0.3">
      <c r="A682" s="67">
        <v>679</v>
      </c>
      <c r="B682" s="67" t="s">
        <v>499</v>
      </c>
      <c r="C682" s="49" t="s">
        <v>150</v>
      </c>
      <c r="D682" s="49" t="s">
        <v>151</v>
      </c>
      <c r="E682" s="49"/>
      <c r="F682" s="68">
        <v>45823</v>
      </c>
      <c r="G682" s="69" t="s">
        <v>432</v>
      </c>
      <c r="H682" s="70">
        <v>7</v>
      </c>
      <c r="I682" s="70"/>
      <c r="J682" s="70"/>
      <c r="K682" s="71" t="s">
        <v>412</v>
      </c>
      <c r="L682" s="6"/>
      <c r="M682" s="6"/>
      <c r="N682" s="6"/>
      <c r="O682" s="6"/>
      <c r="P682" s="6"/>
    </row>
    <row r="683" spans="1:16" ht="15.75" customHeight="1" x14ac:dyDescent="0.3">
      <c r="A683" s="67">
        <v>680</v>
      </c>
      <c r="B683" s="67" t="s">
        <v>499</v>
      </c>
      <c r="C683" s="49" t="s">
        <v>138</v>
      </c>
      <c r="D683" s="49" t="s">
        <v>100</v>
      </c>
      <c r="E683" s="49"/>
      <c r="F683" s="68">
        <v>45823</v>
      </c>
      <c r="G683" s="69" t="s">
        <v>415</v>
      </c>
      <c r="H683" s="70">
        <v>6</v>
      </c>
      <c r="I683" s="70"/>
      <c r="J683" s="70"/>
      <c r="K683" s="71" t="s">
        <v>412</v>
      </c>
      <c r="L683" s="6"/>
      <c r="M683" s="6"/>
      <c r="N683" s="6"/>
      <c r="O683" s="6"/>
      <c r="P683" s="6"/>
    </row>
    <row r="684" spans="1:16" ht="15.75" customHeight="1" x14ac:dyDescent="0.3">
      <c r="A684" s="67">
        <v>681</v>
      </c>
      <c r="B684" s="67" t="s">
        <v>499</v>
      </c>
      <c r="C684" s="49" t="s">
        <v>84</v>
      </c>
      <c r="D684" s="49" t="s">
        <v>79</v>
      </c>
      <c r="E684" s="49"/>
      <c r="F684" s="68">
        <v>45823</v>
      </c>
      <c r="G684" s="69" t="s">
        <v>443</v>
      </c>
      <c r="H684" s="70">
        <v>7</v>
      </c>
      <c r="I684" s="70"/>
      <c r="J684" s="70"/>
      <c r="K684" s="71" t="s">
        <v>412</v>
      </c>
      <c r="L684" s="6"/>
      <c r="M684" s="6"/>
      <c r="N684" s="6"/>
      <c r="O684" s="6"/>
      <c r="P684" s="6"/>
    </row>
    <row r="685" spans="1:16" ht="15.75" customHeight="1" x14ac:dyDescent="0.3">
      <c r="A685" s="67">
        <v>682</v>
      </c>
      <c r="B685" s="67" t="s">
        <v>499</v>
      </c>
      <c r="C685" s="49" t="s">
        <v>84</v>
      </c>
      <c r="D685" s="49" t="s">
        <v>79</v>
      </c>
      <c r="E685" s="49"/>
      <c r="F685" s="68">
        <v>45823</v>
      </c>
      <c r="G685" s="69" t="s">
        <v>450</v>
      </c>
      <c r="H685" s="70">
        <v>7</v>
      </c>
      <c r="I685" s="70"/>
      <c r="J685" s="70"/>
      <c r="K685" s="71" t="s">
        <v>412</v>
      </c>
      <c r="L685" s="6"/>
      <c r="M685" s="6"/>
      <c r="N685" s="6"/>
      <c r="O685" s="6"/>
      <c r="P685" s="6"/>
    </row>
    <row r="686" spans="1:16" ht="15.75" customHeight="1" x14ac:dyDescent="0.3">
      <c r="A686" s="67">
        <v>683</v>
      </c>
      <c r="B686" s="67" t="s">
        <v>499</v>
      </c>
      <c r="C686" s="49" t="s">
        <v>108</v>
      </c>
      <c r="D686" s="49" t="s">
        <v>102</v>
      </c>
      <c r="E686" s="49"/>
      <c r="F686" s="68">
        <v>45824</v>
      </c>
      <c r="G686" s="69" t="s">
        <v>415</v>
      </c>
      <c r="H686" s="70">
        <v>24</v>
      </c>
      <c r="I686" s="70"/>
      <c r="J686" s="70"/>
      <c r="K686" s="71" t="s">
        <v>412</v>
      </c>
      <c r="L686" s="6"/>
      <c r="M686" s="6"/>
      <c r="N686" s="6"/>
      <c r="O686" s="6"/>
      <c r="P686" s="6"/>
    </row>
    <row r="687" spans="1:16" ht="15.75" customHeight="1" x14ac:dyDescent="0.3">
      <c r="A687" s="67">
        <v>684</v>
      </c>
      <c r="B687" s="67" t="s">
        <v>499</v>
      </c>
      <c r="C687" s="49" t="s">
        <v>161</v>
      </c>
      <c r="D687" s="49" t="s">
        <v>100</v>
      </c>
      <c r="E687" s="49"/>
      <c r="F687" s="68">
        <v>45824</v>
      </c>
      <c r="G687" s="69" t="s">
        <v>426</v>
      </c>
      <c r="H687" s="70">
        <v>1</v>
      </c>
      <c r="I687" s="70"/>
      <c r="J687" s="70"/>
      <c r="K687" s="71" t="s">
        <v>412</v>
      </c>
      <c r="L687" s="6"/>
      <c r="M687" s="6"/>
      <c r="N687" s="6"/>
      <c r="O687" s="6"/>
      <c r="P687" s="6"/>
    </row>
    <row r="688" spans="1:16" ht="15.75" customHeight="1" x14ac:dyDescent="0.3">
      <c r="A688" s="67">
        <v>685</v>
      </c>
      <c r="B688" s="67" t="s">
        <v>499</v>
      </c>
      <c r="C688" s="49" t="s">
        <v>138</v>
      </c>
      <c r="D688" s="49" t="s">
        <v>100</v>
      </c>
      <c r="E688" s="49"/>
      <c r="F688" s="68">
        <v>45824</v>
      </c>
      <c r="G688" s="69" t="s">
        <v>415</v>
      </c>
      <c r="H688" s="70">
        <v>3</v>
      </c>
      <c r="I688" s="70"/>
      <c r="J688" s="70"/>
      <c r="K688" s="71" t="s">
        <v>412</v>
      </c>
      <c r="L688" s="6"/>
      <c r="M688" s="6"/>
      <c r="N688" s="6"/>
      <c r="O688" s="6"/>
      <c r="P688" s="6"/>
    </row>
    <row r="689" spans="1:16" ht="15.75" customHeight="1" x14ac:dyDescent="0.3">
      <c r="A689" s="67">
        <v>686</v>
      </c>
      <c r="B689" s="67" t="s">
        <v>499</v>
      </c>
      <c r="C689" s="49" t="s">
        <v>144</v>
      </c>
      <c r="D689" s="49" t="s">
        <v>100</v>
      </c>
      <c r="E689" s="49"/>
      <c r="F689" s="68">
        <v>45825</v>
      </c>
      <c r="G689" s="69" t="s">
        <v>491</v>
      </c>
      <c r="H689" s="70">
        <v>1</v>
      </c>
      <c r="I689" s="70"/>
      <c r="J689" s="70"/>
      <c r="K689" s="71" t="s">
        <v>412</v>
      </c>
      <c r="L689" s="6"/>
      <c r="M689" s="6"/>
      <c r="N689" s="6"/>
      <c r="O689" s="6"/>
      <c r="P689" s="6"/>
    </row>
    <row r="690" spans="1:16" ht="15.75" customHeight="1" x14ac:dyDescent="0.3">
      <c r="A690" s="67">
        <v>687</v>
      </c>
      <c r="B690" s="67" t="s">
        <v>499</v>
      </c>
      <c r="C690" s="49" t="s">
        <v>150</v>
      </c>
      <c r="D690" s="49" t="s">
        <v>151</v>
      </c>
      <c r="E690" s="49"/>
      <c r="F690" s="68">
        <v>45825</v>
      </c>
      <c r="G690" s="69" t="s">
        <v>432</v>
      </c>
      <c r="H690" s="70">
        <v>2</v>
      </c>
      <c r="I690" s="70"/>
      <c r="J690" s="70"/>
      <c r="K690" s="71" t="s">
        <v>412</v>
      </c>
      <c r="L690" s="6"/>
      <c r="M690" s="6"/>
      <c r="N690" s="6"/>
      <c r="O690" s="6"/>
      <c r="P690" s="6"/>
    </row>
    <row r="691" spans="1:16" ht="15.75" customHeight="1" x14ac:dyDescent="0.3">
      <c r="A691" s="67">
        <v>688</v>
      </c>
      <c r="B691" s="67" t="s">
        <v>499</v>
      </c>
      <c r="C691" s="49" t="s">
        <v>138</v>
      </c>
      <c r="D691" s="49" t="s">
        <v>100</v>
      </c>
      <c r="E691" s="49"/>
      <c r="F691" s="68">
        <v>45825</v>
      </c>
      <c r="G691" s="69" t="s">
        <v>415</v>
      </c>
      <c r="H691" s="70">
        <v>4</v>
      </c>
      <c r="I691" s="70"/>
      <c r="J691" s="70"/>
      <c r="K691" s="71" t="s">
        <v>412</v>
      </c>
      <c r="L691" s="6"/>
      <c r="M691" s="6"/>
      <c r="N691" s="6"/>
      <c r="O691" s="6"/>
      <c r="P691" s="6"/>
    </row>
    <row r="692" spans="1:16" ht="15.75" customHeight="1" x14ac:dyDescent="0.3">
      <c r="A692" s="67">
        <v>689</v>
      </c>
      <c r="B692" s="67" t="s">
        <v>499</v>
      </c>
      <c r="C692" s="49" t="s">
        <v>176</v>
      </c>
      <c r="D692" s="49" t="s">
        <v>100</v>
      </c>
      <c r="E692" s="49"/>
      <c r="F692" s="68">
        <v>45825</v>
      </c>
      <c r="G692" s="69" t="s">
        <v>470</v>
      </c>
      <c r="H692" s="70">
        <v>1</v>
      </c>
      <c r="I692" s="70"/>
      <c r="J692" s="70"/>
      <c r="K692" s="71" t="s">
        <v>412</v>
      </c>
      <c r="L692" s="6"/>
      <c r="M692" s="6"/>
      <c r="N692" s="6"/>
      <c r="O692" s="6"/>
      <c r="P692" s="6"/>
    </row>
    <row r="693" spans="1:16" ht="15.75" customHeight="1" x14ac:dyDescent="0.3">
      <c r="A693" s="67">
        <v>690</v>
      </c>
      <c r="B693" s="67" t="s">
        <v>499</v>
      </c>
      <c r="C693" s="49" t="s">
        <v>176</v>
      </c>
      <c r="D693" s="49" t="s">
        <v>100</v>
      </c>
      <c r="E693" s="49"/>
      <c r="F693" s="68">
        <v>45825</v>
      </c>
      <c r="G693" s="69" t="s">
        <v>492</v>
      </c>
      <c r="H693" s="70">
        <v>1</v>
      </c>
      <c r="I693" s="70"/>
      <c r="J693" s="70"/>
      <c r="K693" s="71" t="s">
        <v>412</v>
      </c>
      <c r="L693" s="6"/>
      <c r="M693" s="6"/>
      <c r="N693" s="6"/>
      <c r="O693" s="6"/>
      <c r="P693" s="6"/>
    </row>
    <row r="694" spans="1:16" ht="15.75" customHeight="1" x14ac:dyDescent="0.3">
      <c r="A694" s="67">
        <v>691</v>
      </c>
      <c r="B694" s="67" t="s">
        <v>499</v>
      </c>
      <c r="C694" s="49" t="s">
        <v>176</v>
      </c>
      <c r="D694" s="49" t="s">
        <v>100</v>
      </c>
      <c r="E694" s="49"/>
      <c r="F694" s="68">
        <v>45826</v>
      </c>
      <c r="G694" s="69" t="s">
        <v>492</v>
      </c>
      <c r="H694" s="70">
        <v>1</v>
      </c>
      <c r="I694" s="70"/>
      <c r="J694" s="70"/>
      <c r="K694" s="71" t="s">
        <v>412</v>
      </c>
      <c r="L694" s="6"/>
      <c r="M694" s="6"/>
      <c r="N694" s="6"/>
      <c r="O694" s="6"/>
      <c r="P694" s="6"/>
    </row>
    <row r="695" spans="1:16" ht="15.75" customHeight="1" x14ac:dyDescent="0.3">
      <c r="A695" s="67">
        <v>692</v>
      </c>
      <c r="B695" s="67" t="s">
        <v>499</v>
      </c>
      <c r="C695" s="49" t="s">
        <v>176</v>
      </c>
      <c r="D695" s="49" t="s">
        <v>100</v>
      </c>
      <c r="E695" s="49"/>
      <c r="F695" s="68">
        <v>45826</v>
      </c>
      <c r="G695" s="69" t="s">
        <v>470</v>
      </c>
      <c r="H695" s="70">
        <v>1</v>
      </c>
      <c r="I695" s="70"/>
      <c r="J695" s="70"/>
      <c r="K695" s="71" t="s">
        <v>412</v>
      </c>
      <c r="L695" s="6"/>
      <c r="M695" s="6"/>
      <c r="N695" s="6"/>
      <c r="O695" s="6"/>
      <c r="P695" s="6"/>
    </row>
    <row r="696" spans="1:16" ht="15.75" customHeight="1" x14ac:dyDescent="0.3">
      <c r="A696" s="67">
        <v>693</v>
      </c>
      <c r="B696" s="67" t="s">
        <v>499</v>
      </c>
      <c r="C696" s="49" t="s">
        <v>144</v>
      </c>
      <c r="D696" s="49" t="s">
        <v>100</v>
      </c>
      <c r="E696" s="49"/>
      <c r="F696" s="68">
        <v>45826</v>
      </c>
      <c r="G696" s="69" t="s">
        <v>491</v>
      </c>
      <c r="H696" s="70">
        <v>2</v>
      </c>
      <c r="I696" s="70"/>
      <c r="J696" s="70"/>
      <c r="K696" s="71" t="s">
        <v>412</v>
      </c>
      <c r="L696" s="6"/>
      <c r="M696" s="6"/>
      <c r="N696" s="6"/>
      <c r="O696" s="6"/>
      <c r="P696" s="6"/>
    </row>
    <row r="697" spans="1:16" ht="15.75" customHeight="1" x14ac:dyDescent="0.3">
      <c r="A697" s="67">
        <v>694</v>
      </c>
      <c r="B697" s="67" t="s">
        <v>499</v>
      </c>
      <c r="C697" s="49" t="s">
        <v>111</v>
      </c>
      <c r="D697" s="49" t="s">
        <v>102</v>
      </c>
      <c r="E697" s="49"/>
      <c r="F697" s="68">
        <v>45826</v>
      </c>
      <c r="G697" s="69" t="s">
        <v>415</v>
      </c>
      <c r="H697" s="70">
        <v>4</v>
      </c>
      <c r="I697" s="70"/>
      <c r="J697" s="70"/>
      <c r="K697" s="71" t="s">
        <v>412</v>
      </c>
      <c r="L697" s="6"/>
      <c r="M697" s="6"/>
      <c r="N697" s="6"/>
      <c r="O697" s="6"/>
      <c r="P697" s="6"/>
    </row>
    <row r="698" spans="1:16" ht="15.75" customHeight="1" x14ac:dyDescent="0.3">
      <c r="A698" s="67">
        <v>695</v>
      </c>
      <c r="B698" s="67" t="s">
        <v>499</v>
      </c>
      <c r="C698" s="49" t="s">
        <v>124</v>
      </c>
      <c r="D698" s="49" t="s">
        <v>102</v>
      </c>
      <c r="E698" s="49"/>
      <c r="F698" s="68">
        <v>45826</v>
      </c>
      <c r="G698" s="69" t="s">
        <v>415</v>
      </c>
      <c r="H698" s="70">
        <v>2</v>
      </c>
      <c r="I698" s="70"/>
      <c r="J698" s="70"/>
      <c r="K698" s="71" t="s">
        <v>412</v>
      </c>
      <c r="L698" s="6"/>
      <c r="M698" s="6"/>
      <c r="N698" s="6"/>
      <c r="O698" s="6"/>
      <c r="P698" s="6"/>
    </row>
    <row r="699" spans="1:16" ht="15.75" customHeight="1" x14ac:dyDescent="0.3">
      <c r="A699" s="67">
        <v>696</v>
      </c>
      <c r="B699" s="67" t="s">
        <v>499</v>
      </c>
      <c r="C699" s="49" t="s">
        <v>138</v>
      </c>
      <c r="D699" s="49" t="s">
        <v>100</v>
      </c>
      <c r="E699" s="49"/>
      <c r="F699" s="68">
        <v>45826</v>
      </c>
      <c r="G699" s="69" t="s">
        <v>415</v>
      </c>
      <c r="H699" s="70">
        <v>6</v>
      </c>
      <c r="I699" s="70"/>
      <c r="J699" s="70"/>
      <c r="K699" s="71" t="s">
        <v>412</v>
      </c>
      <c r="L699" s="6"/>
      <c r="M699" s="6"/>
      <c r="N699" s="6"/>
      <c r="O699" s="6"/>
      <c r="P699" s="6"/>
    </row>
    <row r="700" spans="1:16" ht="15.75" customHeight="1" x14ac:dyDescent="0.3">
      <c r="A700" s="67">
        <v>697</v>
      </c>
      <c r="B700" s="67" t="s">
        <v>499</v>
      </c>
      <c r="C700" s="49" t="s">
        <v>101</v>
      </c>
      <c r="D700" s="49" t="s">
        <v>102</v>
      </c>
      <c r="E700" s="49"/>
      <c r="F700" s="68">
        <v>45827</v>
      </c>
      <c r="G700" s="69" t="s">
        <v>415</v>
      </c>
      <c r="H700" s="70">
        <v>46</v>
      </c>
      <c r="I700" s="70"/>
      <c r="J700" s="70"/>
      <c r="K700" s="71" t="s">
        <v>412</v>
      </c>
      <c r="L700" s="6"/>
      <c r="M700" s="6"/>
      <c r="N700" s="6"/>
      <c r="O700" s="6"/>
      <c r="P700" s="6"/>
    </row>
    <row r="701" spans="1:16" ht="15.75" customHeight="1" x14ac:dyDescent="0.3">
      <c r="A701" s="67">
        <v>698</v>
      </c>
      <c r="B701" s="67" t="s">
        <v>499</v>
      </c>
      <c r="C701" s="49" t="s">
        <v>199</v>
      </c>
      <c r="D701" s="49" t="s">
        <v>100</v>
      </c>
      <c r="E701" s="49"/>
      <c r="F701" s="68">
        <v>45827</v>
      </c>
      <c r="G701" s="69" t="s">
        <v>439</v>
      </c>
      <c r="H701" s="70">
        <v>2</v>
      </c>
      <c r="I701" s="70"/>
      <c r="J701" s="70"/>
      <c r="K701" s="71" t="s">
        <v>412</v>
      </c>
      <c r="L701" s="6"/>
      <c r="M701" s="6"/>
      <c r="N701" s="6"/>
      <c r="O701" s="6"/>
      <c r="P701" s="6"/>
    </row>
    <row r="702" spans="1:16" ht="15.75" customHeight="1" x14ac:dyDescent="0.3">
      <c r="A702" s="67">
        <v>699</v>
      </c>
      <c r="B702" s="67" t="s">
        <v>499</v>
      </c>
      <c r="C702" s="49" t="s">
        <v>138</v>
      </c>
      <c r="D702" s="49" t="s">
        <v>100</v>
      </c>
      <c r="E702" s="49"/>
      <c r="F702" s="68">
        <v>45827</v>
      </c>
      <c r="G702" s="69" t="s">
        <v>415</v>
      </c>
      <c r="H702" s="70">
        <v>6</v>
      </c>
      <c r="I702" s="70"/>
      <c r="J702" s="70"/>
      <c r="K702" s="71" t="s">
        <v>412</v>
      </c>
      <c r="L702" s="6"/>
      <c r="M702" s="6"/>
      <c r="N702" s="6"/>
      <c r="O702" s="6"/>
      <c r="P702" s="6"/>
    </row>
    <row r="703" spans="1:16" ht="15.75" customHeight="1" x14ac:dyDescent="0.3">
      <c r="A703" s="67">
        <v>700</v>
      </c>
      <c r="B703" s="67" t="s">
        <v>499</v>
      </c>
      <c r="C703" s="49" t="s">
        <v>150</v>
      </c>
      <c r="D703" s="49" t="s">
        <v>151</v>
      </c>
      <c r="E703" s="49"/>
      <c r="F703" s="68">
        <v>45828</v>
      </c>
      <c r="G703" s="69" t="s">
        <v>431</v>
      </c>
      <c r="H703" s="70">
        <v>2</v>
      </c>
      <c r="I703" s="70"/>
      <c r="J703" s="70"/>
      <c r="K703" s="71" t="s">
        <v>412</v>
      </c>
      <c r="L703" s="6"/>
      <c r="M703" s="6"/>
      <c r="N703" s="6"/>
      <c r="O703" s="6"/>
      <c r="P703" s="6"/>
    </row>
    <row r="704" spans="1:16" ht="15.75" customHeight="1" x14ac:dyDescent="0.3">
      <c r="A704" s="67">
        <v>701</v>
      </c>
      <c r="B704" s="67" t="s">
        <v>499</v>
      </c>
      <c r="C704" s="49" t="s">
        <v>223</v>
      </c>
      <c r="D704" s="49" t="s">
        <v>100</v>
      </c>
      <c r="E704" s="49"/>
      <c r="F704" s="68">
        <v>45828</v>
      </c>
      <c r="G704" s="69" t="s">
        <v>415</v>
      </c>
      <c r="H704" s="70">
        <v>6</v>
      </c>
      <c r="I704" s="70"/>
      <c r="J704" s="70"/>
      <c r="K704" s="71" t="s">
        <v>412</v>
      </c>
      <c r="L704" s="6"/>
      <c r="M704" s="6"/>
      <c r="N704" s="6"/>
      <c r="O704" s="6"/>
      <c r="P704" s="6"/>
    </row>
    <row r="705" spans="1:16" ht="15.75" customHeight="1" x14ac:dyDescent="0.3">
      <c r="A705" s="67">
        <v>702</v>
      </c>
      <c r="B705" s="67" t="s">
        <v>499</v>
      </c>
      <c r="C705" s="49" t="s">
        <v>138</v>
      </c>
      <c r="D705" s="49" t="s">
        <v>100</v>
      </c>
      <c r="E705" s="49"/>
      <c r="F705" s="68">
        <v>45828</v>
      </c>
      <c r="G705" s="69" t="s">
        <v>415</v>
      </c>
      <c r="H705" s="70">
        <v>4</v>
      </c>
      <c r="I705" s="70"/>
      <c r="J705" s="70"/>
      <c r="K705" s="71" t="s">
        <v>412</v>
      </c>
      <c r="L705" s="6"/>
      <c r="M705" s="6"/>
      <c r="N705" s="6"/>
      <c r="O705" s="6"/>
      <c r="P705" s="6"/>
    </row>
    <row r="706" spans="1:16" ht="15.75" customHeight="1" x14ac:dyDescent="0.3">
      <c r="A706" s="67">
        <v>703</v>
      </c>
      <c r="B706" s="67" t="s">
        <v>499</v>
      </c>
      <c r="C706" s="49" t="s">
        <v>138</v>
      </c>
      <c r="D706" s="49" t="s">
        <v>100</v>
      </c>
      <c r="E706" s="49"/>
      <c r="F706" s="68">
        <v>45828</v>
      </c>
      <c r="G706" s="69" t="s">
        <v>415</v>
      </c>
      <c r="H706" s="70">
        <v>2</v>
      </c>
      <c r="I706" s="70"/>
      <c r="J706" s="70"/>
      <c r="K706" s="71" t="s">
        <v>412</v>
      </c>
      <c r="L706" s="6"/>
      <c r="M706" s="6"/>
      <c r="N706" s="6"/>
      <c r="O706" s="6"/>
      <c r="P706" s="6"/>
    </row>
    <row r="707" spans="1:16" ht="15.75" customHeight="1" x14ac:dyDescent="0.3">
      <c r="A707" s="67">
        <v>704</v>
      </c>
      <c r="B707" s="67" t="s">
        <v>499</v>
      </c>
      <c r="C707" s="49" t="s">
        <v>161</v>
      </c>
      <c r="D707" s="49" t="s">
        <v>100</v>
      </c>
      <c r="E707" s="49"/>
      <c r="F707" s="68">
        <v>45829</v>
      </c>
      <c r="G707" s="69" t="s">
        <v>426</v>
      </c>
      <c r="H707" s="70">
        <v>1</v>
      </c>
      <c r="I707" s="70"/>
      <c r="J707" s="70"/>
      <c r="K707" s="71" t="s">
        <v>412</v>
      </c>
      <c r="L707" s="6"/>
      <c r="M707" s="6"/>
      <c r="N707" s="6"/>
      <c r="O707" s="6"/>
      <c r="P707" s="6"/>
    </row>
    <row r="708" spans="1:16" ht="15.75" customHeight="1" x14ac:dyDescent="0.3">
      <c r="A708" s="67">
        <v>705</v>
      </c>
      <c r="B708" s="67" t="s">
        <v>499</v>
      </c>
      <c r="C708" s="49" t="s">
        <v>138</v>
      </c>
      <c r="D708" s="49" t="s">
        <v>100</v>
      </c>
      <c r="E708" s="49"/>
      <c r="F708" s="68">
        <v>45829</v>
      </c>
      <c r="G708" s="69" t="s">
        <v>415</v>
      </c>
      <c r="H708" s="70">
        <v>4</v>
      </c>
      <c r="I708" s="70"/>
      <c r="J708" s="70"/>
      <c r="K708" s="71" t="s">
        <v>412</v>
      </c>
      <c r="L708" s="6"/>
      <c r="M708" s="6"/>
      <c r="N708" s="6"/>
      <c r="O708" s="6"/>
      <c r="P708" s="6"/>
    </row>
    <row r="709" spans="1:16" ht="15.75" customHeight="1" x14ac:dyDescent="0.3">
      <c r="A709" s="67">
        <v>706</v>
      </c>
      <c r="B709" s="67" t="s">
        <v>499</v>
      </c>
      <c r="C709" s="49" t="s">
        <v>84</v>
      </c>
      <c r="D709" s="49" t="s">
        <v>79</v>
      </c>
      <c r="E709" s="49"/>
      <c r="F709" s="68">
        <v>45829</v>
      </c>
      <c r="G709" s="69" t="s">
        <v>443</v>
      </c>
      <c r="H709" s="70">
        <v>26</v>
      </c>
      <c r="I709" s="70"/>
      <c r="J709" s="70"/>
      <c r="K709" s="71" t="s">
        <v>412</v>
      </c>
      <c r="L709" s="6"/>
      <c r="M709" s="6"/>
      <c r="N709" s="6"/>
      <c r="O709" s="6"/>
      <c r="P709" s="6"/>
    </row>
    <row r="710" spans="1:16" ht="15.75" customHeight="1" x14ac:dyDescent="0.3">
      <c r="A710" s="67">
        <v>707</v>
      </c>
      <c r="B710" s="67" t="s">
        <v>499</v>
      </c>
      <c r="C710" s="49" t="s">
        <v>84</v>
      </c>
      <c r="D710" s="49" t="s">
        <v>79</v>
      </c>
      <c r="E710" s="49"/>
      <c r="F710" s="68">
        <v>45829</v>
      </c>
      <c r="G710" s="69" t="s">
        <v>450</v>
      </c>
      <c r="H710" s="70">
        <v>26</v>
      </c>
      <c r="I710" s="70"/>
      <c r="J710" s="70"/>
      <c r="K710" s="71" t="s">
        <v>412</v>
      </c>
      <c r="L710" s="6"/>
      <c r="M710" s="6"/>
      <c r="N710" s="6"/>
      <c r="O710" s="6"/>
      <c r="P710" s="6"/>
    </row>
    <row r="711" spans="1:16" ht="15.75" customHeight="1" x14ac:dyDescent="0.3">
      <c r="A711" s="67">
        <v>708</v>
      </c>
      <c r="B711" s="67" t="s">
        <v>499</v>
      </c>
      <c r="C711" s="49" t="s">
        <v>82</v>
      </c>
      <c r="D711" s="49" t="s">
        <v>79</v>
      </c>
      <c r="E711" s="49"/>
      <c r="F711" s="68">
        <v>45830</v>
      </c>
      <c r="G711" s="69" t="s">
        <v>443</v>
      </c>
      <c r="H711" s="70">
        <v>33</v>
      </c>
      <c r="I711" s="70"/>
      <c r="J711" s="70"/>
      <c r="K711" s="71" t="s">
        <v>412</v>
      </c>
      <c r="L711" s="6"/>
      <c r="M711" s="6"/>
      <c r="N711" s="6"/>
      <c r="O711" s="6"/>
      <c r="P711" s="6"/>
    </row>
    <row r="712" spans="1:16" ht="15.75" customHeight="1" x14ac:dyDescent="0.3">
      <c r="A712" s="67">
        <v>709</v>
      </c>
      <c r="B712" s="67" t="s">
        <v>499</v>
      </c>
      <c r="C712" s="49" t="s">
        <v>82</v>
      </c>
      <c r="D712" s="49" t="s">
        <v>79</v>
      </c>
      <c r="E712" s="49"/>
      <c r="F712" s="68">
        <v>45830</v>
      </c>
      <c r="G712" s="69" t="s">
        <v>450</v>
      </c>
      <c r="H712" s="70">
        <v>33</v>
      </c>
      <c r="I712" s="70"/>
      <c r="J712" s="70"/>
      <c r="K712" s="71" t="s">
        <v>412</v>
      </c>
      <c r="L712" s="6"/>
      <c r="M712" s="6"/>
      <c r="N712" s="6"/>
      <c r="O712" s="6"/>
      <c r="P712" s="6"/>
    </row>
    <row r="713" spans="1:16" ht="15.75" customHeight="1" x14ac:dyDescent="0.3">
      <c r="A713" s="67">
        <v>710</v>
      </c>
      <c r="B713" s="67" t="s">
        <v>499</v>
      </c>
      <c r="C713" s="49" t="s">
        <v>101</v>
      </c>
      <c r="D713" s="49" t="s">
        <v>102</v>
      </c>
      <c r="E713" s="49"/>
      <c r="F713" s="68">
        <v>45830</v>
      </c>
      <c r="G713" s="69" t="s">
        <v>415</v>
      </c>
      <c r="H713" s="70">
        <v>20</v>
      </c>
      <c r="I713" s="70"/>
      <c r="J713" s="70"/>
      <c r="K713" s="71" t="s">
        <v>412</v>
      </c>
      <c r="L713" s="6"/>
      <c r="M713" s="6"/>
      <c r="N713" s="6"/>
      <c r="O713" s="6"/>
      <c r="P713" s="6"/>
    </row>
    <row r="714" spans="1:16" ht="15.75" customHeight="1" x14ac:dyDescent="0.3">
      <c r="A714" s="67">
        <v>711</v>
      </c>
      <c r="B714" s="67" t="s">
        <v>499</v>
      </c>
      <c r="C714" s="49" t="s">
        <v>138</v>
      </c>
      <c r="D714" s="49" t="s">
        <v>100</v>
      </c>
      <c r="E714" s="49"/>
      <c r="F714" s="68">
        <v>45830</v>
      </c>
      <c r="G714" s="69" t="s">
        <v>415</v>
      </c>
      <c r="H714" s="70">
        <v>6</v>
      </c>
      <c r="I714" s="70"/>
      <c r="J714" s="70"/>
      <c r="K714" s="71" t="s">
        <v>412</v>
      </c>
      <c r="L714" s="6"/>
      <c r="M714" s="6"/>
      <c r="N714" s="6"/>
      <c r="O714" s="6"/>
      <c r="P714" s="6"/>
    </row>
    <row r="715" spans="1:16" ht="15.75" customHeight="1" x14ac:dyDescent="0.3">
      <c r="A715" s="67">
        <v>712</v>
      </c>
      <c r="B715" s="67" t="s">
        <v>499</v>
      </c>
      <c r="C715" s="49" t="s">
        <v>138</v>
      </c>
      <c r="D715" s="49" t="s">
        <v>100</v>
      </c>
      <c r="E715" s="49"/>
      <c r="F715" s="68">
        <v>45831</v>
      </c>
      <c r="G715" s="69" t="s">
        <v>415</v>
      </c>
      <c r="H715" s="70">
        <v>6</v>
      </c>
      <c r="I715" s="70"/>
      <c r="J715" s="70"/>
      <c r="K715" s="71" t="s">
        <v>412</v>
      </c>
      <c r="L715" s="6"/>
      <c r="M715" s="6"/>
      <c r="N715" s="6"/>
      <c r="O715" s="6"/>
      <c r="P715" s="6"/>
    </row>
    <row r="716" spans="1:16" ht="15.75" customHeight="1" x14ac:dyDescent="0.3">
      <c r="A716" s="67">
        <v>713</v>
      </c>
      <c r="B716" s="67" t="s">
        <v>499</v>
      </c>
      <c r="C716" s="49" t="s">
        <v>223</v>
      </c>
      <c r="D716" s="49" t="s">
        <v>100</v>
      </c>
      <c r="E716" s="49"/>
      <c r="F716" s="68">
        <v>45831</v>
      </c>
      <c r="G716" s="69" t="s">
        <v>415</v>
      </c>
      <c r="H716" s="70">
        <v>2</v>
      </c>
      <c r="I716" s="70"/>
      <c r="J716" s="70"/>
      <c r="K716" s="71" t="s">
        <v>412</v>
      </c>
      <c r="L716" s="6"/>
      <c r="M716" s="6"/>
      <c r="N716" s="6"/>
      <c r="O716" s="6"/>
      <c r="P716" s="6"/>
    </row>
    <row r="717" spans="1:16" ht="15.75" customHeight="1" x14ac:dyDescent="0.3">
      <c r="A717" s="67">
        <v>714</v>
      </c>
      <c r="B717" s="67" t="s">
        <v>499</v>
      </c>
      <c r="C717" s="49" t="s">
        <v>176</v>
      </c>
      <c r="D717" s="49" t="s">
        <v>100</v>
      </c>
      <c r="E717" s="49"/>
      <c r="F717" s="68">
        <v>45831</v>
      </c>
      <c r="G717" s="69" t="s">
        <v>441</v>
      </c>
      <c r="H717" s="70">
        <v>2</v>
      </c>
      <c r="I717" s="70"/>
      <c r="J717" s="70"/>
      <c r="K717" s="71" t="s">
        <v>412</v>
      </c>
      <c r="L717" s="6"/>
      <c r="M717" s="6"/>
      <c r="N717" s="6"/>
      <c r="O717" s="6"/>
      <c r="P717" s="6"/>
    </row>
    <row r="718" spans="1:16" ht="15.75" customHeight="1" x14ac:dyDescent="0.3">
      <c r="A718" s="67">
        <v>715</v>
      </c>
      <c r="B718" s="67" t="s">
        <v>501</v>
      </c>
      <c r="C718" s="49" t="s">
        <v>130</v>
      </c>
      <c r="D718" s="49" t="s">
        <v>102</v>
      </c>
      <c r="E718" s="49"/>
      <c r="F718" s="68">
        <v>45792</v>
      </c>
      <c r="G718" s="69" t="s">
        <v>415</v>
      </c>
      <c r="H718" s="70">
        <v>3</v>
      </c>
      <c r="I718" s="70"/>
      <c r="J718" s="70"/>
      <c r="K718" s="71">
        <v>120000</v>
      </c>
      <c r="L718" s="6"/>
      <c r="M718" s="6"/>
      <c r="N718" s="6"/>
      <c r="O718" s="6"/>
      <c r="P718" s="6"/>
    </row>
    <row r="719" spans="1:16" ht="15.75" customHeight="1" x14ac:dyDescent="0.3">
      <c r="A719" s="67">
        <v>716</v>
      </c>
      <c r="B719" s="67" t="s">
        <v>501</v>
      </c>
      <c r="C719" s="49" t="s">
        <v>132</v>
      </c>
      <c r="D719" s="49" t="s">
        <v>102</v>
      </c>
      <c r="E719" s="49"/>
      <c r="F719" s="68">
        <v>45792</v>
      </c>
      <c r="G719" s="69" t="s">
        <v>415</v>
      </c>
      <c r="H719" s="70">
        <v>2</v>
      </c>
      <c r="I719" s="70"/>
      <c r="J719" s="70"/>
      <c r="K719" s="71">
        <v>80000</v>
      </c>
      <c r="L719" s="6"/>
      <c r="M719" s="6"/>
      <c r="N719" s="6"/>
      <c r="O719" s="6"/>
      <c r="P719" s="6"/>
    </row>
    <row r="720" spans="1:16" ht="15.75" customHeight="1" x14ac:dyDescent="0.3">
      <c r="A720" s="67">
        <v>717</v>
      </c>
      <c r="B720" s="67" t="s">
        <v>501</v>
      </c>
      <c r="C720" s="49" t="s">
        <v>130</v>
      </c>
      <c r="D720" s="49" t="s">
        <v>102</v>
      </c>
      <c r="E720" s="49"/>
      <c r="F720" s="68">
        <v>45791</v>
      </c>
      <c r="G720" s="69" t="s">
        <v>415</v>
      </c>
      <c r="H720" s="70">
        <v>6</v>
      </c>
      <c r="I720" s="70"/>
      <c r="J720" s="70"/>
      <c r="K720" s="71">
        <v>240000</v>
      </c>
      <c r="L720" s="6"/>
      <c r="M720" s="6"/>
      <c r="N720" s="6"/>
      <c r="O720" s="6"/>
      <c r="P720" s="6"/>
    </row>
    <row r="721" spans="1:16" ht="15.75" customHeight="1" x14ac:dyDescent="0.3">
      <c r="A721" s="67">
        <v>718</v>
      </c>
      <c r="B721" s="67" t="s">
        <v>501</v>
      </c>
      <c r="C721" s="49" t="s">
        <v>132</v>
      </c>
      <c r="D721" s="49" t="s">
        <v>102</v>
      </c>
      <c r="E721" s="49"/>
      <c r="F721" s="68">
        <v>45794</v>
      </c>
      <c r="G721" s="69" t="s">
        <v>415</v>
      </c>
      <c r="H721" s="70">
        <v>3</v>
      </c>
      <c r="I721" s="70"/>
      <c r="J721" s="70"/>
      <c r="K721" s="71">
        <v>120000</v>
      </c>
      <c r="L721" s="6"/>
      <c r="M721" s="6"/>
      <c r="N721" s="6"/>
      <c r="O721" s="6"/>
      <c r="P721" s="6"/>
    </row>
    <row r="722" spans="1:16" ht="15.75" customHeight="1" x14ac:dyDescent="0.3">
      <c r="A722" s="67">
        <v>719</v>
      </c>
      <c r="B722" s="67" t="s">
        <v>501</v>
      </c>
      <c r="C722" s="49" t="s">
        <v>127</v>
      </c>
      <c r="D722" s="49" t="s">
        <v>102</v>
      </c>
      <c r="E722" s="49"/>
      <c r="F722" s="68">
        <v>45796</v>
      </c>
      <c r="G722" s="69" t="s">
        <v>415</v>
      </c>
      <c r="H722" s="70">
        <v>4</v>
      </c>
      <c r="I722" s="70"/>
      <c r="J722" s="70"/>
      <c r="K722" s="71">
        <v>160000</v>
      </c>
      <c r="L722" s="6"/>
      <c r="M722" s="6"/>
      <c r="N722" s="6"/>
      <c r="O722" s="6"/>
      <c r="P722" s="6"/>
    </row>
    <row r="723" spans="1:16" ht="15.75" customHeight="1" x14ac:dyDescent="0.3">
      <c r="A723" s="67">
        <v>720</v>
      </c>
      <c r="B723" s="67" t="s">
        <v>501</v>
      </c>
      <c r="C723" s="49" t="s">
        <v>127</v>
      </c>
      <c r="D723" s="49" t="s">
        <v>102</v>
      </c>
      <c r="E723" s="49"/>
      <c r="F723" s="68">
        <v>45797</v>
      </c>
      <c r="G723" s="69" t="s">
        <v>415</v>
      </c>
      <c r="H723" s="70">
        <v>5</v>
      </c>
      <c r="I723" s="70"/>
      <c r="J723" s="70"/>
      <c r="K723" s="71">
        <v>200000</v>
      </c>
      <c r="L723" s="6"/>
      <c r="M723" s="6"/>
      <c r="N723" s="6"/>
      <c r="O723" s="6"/>
      <c r="P723" s="6"/>
    </row>
    <row r="724" spans="1:16" ht="15.75" customHeight="1" x14ac:dyDescent="0.3">
      <c r="A724" s="67">
        <v>721</v>
      </c>
      <c r="B724" s="67" t="s">
        <v>501</v>
      </c>
      <c r="C724" s="49" t="s">
        <v>128</v>
      </c>
      <c r="D724" s="49" t="s">
        <v>102</v>
      </c>
      <c r="E724" s="49"/>
      <c r="F724" s="68">
        <v>45797</v>
      </c>
      <c r="G724" s="69" t="s">
        <v>415</v>
      </c>
      <c r="H724" s="70">
        <v>2</v>
      </c>
      <c r="I724" s="70"/>
      <c r="J724" s="70"/>
      <c r="K724" s="71">
        <v>80000</v>
      </c>
      <c r="L724" s="6"/>
      <c r="M724" s="6"/>
      <c r="N724" s="6"/>
      <c r="O724" s="6"/>
      <c r="P724" s="6"/>
    </row>
    <row r="725" spans="1:16" ht="15.75" customHeight="1" x14ac:dyDescent="0.3">
      <c r="A725" s="67">
        <v>722</v>
      </c>
      <c r="B725" s="67" t="s">
        <v>501</v>
      </c>
      <c r="C725" s="49" t="s">
        <v>127</v>
      </c>
      <c r="D725" s="49" t="s">
        <v>102</v>
      </c>
      <c r="E725" s="49"/>
      <c r="F725" s="68">
        <v>45798</v>
      </c>
      <c r="G725" s="69" t="s">
        <v>415</v>
      </c>
      <c r="H725" s="70">
        <v>8</v>
      </c>
      <c r="I725" s="70"/>
      <c r="J725" s="70"/>
      <c r="K725" s="71">
        <v>320000</v>
      </c>
      <c r="L725" s="6"/>
      <c r="M725" s="6"/>
      <c r="N725" s="6"/>
      <c r="O725" s="6"/>
      <c r="P725" s="6"/>
    </row>
    <row r="726" spans="1:16" ht="15.75" customHeight="1" x14ac:dyDescent="0.3">
      <c r="A726" s="67">
        <v>723</v>
      </c>
      <c r="B726" s="67" t="s">
        <v>501</v>
      </c>
      <c r="C726" s="49" t="s">
        <v>127</v>
      </c>
      <c r="D726" s="49" t="s">
        <v>102</v>
      </c>
      <c r="E726" s="49"/>
      <c r="F726" s="68">
        <v>45798</v>
      </c>
      <c r="G726" s="69" t="s">
        <v>415</v>
      </c>
      <c r="H726" s="70">
        <v>7</v>
      </c>
      <c r="I726" s="70"/>
      <c r="J726" s="70"/>
      <c r="K726" s="71">
        <v>280000</v>
      </c>
      <c r="L726" s="6"/>
      <c r="M726" s="6"/>
      <c r="N726" s="6"/>
      <c r="O726" s="6"/>
      <c r="P726" s="6"/>
    </row>
    <row r="727" spans="1:16" ht="15.75" customHeight="1" x14ac:dyDescent="0.3">
      <c r="A727" s="67">
        <v>724</v>
      </c>
      <c r="B727" s="67" t="s">
        <v>501</v>
      </c>
      <c r="C727" s="49" t="s">
        <v>127</v>
      </c>
      <c r="D727" s="49" t="s">
        <v>102</v>
      </c>
      <c r="E727" s="49"/>
      <c r="F727" s="68">
        <v>45799</v>
      </c>
      <c r="G727" s="69" t="s">
        <v>415</v>
      </c>
      <c r="H727" s="70">
        <v>6</v>
      </c>
      <c r="I727" s="70"/>
      <c r="J727" s="70"/>
      <c r="K727" s="71">
        <v>240000</v>
      </c>
      <c r="L727" s="6"/>
      <c r="M727" s="6"/>
      <c r="N727" s="6"/>
      <c r="O727" s="6"/>
      <c r="P727" s="6"/>
    </row>
    <row r="728" spans="1:16" ht="15.75" customHeight="1" x14ac:dyDescent="0.3">
      <c r="A728" s="67">
        <v>725</v>
      </c>
      <c r="B728" s="67" t="s">
        <v>501</v>
      </c>
      <c r="C728" s="49" t="s">
        <v>130</v>
      </c>
      <c r="D728" s="49" t="s">
        <v>102</v>
      </c>
      <c r="E728" s="49"/>
      <c r="F728" s="68">
        <v>45799</v>
      </c>
      <c r="G728" s="69" t="s">
        <v>415</v>
      </c>
      <c r="H728" s="70">
        <v>1</v>
      </c>
      <c r="I728" s="70"/>
      <c r="J728" s="70"/>
      <c r="K728" s="71">
        <v>40000</v>
      </c>
      <c r="L728" s="6"/>
      <c r="M728" s="6"/>
      <c r="N728" s="6"/>
      <c r="O728" s="6"/>
      <c r="P728" s="6"/>
    </row>
    <row r="729" spans="1:16" ht="15.75" customHeight="1" x14ac:dyDescent="0.3">
      <c r="A729" s="67">
        <v>726</v>
      </c>
      <c r="B729" s="67" t="s">
        <v>501</v>
      </c>
      <c r="C729" s="49" t="s">
        <v>127</v>
      </c>
      <c r="D729" s="49" t="s">
        <v>102</v>
      </c>
      <c r="E729" s="49"/>
      <c r="F729" s="68">
        <v>45800</v>
      </c>
      <c r="G729" s="69" t="s">
        <v>415</v>
      </c>
      <c r="H729" s="70">
        <v>8</v>
      </c>
      <c r="I729" s="70"/>
      <c r="J729" s="70"/>
      <c r="K729" s="71">
        <v>320000</v>
      </c>
      <c r="L729" s="6"/>
      <c r="M729" s="6"/>
      <c r="N729" s="6"/>
      <c r="O729" s="6"/>
      <c r="P729" s="6"/>
    </row>
    <row r="730" spans="1:16" ht="15.75" customHeight="1" x14ac:dyDescent="0.3">
      <c r="A730" s="67">
        <v>727</v>
      </c>
      <c r="B730" s="67" t="s">
        <v>501</v>
      </c>
      <c r="C730" s="49" t="s">
        <v>130</v>
      </c>
      <c r="D730" s="49" t="s">
        <v>102</v>
      </c>
      <c r="E730" s="49"/>
      <c r="F730" s="68">
        <v>45802</v>
      </c>
      <c r="G730" s="69" t="s">
        <v>415</v>
      </c>
      <c r="H730" s="70">
        <v>3</v>
      </c>
      <c r="I730" s="70"/>
      <c r="J730" s="70"/>
      <c r="K730" s="71">
        <v>120000</v>
      </c>
      <c r="L730" s="6"/>
      <c r="M730" s="6"/>
      <c r="N730" s="6"/>
      <c r="O730" s="6"/>
      <c r="P730" s="6"/>
    </row>
    <row r="731" spans="1:16" ht="15.75" customHeight="1" x14ac:dyDescent="0.3">
      <c r="A731" s="67">
        <v>728</v>
      </c>
      <c r="B731" s="67" t="s">
        <v>501</v>
      </c>
      <c r="C731" s="49" t="s">
        <v>132</v>
      </c>
      <c r="D731" s="49" t="s">
        <v>102</v>
      </c>
      <c r="E731" s="49"/>
      <c r="F731" s="68">
        <v>45802</v>
      </c>
      <c r="G731" s="69" t="s">
        <v>415</v>
      </c>
      <c r="H731" s="70">
        <v>3</v>
      </c>
      <c r="I731" s="70"/>
      <c r="J731" s="70"/>
      <c r="K731" s="71">
        <v>120000</v>
      </c>
      <c r="L731" s="6"/>
      <c r="M731" s="6"/>
      <c r="N731" s="6"/>
      <c r="O731" s="6"/>
      <c r="P731" s="6"/>
    </row>
    <row r="732" spans="1:16" ht="15.75" customHeight="1" x14ac:dyDescent="0.3">
      <c r="A732" s="67">
        <v>729</v>
      </c>
      <c r="B732" s="67" t="s">
        <v>501</v>
      </c>
      <c r="C732" s="49" t="s">
        <v>132</v>
      </c>
      <c r="D732" s="49" t="s">
        <v>102</v>
      </c>
      <c r="E732" s="49"/>
      <c r="F732" s="68">
        <v>45803</v>
      </c>
      <c r="G732" s="69" t="s">
        <v>415</v>
      </c>
      <c r="H732" s="70">
        <v>6</v>
      </c>
      <c r="I732" s="70"/>
      <c r="J732" s="70"/>
      <c r="K732" s="71">
        <v>240000</v>
      </c>
      <c r="L732" s="6"/>
      <c r="M732" s="6"/>
      <c r="N732" s="6"/>
      <c r="O732" s="6"/>
      <c r="P732" s="6"/>
    </row>
    <row r="733" spans="1:16" ht="15.75" customHeight="1" x14ac:dyDescent="0.3">
      <c r="A733" s="67">
        <v>730</v>
      </c>
      <c r="B733" s="67" t="s">
        <v>501</v>
      </c>
      <c r="C733" s="49" t="s">
        <v>132</v>
      </c>
      <c r="D733" s="49" t="s">
        <v>102</v>
      </c>
      <c r="E733" s="49"/>
      <c r="F733" s="68">
        <v>45804</v>
      </c>
      <c r="G733" s="69" t="s">
        <v>415</v>
      </c>
      <c r="H733" s="70">
        <v>1</v>
      </c>
      <c r="I733" s="70"/>
      <c r="J733" s="70"/>
      <c r="K733" s="71">
        <v>40000</v>
      </c>
      <c r="L733" s="6"/>
      <c r="M733" s="6"/>
      <c r="N733" s="6"/>
      <c r="O733" s="6"/>
      <c r="P733" s="6"/>
    </row>
    <row r="734" spans="1:16" ht="15.75" customHeight="1" x14ac:dyDescent="0.3">
      <c r="A734" s="67">
        <v>731</v>
      </c>
      <c r="B734" s="67" t="s">
        <v>501</v>
      </c>
      <c r="C734" s="49" t="s">
        <v>127</v>
      </c>
      <c r="D734" s="49" t="s">
        <v>102</v>
      </c>
      <c r="E734" s="49"/>
      <c r="F734" s="68">
        <v>45804</v>
      </c>
      <c r="G734" s="69" t="s">
        <v>415</v>
      </c>
      <c r="H734" s="70">
        <v>7</v>
      </c>
      <c r="I734" s="70"/>
      <c r="J734" s="70"/>
      <c r="K734" s="71">
        <v>280000</v>
      </c>
      <c r="L734" s="6"/>
      <c r="M734" s="6"/>
      <c r="N734" s="6"/>
      <c r="O734" s="6"/>
      <c r="P734" s="6"/>
    </row>
    <row r="735" spans="1:16" ht="15.75" customHeight="1" x14ac:dyDescent="0.3">
      <c r="A735" s="67">
        <v>732</v>
      </c>
      <c r="B735" s="67" t="s">
        <v>501</v>
      </c>
      <c r="C735" s="49" t="s">
        <v>127</v>
      </c>
      <c r="D735" s="49" t="s">
        <v>102</v>
      </c>
      <c r="E735" s="49"/>
      <c r="F735" s="68">
        <v>45805</v>
      </c>
      <c r="G735" s="69" t="s">
        <v>415</v>
      </c>
      <c r="H735" s="70">
        <v>5</v>
      </c>
      <c r="I735" s="70"/>
      <c r="J735" s="70"/>
      <c r="K735" s="71">
        <v>200000</v>
      </c>
      <c r="L735" s="6"/>
      <c r="M735" s="6"/>
      <c r="N735" s="6"/>
      <c r="O735" s="6"/>
      <c r="P735" s="6"/>
    </row>
    <row r="736" spans="1:16" ht="15.75" customHeight="1" x14ac:dyDescent="0.3">
      <c r="A736" s="67">
        <v>733</v>
      </c>
      <c r="B736" s="67" t="s">
        <v>501</v>
      </c>
      <c r="C736" s="49" t="s">
        <v>132</v>
      </c>
      <c r="D736" s="49" t="s">
        <v>102</v>
      </c>
      <c r="E736" s="49"/>
      <c r="F736" s="68">
        <v>45805</v>
      </c>
      <c r="G736" s="69" t="s">
        <v>415</v>
      </c>
      <c r="H736" s="70">
        <v>2</v>
      </c>
      <c r="I736" s="70"/>
      <c r="J736" s="70"/>
      <c r="K736" s="71">
        <v>80000</v>
      </c>
      <c r="L736" s="6"/>
      <c r="M736" s="6"/>
      <c r="N736" s="6"/>
      <c r="O736" s="6"/>
      <c r="P736" s="6"/>
    </row>
    <row r="737" spans="1:16" ht="15.75" customHeight="1" x14ac:dyDescent="0.3">
      <c r="A737" s="67">
        <v>734</v>
      </c>
      <c r="B737" s="67" t="s">
        <v>501</v>
      </c>
      <c r="C737" s="49" t="s">
        <v>127</v>
      </c>
      <c r="D737" s="49" t="s">
        <v>102</v>
      </c>
      <c r="E737" s="49"/>
      <c r="F737" s="68">
        <v>45806</v>
      </c>
      <c r="G737" s="69" t="s">
        <v>415</v>
      </c>
      <c r="H737" s="70">
        <v>6</v>
      </c>
      <c r="I737" s="70"/>
      <c r="J737" s="70"/>
      <c r="K737" s="71">
        <v>240000</v>
      </c>
      <c r="L737" s="6"/>
      <c r="M737" s="6"/>
      <c r="N737" s="6"/>
      <c r="O737" s="6"/>
      <c r="P737" s="6"/>
    </row>
    <row r="738" spans="1:16" ht="15.75" customHeight="1" x14ac:dyDescent="0.3">
      <c r="A738" s="67">
        <v>735</v>
      </c>
      <c r="B738" s="67" t="s">
        <v>501</v>
      </c>
      <c r="C738" s="49" t="s">
        <v>115</v>
      </c>
      <c r="D738" s="49" t="s">
        <v>102</v>
      </c>
      <c r="E738" s="49"/>
      <c r="F738" s="68">
        <v>45806</v>
      </c>
      <c r="G738" s="69" t="s">
        <v>415</v>
      </c>
      <c r="H738" s="70">
        <v>2</v>
      </c>
      <c r="I738" s="70"/>
      <c r="J738" s="70"/>
      <c r="K738" s="71">
        <v>80000</v>
      </c>
      <c r="L738" s="6"/>
      <c r="M738" s="6"/>
      <c r="N738" s="6"/>
      <c r="O738" s="6"/>
      <c r="P738" s="6"/>
    </row>
    <row r="739" spans="1:16" ht="15.75" customHeight="1" x14ac:dyDescent="0.3">
      <c r="A739" s="67">
        <v>736</v>
      </c>
      <c r="B739" s="67" t="s">
        <v>501</v>
      </c>
      <c r="C739" s="49" t="s">
        <v>131</v>
      </c>
      <c r="D739" s="49" t="s">
        <v>102</v>
      </c>
      <c r="E739" s="49"/>
      <c r="F739" s="68">
        <v>45807</v>
      </c>
      <c r="G739" s="69" t="s">
        <v>415</v>
      </c>
      <c r="H739" s="70">
        <v>2</v>
      </c>
      <c r="I739" s="70"/>
      <c r="J739" s="70"/>
      <c r="K739" s="71">
        <v>80000</v>
      </c>
      <c r="L739" s="6"/>
      <c r="M739" s="6"/>
      <c r="N739" s="6"/>
      <c r="O739" s="6"/>
      <c r="P739" s="6"/>
    </row>
    <row r="740" spans="1:16" ht="15.75" customHeight="1" x14ac:dyDescent="0.3">
      <c r="A740" s="67">
        <v>737</v>
      </c>
      <c r="B740" s="67" t="s">
        <v>501</v>
      </c>
      <c r="C740" s="49" t="s">
        <v>132</v>
      </c>
      <c r="D740" s="49" t="s">
        <v>102</v>
      </c>
      <c r="E740" s="49"/>
      <c r="F740" s="68">
        <v>45807</v>
      </c>
      <c r="G740" s="69" t="s">
        <v>415</v>
      </c>
      <c r="H740" s="70">
        <v>3</v>
      </c>
      <c r="I740" s="70"/>
      <c r="J740" s="70"/>
      <c r="K740" s="71">
        <v>120000</v>
      </c>
      <c r="L740" s="6"/>
      <c r="M740" s="6"/>
      <c r="N740" s="6"/>
      <c r="O740" s="6"/>
      <c r="P740" s="6"/>
    </row>
    <row r="741" spans="1:16" ht="15.75" customHeight="1" x14ac:dyDescent="0.3">
      <c r="A741" s="67">
        <v>738</v>
      </c>
      <c r="B741" s="67" t="s">
        <v>501</v>
      </c>
      <c r="C741" s="49" t="s">
        <v>132</v>
      </c>
      <c r="D741" s="49" t="s">
        <v>102</v>
      </c>
      <c r="E741" s="49"/>
      <c r="F741" s="68">
        <v>45808</v>
      </c>
      <c r="G741" s="69" t="s">
        <v>415</v>
      </c>
      <c r="H741" s="70">
        <v>3</v>
      </c>
      <c r="I741" s="70"/>
      <c r="J741" s="70"/>
      <c r="K741" s="71">
        <v>120000</v>
      </c>
      <c r="L741" s="6"/>
      <c r="M741" s="6"/>
      <c r="N741" s="6"/>
      <c r="O741" s="6"/>
      <c r="P741" s="6"/>
    </row>
    <row r="742" spans="1:16" ht="15.75" customHeight="1" x14ac:dyDescent="0.3">
      <c r="A742" s="67">
        <v>739</v>
      </c>
      <c r="B742" s="67" t="s">
        <v>501</v>
      </c>
      <c r="C742" s="49" t="s">
        <v>131</v>
      </c>
      <c r="D742" s="49" t="s">
        <v>102</v>
      </c>
      <c r="E742" s="49"/>
      <c r="F742" s="68">
        <v>45808</v>
      </c>
      <c r="G742" s="69" t="s">
        <v>415</v>
      </c>
      <c r="H742" s="70">
        <v>4</v>
      </c>
      <c r="I742" s="70"/>
      <c r="J742" s="70"/>
      <c r="K742" s="71">
        <v>160000</v>
      </c>
      <c r="L742" s="6"/>
      <c r="M742" s="6"/>
      <c r="N742" s="6"/>
      <c r="O742" s="6"/>
      <c r="P742" s="6"/>
    </row>
    <row r="743" spans="1:16" ht="15.75" customHeight="1" x14ac:dyDescent="0.3">
      <c r="A743" s="67">
        <v>740</v>
      </c>
      <c r="B743" s="67" t="s">
        <v>501</v>
      </c>
      <c r="C743" s="67" t="s">
        <v>132</v>
      </c>
      <c r="D743" s="67" t="s">
        <v>102</v>
      </c>
      <c r="E743" s="67"/>
      <c r="F743" s="68">
        <v>45810</v>
      </c>
      <c r="G743" s="69" t="s">
        <v>415</v>
      </c>
      <c r="H743" s="70">
        <v>4</v>
      </c>
      <c r="I743" s="70"/>
      <c r="J743" s="70"/>
      <c r="K743" s="71">
        <v>160000</v>
      </c>
      <c r="L743" s="6"/>
      <c r="M743" s="6"/>
      <c r="N743" s="6"/>
      <c r="O743" s="6"/>
      <c r="P743" s="6"/>
    </row>
    <row r="744" spans="1:16" ht="15.75" customHeight="1" x14ac:dyDescent="0.3">
      <c r="A744" s="67">
        <v>741</v>
      </c>
      <c r="B744" s="67" t="s">
        <v>501</v>
      </c>
      <c r="C744" s="67" t="s">
        <v>81</v>
      </c>
      <c r="D744" s="67" t="s">
        <v>79</v>
      </c>
      <c r="E744" s="67"/>
      <c r="F744" s="68">
        <v>45810</v>
      </c>
      <c r="G744" s="69" t="s">
        <v>443</v>
      </c>
      <c r="H744" s="70">
        <v>11</v>
      </c>
      <c r="I744" s="70"/>
      <c r="J744" s="70"/>
      <c r="K744" s="71">
        <v>51333.333333333328</v>
      </c>
      <c r="L744" s="6"/>
      <c r="M744" s="6"/>
      <c r="N744" s="6"/>
      <c r="O744" s="6"/>
      <c r="P744" s="6"/>
    </row>
    <row r="745" spans="1:16" ht="15.75" customHeight="1" x14ac:dyDescent="0.3">
      <c r="A745" s="67">
        <v>742</v>
      </c>
      <c r="B745" s="67" t="s">
        <v>501</v>
      </c>
      <c r="C745" s="67" t="s">
        <v>135</v>
      </c>
      <c r="D745" s="67" t="s">
        <v>102</v>
      </c>
      <c r="E745" s="67"/>
      <c r="F745" s="68">
        <v>45811</v>
      </c>
      <c r="G745" s="69" t="s">
        <v>415</v>
      </c>
      <c r="H745" s="70">
        <v>1</v>
      </c>
      <c r="I745" s="70"/>
      <c r="J745" s="70"/>
      <c r="K745" s="71">
        <v>40000</v>
      </c>
      <c r="L745" s="6"/>
      <c r="M745" s="6"/>
      <c r="N745" s="6"/>
      <c r="O745" s="6"/>
      <c r="P745" s="6"/>
    </row>
    <row r="746" spans="1:16" ht="15.75" customHeight="1" x14ac:dyDescent="0.3">
      <c r="A746" s="67">
        <v>743</v>
      </c>
      <c r="B746" s="67" t="s">
        <v>501</v>
      </c>
      <c r="C746" s="67" t="s">
        <v>212</v>
      </c>
      <c r="D746" s="67" t="s">
        <v>102</v>
      </c>
      <c r="E746" s="67"/>
      <c r="F746" s="68">
        <v>45811</v>
      </c>
      <c r="G746" s="69" t="s">
        <v>466</v>
      </c>
      <c r="H746" s="70">
        <v>2</v>
      </c>
      <c r="I746" s="70"/>
      <c r="J746" s="70"/>
      <c r="K746" s="71">
        <v>120000</v>
      </c>
      <c r="L746" s="6"/>
      <c r="M746" s="6"/>
      <c r="N746" s="6"/>
      <c r="O746" s="6"/>
      <c r="P746" s="6"/>
    </row>
    <row r="747" spans="1:16" ht="15.75" customHeight="1" x14ac:dyDescent="0.3">
      <c r="A747" s="67">
        <v>744</v>
      </c>
      <c r="B747" s="67" t="s">
        <v>501</v>
      </c>
      <c r="C747" s="67" t="s">
        <v>212</v>
      </c>
      <c r="D747" s="67" t="s">
        <v>102</v>
      </c>
      <c r="E747" s="67"/>
      <c r="F747" s="68">
        <v>45812</v>
      </c>
      <c r="G747" s="69" t="s">
        <v>466</v>
      </c>
      <c r="H747" s="70">
        <v>5</v>
      </c>
      <c r="I747" s="70"/>
      <c r="J747" s="70"/>
      <c r="K747" s="71">
        <v>300000</v>
      </c>
      <c r="L747" s="6"/>
      <c r="M747" s="6"/>
      <c r="N747" s="6"/>
      <c r="O747" s="6"/>
      <c r="P747" s="6"/>
    </row>
    <row r="748" spans="1:16" ht="15.75" customHeight="1" x14ac:dyDescent="0.3">
      <c r="A748" s="67">
        <v>745</v>
      </c>
      <c r="B748" s="67" t="s">
        <v>501</v>
      </c>
      <c r="C748" s="49" t="s">
        <v>212</v>
      </c>
      <c r="D748" s="49" t="s">
        <v>102</v>
      </c>
      <c r="E748" s="49"/>
      <c r="F748" s="68">
        <v>45813</v>
      </c>
      <c r="G748" s="69" t="s">
        <v>466</v>
      </c>
      <c r="H748" s="70">
        <v>2</v>
      </c>
      <c r="I748" s="70"/>
      <c r="J748" s="70"/>
      <c r="K748" s="71">
        <v>120000</v>
      </c>
      <c r="L748" s="6"/>
      <c r="M748" s="6"/>
      <c r="N748" s="6"/>
      <c r="O748" s="6"/>
      <c r="P748" s="6"/>
    </row>
    <row r="749" spans="1:16" ht="15.75" customHeight="1" x14ac:dyDescent="0.3">
      <c r="A749" s="67">
        <v>746</v>
      </c>
      <c r="B749" s="67" t="s">
        <v>501</v>
      </c>
      <c r="C749" s="49" t="s">
        <v>135</v>
      </c>
      <c r="D749" s="72" t="s">
        <v>102</v>
      </c>
      <c r="E749" s="72"/>
      <c r="F749" s="68">
        <v>45813</v>
      </c>
      <c r="G749" s="69" t="s">
        <v>415</v>
      </c>
      <c r="H749" s="70">
        <v>2</v>
      </c>
      <c r="I749" s="70"/>
      <c r="J749" s="70"/>
      <c r="K749" s="71">
        <v>80000</v>
      </c>
      <c r="L749" s="6"/>
      <c r="M749" s="6"/>
      <c r="N749" s="6"/>
      <c r="O749" s="6"/>
      <c r="P749" s="6"/>
    </row>
    <row r="750" spans="1:16" ht="15.75" customHeight="1" x14ac:dyDescent="0.3">
      <c r="A750" s="67">
        <v>747</v>
      </c>
      <c r="B750" s="67" t="s">
        <v>501</v>
      </c>
      <c r="C750" s="73" t="s">
        <v>82</v>
      </c>
      <c r="D750" s="72" t="s">
        <v>79</v>
      </c>
      <c r="E750" s="72"/>
      <c r="F750" s="68">
        <v>45814</v>
      </c>
      <c r="G750" s="69" t="s">
        <v>450</v>
      </c>
      <c r="H750" s="70">
        <v>30</v>
      </c>
      <c r="I750" s="70"/>
      <c r="J750" s="70"/>
      <c r="K750" s="71">
        <v>60000</v>
      </c>
      <c r="L750" s="6"/>
      <c r="M750" s="6"/>
      <c r="N750" s="6"/>
      <c r="O750" s="6"/>
      <c r="P750" s="6"/>
    </row>
    <row r="751" spans="1:16" ht="15.75" customHeight="1" x14ac:dyDescent="0.3">
      <c r="A751" s="67">
        <v>748</v>
      </c>
      <c r="B751" s="67" t="s">
        <v>501</v>
      </c>
      <c r="C751" s="49" t="s">
        <v>150</v>
      </c>
      <c r="D751" s="72" t="s">
        <v>151</v>
      </c>
      <c r="E751" s="72"/>
      <c r="F751" s="68">
        <v>45815</v>
      </c>
      <c r="G751" s="69" t="s">
        <v>440</v>
      </c>
      <c r="H751" s="70">
        <v>1</v>
      </c>
      <c r="I751" s="70"/>
      <c r="J751" s="70"/>
      <c r="K751" s="71">
        <v>80000</v>
      </c>
      <c r="L751" s="6"/>
      <c r="M751" s="6"/>
      <c r="N751" s="6"/>
      <c r="O751" s="6"/>
      <c r="P751" s="6"/>
    </row>
    <row r="752" spans="1:16" ht="15.75" customHeight="1" x14ac:dyDescent="0.3">
      <c r="A752" s="67">
        <v>749</v>
      </c>
      <c r="B752" s="67" t="s">
        <v>501</v>
      </c>
      <c r="C752" s="49" t="s">
        <v>212</v>
      </c>
      <c r="D752" s="72" t="s">
        <v>102</v>
      </c>
      <c r="E752" s="72"/>
      <c r="F752" s="68">
        <v>45815</v>
      </c>
      <c r="G752" s="69" t="s">
        <v>466</v>
      </c>
      <c r="H752" s="70">
        <v>1</v>
      </c>
      <c r="I752" s="70"/>
      <c r="J752" s="70"/>
      <c r="K752" s="71">
        <v>60000</v>
      </c>
      <c r="L752" s="6"/>
      <c r="M752" s="6"/>
      <c r="N752" s="6"/>
      <c r="O752" s="6"/>
      <c r="P752" s="6"/>
    </row>
    <row r="753" spans="1:16" ht="15.75" customHeight="1" x14ac:dyDescent="0.3">
      <c r="A753" s="67">
        <v>750</v>
      </c>
      <c r="B753" s="67" t="s">
        <v>501</v>
      </c>
      <c r="C753" s="49" t="s">
        <v>212</v>
      </c>
      <c r="D753" s="49" t="s">
        <v>102</v>
      </c>
      <c r="E753" s="49"/>
      <c r="F753" s="68">
        <v>45815</v>
      </c>
      <c r="G753" s="69" t="s">
        <v>466</v>
      </c>
      <c r="H753" s="70">
        <v>1</v>
      </c>
      <c r="I753" s="70"/>
      <c r="J753" s="70"/>
      <c r="K753" s="71">
        <v>60000</v>
      </c>
      <c r="L753" s="6"/>
      <c r="M753" s="6"/>
      <c r="N753" s="6"/>
      <c r="O753" s="6"/>
      <c r="P753" s="6"/>
    </row>
    <row r="754" spans="1:16" ht="15.75" customHeight="1" x14ac:dyDescent="0.3">
      <c r="A754" s="67">
        <v>751</v>
      </c>
      <c r="B754" s="67" t="s">
        <v>501</v>
      </c>
      <c r="C754" s="49" t="s">
        <v>212</v>
      </c>
      <c r="D754" s="49" t="s">
        <v>102</v>
      </c>
      <c r="E754" s="49"/>
      <c r="F754" s="68">
        <v>45817</v>
      </c>
      <c r="G754" s="69" t="s">
        <v>466</v>
      </c>
      <c r="H754" s="70">
        <v>5</v>
      </c>
      <c r="I754" s="70"/>
      <c r="J754" s="70"/>
      <c r="K754" s="71">
        <v>300000</v>
      </c>
      <c r="L754" s="6"/>
      <c r="M754" s="6"/>
      <c r="N754" s="6"/>
      <c r="O754" s="6"/>
      <c r="P754" s="6"/>
    </row>
    <row r="755" spans="1:16" ht="15.75" customHeight="1" x14ac:dyDescent="0.3">
      <c r="A755" s="67">
        <v>752</v>
      </c>
      <c r="B755" s="67" t="s">
        <v>501</v>
      </c>
      <c r="C755" s="49" t="s">
        <v>127</v>
      </c>
      <c r="D755" s="49" t="s">
        <v>102</v>
      </c>
      <c r="E755" s="49"/>
      <c r="F755" s="68">
        <v>45819</v>
      </c>
      <c r="G755" s="69" t="s">
        <v>415</v>
      </c>
      <c r="H755" s="70">
        <v>4</v>
      </c>
      <c r="I755" s="70"/>
      <c r="J755" s="70"/>
      <c r="K755" s="71">
        <v>160000</v>
      </c>
      <c r="L755" s="6"/>
      <c r="M755" s="6"/>
      <c r="N755" s="6"/>
      <c r="O755" s="6"/>
      <c r="P755" s="6"/>
    </row>
    <row r="756" spans="1:16" ht="15.75" customHeight="1" x14ac:dyDescent="0.3">
      <c r="A756" s="67">
        <v>753</v>
      </c>
      <c r="B756" s="67" t="s">
        <v>501</v>
      </c>
      <c r="C756" s="49" t="s">
        <v>214</v>
      </c>
      <c r="D756" s="49" t="s">
        <v>102</v>
      </c>
      <c r="E756" s="49"/>
      <c r="F756" s="68">
        <v>45819</v>
      </c>
      <c r="G756" s="69" t="s">
        <v>466</v>
      </c>
      <c r="H756" s="70">
        <v>2</v>
      </c>
      <c r="I756" s="70"/>
      <c r="J756" s="70"/>
      <c r="K756" s="71">
        <v>120000</v>
      </c>
      <c r="L756" s="6"/>
      <c r="M756" s="6"/>
      <c r="N756" s="6"/>
      <c r="O756" s="6"/>
      <c r="P756" s="6"/>
    </row>
    <row r="757" spans="1:16" ht="15.75" customHeight="1" x14ac:dyDescent="0.3">
      <c r="A757" s="67">
        <v>754</v>
      </c>
      <c r="B757" s="67" t="s">
        <v>501</v>
      </c>
      <c r="C757" s="49" t="s">
        <v>127</v>
      </c>
      <c r="D757" s="72" t="s">
        <v>102</v>
      </c>
      <c r="E757" s="72"/>
      <c r="F757" s="68">
        <v>45820</v>
      </c>
      <c r="G757" s="69" t="s">
        <v>415</v>
      </c>
      <c r="H757" s="70">
        <v>8</v>
      </c>
      <c r="I757" s="70"/>
      <c r="J757" s="70"/>
      <c r="K757" s="71">
        <v>320000</v>
      </c>
      <c r="L757" s="6"/>
      <c r="M757" s="6"/>
      <c r="N757" s="6"/>
      <c r="O757" s="6"/>
      <c r="P757" s="6"/>
    </row>
    <row r="758" spans="1:16" ht="15.75" customHeight="1" x14ac:dyDescent="0.3">
      <c r="A758" s="67">
        <v>755</v>
      </c>
      <c r="B758" s="67" t="s">
        <v>501</v>
      </c>
      <c r="C758" s="49" t="s">
        <v>214</v>
      </c>
      <c r="D758" s="72" t="s">
        <v>102</v>
      </c>
      <c r="E758" s="72"/>
      <c r="F758" s="68">
        <v>45821</v>
      </c>
      <c r="G758" s="69" t="s">
        <v>466</v>
      </c>
      <c r="H758" s="70">
        <v>5</v>
      </c>
      <c r="I758" s="70"/>
      <c r="J758" s="70"/>
      <c r="K758" s="71">
        <v>300000</v>
      </c>
      <c r="L758" s="6"/>
      <c r="M758" s="6"/>
      <c r="N758" s="6"/>
      <c r="O758" s="6"/>
      <c r="P758" s="6"/>
    </row>
    <row r="759" spans="1:16" ht="15.75" customHeight="1" x14ac:dyDescent="0.3">
      <c r="A759" s="67">
        <v>756</v>
      </c>
      <c r="B759" s="67" t="s">
        <v>501</v>
      </c>
      <c r="C759" s="49" t="s">
        <v>150</v>
      </c>
      <c r="D759" s="72" t="s">
        <v>151</v>
      </c>
      <c r="E759" s="72"/>
      <c r="F759" s="68">
        <v>45826</v>
      </c>
      <c r="G759" s="69" t="s">
        <v>431</v>
      </c>
      <c r="H759" s="70">
        <v>1.5</v>
      </c>
      <c r="I759" s="70"/>
      <c r="J759" s="70"/>
      <c r="K759" s="71">
        <v>60000</v>
      </c>
      <c r="L759" s="6"/>
      <c r="M759" s="6"/>
      <c r="N759" s="6"/>
      <c r="O759" s="6"/>
      <c r="P759" s="6"/>
    </row>
    <row r="760" spans="1:16" ht="15.75" customHeight="1" x14ac:dyDescent="0.3">
      <c r="A760" s="67">
        <v>757</v>
      </c>
      <c r="B760" s="67" t="s">
        <v>501</v>
      </c>
      <c r="C760" s="49" t="s">
        <v>150</v>
      </c>
      <c r="D760" s="72" t="s">
        <v>151</v>
      </c>
      <c r="E760" s="72"/>
      <c r="F760" s="68">
        <v>45826</v>
      </c>
      <c r="G760" s="69" t="s">
        <v>440</v>
      </c>
      <c r="H760" s="70">
        <v>1.5</v>
      </c>
      <c r="I760" s="70"/>
      <c r="J760" s="70"/>
      <c r="K760" s="71">
        <v>120000</v>
      </c>
      <c r="L760" s="6"/>
      <c r="M760" s="6"/>
      <c r="N760" s="6"/>
      <c r="O760" s="6"/>
      <c r="P760" s="6"/>
    </row>
    <row r="761" spans="1:16" ht="15.75" customHeight="1" x14ac:dyDescent="0.3">
      <c r="A761" s="67">
        <v>758</v>
      </c>
      <c r="B761" s="67" t="s">
        <v>501</v>
      </c>
      <c r="C761" s="72" t="s">
        <v>223</v>
      </c>
      <c r="D761" s="49" t="s">
        <v>100</v>
      </c>
      <c r="E761" s="49"/>
      <c r="F761" s="68">
        <v>45826</v>
      </c>
      <c r="G761" s="69" t="s">
        <v>415</v>
      </c>
      <c r="H761" s="70">
        <v>1</v>
      </c>
      <c r="I761" s="70"/>
      <c r="J761" s="70"/>
      <c r="K761" s="71">
        <v>40000</v>
      </c>
      <c r="L761" s="6"/>
      <c r="M761" s="6"/>
      <c r="N761" s="6"/>
      <c r="O761" s="6"/>
      <c r="P761" s="6"/>
    </row>
    <row r="762" spans="1:16" ht="15.75" customHeight="1" x14ac:dyDescent="0.3">
      <c r="A762" s="67">
        <v>759</v>
      </c>
      <c r="B762" s="67" t="s">
        <v>501</v>
      </c>
      <c r="C762" s="72" t="s">
        <v>150</v>
      </c>
      <c r="D762" s="49" t="s">
        <v>151</v>
      </c>
      <c r="E762" s="49"/>
      <c r="F762" s="68">
        <v>45826</v>
      </c>
      <c r="G762" s="69" t="s">
        <v>440</v>
      </c>
      <c r="H762" s="70">
        <v>1</v>
      </c>
      <c r="I762" s="70"/>
      <c r="J762" s="70"/>
      <c r="K762" s="71">
        <v>80000</v>
      </c>
      <c r="L762" s="6"/>
      <c r="M762" s="6"/>
      <c r="N762" s="6"/>
      <c r="O762" s="6"/>
      <c r="P762" s="6"/>
    </row>
    <row r="763" spans="1:16" ht="15.75" customHeight="1" x14ac:dyDescent="0.3">
      <c r="A763" s="67">
        <v>760</v>
      </c>
      <c r="B763" s="67" t="s">
        <v>501</v>
      </c>
      <c r="C763" s="72" t="s">
        <v>138</v>
      </c>
      <c r="D763" s="49" t="s">
        <v>100</v>
      </c>
      <c r="E763" s="49"/>
      <c r="F763" s="68">
        <v>45826</v>
      </c>
      <c r="G763" s="69" t="s">
        <v>415</v>
      </c>
      <c r="H763" s="70">
        <v>0.5</v>
      </c>
      <c r="I763" s="70"/>
      <c r="J763" s="70"/>
      <c r="K763" s="71">
        <v>100000</v>
      </c>
      <c r="L763" s="6"/>
      <c r="M763" s="6"/>
      <c r="N763" s="6"/>
      <c r="O763" s="6"/>
      <c r="P763" s="6"/>
    </row>
    <row r="764" spans="1:16" ht="15.75" customHeight="1" x14ac:dyDescent="0.3">
      <c r="A764" s="67">
        <v>761</v>
      </c>
      <c r="B764" s="67" t="s">
        <v>501</v>
      </c>
      <c r="C764" s="72" t="s">
        <v>150</v>
      </c>
      <c r="D764" s="49" t="s">
        <v>151</v>
      </c>
      <c r="E764" s="49"/>
      <c r="F764" s="68">
        <v>45826</v>
      </c>
      <c r="G764" s="69" t="s">
        <v>440</v>
      </c>
      <c r="H764" s="70">
        <v>0.5</v>
      </c>
      <c r="I764" s="70"/>
      <c r="J764" s="70"/>
      <c r="K764" s="71">
        <v>40000</v>
      </c>
      <c r="L764" s="6"/>
      <c r="M764" s="6"/>
      <c r="N764" s="6"/>
      <c r="O764" s="6"/>
      <c r="P764" s="6"/>
    </row>
    <row r="765" spans="1:16" ht="15.75" customHeight="1" x14ac:dyDescent="0.3">
      <c r="A765" s="67">
        <v>762</v>
      </c>
      <c r="B765" s="67" t="s">
        <v>501</v>
      </c>
      <c r="C765" s="49" t="s">
        <v>150</v>
      </c>
      <c r="D765" s="49" t="s">
        <v>151</v>
      </c>
      <c r="E765" s="49"/>
      <c r="F765" s="68">
        <v>45827</v>
      </c>
      <c r="G765" s="69" t="s">
        <v>431</v>
      </c>
      <c r="H765" s="70">
        <v>3.5</v>
      </c>
      <c r="I765" s="70"/>
      <c r="J765" s="70"/>
      <c r="K765" s="71">
        <v>140000</v>
      </c>
      <c r="L765" s="6"/>
      <c r="M765" s="6"/>
      <c r="N765" s="6"/>
      <c r="O765" s="6"/>
      <c r="P765" s="6"/>
    </row>
    <row r="766" spans="1:16" ht="15.75" customHeight="1" x14ac:dyDescent="0.3">
      <c r="A766" s="67">
        <v>763</v>
      </c>
      <c r="B766" s="67" t="s">
        <v>501</v>
      </c>
      <c r="C766" s="49" t="s">
        <v>116</v>
      </c>
      <c r="D766" s="49" t="s">
        <v>102</v>
      </c>
      <c r="E766" s="49"/>
      <c r="F766" s="68">
        <v>45828</v>
      </c>
      <c r="G766" s="69" t="s">
        <v>415</v>
      </c>
      <c r="H766" s="70">
        <v>6</v>
      </c>
      <c r="I766" s="70"/>
      <c r="J766" s="70"/>
      <c r="K766" s="71">
        <v>0</v>
      </c>
      <c r="L766" s="6"/>
      <c r="M766" s="6"/>
      <c r="N766" s="6"/>
      <c r="O766" s="6"/>
      <c r="P766" s="6"/>
    </row>
    <row r="767" spans="1:16" ht="15.75" customHeight="1" x14ac:dyDescent="0.3">
      <c r="A767" s="67">
        <v>764</v>
      </c>
      <c r="B767" s="67" t="s">
        <v>501</v>
      </c>
      <c r="C767" s="49" t="s">
        <v>116</v>
      </c>
      <c r="D767" s="49" t="s">
        <v>102</v>
      </c>
      <c r="E767" s="49"/>
      <c r="F767" s="68">
        <v>45829</v>
      </c>
      <c r="G767" s="69" t="s">
        <v>415</v>
      </c>
      <c r="H767" s="70">
        <v>8</v>
      </c>
      <c r="I767" s="70"/>
      <c r="J767" s="70"/>
      <c r="K767" s="71">
        <v>0</v>
      </c>
      <c r="L767" s="6"/>
      <c r="M767" s="6"/>
      <c r="N767" s="6"/>
      <c r="O767" s="6"/>
      <c r="P767" s="6"/>
    </row>
    <row r="768" spans="1:16" ht="15.75" customHeight="1" x14ac:dyDescent="0.3">
      <c r="A768" s="67">
        <v>765</v>
      </c>
      <c r="B768" s="67" t="s">
        <v>444</v>
      </c>
      <c r="C768" s="49" t="s">
        <v>502</v>
      </c>
      <c r="D768" s="49" t="s">
        <v>100</v>
      </c>
      <c r="E768" s="49" t="s">
        <v>503</v>
      </c>
      <c r="F768" s="68">
        <v>45835</v>
      </c>
      <c r="G768" s="69" t="s">
        <v>426</v>
      </c>
      <c r="H768" s="70">
        <v>1</v>
      </c>
      <c r="I768" s="70"/>
      <c r="J768" s="70"/>
      <c r="K768" s="71">
        <v>64687.500000000182</v>
      </c>
      <c r="L768" s="6" t="s">
        <v>504</v>
      </c>
      <c r="M768" s="6" t="s">
        <v>505</v>
      </c>
      <c r="N768" s="6">
        <v>3</v>
      </c>
      <c r="O768" s="6"/>
      <c r="P768" s="6"/>
    </row>
    <row r="769" spans="1:16" ht="15.75" customHeight="1" x14ac:dyDescent="0.3">
      <c r="A769" s="67">
        <v>766</v>
      </c>
      <c r="B769" s="67" t="s">
        <v>444</v>
      </c>
      <c r="C769" s="49" t="s">
        <v>202</v>
      </c>
      <c r="D769" s="72" t="s">
        <v>100</v>
      </c>
      <c r="E769" s="72" t="s">
        <v>506</v>
      </c>
      <c r="F769" s="68">
        <v>45835</v>
      </c>
      <c r="G769" s="69" t="s">
        <v>456</v>
      </c>
      <c r="H769" s="70">
        <v>15</v>
      </c>
      <c r="I769" s="70"/>
      <c r="J769" s="70"/>
      <c r="K769" s="71">
        <v>53906.250000000153</v>
      </c>
      <c r="L769" s="6" t="s">
        <v>507</v>
      </c>
      <c r="M769" s="6" t="s">
        <v>505</v>
      </c>
      <c r="N769" s="6">
        <v>3</v>
      </c>
      <c r="O769" s="6"/>
      <c r="P769" s="6"/>
    </row>
    <row r="770" spans="1:16" ht="15.75" customHeight="1" x14ac:dyDescent="0.3">
      <c r="A770" s="67">
        <v>767</v>
      </c>
      <c r="B770" s="67" t="s">
        <v>413</v>
      </c>
      <c r="C770" s="49" t="s">
        <v>59</v>
      </c>
      <c r="D770" s="72" t="s">
        <v>60</v>
      </c>
      <c r="E770" s="72" t="s">
        <v>508</v>
      </c>
      <c r="F770" s="68">
        <v>45835</v>
      </c>
      <c r="G770" s="69" t="s">
        <v>415</v>
      </c>
      <c r="H770" s="70">
        <v>5</v>
      </c>
      <c r="I770" s="70"/>
      <c r="J770" s="70"/>
      <c r="K770" s="71">
        <v>206249.99999999939</v>
      </c>
      <c r="L770" s="6" t="s">
        <v>509</v>
      </c>
      <c r="M770" s="74" t="s">
        <v>510</v>
      </c>
      <c r="N770" s="6">
        <v>9</v>
      </c>
      <c r="O770" s="6"/>
      <c r="P770" s="6"/>
    </row>
    <row r="771" spans="1:16" ht="15.75" customHeight="1" x14ac:dyDescent="0.3">
      <c r="A771" s="67">
        <v>768</v>
      </c>
      <c r="B771" s="67" t="s">
        <v>463</v>
      </c>
      <c r="C771" s="49" t="s">
        <v>242</v>
      </c>
      <c r="D771" s="72" t="s">
        <v>243</v>
      </c>
      <c r="E771" s="72" t="s">
        <v>511</v>
      </c>
      <c r="F771" s="68">
        <v>45835</v>
      </c>
      <c r="G771" s="69" t="s">
        <v>512</v>
      </c>
      <c r="H771" s="70">
        <v>0.5</v>
      </c>
      <c r="I771" s="70"/>
      <c r="J771" s="70"/>
      <c r="K771" s="71">
        <v>167499.99999999936</v>
      </c>
      <c r="L771" s="6" t="s">
        <v>513</v>
      </c>
      <c r="M771" s="6" t="s">
        <v>514</v>
      </c>
      <c r="N771" s="6">
        <v>5</v>
      </c>
      <c r="O771" s="6"/>
      <c r="P771" s="6"/>
    </row>
    <row r="772" spans="1:16" ht="15.75" customHeight="1" x14ac:dyDescent="0.3">
      <c r="A772" s="67">
        <v>769</v>
      </c>
      <c r="B772" s="67" t="s">
        <v>471</v>
      </c>
      <c r="C772" s="75" t="s">
        <v>138</v>
      </c>
      <c r="D772" s="69" t="s">
        <v>100</v>
      </c>
      <c r="E772" s="69" t="s">
        <v>515</v>
      </c>
      <c r="F772" s="68">
        <v>45835</v>
      </c>
      <c r="G772" s="69" t="s">
        <v>415</v>
      </c>
      <c r="H772" s="70">
        <v>5</v>
      </c>
      <c r="I772" s="70"/>
      <c r="J772" s="70"/>
      <c r="K772" s="71">
        <v>1078125.000000003</v>
      </c>
      <c r="L772" s="6" t="s">
        <v>516</v>
      </c>
      <c r="M772" s="6" t="s">
        <v>517</v>
      </c>
      <c r="N772" s="6">
        <v>0</v>
      </c>
      <c r="O772" s="6"/>
      <c r="P772" s="6"/>
    </row>
    <row r="773" spans="1:16" ht="15.75" customHeight="1" x14ac:dyDescent="0.3">
      <c r="A773" s="67">
        <v>770</v>
      </c>
      <c r="B773" s="67" t="s">
        <v>471</v>
      </c>
      <c r="C773" s="49" t="s">
        <v>150</v>
      </c>
      <c r="D773" s="72" t="s">
        <v>151</v>
      </c>
      <c r="E773" s="72" t="s">
        <v>518</v>
      </c>
      <c r="F773" s="68">
        <v>45835</v>
      </c>
      <c r="G773" s="69" t="s">
        <v>431</v>
      </c>
      <c r="H773" s="70">
        <v>1</v>
      </c>
      <c r="I773" s="70"/>
      <c r="J773" s="70"/>
      <c r="K773" s="71">
        <v>43125.000000000116</v>
      </c>
      <c r="L773" s="6" t="s">
        <v>519</v>
      </c>
      <c r="M773" s="6" t="s">
        <v>505</v>
      </c>
      <c r="N773" s="6">
        <v>4</v>
      </c>
      <c r="O773" s="6"/>
      <c r="P773" s="6"/>
    </row>
    <row r="774" spans="1:16" ht="15.75" customHeight="1" x14ac:dyDescent="0.3">
      <c r="A774" s="67">
        <v>771</v>
      </c>
      <c r="B774" s="67" t="s">
        <v>471</v>
      </c>
      <c r="C774" s="49" t="s">
        <v>202</v>
      </c>
      <c r="D774" s="72" t="s">
        <v>100</v>
      </c>
      <c r="E774" s="72" t="s">
        <v>520</v>
      </c>
      <c r="F774" s="68">
        <v>45835</v>
      </c>
      <c r="G774" s="69" t="s">
        <v>438</v>
      </c>
      <c r="H774" s="70">
        <v>4</v>
      </c>
      <c r="I774" s="70"/>
      <c r="J774" s="70"/>
      <c r="K774" s="71">
        <v>94875.000000000262</v>
      </c>
      <c r="L774" s="6" t="s">
        <v>519</v>
      </c>
      <c r="M774" s="74" t="s">
        <v>510</v>
      </c>
      <c r="N774" s="6">
        <v>4</v>
      </c>
      <c r="O774" s="6"/>
      <c r="P774" s="6"/>
    </row>
    <row r="775" spans="1:16" ht="15.75" customHeight="1" x14ac:dyDescent="0.3">
      <c r="A775" s="67">
        <v>772</v>
      </c>
      <c r="B775" s="67" t="s">
        <v>430</v>
      </c>
      <c r="C775" s="49" t="s">
        <v>150</v>
      </c>
      <c r="D775" s="49" t="s">
        <v>151</v>
      </c>
      <c r="E775" s="49" t="s">
        <v>521</v>
      </c>
      <c r="F775" s="68">
        <v>45835</v>
      </c>
      <c r="G775" s="69" t="s">
        <v>431</v>
      </c>
      <c r="H775" s="70">
        <v>4.5</v>
      </c>
      <c r="I775" s="70"/>
      <c r="J775" s="70"/>
      <c r="K775" s="71">
        <v>174375.00000000017</v>
      </c>
      <c r="L775" s="6" t="s">
        <v>519</v>
      </c>
      <c r="M775" s="6" t="s">
        <v>505</v>
      </c>
      <c r="N775" s="6">
        <v>3</v>
      </c>
      <c r="O775" s="6"/>
      <c r="P775" s="6"/>
    </row>
    <row r="776" spans="1:16" ht="15.75" customHeight="1" x14ac:dyDescent="0.3">
      <c r="A776" s="67">
        <v>773</v>
      </c>
      <c r="B776" s="67" t="s">
        <v>430</v>
      </c>
      <c r="C776" s="49" t="s">
        <v>82</v>
      </c>
      <c r="D776" s="49" t="s">
        <v>79</v>
      </c>
      <c r="E776" s="49" t="s">
        <v>522</v>
      </c>
      <c r="F776" s="68">
        <v>45835</v>
      </c>
      <c r="G776" s="69" t="s">
        <v>443</v>
      </c>
      <c r="H776" s="70">
        <v>13</v>
      </c>
      <c r="I776" s="70"/>
      <c r="J776" s="70"/>
      <c r="K776" s="71">
        <v>58770.833333333394</v>
      </c>
      <c r="L776" s="6" t="s">
        <v>519</v>
      </c>
      <c r="M776" s="6" t="s">
        <v>517</v>
      </c>
      <c r="N776" s="6">
        <v>1</v>
      </c>
      <c r="O776" s="6"/>
      <c r="P776" s="6"/>
    </row>
    <row r="777" spans="1:16" ht="15.75" customHeight="1" x14ac:dyDescent="0.3">
      <c r="A777" s="67">
        <v>774</v>
      </c>
      <c r="B777" s="67" t="s">
        <v>430</v>
      </c>
      <c r="C777" s="49" t="s">
        <v>82</v>
      </c>
      <c r="D777" s="49" t="s">
        <v>79</v>
      </c>
      <c r="E777" s="49" t="s">
        <v>522</v>
      </c>
      <c r="F777" s="68">
        <v>45835</v>
      </c>
      <c r="G777" s="69" t="s">
        <v>450</v>
      </c>
      <c r="H777" s="70">
        <v>13</v>
      </c>
      <c r="I777" s="70"/>
      <c r="J777" s="70"/>
      <c r="K777" s="71">
        <v>25187.500000000025</v>
      </c>
      <c r="L777" s="6" t="s">
        <v>519</v>
      </c>
      <c r="M777" s="6" t="s">
        <v>517</v>
      </c>
      <c r="N777" s="6">
        <v>1</v>
      </c>
      <c r="O777" s="6"/>
      <c r="P777" s="6"/>
    </row>
    <row r="778" spans="1:16" ht="15.75" customHeight="1" x14ac:dyDescent="0.3">
      <c r="A778" s="67">
        <v>775</v>
      </c>
      <c r="B778" s="67" t="s">
        <v>430</v>
      </c>
      <c r="C778" s="49" t="s">
        <v>138</v>
      </c>
      <c r="D778" s="49" t="s">
        <v>100</v>
      </c>
      <c r="E778" s="49" t="s">
        <v>523</v>
      </c>
      <c r="F778" s="68">
        <v>45835</v>
      </c>
      <c r="G778" s="69" t="s">
        <v>415</v>
      </c>
      <c r="H778" s="70">
        <v>6</v>
      </c>
      <c r="I778" s="70"/>
      <c r="J778" s="70"/>
      <c r="K778" s="71">
        <v>1162500.0000000012</v>
      </c>
      <c r="L778" s="6" t="s">
        <v>519</v>
      </c>
      <c r="M778" s="6" t="s">
        <v>517</v>
      </c>
      <c r="N778" s="6">
        <v>1</v>
      </c>
      <c r="O778" s="6"/>
      <c r="P778" s="6"/>
    </row>
    <row r="779" spans="1:16" ht="15.75" customHeight="1" x14ac:dyDescent="0.3">
      <c r="A779" s="67">
        <v>776</v>
      </c>
      <c r="B779" s="67" t="s">
        <v>490</v>
      </c>
      <c r="C779" s="49" t="s">
        <v>138</v>
      </c>
      <c r="D779" s="49" t="s">
        <v>100</v>
      </c>
      <c r="E779" s="49" t="s">
        <v>524</v>
      </c>
      <c r="F779" s="68">
        <v>45835</v>
      </c>
      <c r="G779" s="69" t="s">
        <v>415</v>
      </c>
      <c r="H779" s="70">
        <v>4</v>
      </c>
      <c r="I779" s="70"/>
      <c r="J779" s="70"/>
      <c r="K779" s="71">
        <v>824999.99999999756</v>
      </c>
      <c r="L779" s="6" t="s">
        <v>516</v>
      </c>
      <c r="M779" s="6" t="s">
        <v>517</v>
      </c>
      <c r="N779" s="6">
        <v>0</v>
      </c>
      <c r="O779" s="6"/>
      <c r="P779" s="6"/>
    </row>
    <row r="780" spans="1:16" ht="15.75" customHeight="1" x14ac:dyDescent="0.3">
      <c r="A780" s="67">
        <v>777</v>
      </c>
      <c r="B780" s="67" t="s">
        <v>490</v>
      </c>
      <c r="C780" s="49" t="s">
        <v>138</v>
      </c>
      <c r="D780" s="49" t="s">
        <v>100</v>
      </c>
      <c r="E780" s="49" t="s">
        <v>524</v>
      </c>
      <c r="F780" s="68">
        <v>45835</v>
      </c>
      <c r="G780" s="69" t="s">
        <v>415</v>
      </c>
      <c r="H780" s="70">
        <v>1</v>
      </c>
      <c r="I780" s="70"/>
      <c r="J780" s="70"/>
      <c r="K780" s="71">
        <v>206249.99999999939</v>
      </c>
      <c r="L780" s="6" t="s">
        <v>516</v>
      </c>
      <c r="M780" s="6" t="s">
        <v>517</v>
      </c>
      <c r="N780" s="6">
        <v>0</v>
      </c>
      <c r="O780" s="6"/>
      <c r="P780" s="6"/>
    </row>
    <row r="781" spans="1:16" ht="15.75" customHeight="1" x14ac:dyDescent="0.3">
      <c r="A781" s="67">
        <v>778</v>
      </c>
      <c r="B781" s="67" t="s">
        <v>490</v>
      </c>
      <c r="C781" s="49" t="s">
        <v>127</v>
      </c>
      <c r="D781" s="49" t="s">
        <v>102</v>
      </c>
      <c r="E781" s="49" t="s">
        <v>525</v>
      </c>
      <c r="F781" s="68">
        <v>45835</v>
      </c>
      <c r="G781" s="69" t="s">
        <v>415</v>
      </c>
      <c r="H781" s="70">
        <v>8</v>
      </c>
      <c r="I781" s="70"/>
      <c r="J781" s="70"/>
      <c r="K781" s="71">
        <v>329999.99999999907</v>
      </c>
      <c r="L781" s="6" t="s">
        <v>516</v>
      </c>
      <c r="M781" s="6" t="s">
        <v>505</v>
      </c>
      <c r="N781" s="6">
        <v>3</v>
      </c>
      <c r="O781" s="6"/>
      <c r="P781" s="6"/>
    </row>
    <row r="782" spans="1:16" ht="15.75" customHeight="1" x14ac:dyDescent="0.3">
      <c r="A782" s="67">
        <v>779</v>
      </c>
      <c r="B782" s="67" t="s">
        <v>490</v>
      </c>
      <c r="C782" s="49" t="s">
        <v>127</v>
      </c>
      <c r="D782" s="49" t="s">
        <v>102</v>
      </c>
      <c r="E782" s="49" t="s">
        <v>525</v>
      </c>
      <c r="F782" s="68">
        <v>45835</v>
      </c>
      <c r="G782" s="69" t="s">
        <v>415</v>
      </c>
      <c r="H782" s="70">
        <v>8</v>
      </c>
      <c r="I782" s="70"/>
      <c r="J782" s="70"/>
      <c r="K782" s="71">
        <v>329999.99999999907</v>
      </c>
      <c r="L782" s="6" t="s">
        <v>526</v>
      </c>
      <c r="M782" s="6" t="s">
        <v>505</v>
      </c>
      <c r="N782" s="6">
        <v>3</v>
      </c>
      <c r="O782" s="6"/>
      <c r="P782" s="6"/>
    </row>
    <row r="783" spans="1:16" ht="15.75" customHeight="1" x14ac:dyDescent="0.3">
      <c r="A783" s="67">
        <v>780</v>
      </c>
      <c r="B783" s="67" t="s">
        <v>497</v>
      </c>
      <c r="C783" s="49" t="s">
        <v>55</v>
      </c>
      <c r="D783" s="49" t="s">
        <v>53</v>
      </c>
      <c r="E783" s="49" t="s">
        <v>527</v>
      </c>
      <c r="F783" s="68">
        <v>45835</v>
      </c>
      <c r="G783" s="69" t="s">
        <v>414</v>
      </c>
      <c r="H783" s="70">
        <v>5</v>
      </c>
      <c r="I783" s="70"/>
      <c r="J783" s="70"/>
      <c r="K783" s="71">
        <v>215625.00000000061</v>
      </c>
      <c r="L783" s="6" t="s">
        <v>509</v>
      </c>
      <c r="M783" s="6" t="s">
        <v>505</v>
      </c>
      <c r="N783" s="6">
        <v>3</v>
      </c>
      <c r="O783" s="6"/>
      <c r="P783" s="6"/>
    </row>
    <row r="784" spans="1:16" ht="15.75" customHeight="1" x14ac:dyDescent="0.3">
      <c r="A784" s="67">
        <v>781</v>
      </c>
      <c r="B784" s="67" t="s">
        <v>474</v>
      </c>
      <c r="C784" s="49" t="s">
        <v>99</v>
      </c>
      <c r="D784" s="49" t="s">
        <v>100</v>
      </c>
      <c r="E784" s="49" t="s">
        <v>528</v>
      </c>
      <c r="F784" s="68">
        <v>45836</v>
      </c>
      <c r="G784" s="69" t="s">
        <v>529</v>
      </c>
      <c r="H784" s="70">
        <v>1</v>
      </c>
      <c r="I784" s="70"/>
      <c r="J784" s="70"/>
      <c r="K784" s="71">
        <v>153125.00000000029</v>
      </c>
      <c r="L784" s="6" t="s">
        <v>530</v>
      </c>
      <c r="M784" s="6" t="s">
        <v>531</v>
      </c>
      <c r="N784" s="6">
        <v>1</v>
      </c>
      <c r="O784" s="6"/>
      <c r="P784" s="6"/>
    </row>
    <row r="785" spans="1:16" ht="15.75" customHeight="1" x14ac:dyDescent="0.3">
      <c r="A785" s="67">
        <v>782</v>
      </c>
      <c r="B785" s="67" t="s">
        <v>474</v>
      </c>
      <c r="C785" s="49" t="s">
        <v>99</v>
      </c>
      <c r="D785" s="72" t="s">
        <v>100</v>
      </c>
      <c r="E785" s="72" t="s">
        <v>528</v>
      </c>
      <c r="F785" s="68">
        <v>45836</v>
      </c>
      <c r="G785" s="69" t="s">
        <v>532</v>
      </c>
      <c r="H785" s="70">
        <v>5</v>
      </c>
      <c r="I785" s="70"/>
      <c r="J785" s="70"/>
      <c r="K785" s="71">
        <v>382812.5000000007</v>
      </c>
      <c r="L785" s="6" t="s">
        <v>530</v>
      </c>
      <c r="M785" s="6" t="s">
        <v>531</v>
      </c>
      <c r="N785" s="6">
        <v>0</v>
      </c>
      <c r="O785" s="6"/>
      <c r="P785" s="6"/>
    </row>
    <row r="786" spans="1:16" ht="15.75" customHeight="1" x14ac:dyDescent="0.3">
      <c r="A786" s="67">
        <v>783</v>
      </c>
      <c r="B786" s="67" t="s">
        <v>459</v>
      </c>
      <c r="C786" s="49" t="s">
        <v>57</v>
      </c>
      <c r="D786" s="72" t="s">
        <v>53</v>
      </c>
      <c r="E786" s="72" t="s">
        <v>533</v>
      </c>
      <c r="F786" s="68">
        <v>45836</v>
      </c>
      <c r="G786" s="69" t="s">
        <v>414</v>
      </c>
      <c r="H786" s="70">
        <v>8</v>
      </c>
      <c r="I786" s="70"/>
      <c r="J786" s="70"/>
      <c r="K786" s="71">
        <v>340000.00000000128</v>
      </c>
      <c r="L786" s="6" t="s">
        <v>509</v>
      </c>
      <c r="M786" s="74" t="s">
        <v>534</v>
      </c>
      <c r="N786" s="6">
        <v>5</v>
      </c>
      <c r="O786" s="6"/>
      <c r="P786" s="6"/>
    </row>
    <row r="787" spans="1:16" ht="15.75" customHeight="1" x14ac:dyDescent="0.3">
      <c r="A787" s="67">
        <v>784</v>
      </c>
      <c r="B787" s="67" t="s">
        <v>535</v>
      </c>
      <c r="C787" s="49" t="s">
        <v>242</v>
      </c>
      <c r="D787" s="72" t="s">
        <v>243</v>
      </c>
      <c r="E787" s="72" t="s">
        <v>536</v>
      </c>
      <c r="F787" s="68">
        <v>45836</v>
      </c>
      <c r="G787" s="69" t="s">
        <v>512</v>
      </c>
      <c r="H787" s="70">
        <v>0.25</v>
      </c>
      <c r="I787" s="70"/>
      <c r="J787" s="70"/>
      <c r="K787" s="71">
        <v>81249.99999999984</v>
      </c>
      <c r="L787" s="6" t="s">
        <v>513</v>
      </c>
      <c r="M787" s="6" t="s">
        <v>537</v>
      </c>
      <c r="N787" s="6">
        <v>1</v>
      </c>
      <c r="O787" s="6"/>
      <c r="P787" s="6"/>
    </row>
    <row r="788" spans="1:16" ht="15.75" customHeight="1" x14ac:dyDescent="0.3">
      <c r="A788" s="67">
        <v>785</v>
      </c>
      <c r="B788" s="67" t="s">
        <v>501</v>
      </c>
      <c r="C788" s="49" t="s">
        <v>127</v>
      </c>
      <c r="D788" s="72" t="s">
        <v>102</v>
      </c>
      <c r="E788" s="72" t="s">
        <v>538</v>
      </c>
      <c r="F788" s="68">
        <v>45836</v>
      </c>
      <c r="G788" s="69" t="s">
        <v>415</v>
      </c>
      <c r="H788" s="70">
        <v>5</v>
      </c>
      <c r="I788" s="70"/>
      <c r="J788" s="70"/>
      <c r="K788" s="71">
        <v>199999.9999999998</v>
      </c>
      <c r="L788" s="6" t="s">
        <v>526</v>
      </c>
      <c r="M788" s="6" t="s">
        <v>505</v>
      </c>
      <c r="N788" s="6">
        <v>4</v>
      </c>
      <c r="O788" s="6"/>
      <c r="P788" s="6"/>
    </row>
    <row r="789" spans="1:16" ht="15.75" customHeight="1" x14ac:dyDescent="0.3">
      <c r="A789" s="67">
        <v>786</v>
      </c>
      <c r="B789" s="67" t="s">
        <v>499</v>
      </c>
      <c r="C789" s="49" t="s">
        <v>150</v>
      </c>
      <c r="D789" s="49" t="s">
        <v>151</v>
      </c>
      <c r="E789" s="49" t="s">
        <v>539</v>
      </c>
      <c r="F789" s="68" t="s">
        <v>540</v>
      </c>
      <c r="G789" s="69" t="s">
        <v>432</v>
      </c>
      <c r="H789" s="70">
        <v>2</v>
      </c>
      <c r="I789" s="70"/>
      <c r="J789" s="70"/>
      <c r="K789" s="71">
        <v>79200</v>
      </c>
      <c r="L789" s="6" t="s">
        <v>507</v>
      </c>
      <c r="M789" s="6" t="s">
        <v>505</v>
      </c>
      <c r="N789" s="6">
        <v>2</v>
      </c>
      <c r="O789" s="6"/>
      <c r="P789" s="6"/>
    </row>
    <row r="790" spans="1:16" ht="15.75" customHeight="1" x14ac:dyDescent="0.3">
      <c r="A790" s="67">
        <v>787</v>
      </c>
      <c r="B790" s="67" t="s">
        <v>499</v>
      </c>
      <c r="C790" s="49" t="s">
        <v>138</v>
      </c>
      <c r="D790" s="49" t="s">
        <v>100</v>
      </c>
      <c r="E790" s="49" t="s">
        <v>541</v>
      </c>
      <c r="F790" s="68" t="s">
        <v>540</v>
      </c>
      <c r="G790" s="69" t="s">
        <v>415</v>
      </c>
      <c r="H790" s="70">
        <v>6</v>
      </c>
      <c r="I790" s="70"/>
      <c r="J790" s="70"/>
      <c r="K790" s="71">
        <v>1188000</v>
      </c>
      <c r="L790" s="6" t="s">
        <v>507</v>
      </c>
      <c r="M790" s="6" t="s">
        <v>517</v>
      </c>
      <c r="N790" s="6">
        <v>0</v>
      </c>
      <c r="O790" s="6"/>
      <c r="P790" s="6"/>
    </row>
    <row r="791" spans="1:16" ht="15.75" customHeight="1" x14ac:dyDescent="0.3">
      <c r="A791" s="67">
        <v>788</v>
      </c>
      <c r="B791" s="67" t="s">
        <v>444</v>
      </c>
      <c r="C791" s="49" t="s">
        <v>138</v>
      </c>
      <c r="D791" s="49" t="s">
        <v>100</v>
      </c>
      <c r="E791" s="49" t="s">
        <v>542</v>
      </c>
      <c r="F791" s="68">
        <v>45836</v>
      </c>
      <c r="G791" s="69" t="s">
        <v>415</v>
      </c>
      <c r="H791" s="70">
        <v>6</v>
      </c>
      <c r="I791" s="70"/>
      <c r="J791" s="70"/>
      <c r="K791" s="71">
        <v>1293750.0000000035</v>
      </c>
      <c r="L791" s="6" t="s">
        <v>543</v>
      </c>
      <c r="M791" s="6" t="s">
        <v>517</v>
      </c>
      <c r="N791" s="6">
        <v>0</v>
      </c>
      <c r="O791" s="6"/>
      <c r="P791" s="6"/>
    </row>
    <row r="792" spans="1:16" ht="15.75" customHeight="1" x14ac:dyDescent="0.3">
      <c r="A792" s="67">
        <v>789</v>
      </c>
      <c r="B792" s="67" t="s">
        <v>444</v>
      </c>
      <c r="C792" s="49">
        <v>210766</v>
      </c>
      <c r="D792" s="49" t="s">
        <v>26</v>
      </c>
      <c r="E792" s="49" t="s">
        <v>544</v>
      </c>
      <c r="F792" s="68">
        <v>45836</v>
      </c>
      <c r="G792" s="69" t="s">
        <v>437</v>
      </c>
      <c r="H792" s="70">
        <v>3</v>
      </c>
      <c r="I792" s="70"/>
      <c r="J792" s="70"/>
      <c r="K792" s="71">
        <v>485156.25000000134</v>
      </c>
      <c r="L792" s="6" t="s">
        <v>545</v>
      </c>
      <c r="M792" s="6" t="s">
        <v>514</v>
      </c>
      <c r="N792" s="6">
        <v>3</v>
      </c>
      <c r="O792" s="6"/>
      <c r="P792" s="6"/>
    </row>
    <row r="793" spans="1:16" ht="15.75" customHeight="1" x14ac:dyDescent="0.3">
      <c r="A793" s="67">
        <v>790</v>
      </c>
      <c r="B793" s="67" t="s">
        <v>444</v>
      </c>
      <c r="C793" s="49">
        <v>210767</v>
      </c>
      <c r="D793" s="49" t="s">
        <v>26</v>
      </c>
      <c r="E793" s="49" t="s">
        <v>546</v>
      </c>
      <c r="F793" s="68">
        <v>45836</v>
      </c>
      <c r="G793" s="69" t="s">
        <v>437</v>
      </c>
      <c r="H793" s="70">
        <v>2</v>
      </c>
      <c r="I793" s="70"/>
      <c r="J793" s="70"/>
      <c r="K793" s="71">
        <v>323437.50000000087</v>
      </c>
      <c r="L793" s="6" t="s">
        <v>545</v>
      </c>
      <c r="M793" s="6" t="s">
        <v>514</v>
      </c>
      <c r="N793" s="6">
        <v>2</v>
      </c>
      <c r="O793" s="6"/>
      <c r="P793" s="6"/>
    </row>
    <row r="794" spans="1:16" ht="15.75" customHeight="1" x14ac:dyDescent="0.3">
      <c r="A794" s="67">
        <v>791</v>
      </c>
      <c r="B794" s="67" t="s">
        <v>444</v>
      </c>
      <c r="C794" s="49">
        <v>210768</v>
      </c>
      <c r="D794" s="49" t="s">
        <v>26</v>
      </c>
      <c r="E794" s="49" t="s">
        <v>547</v>
      </c>
      <c r="F794" s="68">
        <v>45836</v>
      </c>
      <c r="G794" s="69" t="s">
        <v>437</v>
      </c>
      <c r="H794" s="70">
        <v>1</v>
      </c>
      <c r="I794" s="70"/>
      <c r="J794" s="70"/>
      <c r="K794" s="71">
        <v>161718.75000000044</v>
      </c>
      <c r="L794" s="6" t="s">
        <v>545</v>
      </c>
      <c r="M794" s="6" t="s">
        <v>514</v>
      </c>
      <c r="N794" s="6">
        <v>1</v>
      </c>
      <c r="O794" s="6"/>
      <c r="P794" s="6"/>
    </row>
    <row r="795" spans="1:16" ht="15.75" customHeight="1" x14ac:dyDescent="0.3">
      <c r="A795" s="67">
        <v>792</v>
      </c>
      <c r="B795" s="67" t="s">
        <v>444</v>
      </c>
      <c r="C795" s="49">
        <v>210768</v>
      </c>
      <c r="D795" s="49" t="s">
        <v>26</v>
      </c>
      <c r="E795" s="49" t="s">
        <v>547</v>
      </c>
      <c r="F795" s="68">
        <v>45836</v>
      </c>
      <c r="G795" s="69" t="s">
        <v>437</v>
      </c>
      <c r="H795" s="70">
        <v>1</v>
      </c>
      <c r="I795" s="70"/>
      <c r="J795" s="70"/>
      <c r="K795" s="71">
        <v>161718.75000000044</v>
      </c>
      <c r="L795" s="6" t="s">
        <v>545</v>
      </c>
      <c r="M795" s="6" t="s">
        <v>514</v>
      </c>
      <c r="N795" s="6">
        <v>1</v>
      </c>
      <c r="O795" s="6"/>
      <c r="P795" s="6"/>
    </row>
    <row r="796" spans="1:16" ht="15.75" customHeight="1" x14ac:dyDescent="0.3">
      <c r="A796" s="67">
        <v>793</v>
      </c>
      <c r="B796" s="67" t="s">
        <v>463</v>
      </c>
      <c r="C796" s="49" t="s">
        <v>242</v>
      </c>
      <c r="D796" s="49" t="s">
        <v>243</v>
      </c>
      <c r="E796" s="49" t="s">
        <v>548</v>
      </c>
      <c r="F796" s="68">
        <v>45836</v>
      </c>
      <c r="G796" s="69" t="s">
        <v>512</v>
      </c>
      <c r="H796" s="70">
        <v>1</v>
      </c>
      <c r="I796" s="70"/>
      <c r="J796" s="70"/>
      <c r="K796" s="71">
        <v>334999.99999999872</v>
      </c>
      <c r="L796" s="6" t="s">
        <v>513</v>
      </c>
      <c r="M796" s="6" t="s">
        <v>537</v>
      </c>
      <c r="N796" s="6">
        <v>1</v>
      </c>
      <c r="O796" s="6"/>
      <c r="P796" s="6"/>
    </row>
    <row r="797" spans="1:16" ht="15.75" customHeight="1" x14ac:dyDescent="0.3">
      <c r="A797" s="67">
        <v>794</v>
      </c>
      <c r="B797" s="67" t="s">
        <v>471</v>
      </c>
      <c r="C797" s="49" t="s">
        <v>150</v>
      </c>
      <c r="D797" s="49" t="s">
        <v>151</v>
      </c>
      <c r="E797" s="49" t="s">
        <v>549</v>
      </c>
      <c r="F797" s="68">
        <v>45836</v>
      </c>
      <c r="G797" s="69" t="s">
        <v>432</v>
      </c>
      <c r="H797" s="70">
        <v>4</v>
      </c>
      <c r="I797" s="70"/>
      <c r="J797" s="70"/>
      <c r="K797" s="71">
        <v>172500.00000000047</v>
      </c>
      <c r="L797" s="6" t="s">
        <v>507</v>
      </c>
      <c r="M797" s="6" t="s">
        <v>505</v>
      </c>
      <c r="N797" s="6">
        <v>4</v>
      </c>
      <c r="O797" s="6"/>
      <c r="P797" s="6"/>
    </row>
    <row r="798" spans="1:16" ht="15.75" customHeight="1" x14ac:dyDescent="0.3">
      <c r="A798" s="67">
        <v>795</v>
      </c>
      <c r="B798" s="67" t="s">
        <v>471</v>
      </c>
      <c r="C798" s="49" t="s">
        <v>502</v>
      </c>
      <c r="D798" s="49" t="s">
        <v>100</v>
      </c>
      <c r="E798" s="49" t="s">
        <v>550</v>
      </c>
      <c r="F798" s="68">
        <v>45836</v>
      </c>
      <c r="G798" s="69" t="s">
        <v>426</v>
      </c>
      <c r="H798" s="70">
        <v>1</v>
      </c>
      <c r="I798" s="70"/>
      <c r="J798" s="70"/>
      <c r="K798" s="71">
        <v>64687.500000000182</v>
      </c>
      <c r="L798" s="6" t="s">
        <v>507</v>
      </c>
      <c r="M798" s="74" t="s">
        <v>510</v>
      </c>
      <c r="N798" s="6">
        <v>1</v>
      </c>
      <c r="O798" s="6"/>
      <c r="P798" s="6"/>
    </row>
    <row r="799" spans="1:16" ht="15.75" customHeight="1" x14ac:dyDescent="0.3">
      <c r="A799" s="67">
        <v>796</v>
      </c>
      <c r="B799" s="67" t="s">
        <v>471</v>
      </c>
      <c r="C799" s="49" t="s">
        <v>138</v>
      </c>
      <c r="D799" s="49" t="s">
        <v>100</v>
      </c>
      <c r="E799" s="49" t="s">
        <v>551</v>
      </c>
      <c r="F799" s="68">
        <v>45836</v>
      </c>
      <c r="G799" s="69" t="s">
        <v>415</v>
      </c>
      <c r="H799" s="70">
        <v>6</v>
      </c>
      <c r="I799" s="70"/>
      <c r="J799" s="70"/>
      <c r="K799" s="71">
        <v>1293750.0000000035</v>
      </c>
      <c r="L799" s="6" t="s">
        <v>507</v>
      </c>
      <c r="M799" s="6" t="s">
        <v>517</v>
      </c>
      <c r="N799" s="6">
        <v>0</v>
      </c>
      <c r="O799" s="6"/>
      <c r="P799" s="6"/>
    </row>
    <row r="800" spans="1:16" ht="15.75" customHeight="1" x14ac:dyDescent="0.3">
      <c r="A800" s="67">
        <v>797</v>
      </c>
      <c r="B800" s="67" t="s">
        <v>474</v>
      </c>
      <c r="C800" s="49" t="s">
        <v>152</v>
      </c>
      <c r="D800" s="49" t="s">
        <v>100</v>
      </c>
      <c r="E800" s="49" t="s">
        <v>552</v>
      </c>
      <c r="F800" s="68">
        <v>45836</v>
      </c>
      <c r="G800" s="69" t="s">
        <v>477</v>
      </c>
      <c r="H800" s="70">
        <v>2</v>
      </c>
      <c r="I800" s="70"/>
      <c r="J800" s="70"/>
      <c r="K800" s="71">
        <v>262500.00000000047</v>
      </c>
      <c r="L800" s="6" t="s">
        <v>530</v>
      </c>
      <c r="M800" s="6" t="s">
        <v>531</v>
      </c>
      <c r="N800" s="6">
        <v>1</v>
      </c>
      <c r="O800" s="6"/>
      <c r="P800" s="6"/>
    </row>
    <row r="801" spans="1:16" ht="15.75" customHeight="1" x14ac:dyDescent="0.3">
      <c r="A801" s="67">
        <v>798</v>
      </c>
      <c r="B801" s="67" t="s">
        <v>430</v>
      </c>
      <c r="C801" s="49" t="s">
        <v>138</v>
      </c>
      <c r="D801" s="49" t="s">
        <v>100</v>
      </c>
      <c r="E801" s="49" t="s">
        <v>553</v>
      </c>
      <c r="F801" s="68">
        <v>45836</v>
      </c>
      <c r="G801" s="69" t="s">
        <v>415</v>
      </c>
      <c r="H801" s="70">
        <v>6</v>
      </c>
      <c r="I801" s="70"/>
      <c r="J801" s="70"/>
      <c r="K801" s="71">
        <v>1162500.0000000012</v>
      </c>
      <c r="L801" s="6" t="s">
        <v>554</v>
      </c>
      <c r="M801" s="6" t="s">
        <v>517</v>
      </c>
      <c r="N801" s="6">
        <v>0</v>
      </c>
      <c r="O801" s="6"/>
      <c r="P801" s="6"/>
    </row>
    <row r="802" spans="1:16" ht="15.75" customHeight="1" x14ac:dyDescent="0.3">
      <c r="A802" s="67">
        <v>799</v>
      </c>
      <c r="B802" s="67" t="s">
        <v>430</v>
      </c>
      <c r="C802" s="49" t="s">
        <v>150</v>
      </c>
      <c r="D802" s="49" t="s">
        <v>151</v>
      </c>
      <c r="E802" s="49" t="s">
        <v>555</v>
      </c>
      <c r="F802" s="68">
        <v>45836</v>
      </c>
      <c r="G802" s="69" t="s">
        <v>431</v>
      </c>
      <c r="H802" s="70">
        <v>4.5</v>
      </c>
      <c r="I802" s="70"/>
      <c r="J802" s="70"/>
      <c r="K802" s="71">
        <v>174375.00000000017</v>
      </c>
      <c r="L802" s="6" t="s">
        <v>519</v>
      </c>
      <c r="M802" s="6" t="s">
        <v>514</v>
      </c>
      <c r="N802" s="6">
        <v>6</v>
      </c>
      <c r="O802" s="6"/>
      <c r="P802" s="6"/>
    </row>
    <row r="803" spans="1:16" ht="15.75" customHeight="1" x14ac:dyDescent="0.3">
      <c r="A803" s="67">
        <v>800</v>
      </c>
      <c r="B803" s="67" t="s">
        <v>490</v>
      </c>
      <c r="C803" s="49" t="s">
        <v>138</v>
      </c>
      <c r="D803" s="49" t="s">
        <v>100</v>
      </c>
      <c r="E803" s="49" t="s">
        <v>556</v>
      </c>
      <c r="F803" s="68">
        <v>45836</v>
      </c>
      <c r="G803" s="69" t="s">
        <v>415</v>
      </c>
      <c r="H803" s="70">
        <v>6</v>
      </c>
      <c r="I803" s="70"/>
      <c r="J803" s="70"/>
      <c r="K803" s="71">
        <v>1237499.9999999965</v>
      </c>
      <c r="L803" s="6" t="s">
        <v>516</v>
      </c>
      <c r="M803" s="6" t="s">
        <v>517</v>
      </c>
      <c r="N803" s="6">
        <v>0</v>
      </c>
      <c r="O803" s="6"/>
      <c r="P803" s="6"/>
    </row>
    <row r="804" spans="1:16" ht="15.75" customHeight="1" x14ac:dyDescent="0.3">
      <c r="A804" s="67">
        <v>801</v>
      </c>
      <c r="B804" s="67" t="s">
        <v>490</v>
      </c>
      <c r="C804" s="49" t="s">
        <v>150</v>
      </c>
      <c r="D804" s="49" t="s">
        <v>151</v>
      </c>
      <c r="E804" s="49" t="s">
        <v>557</v>
      </c>
      <c r="F804" s="68">
        <v>45836</v>
      </c>
      <c r="G804" s="69" t="s">
        <v>440</v>
      </c>
      <c r="H804" s="70">
        <v>4</v>
      </c>
      <c r="I804" s="70"/>
      <c r="J804" s="70"/>
      <c r="K804" s="71">
        <v>329999.99999999907</v>
      </c>
      <c r="L804" s="6" t="s">
        <v>558</v>
      </c>
      <c r="M804" s="6" t="s">
        <v>537</v>
      </c>
      <c r="N804" s="6">
        <v>0</v>
      </c>
      <c r="O804" s="6"/>
      <c r="P804" s="6"/>
    </row>
    <row r="805" spans="1:16" ht="15.75" customHeight="1" x14ac:dyDescent="0.3">
      <c r="A805" s="67">
        <v>802</v>
      </c>
      <c r="B805" s="67" t="s">
        <v>413</v>
      </c>
      <c r="C805" s="49" t="s">
        <v>196</v>
      </c>
      <c r="D805" s="49" t="s">
        <v>53</v>
      </c>
      <c r="E805" s="49" t="s">
        <v>559</v>
      </c>
      <c r="F805" s="68">
        <v>45836</v>
      </c>
      <c r="G805" s="69" t="s">
        <v>425</v>
      </c>
      <c r="H805" s="70">
        <v>5</v>
      </c>
      <c r="I805" s="70"/>
      <c r="J805" s="70"/>
      <c r="K805" s="71">
        <v>235697.91666666599</v>
      </c>
      <c r="L805" s="6" t="s">
        <v>509</v>
      </c>
      <c r="M805" s="6" t="s">
        <v>505</v>
      </c>
      <c r="N805" s="6">
        <v>6</v>
      </c>
      <c r="O805" s="6"/>
      <c r="P805" s="6"/>
    </row>
    <row r="806" spans="1:16" ht="15.75" customHeight="1" x14ac:dyDescent="0.3">
      <c r="A806" s="67">
        <v>803</v>
      </c>
      <c r="B806" s="67" t="s">
        <v>413</v>
      </c>
      <c r="C806" s="49" t="s">
        <v>52</v>
      </c>
      <c r="D806" s="49" t="s">
        <v>53</v>
      </c>
      <c r="E806" s="49" t="s">
        <v>560</v>
      </c>
      <c r="F806" s="68">
        <v>45836</v>
      </c>
      <c r="G806" s="69" t="s">
        <v>414</v>
      </c>
      <c r="H806" s="70">
        <v>2</v>
      </c>
      <c r="I806" s="70"/>
      <c r="J806" s="70"/>
      <c r="K806" s="71">
        <v>82499.999999999767</v>
      </c>
      <c r="L806" s="6" t="s">
        <v>509</v>
      </c>
      <c r="M806" s="6" t="s">
        <v>505</v>
      </c>
      <c r="N806" s="6">
        <v>0</v>
      </c>
      <c r="O806" s="6"/>
      <c r="P806" s="6"/>
    </row>
    <row r="807" spans="1:16" ht="15.75" customHeight="1" x14ac:dyDescent="0.3">
      <c r="A807" s="67">
        <v>804</v>
      </c>
      <c r="B807" s="67" t="s">
        <v>413</v>
      </c>
      <c r="C807" s="49" t="s">
        <v>138</v>
      </c>
      <c r="D807" s="49" t="s">
        <v>100</v>
      </c>
      <c r="E807" s="49" t="s">
        <v>561</v>
      </c>
      <c r="F807" s="68">
        <v>45836</v>
      </c>
      <c r="G807" s="69" t="s">
        <v>415</v>
      </c>
      <c r="H807" s="70">
        <v>6</v>
      </c>
      <c r="I807" s="70"/>
      <c r="J807" s="70"/>
      <c r="K807" s="71">
        <v>1237499.9999999965</v>
      </c>
      <c r="L807" s="6" t="s">
        <v>554</v>
      </c>
      <c r="M807" s="6" t="s">
        <v>517</v>
      </c>
      <c r="N807" s="6">
        <v>0</v>
      </c>
      <c r="O807" s="6"/>
      <c r="P807" s="6"/>
    </row>
    <row r="808" spans="1:16" ht="15.75" customHeight="1" x14ac:dyDescent="0.3">
      <c r="A808" s="67">
        <v>805</v>
      </c>
      <c r="B808" s="67" t="s">
        <v>444</v>
      </c>
      <c r="C808" s="49" t="s">
        <v>150</v>
      </c>
      <c r="D808" s="49" t="s">
        <v>151</v>
      </c>
      <c r="E808" s="49" t="s">
        <v>562</v>
      </c>
      <c r="F808" s="68">
        <v>45838</v>
      </c>
      <c r="G808" s="69" t="s">
        <v>440</v>
      </c>
      <c r="H808" s="70">
        <v>2</v>
      </c>
      <c r="I808" s="70"/>
      <c r="J808" s="70"/>
      <c r="K808" s="71">
        <v>172500.00000000047</v>
      </c>
      <c r="L808" s="6" t="s">
        <v>558</v>
      </c>
      <c r="M808" s="6" t="s">
        <v>537</v>
      </c>
      <c r="N808" s="6">
        <v>1</v>
      </c>
      <c r="O808" s="6"/>
      <c r="P808" s="6"/>
    </row>
    <row r="809" spans="1:16" ht="15.75" customHeight="1" x14ac:dyDescent="0.3">
      <c r="A809" s="67">
        <v>806</v>
      </c>
      <c r="B809" s="67" t="s">
        <v>444</v>
      </c>
      <c r="C809" s="49" t="s">
        <v>138</v>
      </c>
      <c r="D809" s="49" t="s">
        <v>100</v>
      </c>
      <c r="E809" s="49" t="s">
        <v>563</v>
      </c>
      <c r="F809" s="68">
        <v>45838</v>
      </c>
      <c r="G809" s="69" t="s">
        <v>415</v>
      </c>
      <c r="H809" s="70">
        <v>6</v>
      </c>
      <c r="I809" s="70"/>
      <c r="J809" s="70"/>
      <c r="K809" s="71">
        <v>1293750.0000000035</v>
      </c>
      <c r="L809" s="6" t="s">
        <v>543</v>
      </c>
      <c r="M809" s="6" t="s">
        <v>517</v>
      </c>
      <c r="N809" s="6">
        <v>0</v>
      </c>
      <c r="O809" s="6"/>
      <c r="P809" s="6"/>
    </row>
    <row r="810" spans="1:16" ht="15.75" customHeight="1" x14ac:dyDescent="0.3">
      <c r="A810" s="67">
        <v>807</v>
      </c>
      <c r="B810" s="67" t="s">
        <v>471</v>
      </c>
      <c r="C810" s="49" t="s">
        <v>150</v>
      </c>
      <c r="D810" s="49" t="s">
        <v>151</v>
      </c>
      <c r="E810" s="49" t="s">
        <v>564</v>
      </c>
      <c r="F810" s="68">
        <v>45838</v>
      </c>
      <c r="G810" s="69" t="s">
        <v>432</v>
      </c>
      <c r="H810" s="70">
        <v>1</v>
      </c>
      <c r="I810" s="70"/>
      <c r="J810" s="70"/>
      <c r="K810" s="71">
        <v>43125.000000000116</v>
      </c>
      <c r="L810" s="6" t="s">
        <v>507</v>
      </c>
      <c r="M810" s="6" t="s">
        <v>505</v>
      </c>
      <c r="N810" s="6">
        <v>0</v>
      </c>
      <c r="O810" s="6"/>
      <c r="P810" s="6"/>
    </row>
    <row r="811" spans="1:16" ht="15.75" customHeight="1" x14ac:dyDescent="0.3">
      <c r="A811" s="67">
        <v>808</v>
      </c>
      <c r="B811" s="67" t="s">
        <v>471</v>
      </c>
      <c r="C811" s="49" t="s">
        <v>138</v>
      </c>
      <c r="D811" s="49" t="s">
        <v>100</v>
      </c>
      <c r="E811" s="49" t="s">
        <v>565</v>
      </c>
      <c r="F811" s="68">
        <v>45838</v>
      </c>
      <c r="G811" s="69" t="s">
        <v>415</v>
      </c>
      <c r="H811" s="70">
        <v>1</v>
      </c>
      <c r="I811" s="70"/>
      <c r="J811" s="70"/>
      <c r="K811" s="71">
        <v>215625.00000000061</v>
      </c>
      <c r="L811" s="6" t="s">
        <v>516</v>
      </c>
      <c r="M811" s="6" t="s">
        <v>517</v>
      </c>
      <c r="N811" s="6">
        <v>0</v>
      </c>
      <c r="O811" s="6"/>
      <c r="P811" s="6"/>
    </row>
    <row r="812" spans="1:16" ht="15.75" customHeight="1" x14ac:dyDescent="0.3">
      <c r="A812" s="67">
        <v>809</v>
      </c>
      <c r="B812" s="67" t="s">
        <v>463</v>
      </c>
      <c r="C812" s="49" t="s">
        <v>242</v>
      </c>
      <c r="D812" s="49" t="s">
        <v>243</v>
      </c>
      <c r="E812" s="49" t="s">
        <v>566</v>
      </c>
      <c r="F812" s="68">
        <v>45838</v>
      </c>
      <c r="G812" s="69" t="s">
        <v>512</v>
      </c>
      <c r="H812" s="70">
        <v>1</v>
      </c>
      <c r="I812" s="70"/>
      <c r="J812" s="70"/>
      <c r="K812" s="71">
        <v>334999.99999999872</v>
      </c>
      <c r="L812" s="6" t="s">
        <v>513</v>
      </c>
      <c r="M812" s="6" t="s">
        <v>537</v>
      </c>
      <c r="N812" s="6">
        <v>0</v>
      </c>
      <c r="O812" s="6"/>
      <c r="P812" s="6"/>
    </row>
    <row r="813" spans="1:16" ht="15.75" customHeight="1" x14ac:dyDescent="0.3">
      <c r="A813" s="67">
        <v>810</v>
      </c>
      <c r="B813" s="67" t="s">
        <v>413</v>
      </c>
      <c r="C813" s="49" t="s">
        <v>57</v>
      </c>
      <c r="D813" s="49" t="s">
        <v>53</v>
      </c>
      <c r="E813" s="49" t="s">
        <v>567</v>
      </c>
      <c r="F813" s="68">
        <v>45838</v>
      </c>
      <c r="G813" s="69" t="s">
        <v>414</v>
      </c>
      <c r="H813" s="70">
        <v>2</v>
      </c>
      <c r="I813" s="70"/>
      <c r="J813" s="70"/>
      <c r="K813" s="71">
        <v>82499.999999999767</v>
      </c>
      <c r="L813" s="6" t="s">
        <v>509</v>
      </c>
      <c r="M813" s="6" t="s">
        <v>505</v>
      </c>
      <c r="N813" s="6">
        <v>4</v>
      </c>
      <c r="O813" s="6"/>
      <c r="P813" s="6"/>
    </row>
    <row r="814" spans="1:16" ht="15.75" customHeight="1" x14ac:dyDescent="0.3">
      <c r="A814" s="67">
        <v>811</v>
      </c>
      <c r="B814" s="67" t="s">
        <v>413</v>
      </c>
      <c r="C814" s="49" t="s">
        <v>138</v>
      </c>
      <c r="D814" s="49" t="s">
        <v>100</v>
      </c>
      <c r="E814" s="49" t="s">
        <v>568</v>
      </c>
      <c r="F814" s="68">
        <v>45838</v>
      </c>
      <c r="G814" s="69" t="s">
        <v>415</v>
      </c>
      <c r="H814" s="70">
        <v>1</v>
      </c>
      <c r="I814" s="70"/>
      <c r="J814" s="70"/>
      <c r="K814" s="71">
        <v>206249.99999999939</v>
      </c>
      <c r="L814" s="6" t="s">
        <v>509</v>
      </c>
      <c r="M814" s="6" t="s">
        <v>517</v>
      </c>
      <c r="N814" s="6">
        <v>0</v>
      </c>
      <c r="O814" s="6"/>
      <c r="P814" s="6"/>
    </row>
    <row r="815" spans="1:16" ht="15.75" customHeight="1" x14ac:dyDescent="0.3">
      <c r="A815" s="67">
        <v>812</v>
      </c>
      <c r="B815" s="67" t="s">
        <v>490</v>
      </c>
      <c r="C815" s="49" t="s">
        <v>138</v>
      </c>
      <c r="D815" s="49" t="s">
        <v>100</v>
      </c>
      <c r="E815" s="49" t="s">
        <v>569</v>
      </c>
      <c r="F815" s="68">
        <v>45838</v>
      </c>
      <c r="G815" s="69" t="s">
        <v>415</v>
      </c>
      <c r="H815" s="70">
        <v>6</v>
      </c>
      <c r="I815" s="70"/>
      <c r="J815" s="70"/>
      <c r="K815" s="71">
        <v>1237499.9999999965</v>
      </c>
      <c r="L815" s="6" t="s">
        <v>516</v>
      </c>
      <c r="M815" s="6" t="s">
        <v>517</v>
      </c>
      <c r="N815" s="6">
        <v>0</v>
      </c>
      <c r="O815" s="6"/>
      <c r="P815" s="6"/>
    </row>
    <row r="816" spans="1:16" ht="15.75" customHeight="1" x14ac:dyDescent="0.3">
      <c r="A816" s="67">
        <v>813</v>
      </c>
      <c r="B816" s="67" t="s">
        <v>490</v>
      </c>
      <c r="C816" s="49" t="s">
        <v>127</v>
      </c>
      <c r="D816" s="49" t="s">
        <v>102</v>
      </c>
      <c r="E816" s="49" t="s">
        <v>570</v>
      </c>
      <c r="F816" s="68">
        <v>45838</v>
      </c>
      <c r="G816" s="69" t="s">
        <v>415</v>
      </c>
      <c r="H816" s="70">
        <v>7</v>
      </c>
      <c r="I816" s="70"/>
      <c r="J816" s="70"/>
      <c r="K816" s="71">
        <v>288749.99999999919</v>
      </c>
      <c r="L816" s="6" t="s">
        <v>526</v>
      </c>
      <c r="M816" s="6" t="s">
        <v>505</v>
      </c>
      <c r="N816" s="6">
        <v>3</v>
      </c>
      <c r="O816" s="6"/>
      <c r="P816" s="6"/>
    </row>
    <row r="817" spans="1:16" ht="15.75" customHeight="1" x14ac:dyDescent="0.3">
      <c r="A817" s="67">
        <v>814</v>
      </c>
      <c r="B817" s="67" t="s">
        <v>430</v>
      </c>
      <c r="C817" s="49" t="s">
        <v>138</v>
      </c>
      <c r="D817" s="49" t="s">
        <v>100</v>
      </c>
      <c r="E817" s="49" t="s">
        <v>571</v>
      </c>
      <c r="F817" s="68">
        <v>45838</v>
      </c>
      <c r="G817" s="69" t="s">
        <v>415</v>
      </c>
      <c r="H817" s="70">
        <v>6</v>
      </c>
      <c r="I817" s="70"/>
      <c r="J817" s="70"/>
      <c r="K817" s="71">
        <v>1162500.0000000012</v>
      </c>
      <c r="L817" s="6" t="s">
        <v>554</v>
      </c>
      <c r="M817" s="6" t="s">
        <v>517</v>
      </c>
      <c r="N817" s="6">
        <v>1</v>
      </c>
      <c r="O817" s="6"/>
      <c r="P817" s="6"/>
    </row>
    <row r="818" spans="1:16" ht="15.75" customHeight="1" x14ac:dyDescent="0.3">
      <c r="A818" s="67">
        <v>815</v>
      </c>
      <c r="B818" s="67" t="s">
        <v>430</v>
      </c>
      <c r="C818" s="49" t="s">
        <v>150</v>
      </c>
      <c r="D818" s="49" t="s">
        <v>151</v>
      </c>
      <c r="E818" s="49" t="s">
        <v>572</v>
      </c>
      <c r="F818" s="68">
        <v>45838</v>
      </c>
      <c r="G818" s="69" t="s">
        <v>432</v>
      </c>
      <c r="H818" s="70">
        <v>5.5</v>
      </c>
      <c r="I818" s="70"/>
      <c r="J818" s="70"/>
      <c r="K818" s="71">
        <v>213125.00000000023</v>
      </c>
      <c r="L818" s="6" t="s">
        <v>507</v>
      </c>
      <c r="M818" s="6" t="s">
        <v>505</v>
      </c>
      <c r="N818" s="6">
        <v>3</v>
      </c>
      <c r="O818" s="6"/>
      <c r="P818" s="6"/>
    </row>
    <row r="819" spans="1:16" ht="15.75" customHeight="1" x14ac:dyDescent="0.3">
      <c r="A819" s="67">
        <v>816</v>
      </c>
      <c r="B819" s="67" t="s">
        <v>474</v>
      </c>
      <c r="C819" s="49" t="s">
        <v>146</v>
      </c>
      <c r="D819" s="49" t="s">
        <v>100</v>
      </c>
      <c r="E819" s="49" t="s">
        <v>573</v>
      </c>
      <c r="F819" s="68">
        <v>45838</v>
      </c>
      <c r="G819" s="69" t="s">
        <v>451</v>
      </c>
      <c r="H819" s="70">
        <v>2</v>
      </c>
      <c r="I819" s="70"/>
      <c r="J819" s="70"/>
      <c r="K819" s="71">
        <v>350000.00000000064</v>
      </c>
      <c r="L819" s="6" t="s">
        <v>530</v>
      </c>
      <c r="M819" s="6" t="s">
        <v>531</v>
      </c>
      <c r="N819" s="6">
        <v>1</v>
      </c>
      <c r="O819" s="6"/>
      <c r="P819" s="6"/>
    </row>
    <row r="820" spans="1:16" ht="15.75" customHeight="1" x14ac:dyDescent="0.3">
      <c r="A820" s="67">
        <v>817</v>
      </c>
      <c r="B820" s="67" t="s">
        <v>474</v>
      </c>
      <c r="C820" s="49" t="s">
        <v>164</v>
      </c>
      <c r="D820" s="49" t="s">
        <v>100</v>
      </c>
      <c r="E820" s="49" t="s">
        <v>574</v>
      </c>
      <c r="F820" s="68">
        <v>45838</v>
      </c>
      <c r="G820" s="69" t="s">
        <v>415</v>
      </c>
      <c r="H820" s="70">
        <v>0.5</v>
      </c>
      <c r="I820" s="70"/>
      <c r="J820" s="70"/>
      <c r="K820" s="71">
        <v>262500.00000000047</v>
      </c>
      <c r="L820" s="6" t="s">
        <v>530</v>
      </c>
      <c r="M820" s="6" t="s">
        <v>531</v>
      </c>
      <c r="N820" s="6">
        <v>1</v>
      </c>
      <c r="O820" s="6"/>
      <c r="P820" s="6"/>
    </row>
    <row r="821" spans="1:16" ht="15.75" customHeight="1" x14ac:dyDescent="0.3">
      <c r="A821" s="67">
        <v>818</v>
      </c>
      <c r="B821" s="67" t="s">
        <v>474</v>
      </c>
      <c r="C821" s="49">
        <v>210766</v>
      </c>
      <c r="D821" s="49" t="s">
        <v>26</v>
      </c>
      <c r="E821" s="49" t="s">
        <v>575</v>
      </c>
      <c r="F821" s="68">
        <v>45838</v>
      </c>
      <c r="G821" s="69" t="s">
        <v>437</v>
      </c>
      <c r="H821" s="70">
        <v>2</v>
      </c>
      <c r="I821" s="70"/>
      <c r="J821" s="70"/>
      <c r="K821" s="71">
        <v>328125.00000000058</v>
      </c>
      <c r="L821" s="6" t="s">
        <v>576</v>
      </c>
      <c r="M821" s="6" t="s">
        <v>531</v>
      </c>
      <c r="N821" s="6">
        <v>1</v>
      </c>
      <c r="O821" s="6"/>
      <c r="P821" s="6"/>
    </row>
    <row r="822" spans="1:16" ht="15.75" customHeight="1" x14ac:dyDescent="0.3">
      <c r="A822" s="67">
        <v>819</v>
      </c>
      <c r="B822" s="67" t="s">
        <v>535</v>
      </c>
      <c r="C822" s="49" t="s">
        <v>138</v>
      </c>
      <c r="D822" s="49" t="s">
        <v>100</v>
      </c>
      <c r="E822" s="49" t="s">
        <v>577</v>
      </c>
      <c r="F822" s="68">
        <v>45838</v>
      </c>
      <c r="G822" s="69" t="s">
        <v>415</v>
      </c>
      <c r="H822" s="70">
        <v>6</v>
      </c>
      <c r="I822" s="70"/>
      <c r="J822" s="70"/>
      <c r="K822" s="71">
        <v>1218749.9999999977</v>
      </c>
      <c r="L822" s="6" t="s">
        <v>516</v>
      </c>
      <c r="M822" s="6" t="s">
        <v>517</v>
      </c>
      <c r="N822" s="6">
        <v>0.1</v>
      </c>
      <c r="O822" s="6"/>
      <c r="P822" s="6"/>
    </row>
    <row r="823" spans="1:16" ht="15.75" customHeight="1" x14ac:dyDescent="0.3">
      <c r="A823" s="67">
        <v>820</v>
      </c>
      <c r="B823" s="67" t="s">
        <v>535</v>
      </c>
      <c r="C823" s="49" t="s">
        <v>242</v>
      </c>
      <c r="D823" s="49" t="s">
        <v>243</v>
      </c>
      <c r="E823" s="49" t="s">
        <v>578</v>
      </c>
      <c r="F823" s="68">
        <v>45838</v>
      </c>
      <c r="G823" s="69" t="s">
        <v>579</v>
      </c>
      <c r="H823" s="70">
        <v>0.5</v>
      </c>
      <c r="I823" s="70"/>
      <c r="J823" s="70"/>
      <c r="K823" s="71">
        <v>162499.99999999968</v>
      </c>
      <c r="L823" s="6" t="s">
        <v>516</v>
      </c>
      <c r="M823" s="6" t="s">
        <v>580</v>
      </c>
      <c r="N823" s="6">
        <v>6</v>
      </c>
      <c r="O823" s="6"/>
      <c r="P823" s="6"/>
    </row>
    <row r="824" spans="1:16" ht="15.75" customHeight="1" x14ac:dyDescent="0.3">
      <c r="A824" s="67">
        <v>821</v>
      </c>
      <c r="B824" s="67" t="s">
        <v>501</v>
      </c>
      <c r="C824" s="49" t="s">
        <v>127</v>
      </c>
      <c r="D824" s="49" t="s">
        <v>102</v>
      </c>
      <c r="E824" s="49" t="s">
        <v>581</v>
      </c>
      <c r="F824" s="68">
        <v>45838</v>
      </c>
      <c r="G824" s="69" t="s">
        <v>415</v>
      </c>
      <c r="H824" s="70">
        <v>8</v>
      </c>
      <c r="I824" s="70"/>
      <c r="J824" s="70"/>
      <c r="K824" s="71">
        <v>319999.99999999971</v>
      </c>
      <c r="L824" s="6" t="s">
        <v>526</v>
      </c>
      <c r="M824" s="6" t="s">
        <v>505</v>
      </c>
      <c r="N824" s="76">
        <v>12</v>
      </c>
      <c r="O824" s="6"/>
      <c r="P824" s="6"/>
    </row>
    <row r="825" spans="1:16" ht="15.75" customHeight="1" x14ac:dyDescent="0.3">
      <c r="A825" s="67">
        <v>822</v>
      </c>
      <c r="B825" s="67" t="s">
        <v>499</v>
      </c>
      <c r="C825" s="49" t="s">
        <v>150</v>
      </c>
      <c r="D825" s="49" t="s">
        <v>151</v>
      </c>
      <c r="E825" s="49" t="s">
        <v>582</v>
      </c>
      <c r="F825" s="68">
        <v>45838</v>
      </c>
      <c r="G825" s="69" t="s">
        <v>432</v>
      </c>
      <c r="H825" s="70">
        <v>8</v>
      </c>
      <c r="I825" s="70"/>
      <c r="J825" s="70"/>
      <c r="K825" s="71">
        <v>319999.99999999971</v>
      </c>
      <c r="L825" s="6" t="s">
        <v>507</v>
      </c>
      <c r="M825" s="6" t="s">
        <v>514</v>
      </c>
      <c r="N825" s="6">
        <v>1</v>
      </c>
      <c r="O825" s="6"/>
      <c r="P825" s="6"/>
    </row>
    <row r="826" spans="1:16" ht="15.75" customHeight="1" x14ac:dyDescent="0.3">
      <c r="A826" s="67">
        <v>823</v>
      </c>
      <c r="B826" s="67" t="s">
        <v>499</v>
      </c>
      <c r="C826" s="49" t="s">
        <v>138</v>
      </c>
      <c r="D826" s="49" t="s">
        <v>100</v>
      </c>
      <c r="E826" s="49" t="s">
        <v>583</v>
      </c>
      <c r="F826" s="68">
        <v>45838</v>
      </c>
      <c r="G826" s="69" t="s">
        <v>415</v>
      </c>
      <c r="H826" s="70">
        <v>6</v>
      </c>
      <c r="I826" s="70"/>
      <c r="J826" s="70"/>
      <c r="K826" s="71">
        <v>1199999.9999999988</v>
      </c>
      <c r="L826" s="6" t="s">
        <v>516</v>
      </c>
      <c r="M826" s="6" t="s">
        <v>517</v>
      </c>
      <c r="N826" s="6">
        <v>0.1</v>
      </c>
      <c r="O826" s="6"/>
      <c r="P826" s="6"/>
    </row>
    <row r="827" spans="1:16" ht="15.75" customHeight="1" x14ac:dyDescent="0.3">
      <c r="A827" s="67">
        <v>824</v>
      </c>
      <c r="B827" s="67" t="s">
        <v>490</v>
      </c>
      <c r="C827" s="49" t="s">
        <v>138</v>
      </c>
      <c r="D827" s="72" t="s">
        <v>100</v>
      </c>
      <c r="E827" s="72" t="s">
        <v>584</v>
      </c>
      <c r="F827" s="68">
        <v>45839</v>
      </c>
      <c r="G827" s="69" t="s">
        <v>415</v>
      </c>
      <c r="H827" s="70">
        <v>6</v>
      </c>
      <c r="I827" s="70"/>
      <c r="J827" s="70"/>
      <c r="K827" s="71">
        <v>1237499.9999999965</v>
      </c>
      <c r="L827" s="6" t="s">
        <v>516</v>
      </c>
      <c r="M827" s="6" t="s">
        <v>517</v>
      </c>
      <c r="N827" s="6">
        <v>1</v>
      </c>
      <c r="O827" s="6"/>
      <c r="P827" s="6"/>
    </row>
    <row r="828" spans="1:16" ht="15.75" customHeight="1" x14ac:dyDescent="0.3">
      <c r="A828" s="67">
        <v>825</v>
      </c>
      <c r="B828" s="67" t="s">
        <v>490</v>
      </c>
      <c r="C828" s="49" t="s">
        <v>138</v>
      </c>
      <c r="D828" s="72" t="s">
        <v>100</v>
      </c>
      <c r="E828" s="72" t="s">
        <v>584</v>
      </c>
      <c r="F828" s="68">
        <v>45839</v>
      </c>
      <c r="G828" s="69" t="s">
        <v>415</v>
      </c>
      <c r="H828" s="70">
        <v>2</v>
      </c>
      <c r="I828" s="70"/>
      <c r="J828" s="70"/>
      <c r="K828" s="71">
        <v>412499.99999999878</v>
      </c>
      <c r="L828" s="6" t="s">
        <v>516</v>
      </c>
      <c r="M828" s="6" t="s">
        <v>517</v>
      </c>
      <c r="N828" s="6">
        <v>0</v>
      </c>
      <c r="O828" s="6"/>
      <c r="P828" s="6"/>
    </row>
    <row r="829" spans="1:16" ht="15.75" customHeight="1" x14ac:dyDescent="0.3">
      <c r="A829" s="67">
        <v>826</v>
      </c>
      <c r="B829" s="67" t="s">
        <v>490</v>
      </c>
      <c r="C829" s="49" t="s">
        <v>242</v>
      </c>
      <c r="D829" s="72" t="s">
        <v>243</v>
      </c>
      <c r="E829" s="72" t="s">
        <v>585</v>
      </c>
      <c r="F829" s="68">
        <v>45839</v>
      </c>
      <c r="G829" s="69" t="s">
        <v>586</v>
      </c>
      <c r="H829" s="70">
        <v>1</v>
      </c>
      <c r="I829" s="70"/>
      <c r="J829" s="70"/>
      <c r="K829" s="71">
        <v>659999.99999999814</v>
      </c>
      <c r="L829" s="6" t="s">
        <v>513</v>
      </c>
      <c r="M829" s="6" t="s">
        <v>514</v>
      </c>
      <c r="N829" s="6">
        <v>5</v>
      </c>
      <c r="O829" s="6"/>
      <c r="P829" s="6"/>
    </row>
    <row r="830" spans="1:16" ht="15.75" customHeight="1" x14ac:dyDescent="0.3">
      <c r="A830" s="67">
        <v>827</v>
      </c>
      <c r="B830" s="67" t="s">
        <v>430</v>
      </c>
      <c r="C830" s="49" t="s">
        <v>587</v>
      </c>
      <c r="D830" s="72" t="s">
        <v>100</v>
      </c>
      <c r="E830" s="72" t="s">
        <v>588</v>
      </c>
      <c r="F830" s="68">
        <v>45839</v>
      </c>
      <c r="G830" s="69" t="s">
        <v>415</v>
      </c>
      <c r="H830" s="70">
        <v>2</v>
      </c>
      <c r="I830" s="70"/>
      <c r="J830" s="70"/>
      <c r="K830" s="71">
        <v>77500.000000000073</v>
      </c>
      <c r="L830" s="6" t="s">
        <v>554</v>
      </c>
      <c r="M830" s="6" t="s">
        <v>517</v>
      </c>
      <c r="N830" s="6">
        <v>1</v>
      </c>
      <c r="O830" s="6"/>
      <c r="P830" s="6"/>
    </row>
    <row r="831" spans="1:16" ht="15.75" customHeight="1" x14ac:dyDescent="0.3">
      <c r="A831" s="67">
        <v>828</v>
      </c>
      <c r="B831" s="67" t="s">
        <v>430</v>
      </c>
      <c r="C831" s="49" t="s">
        <v>150</v>
      </c>
      <c r="D831" s="72" t="s">
        <v>151</v>
      </c>
      <c r="E831" s="72" t="s">
        <v>589</v>
      </c>
      <c r="F831" s="68">
        <v>45839</v>
      </c>
      <c r="G831" s="69" t="s">
        <v>432</v>
      </c>
      <c r="H831" s="70">
        <v>3</v>
      </c>
      <c r="I831" s="70"/>
      <c r="J831" s="70"/>
      <c r="K831" s="71">
        <v>116250.00000000012</v>
      </c>
      <c r="L831" s="6" t="s">
        <v>507</v>
      </c>
      <c r="M831" s="6" t="s">
        <v>580</v>
      </c>
      <c r="N831" s="6">
        <v>2</v>
      </c>
      <c r="O831" s="6"/>
      <c r="P831" s="6"/>
    </row>
    <row r="832" spans="1:16" ht="15.75" customHeight="1" x14ac:dyDescent="0.3">
      <c r="A832" s="67">
        <v>829</v>
      </c>
      <c r="B832" s="67" t="s">
        <v>497</v>
      </c>
      <c r="C832" s="49" t="s">
        <v>59</v>
      </c>
      <c r="D832" s="72" t="s">
        <v>60</v>
      </c>
      <c r="E832" s="72" t="s">
        <v>590</v>
      </c>
      <c r="F832" s="68">
        <v>45839</v>
      </c>
      <c r="G832" s="69" t="s">
        <v>415</v>
      </c>
      <c r="H832" s="70">
        <v>4</v>
      </c>
      <c r="I832" s="70"/>
      <c r="J832" s="70"/>
      <c r="K832" s="71">
        <v>172500.00000000047</v>
      </c>
      <c r="L832" s="6" t="s">
        <v>509</v>
      </c>
      <c r="M832" s="6" t="s">
        <v>580</v>
      </c>
      <c r="N832" s="6">
        <v>1</v>
      </c>
      <c r="O832" s="6"/>
      <c r="P832" s="6"/>
    </row>
    <row r="833" spans="1:16" ht="15.75" customHeight="1" x14ac:dyDescent="0.3">
      <c r="A833" s="67">
        <v>830</v>
      </c>
      <c r="B833" s="67" t="s">
        <v>474</v>
      </c>
      <c r="C833" s="49" t="s">
        <v>233</v>
      </c>
      <c r="D833" s="72" t="s">
        <v>26</v>
      </c>
      <c r="E833" s="72" t="s">
        <v>591</v>
      </c>
      <c r="F833" s="68">
        <v>45839</v>
      </c>
      <c r="G833" s="69" t="s">
        <v>592</v>
      </c>
      <c r="H833" s="70">
        <v>4</v>
      </c>
      <c r="I833" s="70"/>
      <c r="J833" s="70"/>
      <c r="K833" s="71">
        <v>0</v>
      </c>
      <c r="L833" s="6" t="s">
        <v>530</v>
      </c>
      <c r="M833" s="6" t="s">
        <v>593</v>
      </c>
      <c r="N833" s="6">
        <v>1</v>
      </c>
      <c r="O833" s="6"/>
      <c r="P833" s="6"/>
    </row>
    <row r="834" spans="1:16" ht="15.75" customHeight="1" x14ac:dyDescent="0.3">
      <c r="A834" s="67">
        <v>831</v>
      </c>
      <c r="B834" s="67" t="s">
        <v>474</v>
      </c>
      <c r="C834" s="49" t="s">
        <v>164</v>
      </c>
      <c r="D834" s="72" t="s">
        <v>100</v>
      </c>
      <c r="E834" s="72" t="s">
        <v>594</v>
      </c>
      <c r="F834" s="68">
        <v>45839</v>
      </c>
      <c r="G834" s="69" t="s">
        <v>415</v>
      </c>
      <c r="H834" s="70">
        <v>0.5</v>
      </c>
      <c r="I834" s="70"/>
      <c r="J834" s="70"/>
      <c r="K834" s="71">
        <v>262500.00000000047</v>
      </c>
      <c r="L834" s="6" t="s">
        <v>576</v>
      </c>
      <c r="M834" s="6" t="s">
        <v>531</v>
      </c>
      <c r="N834" s="6">
        <v>1</v>
      </c>
      <c r="O834" s="6"/>
      <c r="P834" s="6"/>
    </row>
    <row r="835" spans="1:16" ht="15.75" customHeight="1" x14ac:dyDescent="0.3">
      <c r="A835" s="67">
        <v>832</v>
      </c>
      <c r="B835" s="67" t="s">
        <v>499</v>
      </c>
      <c r="C835" s="49" t="s">
        <v>595</v>
      </c>
      <c r="D835" s="72" t="s">
        <v>102</v>
      </c>
      <c r="E835" s="72" t="s">
        <v>596</v>
      </c>
      <c r="F835" s="68">
        <v>45840</v>
      </c>
      <c r="G835" s="69" t="s">
        <v>415</v>
      </c>
      <c r="H835" s="70">
        <v>56</v>
      </c>
      <c r="I835" s="70"/>
      <c r="J835" s="70"/>
      <c r="K835" s="71">
        <v>2239999.9999999977</v>
      </c>
      <c r="L835" s="6" t="s">
        <v>507</v>
      </c>
      <c r="M835" s="6" t="s">
        <v>505</v>
      </c>
      <c r="N835" s="6">
        <v>1</v>
      </c>
      <c r="O835" s="6"/>
      <c r="P835" s="6"/>
    </row>
    <row r="836" spans="1:16" ht="15.75" customHeight="1" x14ac:dyDescent="0.3">
      <c r="A836" s="67">
        <v>833</v>
      </c>
      <c r="B836" s="67" t="s">
        <v>499</v>
      </c>
      <c r="C836" s="49" t="s">
        <v>138</v>
      </c>
      <c r="D836" s="72" t="s">
        <v>100</v>
      </c>
      <c r="E836" s="72" t="s">
        <v>597</v>
      </c>
      <c r="F836" s="68">
        <v>45840</v>
      </c>
      <c r="G836" s="69" t="s">
        <v>415</v>
      </c>
      <c r="H836" s="70">
        <v>6</v>
      </c>
      <c r="I836" s="70"/>
      <c r="J836" s="70"/>
      <c r="K836" s="71">
        <v>1199999.9999999988</v>
      </c>
      <c r="L836" s="6" t="s">
        <v>516</v>
      </c>
      <c r="M836" s="6" t="s">
        <v>517</v>
      </c>
      <c r="N836" s="6">
        <v>0.1</v>
      </c>
      <c r="O836" s="6"/>
      <c r="P836" s="6"/>
    </row>
    <row r="837" spans="1:16" ht="15.75" customHeight="1" x14ac:dyDescent="0.3">
      <c r="A837" s="67">
        <v>834</v>
      </c>
      <c r="B837" s="67" t="s">
        <v>459</v>
      </c>
      <c r="C837" s="49" t="s">
        <v>70</v>
      </c>
      <c r="D837" s="72" t="s">
        <v>69</v>
      </c>
      <c r="E837" s="72" t="s">
        <v>598</v>
      </c>
      <c r="F837" s="68">
        <v>45839</v>
      </c>
      <c r="G837" s="69" t="s">
        <v>599</v>
      </c>
      <c r="H837" s="70">
        <v>1</v>
      </c>
      <c r="I837" s="70"/>
      <c r="J837" s="70"/>
      <c r="K837" s="71">
        <v>42500.00000000016</v>
      </c>
      <c r="L837" s="6" t="s">
        <v>509</v>
      </c>
      <c r="M837" s="6" t="s">
        <v>505</v>
      </c>
      <c r="N837" s="6">
        <v>4</v>
      </c>
      <c r="O837" s="6"/>
      <c r="P837" s="6"/>
    </row>
    <row r="838" spans="1:16" ht="15.75" customHeight="1" x14ac:dyDescent="0.3">
      <c r="A838" s="67">
        <v>835</v>
      </c>
      <c r="B838" s="67" t="s">
        <v>459</v>
      </c>
      <c r="C838" s="49" t="s">
        <v>70</v>
      </c>
      <c r="D838" s="72" t="s">
        <v>69</v>
      </c>
      <c r="E838" s="72" t="s">
        <v>598</v>
      </c>
      <c r="F838" s="68">
        <v>45839</v>
      </c>
      <c r="G838" s="69" t="s">
        <v>600</v>
      </c>
      <c r="H838" s="70">
        <v>1</v>
      </c>
      <c r="I838" s="70"/>
      <c r="J838" s="70"/>
      <c r="K838" s="71">
        <v>31875.00000000012</v>
      </c>
      <c r="L838" s="6" t="s">
        <v>509</v>
      </c>
      <c r="M838" s="6" t="s">
        <v>505</v>
      </c>
      <c r="N838" s="6">
        <v>4</v>
      </c>
      <c r="O838" s="6"/>
      <c r="P838" s="6"/>
    </row>
    <row r="839" spans="1:16" ht="15.75" customHeight="1" x14ac:dyDescent="0.3">
      <c r="A839" s="67">
        <v>836</v>
      </c>
      <c r="B839" s="67" t="s">
        <v>459</v>
      </c>
      <c r="C839" s="49" t="s">
        <v>59</v>
      </c>
      <c r="D839" s="72" t="s">
        <v>60</v>
      </c>
      <c r="E839" s="72" t="s">
        <v>601</v>
      </c>
      <c r="F839" s="68">
        <v>45840</v>
      </c>
      <c r="G839" s="69" t="s">
        <v>418</v>
      </c>
      <c r="H839" s="70">
        <v>7</v>
      </c>
      <c r="I839" s="70"/>
      <c r="J839" s="70"/>
      <c r="K839" s="71">
        <v>297500.00000000111</v>
      </c>
      <c r="L839" s="6" t="s">
        <v>509</v>
      </c>
      <c r="M839" s="6" t="s">
        <v>505</v>
      </c>
      <c r="N839" s="6">
        <v>2</v>
      </c>
      <c r="O839" s="6"/>
      <c r="P839" s="6"/>
    </row>
    <row r="840" spans="1:16" ht="15.75" customHeight="1" x14ac:dyDescent="0.3">
      <c r="A840" s="67">
        <v>837</v>
      </c>
      <c r="B840" s="67" t="s">
        <v>459</v>
      </c>
      <c r="C840" s="49" t="s">
        <v>587</v>
      </c>
      <c r="D840" s="72" t="s">
        <v>100</v>
      </c>
      <c r="E840" s="72" t="s">
        <v>602</v>
      </c>
      <c r="F840" s="68">
        <v>45840</v>
      </c>
      <c r="G840" s="69" t="s">
        <v>415</v>
      </c>
      <c r="H840" s="70">
        <v>1</v>
      </c>
      <c r="I840" s="70"/>
      <c r="J840" s="70"/>
      <c r="K840" s="71">
        <v>42500.00000000016</v>
      </c>
      <c r="L840" s="6" t="s">
        <v>543</v>
      </c>
      <c r="M840" s="6" t="s">
        <v>517</v>
      </c>
      <c r="N840" s="6">
        <v>1</v>
      </c>
      <c r="O840" s="6"/>
      <c r="P840" s="6"/>
    </row>
    <row r="841" spans="1:16" ht="15.75" customHeight="1" x14ac:dyDescent="0.3">
      <c r="A841" s="67">
        <v>838</v>
      </c>
      <c r="B841" s="67" t="s">
        <v>459</v>
      </c>
      <c r="C841" s="49" t="s">
        <v>138</v>
      </c>
      <c r="D841" s="72" t="s">
        <v>100</v>
      </c>
      <c r="E841" s="72" t="s">
        <v>603</v>
      </c>
      <c r="F841" s="68">
        <v>45840</v>
      </c>
      <c r="G841" s="69" t="s">
        <v>415</v>
      </c>
      <c r="H841" s="70">
        <v>1</v>
      </c>
      <c r="I841" s="70"/>
      <c r="J841" s="70"/>
      <c r="K841" s="71">
        <v>212500.00000000079</v>
      </c>
      <c r="L841" s="6" t="s">
        <v>543</v>
      </c>
      <c r="M841" s="6" t="s">
        <v>517</v>
      </c>
      <c r="N841" s="6">
        <v>1</v>
      </c>
      <c r="O841" s="6"/>
      <c r="P841" s="6"/>
    </row>
    <row r="842" spans="1:16" ht="15.75" customHeight="1" x14ac:dyDescent="0.3">
      <c r="A842" s="67">
        <v>839</v>
      </c>
      <c r="B842" s="67" t="s">
        <v>535</v>
      </c>
      <c r="C842" s="49" t="s">
        <v>138</v>
      </c>
      <c r="D842" s="72" t="s">
        <v>100</v>
      </c>
      <c r="E842" s="72" t="s">
        <v>604</v>
      </c>
      <c r="F842" s="68">
        <v>45840</v>
      </c>
      <c r="G842" s="69" t="s">
        <v>415</v>
      </c>
      <c r="H842" s="70">
        <v>6</v>
      </c>
      <c r="I842" s="70"/>
      <c r="J842" s="70"/>
      <c r="K842" s="71">
        <v>1218749.9999999977</v>
      </c>
      <c r="L842" s="6" t="s">
        <v>516</v>
      </c>
      <c r="M842" s="6" t="s">
        <v>517</v>
      </c>
      <c r="N842" s="6">
        <v>0.5</v>
      </c>
      <c r="O842" s="6"/>
      <c r="P842" s="6"/>
    </row>
    <row r="843" spans="1:16" ht="15.75" customHeight="1" x14ac:dyDescent="0.3">
      <c r="A843" s="67">
        <v>840</v>
      </c>
      <c r="B843" s="67" t="s">
        <v>535</v>
      </c>
      <c r="C843" s="49" t="s">
        <v>242</v>
      </c>
      <c r="D843" s="72" t="s">
        <v>243</v>
      </c>
      <c r="E843" s="72" t="s">
        <v>605</v>
      </c>
      <c r="F843" s="68">
        <v>45840</v>
      </c>
      <c r="G843" s="69" t="s">
        <v>512</v>
      </c>
      <c r="H843" s="70">
        <v>0.5</v>
      </c>
      <c r="I843" s="70"/>
      <c r="J843" s="70"/>
      <c r="K843" s="71">
        <v>162499.99999999968</v>
      </c>
      <c r="L843" s="6" t="s">
        <v>513</v>
      </c>
      <c r="M843" s="6" t="s">
        <v>537</v>
      </c>
      <c r="N843" s="6">
        <v>0.5</v>
      </c>
      <c r="O843" s="6"/>
      <c r="P843" s="6"/>
    </row>
    <row r="844" spans="1:16" ht="15.75" customHeight="1" x14ac:dyDescent="0.3">
      <c r="A844" s="67">
        <v>841</v>
      </c>
      <c r="B844" s="67" t="s">
        <v>501</v>
      </c>
      <c r="C844" s="49" t="s">
        <v>106</v>
      </c>
      <c r="D844" s="72" t="s">
        <v>102</v>
      </c>
      <c r="E844" s="72" t="s">
        <v>606</v>
      </c>
      <c r="F844" s="68">
        <v>45840</v>
      </c>
      <c r="G844" s="69" t="s">
        <v>415</v>
      </c>
      <c r="H844" s="70">
        <v>4</v>
      </c>
      <c r="I844" s="70"/>
      <c r="J844" s="70"/>
      <c r="K844" s="71">
        <v>18666.66666666665</v>
      </c>
      <c r="L844" s="6" t="s">
        <v>507</v>
      </c>
      <c r="M844" s="6" t="s">
        <v>505</v>
      </c>
      <c r="N844" s="6">
        <v>0</v>
      </c>
      <c r="O844" s="6"/>
      <c r="P844" s="6"/>
    </row>
    <row r="845" spans="1:16" ht="15.75" customHeight="1" x14ac:dyDescent="0.3">
      <c r="A845" s="67">
        <v>842</v>
      </c>
      <c r="B845" s="67" t="s">
        <v>501</v>
      </c>
      <c r="C845" s="49" t="s">
        <v>108</v>
      </c>
      <c r="D845" s="72" t="s">
        <v>102</v>
      </c>
      <c r="E845" s="72" t="s">
        <v>607</v>
      </c>
      <c r="F845" s="68">
        <v>45840</v>
      </c>
      <c r="G845" s="69" t="s">
        <v>415</v>
      </c>
      <c r="H845" s="70">
        <v>25</v>
      </c>
      <c r="I845" s="70"/>
      <c r="J845" s="70"/>
      <c r="K845" s="71">
        <v>166666.66666666651</v>
      </c>
      <c r="L845" s="6" t="s">
        <v>507</v>
      </c>
      <c r="M845" s="6" t="s">
        <v>505</v>
      </c>
      <c r="N845" s="6">
        <v>1</v>
      </c>
      <c r="O845" s="6"/>
      <c r="P845" s="6"/>
    </row>
    <row r="846" spans="1:16" ht="15.75" customHeight="1" x14ac:dyDescent="0.3">
      <c r="A846" s="67">
        <v>843</v>
      </c>
      <c r="B846" s="67" t="s">
        <v>501</v>
      </c>
      <c r="C846" s="49" t="s">
        <v>595</v>
      </c>
      <c r="D846" s="72" t="s">
        <v>102</v>
      </c>
      <c r="E846" s="72" t="s">
        <v>608</v>
      </c>
      <c r="F846" s="68">
        <v>45840</v>
      </c>
      <c r="G846" s="69" t="s">
        <v>415</v>
      </c>
      <c r="H846" s="70">
        <v>10</v>
      </c>
      <c r="I846" s="70"/>
      <c r="J846" s="70"/>
      <c r="K846" s="71">
        <v>399999.99999999959</v>
      </c>
      <c r="L846" s="6" t="s">
        <v>507</v>
      </c>
      <c r="M846" s="6" t="s">
        <v>505</v>
      </c>
      <c r="N846" s="6">
        <v>0</v>
      </c>
      <c r="O846" s="6"/>
      <c r="P846" s="6"/>
    </row>
    <row r="847" spans="1:16" ht="15.75" customHeight="1" x14ac:dyDescent="0.3">
      <c r="A847" s="67">
        <v>844</v>
      </c>
      <c r="B847" s="67" t="s">
        <v>444</v>
      </c>
      <c r="C847" s="49" t="s">
        <v>106</v>
      </c>
      <c r="D847" s="72" t="s">
        <v>102</v>
      </c>
      <c r="E847" s="72" t="s">
        <v>609</v>
      </c>
      <c r="F847" s="68">
        <v>45840</v>
      </c>
      <c r="G847" s="69" t="s">
        <v>415</v>
      </c>
      <c r="H847" s="70">
        <v>14</v>
      </c>
      <c r="I847" s="70"/>
      <c r="J847" s="70"/>
      <c r="K847" s="71">
        <v>70437.500000000189</v>
      </c>
      <c r="L847" s="6" t="s">
        <v>526</v>
      </c>
      <c r="M847" s="6" t="s">
        <v>505</v>
      </c>
      <c r="N847" s="6">
        <v>1</v>
      </c>
      <c r="O847" s="6"/>
      <c r="P847" s="6"/>
    </row>
    <row r="848" spans="1:16" ht="15.75" customHeight="1" x14ac:dyDescent="0.3">
      <c r="A848" s="67">
        <v>845</v>
      </c>
      <c r="B848" s="67" t="s">
        <v>444</v>
      </c>
      <c r="C848" s="49" t="s">
        <v>135</v>
      </c>
      <c r="D848" s="72" t="s">
        <v>102</v>
      </c>
      <c r="E848" s="72" t="s">
        <v>610</v>
      </c>
      <c r="F848" s="68">
        <v>45840</v>
      </c>
      <c r="G848" s="69" t="s">
        <v>415</v>
      </c>
      <c r="H848" s="70">
        <v>4</v>
      </c>
      <c r="I848" s="70"/>
      <c r="J848" s="70"/>
      <c r="K848" s="71">
        <v>172500.00000000047</v>
      </c>
      <c r="L848" s="6" t="s">
        <v>526</v>
      </c>
      <c r="M848" s="6" t="s">
        <v>505</v>
      </c>
      <c r="N848" s="6">
        <v>3</v>
      </c>
      <c r="O848" s="6"/>
      <c r="P848" s="6"/>
    </row>
    <row r="849" spans="1:16" ht="15.75" customHeight="1" x14ac:dyDescent="0.3">
      <c r="A849" s="67">
        <v>846</v>
      </c>
      <c r="B849" s="67" t="s">
        <v>444</v>
      </c>
      <c r="C849" s="49" t="s">
        <v>127</v>
      </c>
      <c r="D849" s="72" t="s">
        <v>102</v>
      </c>
      <c r="E849" s="72" t="s">
        <v>611</v>
      </c>
      <c r="F849" s="68">
        <v>45840</v>
      </c>
      <c r="G849" s="69" t="s">
        <v>415</v>
      </c>
      <c r="H849" s="70">
        <v>1</v>
      </c>
      <c r="I849" s="70"/>
      <c r="J849" s="70"/>
      <c r="K849" s="71">
        <v>43125.000000000116</v>
      </c>
      <c r="L849" s="6" t="s">
        <v>526</v>
      </c>
      <c r="M849" s="6" t="s">
        <v>505</v>
      </c>
      <c r="N849" s="6">
        <v>1</v>
      </c>
      <c r="O849" s="6"/>
      <c r="P849" s="6"/>
    </row>
    <row r="850" spans="1:16" ht="15.75" customHeight="1" x14ac:dyDescent="0.3">
      <c r="A850" s="67">
        <v>847</v>
      </c>
      <c r="B850" s="67" t="s">
        <v>444</v>
      </c>
      <c r="C850" s="49" t="s">
        <v>127</v>
      </c>
      <c r="D850" s="72" t="s">
        <v>102</v>
      </c>
      <c r="E850" s="72" t="s">
        <v>612</v>
      </c>
      <c r="F850" s="68">
        <v>45840</v>
      </c>
      <c r="G850" s="69" t="s">
        <v>415</v>
      </c>
      <c r="H850" s="70">
        <v>1</v>
      </c>
      <c r="I850" s="70"/>
      <c r="J850" s="70"/>
      <c r="K850" s="71">
        <v>43125.000000000116</v>
      </c>
      <c r="L850" s="6" t="s">
        <v>526</v>
      </c>
      <c r="M850" s="6" t="s">
        <v>505</v>
      </c>
      <c r="N850" s="6">
        <v>1</v>
      </c>
      <c r="O850" s="6"/>
      <c r="P850" s="6"/>
    </row>
    <row r="851" spans="1:16" ht="15.75" customHeight="1" x14ac:dyDescent="0.3">
      <c r="A851" s="67">
        <v>848</v>
      </c>
      <c r="B851" s="67" t="s">
        <v>471</v>
      </c>
      <c r="C851" s="49" t="s">
        <v>138</v>
      </c>
      <c r="D851" s="72" t="s">
        <v>100</v>
      </c>
      <c r="E851" s="72" t="s">
        <v>613</v>
      </c>
      <c r="F851" s="68">
        <v>45840</v>
      </c>
      <c r="G851" s="69" t="s">
        <v>415</v>
      </c>
      <c r="H851" s="70">
        <v>6</v>
      </c>
      <c r="I851" s="70"/>
      <c r="J851" s="70"/>
      <c r="K851" s="71">
        <v>1293750.0000000035</v>
      </c>
      <c r="L851" s="6" t="s">
        <v>516</v>
      </c>
      <c r="M851" s="6" t="s">
        <v>517</v>
      </c>
      <c r="N851" s="6">
        <v>0</v>
      </c>
      <c r="O851" s="6"/>
      <c r="P851" s="6"/>
    </row>
    <row r="852" spans="1:16" ht="15.75" customHeight="1" x14ac:dyDescent="0.3">
      <c r="A852" s="67">
        <v>849</v>
      </c>
      <c r="B852" s="67" t="s">
        <v>463</v>
      </c>
      <c r="C852" s="49" t="s">
        <v>242</v>
      </c>
      <c r="D852" s="72" t="s">
        <v>243</v>
      </c>
      <c r="E852" s="72" t="s">
        <v>614</v>
      </c>
      <c r="F852" s="68">
        <v>45840</v>
      </c>
      <c r="G852" s="69" t="s">
        <v>512</v>
      </c>
      <c r="H852" s="70">
        <v>1</v>
      </c>
      <c r="I852" s="70"/>
      <c r="J852" s="70"/>
      <c r="K852" s="71">
        <v>334999.99999999872</v>
      </c>
      <c r="L852" s="6" t="s">
        <v>513</v>
      </c>
      <c r="M852" s="6" t="s">
        <v>537</v>
      </c>
      <c r="N852" s="6">
        <v>0</v>
      </c>
      <c r="O852" s="6"/>
      <c r="P852" s="6"/>
    </row>
    <row r="853" spans="1:16" ht="15.75" customHeight="1" x14ac:dyDescent="0.3">
      <c r="A853" s="67">
        <v>850</v>
      </c>
      <c r="B853" s="67" t="s">
        <v>463</v>
      </c>
      <c r="C853" s="49" t="s">
        <v>242</v>
      </c>
      <c r="D853" s="72" t="s">
        <v>243</v>
      </c>
      <c r="E853" s="72" t="s">
        <v>614</v>
      </c>
      <c r="F853" s="68">
        <v>45840</v>
      </c>
      <c r="G853" s="69" t="s">
        <v>579</v>
      </c>
      <c r="H853" s="70">
        <v>1</v>
      </c>
      <c r="I853" s="70"/>
      <c r="J853" s="70"/>
      <c r="K853" s="71">
        <v>334999.99999999872</v>
      </c>
      <c r="L853" s="6" t="s">
        <v>513</v>
      </c>
      <c r="M853" s="6" t="s">
        <v>514</v>
      </c>
      <c r="N853" s="6">
        <v>12</v>
      </c>
      <c r="O853" s="6"/>
      <c r="P853" s="6"/>
    </row>
    <row r="854" spans="1:16" ht="15.75" customHeight="1" x14ac:dyDescent="0.3">
      <c r="A854" s="67">
        <v>851</v>
      </c>
      <c r="B854" s="67" t="s">
        <v>471</v>
      </c>
      <c r="C854" s="49" t="s">
        <v>138</v>
      </c>
      <c r="D854" s="72" t="s">
        <v>100</v>
      </c>
      <c r="E854" s="72" t="s">
        <v>615</v>
      </c>
      <c r="F854" s="68">
        <v>45840</v>
      </c>
      <c r="G854" s="69" t="s">
        <v>415</v>
      </c>
      <c r="H854" s="70">
        <v>0.5</v>
      </c>
      <c r="I854" s="70"/>
      <c r="J854" s="70"/>
      <c r="K854" s="71">
        <v>107812.50000000031</v>
      </c>
      <c r="L854" s="6" t="s">
        <v>513</v>
      </c>
      <c r="M854" s="6" t="s">
        <v>517</v>
      </c>
      <c r="N854" s="6">
        <v>0</v>
      </c>
      <c r="O854" s="6"/>
      <c r="P854" s="6"/>
    </row>
    <row r="855" spans="1:16" ht="15.75" customHeight="1" x14ac:dyDescent="0.3">
      <c r="A855" s="67">
        <v>852</v>
      </c>
      <c r="B855" s="67" t="s">
        <v>444</v>
      </c>
      <c r="C855" s="49" t="s">
        <v>138</v>
      </c>
      <c r="D855" s="72" t="s">
        <v>100</v>
      </c>
      <c r="E855" s="72" t="s">
        <v>615</v>
      </c>
      <c r="F855" s="68">
        <v>45840</v>
      </c>
      <c r="G855" s="69" t="s">
        <v>415</v>
      </c>
      <c r="H855" s="70">
        <v>6</v>
      </c>
      <c r="I855" s="70"/>
      <c r="J855" s="70"/>
      <c r="K855" s="71">
        <v>1293750.0000000035</v>
      </c>
      <c r="L855" s="6" t="s">
        <v>543</v>
      </c>
      <c r="M855" s="6" t="s">
        <v>517</v>
      </c>
      <c r="N855" s="6">
        <v>0</v>
      </c>
      <c r="O855" s="6"/>
      <c r="P855" s="6"/>
    </row>
    <row r="856" spans="1:16" ht="15.75" customHeight="1" x14ac:dyDescent="0.3">
      <c r="A856" s="67">
        <v>853</v>
      </c>
      <c r="B856" s="67" t="s">
        <v>444</v>
      </c>
      <c r="C856" s="49" t="s">
        <v>138</v>
      </c>
      <c r="D856" s="72" t="s">
        <v>100</v>
      </c>
      <c r="E856" s="72" t="s">
        <v>615</v>
      </c>
      <c r="F856" s="68">
        <v>45840</v>
      </c>
      <c r="G856" s="69" t="s">
        <v>415</v>
      </c>
      <c r="H856" s="70">
        <v>0.5</v>
      </c>
      <c r="I856" s="70"/>
      <c r="J856" s="70"/>
      <c r="K856" s="71">
        <v>107812.50000000031</v>
      </c>
      <c r="L856" s="6" t="s">
        <v>543</v>
      </c>
      <c r="M856" s="6" t="s">
        <v>517</v>
      </c>
      <c r="N856" s="6">
        <v>0</v>
      </c>
      <c r="O856" s="6"/>
      <c r="P856" s="6"/>
    </row>
    <row r="857" spans="1:16" ht="15.75" customHeight="1" x14ac:dyDescent="0.3">
      <c r="A857" s="67">
        <v>854</v>
      </c>
      <c r="B857" s="67" t="s">
        <v>413</v>
      </c>
      <c r="C857" s="49" t="s">
        <v>59</v>
      </c>
      <c r="D857" s="72" t="s">
        <v>60</v>
      </c>
      <c r="E857" s="72" t="s">
        <v>616</v>
      </c>
      <c r="F857" s="68">
        <v>45840</v>
      </c>
      <c r="G857" s="69" t="s">
        <v>415</v>
      </c>
      <c r="H857" s="70">
        <v>7</v>
      </c>
      <c r="I857" s="70"/>
      <c r="J857" s="70"/>
      <c r="K857" s="71">
        <v>288749.99999999919</v>
      </c>
      <c r="L857" s="6" t="s">
        <v>509</v>
      </c>
      <c r="M857" s="6" t="s">
        <v>505</v>
      </c>
      <c r="N857" s="6">
        <v>5</v>
      </c>
      <c r="O857" s="6"/>
      <c r="P857" s="6"/>
    </row>
    <row r="858" spans="1:16" ht="15.75" customHeight="1" x14ac:dyDescent="0.3">
      <c r="A858" s="67">
        <v>855</v>
      </c>
      <c r="B858" s="67" t="s">
        <v>413</v>
      </c>
      <c r="C858" s="49" t="s">
        <v>70</v>
      </c>
      <c r="D858" s="72" t="s">
        <v>69</v>
      </c>
      <c r="E858" s="72" t="s">
        <v>617</v>
      </c>
      <c r="F858" s="68">
        <v>45840</v>
      </c>
      <c r="G858" s="69" t="s">
        <v>600</v>
      </c>
      <c r="H858" s="70">
        <v>1</v>
      </c>
      <c r="I858" s="70"/>
      <c r="J858" s="70"/>
      <c r="K858" s="71">
        <v>30937.499999999909</v>
      </c>
      <c r="L858" s="6" t="s">
        <v>618</v>
      </c>
      <c r="M858" s="6" t="s">
        <v>537</v>
      </c>
      <c r="N858" s="6">
        <v>0</v>
      </c>
      <c r="O858" s="6"/>
      <c r="P858" s="6"/>
    </row>
    <row r="859" spans="1:16" ht="15.75" customHeight="1" x14ac:dyDescent="0.3">
      <c r="A859" s="67">
        <v>856</v>
      </c>
      <c r="B859" s="67" t="s">
        <v>490</v>
      </c>
      <c r="C859" s="49" t="s">
        <v>138</v>
      </c>
      <c r="D859" s="72" t="s">
        <v>100</v>
      </c>
      <c r="E859" s="72" t="s">
        <v>619</v>
      </c>
      <c r="F859" s="68">
        <v>45840</v>
      </c>
      <c r="G859" s="69" t="s">
        <v>415</v>
      </c>
      <c r="H859" s="70">
        <v>6</v>
      </c>
      <c r="I859" s="70"/>
      <c r="J859" s="70"/>
      <c r="K859" s="71">
        <v>1237499.9999999965</v>
      </c>
      <c r="L859" s="6" t="s">
        <v>516</v>
      </c>
      <c r="M859" s="6" t="s">
        <v>517</v>
      </c>
      <c r="N859" s="6">
        <v>0</v>
      </c>
      <c r="O859" s="6"/>
      <c r="P859" s="6"/>
    </row>
    <row r="860" spans="1:16" ht="15.75" customHeight="1" x14ac:dyDescent="0.3">
      <c r="A860" s="67">
        <v>857</v>
      </c>
      <c r="B860" s="67" t="s">
        <v>474</v>
      </c>
      <c r="C860" s="49" t="s">
        <v>242</v>
      </c>
      <c r="D860" s="72" t="s">
        <v>243</v>
      </c>
      <c r="E860" s="72" t="s">
        <v>620</v>
      </c>
      <c r="F860" s="68">
        <v>45840</v>
      </c>
      <c r="G860" s="69" t="s">
        <v>579</v>
      </c>
      <c r="H860" s="70">
        <v>1</v>
      </c>
      <c r="I860" s="70"/>
      <c r="J860" s="70"/>
      <c r="K860" s="71">
        <v>350000.00000000064</v>
      </c>
      <c r="L860" s="6" t="s">
        <v>513</v>
      </c>
      <c r="M860" s="6" t="s">
        <v>514</v>
      </c>
      <c r="N860" s="6">
        <v>1</v>
      </c>
      <c r="O860" s="6"/>
      <c r="P860" s="6"/>
    </row>
    <row r="861" spans="1:16" ht="15.75" customHeight="1" x14ac:dyDescent="0.3">
      <c r="A861" s="67">
        <v>858</v>
      </c>
      <c r="B861" s="67" t="s">
        <v>474</v>
      </c>
      <c r="C861" s="49" t="s">
        <v>164</v>
      </c>
      <c r="D861" s="72" t="s">
        <v>100</v>
      </c>
      <c r="E861" s="72" t="s">
        <v>621</v>
      </c>
      <c r="F861" s="68">
        <v>45840</v>
      </c>
      <c r="G861" s="69" t="s">
        <v>415</v>
      </c>
      <c r="H861" s="70">
        <v>1</v>
      </c>
      <c r="I861" s="70"/>
      <c r="J861" s="70"/>
      <c r="K861" s="71">
        <v>525000.00000000093</v>
      </c>
      <c r="L861" s="6" t="s">
        <v>519</v>
      </c>
      <c r="M861" s="6" t="s">
        <v>531</v>
      </c>
      <c r="N861" s="6">
        <v>1</v>
      </c>
      <c r="O861" s="6"/>
      <c r="P861" s="6"/>
    </row>
    <row r="862" spans="1:16" ht="15.75" customHeight="1" x14ac:dyDescent="0.3">
      <c r="A862" s="67">
        <v>859</v>
      </c>
      <c r="B862" s="67" t="s">
        <v>490</v>
      </c>
      <c r="C862" s="49" t="s">
        <v>135</v>
      </c>
      <c r="D862" s="72" t="s">
        <v>102</v>
      </c>
      <c r="E862" s="72" t="s">
        <v>622</v>
      </c>
      <c r="F862" s="68">
        <v>45840</v>
      </c>
      <c r="G862" s="69" t="s">
        <v>415</v>
      </c>
      <c r="H862" s="70">
        <v>7</v>
      </c>
      <c r="I862" s="70"/>
      <c r="J862" s="70"/>
      <c r="K862" s="71">
        <v>288749.99999999919</v>
      </c>
      <c r="L862" s="6" t="s">
        <v>526</v>
      </c>
      <c r="M862" s="6" t="s">
        <v>505</v>
      </c>
      <c r="N862" s="6">
        <v>4</v>
      </c>
      <c r="O862" s="6"/>
      <c r="P862" s="6"/>
    </row>
    <row r="863" spans="1:16" ht="15.75" customHeight="1" x14ac:dyDescent="0.3">
      <c r="A863" s="67">
        <v>860</v>
      </c>
      <c r="B863" s="67" t="s">
        <v>497</v>
      </c>
      <c r="C863" s="49" t="s">
        <v>59</v>
      </c>
      <c r="D863" s="72" t="s">
        <v>60</v>
      </c>
      <c r="E863" s="72" t="s">
        <v>623</v>
      </c>
      <c r="F863" s="68">
        <v>45840</v>
      </c>
      <c r="G863" s="69" t="s">
        <v>415</v>
      </c>
      <c r="H863" s="70">
        <v>7</v>
      </c>
      <c r="I863" s="70"/>
      <c r="J863" s="70"/>
      <c r="K863" s="71">
        <v>301875.00000000081</v>
      </c>
      <c r="L863" s="6" t="s">
        <v>509</v>
      </c>
      <c r="M863" s="6" t="s">
        <v>514</v>
      </c>
      <c r="N863" s="6">
        <v>2</v>
      </c>
      <c r="O863" s="6"/>
      <c r="P863" s="6"/>
    </row>
    <row r="864" spans="1:16" ht="15.75" customHeight="1" x14ac:dyDescent="0.3">
      <c r="A864" s="67">
        <v>861</v>
      </c>
      <c r="B864" s="67" t="s">
        <v>459</v>
      </c>
      <c r="C864" s="49" t="s">
        <v>59</v>
      </c>
      <c r="D864" s="72" t="s">
        <v>60</v>
      </c>
      <c r="E864" s="72" t="s">
        <v>624</v>
      </c>
      <c r="F864" s="68">
        <v>45840</v>
      </c>
      <c r="G864" s="69" t="s">
        <v>418</v>
      </c>
      <c r="H864" s="70">
        <v>8</v>
      </c>
      <c r="I864" s="70"/>
      <c r="J864" s="70"/>
      <c r="K864" s="71">
        <v>340000.00000000128</v>
      </c>
      <c r="L864" s="6" t="s">
        <v>509</v>
      </c>
      <c r="M864" s="6" t="s">
        <v>505</v>
      </c>
      <c r="N864" s="6">
        <v>3</v>
      </c>
      <c r="O864" s="6"/>
      <c r="P864" s="6"/>
    </row>
    <row r="865" spans="1:16" ht="15.75" customHeight="1" x14ac:dyDescent="0.3">
      <c r="A865" s="67">
        <v>862</v>
      </c>
      <c r="B865" s="67" t="s">
        <v>459</v>
      </c>
      <c r="C865" s="49" t="s">
        <v>625</v>
      </c>
      <c r="D865" s="72" t="s">
        <v>100</v>
      </c>
      <c r="E865" s="72" t="s">
        <v>626</v>
      </c>
      <c r="F865" s="68">
        <v>45840</v>
      </c>
      <c r="G865" s="69" t="s">
        <v>627</v>
      </c>
      <c r="H865" s="70">
        <v>6</v>
      </c>
      <c r="I865" s="70"/>
      <c r="J865" s="70"/>
      <c r="K865" s="71">
        <v>255000.00000000096</v>
      </c>
      <c r="L865" s="6" t="s">
        <v>618</v>
      </c>
      <c r="M865" s="6" t="s">
        <v>517</v>
      </c>
      <c r="N865" s="6">
        <v>1</v>
      </c>
      <c r="O865" s="6"/>
      <c r="P865" s="6"/>
    </row>
    <row r="866" spans="1:16" ht="15.75" customHeight="1" x14ac:dyDescent="0.3">
      <c r="A866" s="67">
        <v>863</v>
      </c>
      <c r="B866" s="67" t="s">
        <v>535</v>
      </c>
      <c r="C866" s="49" t="s">
        <v>242</v>
      </c>
      <c r="D866" s="72" t="s">
        <v>243</v>
      </c>
      <c r="E866" s="72" t="s">
        <v>628</v>
      </c>
      <c r="F866" s="68">
        <v>45840</v>
      </c>
      <c r="G866" s="69" t="s">
        <v>586</v>
      </c>
      <c r="H866" s="70">
        <v>1</v>
      </c>
      <c r="I866" s="70"/>
      <c r="J866" s="70"/>
      <c r="K866" s="71">
        <v>649999.99999999872</v>
      </c>
      <c r="L866" s="6" t="s">
        <v>513</v>
      </c>
      <c r="M866" s="6" t="s">
        <v>580</v>
      </c>
      <c r="N866" s="6">
        <v>9</v>
      </c>
      <c r="O866" s="6"/>
      <c r="P866" s="6"/>
    </row>
    <row r="867" spans="1:16" ht="15.75" customHeight="1" x14ac:dyDescent="0.3">
      <c r="A867" s="67">
        <v>864</v>
      </c>
      <c r="B867" s="67" t="s">
        <v>535</v>
      </c>
      <c r="C867" s="49" t="s">
        <v>138</v>
      </c>
      <c r="D867" s="72" t="s">
        <v>100</v>
      </c>
      <c r="E867" s="72" t="s">
        <v>629</v>
      </c>
      <c r="F867" s="68">
        <v>45840</v>
      </c>
      <c r="G867" s="69" t="s">
        <v>415</v>
      </c>
      <c r="H867" s="70">
        <v>0.2</v>
      </c>
      <c r="I867" s="70"/>
      <c r="J867" s="70"/>
      <c r="K867" s="71">
        <v>40624.99999999992</v>
      </c>
      <c r="L867" s="6" t="s">
        <v>516</v>
      </c>
      <c r="M867" s="6" t="s">
        <v>517</v>
      </c>
      <c r="N867" s="6">
        <v>0.1</v>
      </c>
      <c r="O867" s="6"/>
      <c r="P867" s="6"/>
    </row>
    <row r="868" spans="1:16" ht="15.75" customHeight="1" x14ac:dyDescent="0.3">
      <c r="A868" s="67">
        <v>865</v>
      </c>
      <c r="B868" s="67" t="s">
        <v>499</v>
      </c>
      <c r="C868" s="49" t="s">
        <v>239</v>
      </c>
      <c r="D868" s="72" t="s">
        <v>100</v>
      </c>
      <c r="E868" s="72" t="s">
        <v>630</v>
      </c>
      <c r="F868" s="68">
        <v>45840</v>
      </c>
      <c r="G868" s="69" t="s">
        <v>435</v>
      </c>
      <c r="H868" s="70">
        <v>45</v>
      </c>
      <c r="I868" s="70"/>
      <c r="J868" s="70"/>
      <c r="K868" s="71">
        <v>119999.99999999988</v>
      </c>
      <c r="L868" s="6" t="s">
        <v>507</v>
      </c>
      <c r="M868" s="6" t="s">
        <v>505</v>
      </c>
      <c r="N868" s="6">
        <v>1</v>
      </c>
      <c r="O868" s="6"/>
      <c r="P868" s="6"/>
    </row>
    <row r="869" spans="1:16" ht="15.75" customHeight="1" x14ac:dyDescent="0.3">
      <c r="A869" s="67">
        <v>866</v>
      </c>
      <c r="B869" s="67" t="s">
        <v>499</v>
      </c>
      <c r="C869" s="49" t="s">
        <v>173</v>
      </c>
      <c r="D869" s="72" t="s">
        <v>100</v>
      </c>
      <c r="E869" s="72" t="s">
        <v>631</v>
      </c>
      <c r="F869" s="68">
        <v>45840</v>
      </c>
      <c r="G869" s="69" t="s">
        <v>632</v>
      </c>
      <c r="H869" s="70">
        <v>1</v>
      </c>
      <c r="I869" s="70"/>
      <c r="J869" s="70"/>
      <c r="K869" s="71">
        <v>159999.99999999985</v>
      </c>
      <c r="L869" s="6" t="s">
        <v>507</v>
      </c>
      <c r="M869" s="6" t="s">
        <v>505</v>
      </c>
      <c r="N869" s="6">
        <v>1</v>
      </c>
      <c r="O869" s="6"/>
      <c r="P869" s="6"/>
    </row>
    <row r="870" spans="1:16" ht="15.75" customHeight="1" x14ac:dyDescent="0.3">
      <c r="A870" s="67">
        <v>867</v>
      </c>
      <c r="B870" s="67" t="s">
        <v>501</v>
      </c>
      <c r="C870" s="49" t="s">
        <v>110</v>
      </c>
      <c r="D870" s="72" t="s">
        <v>102</v>
      </c>
      <c r="E870" s="72" t="s">
        <v>633</v>
      </c>
      <c r="F870" s="68">
        <v>45840</v>
      </c>
      <c r="G870" s="69" t="s">
        <v>415</v>
      </c>
      <c r="H870" s="70">
        <v>19</v>
      </c>
      <c r="I870" s="70"/>
      <c r="J870" s="70"/>
      <c r="K870" s="71">
        <v>265999.99999999971</v>
      </c>
      <c r="L870" s="6" t="s">
        <v>507</v>
      </c>
      <c r="M870" s="6" t="s">
        <v>505</v>
      </c>
      <c r="N870" s="6">
        <v>1</v>
      </c>
      <c r="O870" s="6"/>
      <c r="P870" s="6"/>
    </row>
    <row r="871" spans="1:16" ht="15.75" customHeight="1" x14ac:dyDescent="0.3">
      <c r="A871" s="67">
        <v>868</v>
      </c>
      <c r="B871" s="67" t="s">
        <v>471</v>
      </c>
      <c r="C871" s="49" t="s">
        <v>138</v>
      </c>
      <c r="D871" s="49" t="s">
        <v>100</v>
      </c>
      <c r="E871" s="49" t="s">
        <v>634</v>
      </c>
      <c r="F871" s="68">
        <v>45841</v>
      </c>
      <c r="G871" s="69" t="s">
        <v>415</v>
      </c>
      <c r="H871" s="70">
        <v>4</v>
      </c>
      <c r="I871" s="70"/>
      <c r="J871" s="70"/>
      <c r="K871" s="71">
        <v>1121250.000000003</v>
      </c>
      <c r="L871" s="6" t="s">
        <v>516</v>
      </c>
      <c r="M871" s="6" t="s">
        <v>517</v>
      </c>
      <c r="N871" s="6">
        <v>0</v>
      </c>
      <c r="O871" s="6"/>
      <c r="P871" s="6"/>
    </row>
    <row r="872" spans="1:16" ht="15.75" customHeight="1" x14ac:dyDescent="0.3">
      <c r="A872" s="67">
        <v>869</v>
      </c>
      <c r="B872" s="67" t="s">
        <v>482</v>
      </c>
      <c r="C872" s="49" t="s">
        <v>164</v>
      </c>
      <c r="D872" s="49" t="s">
        <v>100</v>
      </c>
      <c r="E872" s="49" t="s">
        <v>635</v>
      </c>
      <c r="F872" s="68">
        <v>45841</v>
      </c>
      <c r="G872" s="69" t="s">
        <v>415</v>
      </c>
      <c r="H872" s="70">
        <v>1</v>
      </c>
      <c r="I872" s="70"/>
      <c r="J872" s="70"/>
      <c r="K872" s="71">
        <v>502499.99999999808</v>
      </c>
      <c r="L872" s="6" t="s">
        <v>530</v>
      </c>
      <c r="M872" s="6" t="s">
        <v>593</v>
      </c>
      <c r="N872" s="6">
        <v>0</v>
      </c>
      <c r="O872" s="6"/>
      <c r="P872" s="6"/>
    </row>
    <row r="873" spans="1:16" ht="15.75" customHeight="1" x14ac:dyDescent="0.3">
      <c r="A873" s="67">
        <v>870</v>
      </c>
      <c r="B873" s="67" t="s">
        <v>463</v>
      </c>
      <c r="C873" s="49" t="s">
        <v>242</v>
      </c>
      <c r="D873" s="49" t="s">
        <v>243</v>
      </c>
      <c r="E873" s="49" t="s">
        <v>636</v>
      </c>
      <c r="F873" s="68">
        <v>45841</v>
      </c>
      <c r="G873" s="69" t="s">
        <v>512</v>
      </c>
      <c r="H873" s="70">
        <v>1</v>
      </c>
      <c r="I873" s="70"/>
      <c r="J873" s="70"/>
      <c r="K873" s="71">
        <v>334999.99999999872</v>
      </c>
      <c r="L873" s="6" t="s">
        <v>513</v>
      </c>
      <c r="M873" s="6" t="s">
        <v>537</v>
      </c>
      <c r="N873" s="6">
        <v>1</v>
      </c>
      <c r="O873" s="6"/>
      <c r="P873" s="6"/>
    </row>
    <row r="874" spans="1:16" ht="15.75" customHeight="1" x14ac:dyDescent="0.3">
      <c r="A874" s="67">
        <v>871</v>
      </c>
      <c r="B874" s="67" t="s">
        <v>413</v>
      </c>
      <c r="C874" s="49" t="s">
        <v>59</v>
      </c>
      <c r="D874" s="49" t="s">
        <v>60</v>
      </c>
      <c r="E874" s="49" t="s">
        <v>637</v>
      </c>
      <c r="F874" s="77">
        <v>45841</v>
      </c>
      <c r="G874" s="72" t="s">
        <v>415</v>
      </c>
      <c r="H874" s="78">
        <v>7</v>
      </c>
      <c r="I874" s="78"/>
      <c r="J874" s="78"/>
      <c r="K874" s="79">
        <v>288749.99999999919</v>
      </c>
      <c r="L874" s="80" t="s">
        <v>509</v>
      </c>
      <c r="M874" s="81" t="s">
        <v>510</v>
      </c>
      <c r="N874" s="80">
        <v>6</v>
      </c>
      <c r="O874" s="80"/>
      <c r="P874" s="80"/>
    </row>
    <row r="875" spans="1:16" ht="15.75" customHeight="1" x14ac:dyDescent="0.3">
      <c r="A875" s="67">
        <v>872</v>
      </c>
      <c r="B875" s="67" t="s">
        <v>413</v>
      </c>
      <c r="C875" s="49" t="s">
        <v>138</v>
      </c>
      <c r="D875" s="72" t="s">
        <v>100</v>
      </c>
      <c r="E875" s="72" t="s">
        <v>638</v>
      </c>
      <c r="F875" s="68">
        <v>45841</v>
      </c>
      <c r="G875" s="69" t="s">
        <v>415</v>
      </c>
      <c r="H875" s="70">
        <v>7</v>
      </c>
      <c r="I875" s="70"/>
      <c r="J875" s="70"/>
      <c r="K875" s="71">
        <v>1876874.9999999946</v>
      </c>
      <c r="L875" s="6" t="s">
        <v>618</v>
      </c>
      <c r="M875" s="6" t="s">
        <v>517</v>
      </c>
      <c r="N875" s="6">
        <v>0</v>
      </c>
      <c r="O875" s="6"/>
      <c r="P875" s="6"/>
    </row>
    <row r="876" spans="1:16" ht="15.75" customHeight="1" x14ac:dyDescent="0.3">
      <c r="A876" s="67">
        <v>873</v>
      </c>
      <c r="B876" s="67" t="s">
        <v>471</v>
      </c>
      <c r="C876" s="49" t="s">
        <v>244</v>
      </c>
      <c r="D876" s="49" t="s">
        <v>245</v>
      </c>
      <c r="E876" s="49" t="s">
        <v>246</v>
      </c>
      <c r="F876" s="68">
        <v>45841</v>
      </c>
      <c r="G876" s="69" t="s">
        <v>639</v>
      </c>
      <c r="H876" s="70">
        <v>89</v>
      </c>
      <c r="I876" s="70"/>
      <c r="J876" s="70"/>
      <c r="K876" s="71">
        <v>447781.25000000122</v>
      </c>
      <c r="L876" s="6" t="s">
        <v>507</v>
      </c>
      <c r="M876" s="6" t="s">
        <v>640</v>
      </c>
      <c r="N876" s="6">
        <v>1</v>
      </c>
      <c r="O876" s="6"/>
      <c r="P876" s="6"/>
    </row>
    <row r="877" spans="1:16" ht="15.75" customHeight="1" x14ac:dyDescent="0.3">
      <c r="A877" s="67">
        <v>874</v>
      </c>
      <c r="B877" s="67" t="s">
        <v>444</v>
      </c>
      <c r="C877" s="49" t="s">
        <v>138</v>
      </c>
      <c r="D877" s="49" t="s">
        <v>100</v>
      </c>
      <c r="E877" s="49" t="s">
        <v>641</v>
      </c>
      <c r="F877" s="68">
        <v>45841</v>
      </c>
      <c r="G877" s="69" t="s">
        <v>415</v>
      </c>
      <c r="H877" s="70">
        <v>4</v>
      </c>
      <c r="I877" s="70"/>
      <c r="J877" s="70"/>
      <c r="K877" s="71">
        <v>1121250.000000003</v>
      </c>
      <c r="L877" s="6" t="s">
        <v>554</v>
      </c>
      <c r="M877" s="6" t="s">
        <v>517</v>
      </c>
      <c r="N877" s="6">
        <v>0</v>
      </c>
      <c r="O877" s="6"/>
      <c r="P877" s="6"/>
    </row>
    <row r="878" spans="1:16" ht="15.75" customHeight="1" x14ac:dyDescent="0.3">
      <c r="A878" s="67">
        <v>875</v>
      </c>
      <c r="B878" s="67" t="s">
        <v>444</v>
      </c>
      <c r="C878" s="49" t="s">
        <v>138</v>
      </c>
      <c r="D878" s="49" t="s">
        <v>100</v>
      </c>
      <c r="E878" s="49" t="s">
        <v>641</v>
      </c>
      <c r="F878" s="68">
        <v>45841</v>
      </c>
      <c r="G878" s="69" t="s">
        <v>415</v>
      </c>
      <c r="H878" s="70">
        <v>8</v>
      </c>
      <c r="I878" s="70"/>
      <c r="J878" s="70"/>
      <c r="K878" s="71">
        <v>2242500.0000000061</v>
      </c>
      <c r="L878" s="6" t="s">
        <v>504</v>
      </c>
      <c r="M878" s="6" t="s">
        <v>593</v>
      </c>
      <c r="N878" s="6">
        <v>3</v>
      </c>
      <c r="O878" s="6"/>
      <c r="P878" s="6"/>
    </row>
    <row r="879" spans="1:16" ht="15.75" customHeight="1" x14ac:dyDescent="0.3">
      <c r="A879" s="67">
        <v>876</v>
      </c>
      <c r="B879" s="67" t="s">
        <v>444</v>
      </c>
      <c r="C879" s="49" t="s">
        <v>135</v>
      </c>
      <c r="D879" s="49" t="s">
        <v>102</v>
      </c>
      <c r="E879" s="49" t="s">
        <v>642</v>
      </c>
      <c r="F879" s="68">
        <v>45841</v>
      </c>
      <c r="G879" s="69" t="s">
        <v>415</v>
      </c>
      <c r="H879" s="70">
        <v>2</v>
      </c>
      <c r="I879" s="70"/>
      <c r="J879" s="70"/>
      <c r="K879" s="71">
        <v>115000.00000000032</v>
      </c>
      <c r="L879" s="6" t="s">
        <v>526</v>
      </c>
      <c r="M879" s="6" t="s">
        <v>505</v>
      </c>
      <c r="N879" s="6">
        <v>2</v>
      </c>
      <c r="O879" s="6"/>
      <c r="P879" s="6"/>
    </row>
    <row r="880" spans="1:16" ht="15.75" customHeight="1" x14ac:dyDescent="0.3">
      <c r="A880" s="67">
        <v>877</v>
      </c>
      <c r="B880" s="67" t="s">
        <v>430</v>
      </c>
      <c r="C880" s="49" t="s">
        <v>502</v>
      </c>
      <c r="D880" s="49" t="s">
        <v>100</v>
      </c>
      <c r="E880" s="49" t="s">
        <v>643</v>
      </c>
      <c r="F880" s="68">
        <v>45841</v>
      </c>
      <c r="G880" s="69" t="s">
        <v>426</v>
      </c>
      <c r="H880" s="70">
        <v>7</v>
      </c>
      <c r="I880" s="70"/>
      <c r="J880" s="70"/>
      <c r="K880" s="71">
        <v>406875.00000000041</v>
      </c>
      <c r="L880" s="6" t="s">
        <v>507</v>
      </c>
      <c r="M880" s="6" t="s">
        <v>580</v>
      </c>
      <c r="N880" s="6">
        <v>2</v>
      </c>
      <c r="O880" s="6"/>
      <c r="P880" s="6"/>
    </row>
    <row r="881" spans="1:16" ht="15.75" customHeight="1" x14ac:dyDescent="0.3">
      <c r="A881" s="67">
        <v>878</v>
      </c>
      <c r="B881" s="67" t="s">
        <v>430</v>
      </c>
      <c r="C881" s="49" t="s">
        <v>138</v>
      </c>
      <c r="D881" s="49" t="s">
        <v>100</v>
      </c>
      <c r="E881" s="49" t="s">
        <v>644</v>
      </c>
      <c r="F881" s="68">
        <v>45841</v>
      </c>
      <c r="G881" s="69" t="s">
        <v>415</v>
      </c>
      <c r="H881" s="70">
        <v>8</v>
      </c>
      <c r="I881" s="70"/>
      <c r="J881" s="70"/>
      <c r="K881" s="71">
        <v>2015000.0000000021</v>
      </c>
      <c r="L881" s="6" t="s">
        <v>554</v>
      </c>
      <c r="M881" s="6" t="s">
        <v>517</v>
      </c>
      <c r="N881" s="6">
        <v>1</v>
      </c>
      <c r="O881" s="6"/>
      <c r="P881" s="6"/>
    </row>
    <row r="882" spans="1:16" ht="15.75" customHeight="1" x14ac:dyDescent="0.3">
      <c r="A882" s="67">
        <v>879</v>
      </c>
      <c r="B882" s="67" t="s">
        <v>490</v>
      </c>
      <c r="C882" s="49" t="s">
        <v>138</v>
      </c>
      <c r="D882" s="49" t="s">
        <v>100</v>
      </c>
      <c r="E882" s="49" t="s">
        <v>645</v>
      </c>
      <c r="F882" s="68">
        <v>45841</v>
      </c>
      <c r="G882" s="69" t="s">
        <v>415</v>
      </c>
      <c r="H882" s="70">
        <v>6</v>
      </c>
      <c r="I882" s="70"/>
      <c r="J882" s="70"/>
      <c r="K882" s="71">
        <v>1608749.9999999953</v>
      </c>
      <c r="L882" s="6" t="s">
        <v>516</v>
      </c>
      <c r="M882" s="6" t="s">
        <v>517</v>
      </c>
      <c r="N882" s="6">
        <v>0</v>
      </c>
      <c r="O882" s="6"/>
      <c r="P882" s="6"/>
    </row>
    <row r="883" spans="1:16" ht="15.75" customHeight="1" x14ac:dyDescent="0.3">
      <c r="A883" s="67">
        <v>880</v>
      </c>
      <c r="B883" s="67" t="s">
        <v>490</v>
      </c>
      <c r="C883" s="49" t="s">
        <v>214</v>
      </c>
      <c r="D883" s="49" t="s">
        <v>102</v>
      </c>
      <c r="E883" s="49" t="s">
        <v>646</v>
      </c>
      <c r="F883" s="68">
        <v>45841</v>
      </c>
      <c r="G883" s="69" t="s">
        <v>466</v>
      </c>
      <c r="H883" s="70">
        <v>7</v>
      </c>
      <c r="I883" s="70"/>
      <c r="J883" s="70"/>
      <c r="K883" s="71">
        <v>433124.99999999872</v>
      </c>
      <c r="L883" s="6" t="s">
        <v>526</v>
      </c>
      <c r="M883" s="6" t="s">
        <v>505</v>
      </c>
      <c r="N883" s="6">
        <v>5</v>
      </c>
      <c r="O883" s="6"/>
      <c r="P883" s="6"/>
    </row>
    <row r="884" spans="1:16" ht="15.75" customHeight="1" x14ac:dyDescent="0.3">
      <c r="A884" s="67">
        <v>881</v>
      </c>
      <c r="B884" s="67" t="s">
        <v>474</v>
      </c>
      <c r="C884" s="72" t="s">
        <v>242</v>
      </c>
      <c r="D884" s="49" t="s">
        <v>243</v>
      </c>
      <c r="E884" s="49" t="s">
        <v>647</v>
      </c>
      <c r="F884" s="68">
        <v>45841</v>
      </c>
      <c r="G884" s="69" t="s">
        <v>512</v>
      </c>
      <c r="H884" s="70">
        <v>0.5</v>
      </c>
      <c r="I884" s="70"/>
      <c r="J884" s="70"/>
      <c r="K884" s="71">
        <v>175000.00000000032</v>
      </c>
      <c r="L884" s="6" t="s">
        <v>513</v>
      </c>
      <c r="M884" s="6" t="s">
        <v>514</v>
      </c>
      <c r="N884" s="6">
        <v>1</v>
      </c>
      <c r="O884" s="6"/>
      <c r="P884" s="6"/>
    </row>
    <row r="885" spans="1:16" ht="15.75" customHeight="1" x14ac:dyDescent="0.3">
      <c r="A885" s="67">
        <v>882</v>
      </c>
      <c r="B885" s="67" t="s">
        <v>474</v>
      </c>
      <c r="C885" s="72" t="s">
        <v>164</v>
      </c>
      <c r="D885" s="49" t="s">
        <v>100</v>
      </c>
      <c r="E885" s="49" t="s">
        <v>648</v>
      </c>
      <c r="F885" s="68">
        <v>45841</v>
      </c>
      <c r="G885" s="69" t="s">
        <v>415</v>
      </c>
      <c r="H885" s="70">
        <v>0.5</v>
      </c>
      <c r="I885" s="70"/>
      <c r="J885" s="70"/>
      <c r="K885" s="71">
        <v>262500.00000000047</v>
      </c>
      <c r="L885" s="6" t="s">
        <v>576</v>
      </c>
      <c r="M885" s="6" t="s">
        <v>531</v>
      </c>
      <c r="N885" s="6">
        <v>1</v>
      </c>
      <c r="O885" s="6"/>
      <c r="P885" s="6"/>
    </row>
    <row r="886" spans="1:16" ht="15.75" customHeight="1" x14ac:dyDescent="0.3">
      <c r="A886" s="67">
        <v>883</v>
      </c>
      <c r="B886" s="67" t="s">
        <v>497</v>
      </c>
      <c r="C886" s="49" t="s">
        <v>59</v>
      </c>
      <c r="D886" s="49" t="s">
        <v>60</v>
      </c>
      <c r="E886" s="49" t="s">
        <v>649</v>
      </c>
      <c r="F886" s="68">
        <v>45841</v>
      </c>
      <c r="G886" s="69" t="s">
        <v>650</v>
      </c>
      <c r="H886" s="70">
        <v>5</v>
      </c>
      <c r="I886" s="70"/>
      <c r="J886" s="70"/>
      <c r="K886" s="71">
        <v>215625.00000000061</v>
      </c>
      <c r="L886" s="6" t="s">
        <v>509</v>
      </c>
      <c r="M886" s="6" t="s">
        <v>505</v>
      </c>
      <c r="N886" s="6">
        <v>3</v>
      </c>
      <c r="O886" s="6"/>
      <c r="P886" s="6"/>
    </row>
    <row r="887" spans="1:16" ht="15.75" customHeight="1" x14ac:dyDescent="0.3">
      <c r="A887" s="67">
        <v>884</v>
      </c>
      <c r="B887" s="67" t="s">
        <v>535</v>
      </c>
      <c r="C887" s="49" t="s">
        <v>242</v>
      </c>
      <c r="D887" s="49" t="s">
        <v>243</v>
      </c>
      <c r="E887" s="49" t="s">
        <v>651</v>
      </c>
      <c r="F887" s="68">
        <v>45842</v>
      </c>
      <c r="G887" s="69" t="s">
        <v>579</v>
      </c>
      <c r="H887" s="70">
        <v>1</v>
      </c>
      <c r="I887" s="70"/>
      <c r="J887" s="70"/>
      <c r="K887" s="71">
        <v>324999.99999999936</v>
      </c>
      <c r="L887" s="6" t="s">
        <v>513</v>
      </c>
      <c r="M887" s="6" t="s">
        <v>580</v>
      </c>
      <c r="N887" s="6">
        <v>12</v>
      </c>
      <c r="O887" s="6"/>
      <c r="P887" s="6"/>
    </row>
    <row r="888" spans="1:16" ht="15.75" customHeight="1" x14ac:dyDescent="0.3">
      <c r="A888" s="67">
        <v>885</v>
      </c>
      <c r="B888" s="67" t="s">
        <v>535</v>
      </c>
      <c r="C888" s="49" t="s">
        <v>138</v>
      </c>
      <c r="D888" s="49" t="s">
        <v>100</v>
      </c>
      <c r="E888" s="49" t="s">
        <v>652</v>
      </c>
      <c r="F888" s="68">
        <v>45842</v>
      </c>
      <c r="G888" s="69" t="s">
        <v>415</v>
      </c>
      <c r="H888" s="70">
        <v>3</v>
      </c>
      <c r="I888" s="70"/>
      <c r="J888" s="70"/>
      <c r="K888" s="71">
        <v>792187.49999999849</v>
      </c>
      <c r="L888" s="6" t="s">
        <v>516</v>
      </c>
      <c r="M888" s="6" t="s">
        <v>517</v>
      </c>
      <c r="N888" s="6">
        <v>0.1</v>
      </c>
      <c r="O888" s="6"/>
      <c r="P888" s="6"/>
    </row>
    <row r="889" spans="1:16" ht="15.75" customHeight="1" x14ac:dyDescent="0.3">
      <c r="A889" s="67">
        <v>886</v>
      </c>
      <c r="B889" s="67" t="s">
        <v>535</v>
      </c>
      <c r="C889" s="49" t="s">
        <v>83</v>
      </c>
      <c r="D889" s="49" t="s">
        <v>79</v>
      </c>
      <c r="E889" s="49" t="s">
        <v>653</v>
      </c>
      <c r="F889" s="68">
        <v>45842</v>
      </c>
      <c r="G889" s="69" t="s">
        <v>443</v>
      </c>
      <c r="H889" s="70">
        <v>5</v>
      </c>
      <c r="I889" s="70"/>
      <c r="J889" s="70"/>
      <c r="K889" s="71">
        <v>23697.916666666621</v>
      </c>
      <c r="L889" s="6" t="s">
        <v>516</v>
      </c>
      <c r="M889" s="6" t="s">
        <v>517</v>
      </c>
      <c r="N889" s="6">
        <v>0.1</v>
      </c>
      <c r="O889" s="6"/>
      <c r="P889" s="6"/>
    </row>
    <row r="890" spans="1:16" ht="15.75" customHeight="1" x14ac:dyDescent="0.3">
      <c r="A890" s="67">
        <v>887</v>
      </c>
      <c r="B890" s="67" t="s">
        <v>535</v>
      </c>
      <c r="C890" s="49" t="s">
        <v>83</v>
      </c>
      <c r="D890" s="49" t="s">
        <v>79</v>
      </c>
      <c r="E890" s="49" t="s">
        <v>653</v>
      </c>
      <c r="F890" s="68">
        <v>45842</v>
      </c>
      <c r="G890" s="69" t="s">
        <v>450</v>
      </c>
      <c r="H890" s="70">
        <v>5</v>
      </c>
      <c r="I890" s="70"/>
      <c r="J890" s="70"/>
      <c r="K890" s="71">
        <v>10156.24999999998</v>
      </c>
      <c r="L890" s="6" t="s">
        <v>516</v>
      </c>
      <c r="M890" s="6" t="s">
        <v>517</v>
      </c>
      <c r="N890" s="6">
        <v>0.1</v>
      </c>
      <c r="O890" s="6"/>
      <c r="P890" s="6"/>
    </row>
    <row r="891" spans="1:16" ht="15.75" customHeight="1" x14ac:dyDescent="0.3">
      <c r="A891" s="67">
        <v>888</v>
      </c>
      <c r="B891" s="67" t="s">
        <v>459</v>
      </c>
      <c r="C891" s="49" t="s">
        <v>625</v>
      </c>
      <c r="D891" s="49" t="s">
        <v>100</v>
      </c>
      <c r="E891" s="49" t="s">
        <v>654</v>
      </c>
      <c r="F891" s="68">
        <v>45842</v>
      </c>
      <c r="G891" s="69" t="s">
        <v>627</v>
      </c>
      <c r="H891" s="70">
        <v>10</v>
      </c>
      <c r="I891" s="70"/>
      <c r="J891" s="70"/>
      <c r="K891" s="71">
        <v>425000.00000000157</v>
      </c>
      <c r="L891" s="6" t="s">
        <v>618</v>
      </c>
      <c r="M891" s="6" t="s">
        <v>514</v>
      </c>
      <c r="N891" s="6">
        <v>1</v>
      </c>
      <c r="O891" s="6"/>
      <c r="P891" s="6"/>
    </row>
    <row r="892" spans="1:16" ht="15.75" customHeight="1" x14ac:dyDescent="0.3">
      <c r="A892" s="67">
        <v>889</v>
      </c>
      <c r="B892" s="67" t="s">
        <v>501</v>
      </c>
      <c r="C892" s="49" t="s">
        <v>135</v>
      </c>
      <c r="D892" s="49" t="s">
        <v>102</v>
      </c>
      <c r="E892" s="49" t="s">
        <v>655</v>
      </c>
      <c r="F892" s="68">
        <v>45842</v>
      </c>
      <c r="G892" s="69" t="s">
        <v>415</v>
      </c>
      <c r="H892" s="70">
        <v>3</v>
      </c>
      <c r="I892" s="70"/>
      <c r="J892" s="70"/>
      <c r="K892" s="71">
        <v>159999.99999999985</v>
      </c>
      <c r="L892" s="6" t="s">
        <v>526</v>
      </c>
      <c r="M892" s="6" t="s">
        <v>505</v>
      </c>
      <c r="N892" s="6">
        <v>1</v>
      </c>
      <c r="O892" s="6"/>
      <c r="P892" s="6"/>
    </row>
    <row r="893" spans="1:16" ht="15.75" customHeight="1" x14ac:dyDescent="0.3">
      <c r="A893" s="67">
        <v>890</v>
      </c>
      <c r="B893" s="67" t="s">
        <v>501</v>
      </c>
      <c r="C893" s="49" t="s">
        <v>128</v>
      </c>
      <c r="D893" s="49" t="s">
        <v>102</v>
      </c>
      <c r="E893" s="49" t="s">
        <v>656</v>
      </c>
      <c r="F893" s="68">
        <v>45842</v>
      </c>
      <c r="G893" s="69" t="s">
        <v>415</v>
      </c>
      <c r="H893" s="70">
        <v>2</v>
      </c>
      <c r="I893" s="70"/>
      <c r="J893" s="70"/>
      <c r="K893" s="71">
        <v>79999.999999999927</v>
      </c>
      <c r="L893" s="6" t="s">
        <v>526</v>
      </c>
      <c r="M893" s="6" t="s">
        <v>505</v>
      </c>
      <c r="N893" s="6">
        <v>1</v>
      </c>
      <c r="O893" s="6"/>
      <c r="P893" s="6"/>
    </row>
    <row r="894" spans="1:16" ht="15.75" customHeight="1" x14ac:dyDescent="0.3">
      <c r="A894" s="67">
        <v>891</v>
      </c>
      <c r="B894" s="67" t="s">
        <v>501</v>
      </c>
      <c r="C894" s="49" t="s">
        <v>138</v>
      </c>
      <c r="D894" s="49" t="s">
        <v>100</v>
      </c>
      <c r="E894" s="49" t="s">
        <v>657</v>
      </c>
      <c r="F894" s="68">
        <v>45842</v>
      </c>
      <c r="G894" s="69" t="s">
        <v>415</v>
      </c>
      <c r="H894" s="70">
        <v>2</v>
      </c>
      <c r="I894" s="70"/>
      <c r="J894" s="70"/>
      <c r="K894" s="71">
        <v>519999.99999999948</v>
      </c>
      <c r="L894" s="6" t="s">
        <v>543</v>
      </c>
      <c r="M894" s="6" t="s">
        <v>517</v>
      </c>
      <c r="N894" s="6">
        <v>1</v>
      </c>
      <c r="O894" s="6"/>
      <c r="P894" s="6"/>
    </row>
    <row r="895" spans="1:16" ht="15.75" customHeight="1" x14ac:dyDescent="0.3">
      <c r="A895" s="67">
        <v>892</v>
      </c>
      <c r="B895" s="67" t="s">
        <v>499</v>
      </c>
      <c r="C895" s="72" t="s">
        <v>502</v>
      </c>
      <c r="D895" s="49" t="s">
        <v>100</v>
      </c>
      <c r="E895" s="49" t="s">
        <v>658</v>
      </c>
      <c r="F895" s="68">
        <v>45842</v>
      </c>
      <c r="G895" s="69" t="s">
        <v>426</v>
      </c>
      <c r="H895" s="70">
        <v>7.5</v>
      </c>
      <c r="I895" s="70"/>
      <c r="J895" s="70"/>
      <c r="K895" s="71">
        <v>449999.99999999953</v>
      </c>
      <c r="L895" s="6" t="s">
        <v>507</v>
      </c>
      <c r="M895" s="6" t="s">
        <v>505</v>
      </c>
      <c r="N895" s="6">
        <v>1</v>
      </c>
      <c r="O895" s="6"/>
      <c r="P895" s="6"/>
    </row>
    <row r="896" spans="1:16" ht="15.75" customHeight="1" x14ac:dyDescent="0.3">
      <c r="A896" s="67">
        <v>893</v>
      </c>
      <c r="B896" s="67" t="s">
        <v>499</v>
      </c>
      <c r="C896" s="72" t="s">
        <v>138</v>
      </c>
      <c r="D896" s="49" t="s">
        <v>100</v>
      </c>
      <c r="E896" s="49" t="s">
        <v>659</v>
      </c>
      <c r="F896" s="68">
        <v>45842</v>
      </c>
      <c r="G896" s="69" t="s">
        <v>415</v>
      </c>
      <c r="H896" s="70">
        <v>8</v>
      </c>
      <c r="I896" s="70"/>
      <c r="J896" s="70"/>
      <c r="K896" s="71">
        <v>2079999.9999999979</v>
      </c>
      <c r="L896" s="6" t="s">
        <v>507</v>
      </c>
      <c r="M896" s="6" t="s">
        <v>517</v>
      </c>
      <c r="N896" s="6">
        <v>0.1</v>
      </c>
      <c r="O896" s="6"/>
      <c r="P896" s="6"/>
    </row>
    <row r="897" spans="1:16" ht="15.75" customHeight="1" x14ac:dyDescent="0.3">
      <c r="A897" s="67">
        <v>894</v>
      </c>
      <c r="B897" s="67" t="s">
        <v>444</v>
      </c>
      <c r="C897" s="49" t="s">
        <v>138</v>
      </c>
      <c r="D897" s="49" t="s">
        <v>100</v>
      </c>
      <c r="E897" s="49" t="s">
        <v>660</v>
      </c>
      <c r="F897" s="68">
        <v>45842</v>
      </c>
      <c r="G897" s="69" t="s">
        <v>415</v>
      </c>
      <c r="H897" s="70">
        <v>6</v>
      </c>
      <c r="I897" s="70"/>
      <c r="J897" s="70"/>
      <c r="K897" s="71">
        <v>1681875.0000000047</v>
      </c>
      <c r="L897" s="6" t="s">
        <v>516</v>
      </c>
      <c r="M897" s="6" t="s">
        <v>517</v>
      </c>
      <c r="N897" s="6">
        <v>0</v>
      </c>
      <c r="O897" s="6"/>
      <c r="P897" s="6"/>
    </row>
    <row r="898" spans="1:16" ht="15.75" customHeight="1" x14ac:dyDescent="0.3">
      <c r="A898" s="67">
        <v>895</v>
      </c>
      <c r="B898" s="67" t="s">
        <v>444</v>
      </c>
      <c r="C898" s="49" t="s">
        <v>234</v>
      </c>
      <c r="D898" s="49" t="s">
        <v>26</v>
      </c>
      <c r="E898" s="49" t="s">
        <v>661</v>
      </c>
      <c r="F898" s="68">
        <v>45842</v>
      </c>
      <c r="G898" s="69" t="s">
        <v>662</v>
      </c>
      <c r="H898" s="70">
        <v>2</v>
      </c>
      <c r="I898" s="70"/>
      <c r="J898" s="70"/>
      <c r="K898" s="71">
        <v>0</v>
      </c>
      <c r="L898" s="6" t="s">
        <v>545</v>
      </c>
      <c r="M898" s="6" t="s">
        <v>593</v>
      </c>
      <c r="N898" s="6">
        <v>3</v>
      </c>
      <c r="O898" s="6"/>
      <c r="P898" s="6"/>
    </row>
    <row r="899" spans="1:16" ht="15.75" customHeight="1" x14ac:dyDescent="0.3">
      <c r="A899" s="67">
        <v>896</v>
      </c>
      <c r="B899" s="67" t="s">
        <v>444</v>
      </c>
      <c r="C899" s="49" t="s">
        <v>233</v>
      </c>
      <c r="D899" s="49" t="s">
        <v>26</v>
      </c>
      <c r="E899" s="49" t="s">
        <v>663</v>
      </c>
      <c r="F899" s="68">
        <v>45842</v>
      </c>
      <c r="G899" s="69" t="s">
        <v>662</v>
      </c>
      <c r="H899" s="70">
        <v>1</v>
      </c>
      <c r="I899" s="70"/>
      <c r="J899" s="70"/>
      <c r="K899" s="71">
        <v>0</v>
      </c>
      <c r="L899" s="6" t="s">
        <v>545</v>
      </c>
      <c r="M899" s="6" t="s">
        <v>593</v>
      </c>
      <c r="N899" s="6">
        <v>0</v>
      </c>
      <c r="O899" s="6"/>
      <c r="P899" s="6"/>
    </row>
    <row r="900" spans="1:16" ht="15.75" customHeight="1" x14ac:dyDescent="0.3">
      <c r="A900" s="67">
        <v>897</v>
      </c>
      <c r="B900" s="67" t="s">
        <v>444</v>
      </c>
      <c r="C900" s="49" t="s">
        <v>233</v>
      </c>
      <c r="D900" s="49" t="s">
        <v>26</v>
      </c>
      <c r="E900" s="49" t="s">
        <v>663</v>
      </c>
      <c r="F900" s="68">
        <v>45842</v>
      </c>
      <c r="G900" s="69" t="s">
        <v>664</v>
      </c>
      <c r="H900" s="70">
        <v>2</v>
      </c>
      <c r="I900" s="70"/>
      <c r="J900" s="70"/>
      <c r="K900" s="71">
        <v>0</v>
      </c>
      <c r="L900" s="6" t="s">
        <v>545</v>
      </c>
      <c r="M900" s="6" t="s">
        <v>593</v>
      </c>
      <c r="N900" s="6">
        <v>0</v>
      </c>
      <c r="O900" s="6"/>
      <c r="P900" s="6"/>
    </row>
    <row r="901" spans="1:16" ht="15.75" customHeight="1" x14ac:dyDescent="0.3">
      <c r="A901" s="67">
        <v>898</v>
      </c>
      <c r="B901" s="67" t="s">
        <v>444</v>
      </c>
      <c r="C901" s="49" t="s">
        <v>234</v>
      </c>
      <c r="D901" s="49" t="s">
        <v>26</v>
      </c>
      <c r="E901" s="49" t="s">
        <v>661</v>
      </c>
      <c r="F901" s="68">
        <v>45842</v>
      </c>
      <c r="G901" s="69" t="s">
        <v>664</v>
      </c>
      <c r="H901" s="70">
        <v>2</v>
      </c>
      <c r="I901" s="70"/>
      <c r="J901" s="70"/>
      <c r="K901" s="71">
        <v>0</v>
      </c>
      <c r="L901" s="6" t="s">
        <v>545</v>
      </c>
      <c r="M901" s="6" t="s">
        <v>665</v>
      </c>
      <c r="N901" s="6">
        <v>0</v>
      </c>
      <c r="O901" s="6"/>
      <c r="P901" s="6"/>
    </row>
    <row r="902" spans="1:16" ht="15.75" customHeight="1" x14ac:dyDescent="0.3">
      <c r="A902" s="67">
        <v>899</v>
      </c>
      <c r="B902" s="67" t="s">
        <v>463</v>
      </c>
      <c r="C902" s="49" t="s">
        <v>242</v>
      </c>
      <c r="D902" s="49" t="s">
        <v>243</v>
      </c>
      <c r="E902" s="49" t="s">
        <v>666</v>
      </c>
      <c r="F902" s="68">
        <v>45842</v>
      </c>
      <c r="G902" s="69" t="s">
        <v>586</v>
      </c>
      <c r="H902" s="70">
        <v>1</v>
      </c>
      <c r="I902" s="70"/>
      <c r="J902" s="70"/>
      <c r="K902" s="71">
        <v>669999.99999999744</v>
      </c>
      <c r="L902" s="6" t="s">
        <v>513</v>
      </c>
      <c r="M902" s="6" t="s">
        <v>514</v>
      </c>
      <c r="N902" s="6">
        <v>20</v>
      </c>
      <c r="O902" s="6"/>
      <c r="P902" s="6"/>
    </row>
    <row r="903" spans="1:16" ht="15.75" customHeight="1" x14ac:dyDescent="0.3">
      <c r="A903" s="67">
        <v>900</v>
      </c>
      <c r="B903" s="67" t="s">
        <v>463</v>
      </c>
      <c r="C903" s="49" t="s">
        <v>128</v>
      </c>
      <c r="D903" s="49" t="s">
        <v>102</v>
      </c>
      <c r="E903" s="49" t="s">
        <v>667</v>
      </c>
      <c r="F903" s="68">
        <v>45842</v>
      </c>
      <c r="G903" s="69" t="s">
        <v>415</v>
      </c>
      <c r="H903" s="70">
        <v>6</v>
      </c>
      <c r="I903" s="70"/>
      <c r="J903" s="70"/>
      <c r="K903" s="71">
        <v>251249.99999999904</v>
      </c>
      <c r="L903" s="6" t="s">
        <v>526</v>
      </c>
      <c r="M903" s="6" t="s">
        <v>505</v>
      </c>
      <c r="N903" s="6">
        <v>5</v>
      </c>
      <c r="O903" s="6"/>
      <c r="P903" s="6"/>
    </row>
    <row r="904" spans="1:16" ht="15.75" customHeight="1" x14ac:dyDescent="0.3">
      <c r="A904" s="67">
        <v>901</v>
      </c>
      <c r="B904" s="67" t="s">
        <v>463</v>
      </c>
      <c r="C904" s="49" t="s">
        <v>162</v>
      </c>
      <c r="D904" s="49" t="s">
        <v>100</v>
      </c>
      <c r="E904" s="49" t="s">
        <v>668</v>
      </c>
      <c r="F904" s="68">
        <v>45845</v>
      </c>
      <c r="G904" s="69" t="s">
        <v>454</v>
      </c>
      <c r="H904" s="70">
        <v>18</v>
      </c>
      <c r="I904" s="70"/>
      <c r="J904" s="70"/>
      <c r="K904" s="71">
        <v>23760</v>
      </c>
      <c r="L904" s="6" t="s">
        <v>618</v>
      </c>
      <c r="M904" s="74" t="s">
        <v>669</v>
      </c>
      <c r="N904" s="6">
        <v>0</v>
      </c>
      <c r="O904" s="6"/>
      <c r="P904" s="6"/>
    </row>
    <row r="905" spans="1:16" ht="15.75" customHeight="1" x14ac:dyDescent="0.3">
      <c r="A905" s="67">
        <v>902</v>
      </c>
      <c r="B905" s="67" t="s">
        <v>471</v>
      </c>
      <c r="C905" s="49" t="s">
        <v>138</v>
      </c>
      <c r="D905" s="49" t="s">
        <v>100</v>
      </c>
      <c r="E905" s="49" t="s">
        <v>670</v>
      </c>
      <c r="F905" s="68">
        <v>45842</v>
      </c>
      <c r="G905" s="69" t="s">
        <v>415</v>
      </c>
      <c r="H905" s="70">
        <v>6</v>
      </c>
      <c r="I905" s="70"/>
      <c r="J905" s="70"/>
      <c r="K905" s="71">
        <v>1681875.0000000047</v>
      </c>
      <c r="L905" s="6" t="s">
        <v>516</v>
      </c>
      <c r="M905" s="6" t="s">
        <v>517</v>
      </c>
      <c r="N905" s="6">
        <v>0</v>
      </c>
      <c r="O905" s="6"/>
      <c r="P905" s="6"/>
    </row>
    <row r="906" spans="1:16" ht="15.75" customHeight="1" x14ac:dyDescent="0.3">
      <c r="A906" s="67">
        <v>903</v>
      </c>
      <c r="B906" s="67" t="s">
        <v>471</v>
      </c>
      <c r="C906" s="49" t="s">
        <v>150</v>
      </c>
      <c r="D906" s="49" t="s">
        <v>151</v>
      </c>
      <c r="E906" s="49" t="s">
        <v>671</v>
      </c>
      <c r="F906" s="68">
        <v>45842</v>
      </c>
      <c r="G906" s="69" t="s">
        <v>440</v>
      </c>
      <c r="H906" s="70">
        <v>5</v>
      </c>
      <c r="I906" s="70"/>
      <c r="J906" s="70"/>
      <c r="K906" s="71">
        <v>431250.00000000122</v>
      </c>
      <c r="L906" s="6" t="s">
        <v>516</v>
      </c>
      <c r="M906" s="6" t="s">
        <v>537</v>
      </c>
      <c r="N906" s="6">
        <v>0</v>
      </c>
      <c r="O906" s="6"/>
      <c r="P906" s="6"/>
    </row>
    <row r="907" spans="1:16" ht="15.75" customHeight="1" x14ac:dyDescent="0.3">
      <c r="A907" s="67">
        <v>904</v>
      </c>
      <c r="B907" s="67" t="s">
        <v>471</v>
      </c>
      <c r="C907" s="49" t="s">
        <v>502</v>
      </c>
      <c r="D907" s="49" t="s">
        <v>100</v>
      </c>
      <c r="E907" s="49" t="s">
        <v>672</v>
      </c>
      <c r="F907" s="68">
        <v>45842</v>
      </c>
      <c r="G907" s="69" t="s">
        <v>426</v>
      </c>
      <c r="H907" s="70">
        <v>2</v>
      </c>
      <c r="I907" s="70"/>
      <c r="J907" s="70"/>
      <c r="K907" s="71">
        <v>129375.00000000036</v>
      </c>
      <c r="L907" s="6" t="s">
        <v>516</v>
      </c>
      <c r="M907" s="6" t="s">
        <v>505</v>
      </c>
      <c r="N907" s="6">
        <v>0</v>
      </c>
      <c r="O907" s="6"/>
      <c r="P907" s="6"/>
    </row>
    <row r="908" spans="1:16" ht="15.75" customHeight="1" x14ac:dyDescent="0.3">
      <c r="A908" s="67">
        <v>905</v>
      </c>
      <c r="B908" s="67" t="s">
        <v>459</v>
      </c>
      <c r="C908" s="49" t="s">
        <v>250</v>
      </c>
      <c r="D908" s="49" t="s">
        <v>251</v>
      </c>
      <c r="E908" s="49" t="s">
        <v>252</v>
      </c>
      <c r="F908" s="68">
        <v>45841</v>
      </c>
      <c r="G908" s="69" t="s">
        <v>673</v>
      </c>
      <c r="H908" s="70">
        <v>0.5</v>
      </c>
      <c r="I908" s="70"/>
      <c r="J908" s="70"/>
      <c r="K908" s="71">
        <v>154000</v>
      </c>
      <c r="L908" s="6" t="s">
        <v>509</v>
      </c>
      <c r="M908" s="6" t="s">
        <v>505</v>
      </c>
      <c r="N908" s="6">
        <v>3</v>
      </c>
      <c r="O908" s="6"/>
      <c r="P908" s="6"/>
    </row>
    <row r="909" spans="1:16" ht="15.75" customHeight="1" x14ac:dyDescent="0.3">
      <c r="A909" s="67">
        <v>906</v>
      </c>
      <c r="B909" s="67" t="s">
        <v>413</v>
      </c>
      <c r="C909" s="72" t="s">
        <v>250</v>
      </c>
      <c r="D909" s="49" t="s">
        <v>251</v>
      </c>
      <c r="E909" s="49" t="s">
        <v>252</v>
      </c>
      <c r="F909" s="68">
        <v>45842</v>
      </c>
      <c r="G909" s="69" t="s">
        <v>674</v>
      </c>
      <c r="H909" s="70">
        <v>0.5</v>
      </c>
      <c r="I909" s="70"/>
      <c r="J909" s="70"/>
      <c r="K909" s="71">
        <v>154000</v>
      </c>
      <c r="L909" s="6" t="s">
        <v>509</v>
      </c>
      <c r="M909" s="6" t="s">
        <v>505</v>
      </c>
      <c r="N909" s="6">
        <v>3</v>
      </c>
      <c r="O909" s="6"/>
      <c r="P909" s="6"/>
    </row>
    <row r="910" spans="1:16" ht="15.75" customHeight="1" x14ac:dyDescent="0.3">
      <c r="A910" s="67">
        <v>907</v>
      </c>
      <c r="B910" s="67" t="s">
        <v>490</v>
      </c>
      <c r="C910" s="49" t="s">
        <v>128</v>
      </c>
      <c r="D910" s="49" t="s">
        <v>102</v>
      </c>
      <c r="E910" s="49" t="s">
        <v>675</v>
      </c>
      <c r="F910" s="68">
        <v>45842</v>
      </c>
      <c r="G910" s="69" t="s">
        <v>415</v>
      </c>
      <c r="H910" s="70">
        <v>8</v>
      </c>
      <c r="I910" s="70"/>
      <c r="J910" s="70"/>
      <c r="K910" s="71">
        <v>329999.99999999907</v>
      </c>
      <c r="L910" s="6" t="s">
        <v>526</v>
      </c>
      <c r="M910" s="6" t="s">
        <v>505</v>
      </c>
      <c r="N910" s="6">
        <v>6</v>
      </c>
      <c r="O910" s="6"/>
      <c r="P910" s="6"/>
    </row>
    <row r="911" spans="1:16" ht="15.75" customHeight="1" x14ac:dyDescent="0.3">
      <c r="A911" s="67">
        <v>908</v>
      </c>
      <c r="B911" s="67" t="s">
        <v>490</v>
      </c>
      <c r="C911" s="72" t="s">
        <v>138</v>
      </c>
      <c r="D911" s="49" t="s">
        <v>100</v>
      </c>
      <c r="E911" s="49" t="s">
        <v>676</v>
      </c>
      <c r="F911" s="68">
        <v>45842</v>
      </c>
      <c r="G911" s="69" t="s">
        <v>415</v>
      </c>
      <c r="H911" s="70">
        <v>6</v>
      </c>
      <c r="I911" s="70"/>
      <c r="J911" s="70"/>
      <c r="K911" s="71">
        <v>1608749.9999999953</v>
      </c>
      <c r="L911" s="6" t="s">
        <v>516</v>
      </c>
      <c r="M911" s="6" t="s">
        <v>517</v>
      </c>
      <c r="N911" s="6">
        <v>0</v>
      </c>
      <c r="O911" s="6"/>
      <c r="P911" s="6"/>
    </row>
    <row r="912" spans="1:16" ht="15.75" customHeight="1" x14ac:dyDescent="0.3">
      <c r="A912" s="67">
        <v>909</v>
      </c>
      <c r="B912" s="67" t="s">
        <v>430</v>
      </c>
      <c r="C912" s="49" t="s">
        <v>502</v>
      </c>
      <c r="D912" s="49" t="s">
        <v>100</v>
      </c>
      <c r="E912" s="49" t="s">
        <v>677</v>
      </c>
      <c r="F912" s="68">
        <v>45842</v>
      </c>
      <c r="G912" s="69" t="s">
        <v>426</v>
      </c>
      <c r="H912" s="70">
        <v>5</v>
      </c>
      <c r="I912" s="70"/>
      <c r="J912" s="70"/>
      <c r="K912" s="71">
        <v>290625.00000000029</v>
      </c>
      <c r="L912" s="6" t="s">
        <v>507</v>
      </c>
      <c r="M912" s="6" t="s">
        <v>580</v>
      </c>
      <c r="N912" s="6">
        <v>4</v>
      </c>
      <c r="O912" s="6"/>
      <c r="P912" s="6"/>
    </row>
    <row r="913" spans="1:16" ht="15.75" customHeight="1" x14ac:dyDescent="0.3">
      <c r="A913" s="67">
        <v>910</v>
      </c>
      <c r="B913" s="67" t="s">
        <v>430</v>
      </c>
      <c r="C913" s="49" t="s">
        <v>138</v>
      </c>
      <c r="D913" s="49" t="s">
        <v>100</v>
      </c>
      <c r="E913" s="49" t="s">
        <v>678</v>
      </c>
      <c r="F913" s="68">
        <v>45842</v>
      </c>
      <c r="G913" s="69" t="s">
        <v>415</v>
      </c>
      <c r="H913" s="70">
        <v>6</v>
      </c>
      <c r="I913" s="70"/>
      <c r="J913" s="70"/>
      <c r="K913" s="71">
        <v>1511250.0000000016</v>
      </c>
      <c r="L913" s="6" t="s">
        <v>554</v>
      </c>
      <c r="M913" s="6" t="s">
        <v>517</v>
      </c>
      <c r="N913" s="6">
        <v>1</v>
      </c>
      <c r="O913" s="6"/>
      <c r="P913" s="6"/>
    </row>
    <row r="914" spans="1:16" ht="15.75" customHeight="1" x14ac:dyDescent="0.3">
      <c r="A914" s="67">
        <v>911</v>
      </c>
      <c r="B914" s="67" t="s">
        <v>474</v>
      </c>
      <c r="C914" s="49" t="s">
        <v>248</v>
      </c>
      <c r="D914" s="49" t="s">
        <v>100</v>
      </c>
      <c r="E914" s="49" t="s">
        <v>249</v>
      </c>
      <c r="F914" s="68">
        <v>45842</v>
      </c>
      <c r="G914" s="69" t="s">
        <v>679</v>
      </c>
      <c r="H914" s="70">
        <v>1</v>
      </c>
      <c r="I914" s="70"/>
      <c r="J914" s="70"/>
      <c r="K914" s="71">
        <v>43750.00000000008</v>
      </c>
      <c r="L914" s="6" t="s">
        <v>680</v>
      </c>
      <c r="M914" s="74" t="s">
        <v>510</v>
      </c>
      <c r="N914" s="6">
        <v>1</v>
      </c>
      <c r="O914" s="6"/>
      <c r="P914" s="6"/>
    </row>
    <row r="915" spans="1:16" ht="15.75" customHeight="1" x14ac:dyDescent="0.3">
      <c r="A915" s="67">
        <v>912</v>
      </c>
      <c r="B915" s="67" t="s">
        <v>474</v>
      </c>
      <c r="C915" s="73" t="s">
        <v>248</v>
      </c>
      <c r="D915" s="49" t="s">
        <v>100</v>
      </c>
      <c r="E915" s="49" t="s">
        <v>249</v>
      </c>
      <c r="F915" s="68">
        <v>45842</v>
      </c>
      <c r="G915" s="69" t="s">
        <v>681</v>
      </c>
      <c r="H915" s="70">
        <v>1</v>
      </c>
      <c r="I915" s="70"/>
      <c r="J915" s="70"/>
      <c r="K915" s="71">
        <v>43750.00000000008</v>
      </c>
      <c r="L915" s="6" t="s">
        <v>680</v>
      </c>
      <c r="M915" s="6" t="s">
        <v>505</v>
      </c>
      <c r="N915" s="6">
        <v>1</v>
      </c>
      <c r="O915" s="6"/>
      <c r="P915" s="6"/>
    </row>
    <row r="916" spans="1:16" ht="15.75" customHeight="1" x14ac:dyDescent="0.3">
      <c r="A916" s="67">
        <v>913</v>
      </c>
      <c r="B916" s="67" t="s">
        <v>474</v>
      </c>
      <c r="C916" s="49" t="s">
        <v>248</v>
      </c>
      <c r="D916" s="49" t="s">
        <v>100</v>
      </c>
      <c r="E916" s="49" t="s">
        <v>249</v>
      </c>
      <c r="F916" s="68">
        <v>45842</v>
      </c>
      <c r="G916" s="69" t="s">
        <v>682</v>
      </c>
      <c r="H916" s="70">
        <v>1</v>
      </c>
      <c r="I916" s="70"/>
      <c r="J916" s="70"/>
      <c r="K916" s="71">
        <v>43750.00000000008</v>
      </c>
      <c r="L916" s="6" t="s">
        <v>576</v>
      </c>
      <c r="M916" s="6" t="s">
        <v>683</v>
      </c>
      <c r="N916" s="6">
        <v>1</v>
      </c>
      <c r="O916" s="6"/>
      <c r="P916" s="6"/>
    </row>
    <row r="917" spans="1:16" ht="15.75" customHeight="1" x14ac:dyDescent="0.3">
      <c r="A917" s="67">
        <v>914</v>
      </c>
      <c r="B917" s="67" t="s">
        <v>474</v>
      </c>
      <c r="C917" s="49" t="s">
        <v>242</v>
      </c>
      <c r="D917" s="49" t="s">
        <v>243</v>
      </c>
      <c r="E917" s="49" t="s">
        <v>684</v>
      </c>
      <c r="F917" s="68">
        <v>45842</v>
      </c>
      <c r="G917" s="69" t="s">
        <v>512</v>
      </c>
      <c r="H917" s="70">
        <v>0.5</v>
      </c>
      <c r="I917" s="70"/>
      <c r="J917" s="70"/>
      <c r="K917" s="71">
        <v>175000.00000000032</v>
      </c>
      <c r="L917" s="6" t="s">
        <v>576</v>
      </c>
      <c r="M917" s="6" t="s">
        <v>514</v>
      </c>
      <c r="N917" s="6">
        <v>1</v>
      </c>
      <c r="O917" s="6"/>
      <c r="P917" s="6"/>
    </row>
    <row r="918" spans="1:16" ht="15.75" customHeight="1" x14ac:dyDescent="0.3">
      <c r="A918" s="67">
        <v>915</v>
      </c>
      <c r="B918" s="67" t="s">
        <v>459</v>
      </c>
      <c r="C918" s="49" t="s">
        <v>250</v>
      </c>
      <c r="D918" s="49" t="s">
        <v>251</v>
      </c>
      <c r="E918" s="49" t="s">
        <v>252</v>
      </c>
      <c r="F918" s="68">
        <v>45842</v>
      </c>
      <c r="G918" s="69" t="s">
        <v>673</v>
      </c>
      <c r="H918" s="70">
        <v>1</v>
      </c>
      <c r="I918" s="70"/>
      <c r="J918" s="70"/>
      <c r="K918" s="71">
        <v>330555.55555555678</v>
      </c>
      <c r="L918" s="6" t="s">
        <v>509</v>
      </c>
      <c r="M918" s="6" t="s">
        <v>505</v>
      </c>
      <c r="N918" s="6">
        <v>2</v>
      </c>
      <c r="O918" s="6"/>
      <c r="P918" s="6"/>
    </row>
    <row r="919" spans="1:16" ht="15.75" customHeight="1" x14ac:dyDescent="0.3">
      <c r="A919" s="67">
        <v>916</v>
      </c>
      <c r="B919" s="67" t="s">
        <v>535</v>
      </c>
      <c r="C919" s="49" t="s">
        <v>242</v>
      </c>
      <c r="D919" s="49" t="s">
        <v>243</v>
      </c>
      <c r="E919" s="49" t="s">
        <v>685</v>
      </c>
      <c r="F919" s="68">
        <v>45842</v>
      </c>
      <c r="G919" s="69" t="s">
        <v>586</v>
      </c>
      <c r="H919" s="70">
        <v>1</v>
      </c>
      <c r="I919" s="70"/>
      <c r="J919" s="70"/>
      <c r="K919" s="71">
        <v>649999.99999999872</v>
      </c>
      <c r="L919" s="6" t="s">
        <v>513</v>
      </c>
      <c r="M919" s="6" t="s">
        <v>537</v>
      </c>
      <c r="N919" s="6">
        <v>0.1</v>
      </c>
      <c r="O919" s="6"/>
      <c r="P919" s="6"/>
    </row>
    <row r="920" spans="1:16" ht="15.75" customHeight="1" x14ac:dyDescent="0.3">
      <c r="A920" s="67">
        <v>917</v>
      </c>
      <c r="B920" s="67" t="s">
        <v>535</v>
      </c>
      <c r="C920" s="49" t="s">
        <v>138</v>
      </c>
      <c r="D920" s="49" t="s">
        <v>100</v>
      </c>
      <c r="E920" s="49" t="s">
        <v>686</v>
      </c>
      <c r="F920" s="68">
        <v>45842</v>
      </c>
      <c r="G920" s="69" t="s">
        <v>415</v>
      </c>
      <c r="H920" s="70">
        <v>6</v>
      </c>
      <c r="I920" s="70"/>
      <c r="J920" s="70"/>
      <c r="K920" s="71">
        <v>1584374.999999997</v>
      </c>
      <c r="L920" s="6" t="s">
        <v>516</v>
      </c>
      <c r="M920" s="6" t="s">
        <v>517</v>
      </c>
      <c r="N920" s="6">
        <v>0.1</v>
      </c>
      <c r="O920" s="6"/>
      <c r="P920" s="6"/>
    </row>
    <row r="921" spans="1:16" ht="15.75" customHeight="1" x14ac:dyDescent="0.3">
      <c r="A921" s="67">
        <v>918</v>
      </c>
      <c r="B921" s="67" t="s">
        <v>459</v>
      </c>
      <c r="C921" s="49" t="s">
        <v>250</v>
      </c>
      <c r="D921" s="49" t="s">
        <v>251</v>
      </c>
      <c r="E921" s="49" t="s">
        <v>252</v>
      </c>
      <c r="F921" s="68">
        <v>45842</v>
      </c>
      <c r="G921" s="69" t="s">
        <v>673</v>
      </c>
      <c r="H921" s="70">
        <v>0.25</v>
      </c>
      <c r="I921" s="70"/>
      <c r="J921" s="70"/>
      <c r="K921" s="71">
        <v>330555.55555555678</v>
      </c>
      <c r="L921" s="6" t="s">
        <v>509</v>
      </c>
      <c r="M921" s="6" t="s">
        <v>505</v>
      </c>
      <c r="N921" s="6">
        <v>1</v>
      </c>
      <c r="O921" s="6"/>
      <c r="P921" s="6"/>
    </row>
    <row r="922" spans="1:16" ht="15.75" customHeight="1" x14ac:dyDescent="0.3">
      <c r="A922" s="67">
        <v>919</v>
      </c>
      <c r="B922" s="67" t="s">
        <v>459</v>
      </c>
      <c r="C922" s="49" t="s">
        <v>253</v>
      </c>
      <c r="D922" s="49" t="s">
        <v>254</v>
      </c>
      <c r="E922" s="49" t="s">
        <v>255</v>
      </c>
      <c r="F922" s="68">
        <v>45843</v>
      </c>
      <c r="G922" s="69" t="s">
        <v>415</v>
      </c>
      <c r="H922" s="70">
        <v>2</v>
      </c>
      <c r="I922" s="70"/>
      <c r="J922" s="70"/>
      <c r="K922" s="71">
        <v>85000.00000000032</v>
      </c>
      <c r="L922" s="6" t="s">
        <v>509</v>
      </c>
      <c r="M922" s="6" t="s">
        <v>505</v>
      </c>
      <c r="N922" s="6">
        <v>2</v>
      </c>
      <c r="O922" s="6"/>
      <c r="P922" s="6"/>
    </row>
    <row r="923" spans="1:16" ht="15.75" customHeight="1" x14ac:dyDescent="0.3">
      <c r="A923" s="67">
        <v>920</v>
      </c>
      <c r="B923" s="67" t="s">
        <v>459</v>
      </c>
      <c r="C923" s="49" t="s">
        <v>256</v>
      </c>
      <c r="D923" s="49" t="s">
        <v>254</v>
      </c>
      <c r="E923" s="49" t="s">
        <v>257</v>
      </c>
      <c r="F923" s="68">
        <v>45843</v>
      </c>
      <c r="G923" s="69" t="s">
        <v>415</v>
      </c>
      <c r="H923" s="70">
        <v>1</v>
      </c>
      <c r="I923" s="70"/>
      <c r="J923" s="70"/>
      <c r="K923" s="71">
        <v>42500.00000000016</v>
      </c>
      <c r="L923" s="6" t="s">
        <v>509</v>
      </c>
      <c r="M923" s="6" t="s">
        <v>505</v>
      </c>
      <c r="N923" s="6">
        <v>1</v>
      </c>
      <c r="O923" s="6"/>
      <c r="P923" s="6"/>
    </row>
    <row r="924" spans="1:16" ht="15.75" customHeight="1" x14ac:dyDescent="0.3">
      <c r="A924" s="67">
        <v>921</v>
      </c>
      <c r="B924" s="67" t="s">
        <v>459</v>
      </c>
      <c r="C924" s="49" t="s">
        <v>258</v>
      </c>
      <c r="D924" s="49" t="s">
        <v>254</v>
      </c>
      <c r="E924" s="49" t="s">
        <v>259</v>
      </c>
      <c r="F924" s="68">
        <v>45843</v>
      </c>
      <c r="G924" s="69" t="s">
        <v>425</v>
      </c>
      <c r="H924" s="70">
        <v>1</v>
      </c>
      <c r="I924" s="70"/>
      <c r="J924" s="70"/>
      <c r="K924" s="71">
        <v>42500.00000000016</v>
      </c>
      <c r="L924" s="6" t="s">
        <v>509</v>
      </c>
      <c r="M924" s="6" t="s">
        <v>505</v>
      </c>
      <c r="N924" s="6">
        <v>1</v>
      </c>
      <c r="O924" s="6"/>
      <c r="P924" s="6"/>
    </row>
    <row r="925" spans="1:16" ht="15.75" customHeight="1" x14ac:dyDescent="0.3">
      <c r="A925" s="67">
        <v>922</v>
      </c>
      <c r="B925" s="67" t="s">
        <v>459</v>
      </c>
      <c r="C925" s="49" t="s">
        <v>625</v>
      </c>
      <c r="D925" s="49" t="s">
        <v>100</v>
      </c>
      <c r="E925" s="49" t="s">
        <v>687</v>
      </c>
      <c r="F925" s="68">
        <v>45843</v>
      </c>
      <c r="G925" s="69" t="s">
        <v>627</v>
      </c>
      <c r="H925" s="70">
        <v>10</v>
      </c>
      <c r="I925" s="70"/>
      <c r="J925" s="70"/>
      <c r="K925" s="71">
        <v>425000.00000000157</v>
      </c>
      <c r="L925" s="6" t="s">
        <v>618</v>
      </c>
      <c r="M925" s="6" t="s">
        <v>517</v>
      </c>
      <c r="N925" s="6">
        <v>0.1</v>
      </c>
      <c r="O925" s="6"/>
      <c r="P925" s="6"/>
    </row>
    <row r="926" spans="1:16" ht="15.75" customHeight="1" x14ac:dyDescent="0.3">
      <c r="A926" s="67">
        <v>923</v>
      </c>
      <c r="B926" s="67" t="s">
        <v>499</v>
      </c>
      <c r="C926" s="49" t="s">
        <v>502</v>
      </c>
      <c r="D926" s="49" t="s">
        <v>100</v>
      </c>
      <c r="E926" s="49" t="s">
        <v>688</v>
      </c>
      <c r="F926" s="68">
        <v>45842</v>
      </c>
      <c r="G926" s="69" t="s">
        <v>426</v>
      </c>
      <c r="H926" s="70">
        <v>6</v>
      </c>
      <c r="I926" s="70"/>
      <c r="J926" s="70"/>
      <c r="K926" s="71">
        <v>359999.99999999965</v>
      </c>
      <c r="L926" s="6" t="s">
        <v>507</v>
      </c>
      <c r="M926" s="6" t="s">
        <v>505</v>
      </c>
      <c r="N926" s="6">
        <v>1</v>
      </c>
      <c r="O926" s="6"/>
      <c r="P926" s="6"/>
    </row>
    <row r="927" spans="1:16" ht="15.75" customHeight="1" x14ac:dyDescent="0.3">
      <c r="A927" s="67">
        <v>924</v>
      </c>
      <c r="B927" s="67" t="s">
        <v>499</v>
      </c>
      <c r="C927" s="49" t="s">
        <v>138</v>
      </c>
      <c r="D927" s="49" t="s">
        <v>100</v>
      </c>
      <c r="E927" s="49" t="s">
        <v>689</v>
      </c>
      <c r="F927" s="68">
        <v>45842</v>
      </c>
      <c r="G927" s="69" t="s">
        <v>415</v>
      </c>
      <c r="H927" s="70">
        <v>6</v>
      </c>
      <c r="I927" s="70"/>
      <c r="J927" s="70"/>
      <c r="K927" s="71">
        <v>1559999.9999999984</v>
      </c>
      <c r="L927" s="6" t="s">
        <v>507</v>
      </c>
      <c r="M927" s="6" t="s">
        <v>517</v>
      </c>
      <c r="N927" s="6">
        <v>0.1</v>
      </c>
      <c r="O927" s="6"/>
      <c r="P927" s="6"/>
    </row>
    <row r="928" spans="1:16" ht="15.75" customHeight="1" x14ac:dyDescent="0.3">
      <c r="A928" s="67">
        <v>925</v>
      </c>
      <c r="B928" s="67" t="s">
        <v>501</v>
      </c>
      <c r="C928" s="49" t="s">
        <v>135</v>
      </c>
      <c r="D928" s="49" t="s">
        <v>102</v>
      </c>
      <c r="E928" s="49" t="s">
        <v>690</v>
      </c>
      <c r="F928" s="68">
        <v>45843</v>
      </c>
      <c r="G928" s="69" t="s">
        <v>415</v>
      </c>
      <c r="H928" s="70">
        <v>4</v>
      </c>
      <c r="I928" s="70"/>
      <c r="J928" s="70"/>
      <c r="K928" s="71">
        <v>213333.33333333311</v>
      </c>
      <c r="L928" s="6" t="s">
        <v>526</v>
      </c>
      <c r="M928" s="6" t="s">
        <v>505</v>
      </c>
      <c r="N928" s="6">
        <v>11</v>
      </c>
      <c r="O928" s="6"/>
      <c r="P928" s="6"/>
    </row>
    <row r="929" spans="1:16" ht="15.75" customHeight="1" x14ac:dyDescent="0.3">
      <c r="A929" s="67">
        <v>926</v>
      </c>
      <c r="B929" s="67" t="s">
        <v>501</v>
      </c>
      <c r="C929" s="49" t="s">
        <v>128</v>
      </c>
      <c r="D929" s="49" t="s">
        <v>102</v>
      </c>
      <c r="E929" s="49" t="s">
        <v>691</v>
      </c>
      <c r="F929" s="68">
        <v>45843</v>
      </c>
      <c r="G929" s="69" t="s">
        <v>415</v>
      </c>
      <c r="H929" s="70">
        <v>2</v>
      </c>
      <c r="I929" s="70"/>
      <c r="J929" s="70"/>
      <c r="K929" s="71">
        <v>79999.999999999927</v>
      </c>
      <c r="L929" s="6" t="s">
        <v>526</v>
      </c>
      <c r="M929" s="6" t="s">
        <v>505</v>
      </c>
      <c r="N929" s="6">
        <v>0</v>
      </c>
      <c r="O929" s="6"/>
      <c r="P929" s="6"/>
    </row>
    <row r="930" spans="1:16" ht="15.75" customHeight="1" x14ac:dyDescent="0.3">
      <c r="A930" s="67">
        <v>927</v>
      </c>
      <c r="B930" s="67" t="s">
        <v>501</v>
      </c>
      <c r="C930" s="49" t="s">
        <v>138</v>
      </c>
      <c r="D930" s="49" t="s">
        <v>100</v>
      </c>
      <c r="E930" s="49" t="s">
        <v>692</v>
      </c>
      <c r="F930" s="68">
        <v>45843</v>
      </c>
      <c r="G930" s="69" t="s">
        <v>415</v>
      </c>
      <c r="H930" s="70">
        <v>0.5</v>
      </c>
      <c r="I930" s="70"/>
      <c r="J930" s="70"/>
      <c r="K930" s="71">
        <v>129999.99999999987</v>
      </c>
      <c r="L930" s="6" t="s">
        <v>543</v>
      </c>
      <c r="M930" s="6" t="s">
        <v>517</v>
      </c>
      <c r="N930" s="6">
        <v>0</v>
      </c>
      <c r="O930" s="6"/>
      <c r="P930" s="6"/>
    </row>
    <row r="931" spans="1:16" ht="15.75" customHeight="1" x14ac:dyDescent="0.3">
      <c r="A931" s="67">
        <v>928</v>
      </c>
      <c r="B931" s="67" t="s">
        <v>501</v>
      </c>
      <c r="C931" s="49" t="s">
        <v>128</v>
      </c>
      <c r="D931" s="49" t="s">
        <v>102</v>
      </c>
      <c r="E931" s="49" t="s">
        <v>693</v>
      </c>
      <c r="F931" s="68">
        <v>45844</v>
      </c>
      <c r="G931" s="69" t="s">
        <v>415</v>
      </c>
      <c r="H931" s="70">
        <v>6</v>
      </c>
      <c r="I931" s="70"/>
      <c r="J931" s="70"/>
      <c r="K931" s="71">
        <v>239999.99999999977</v>
      </c>
      <c r="L931" s="6" t="s">
        <v>526</v>
      </c>
      <c r="M931" s="6" t="s">
        <v>505</v>
      </c>
      <c r="N931" s="6">
        <v>9</v>
      </c>
      <c r="O931" s="6"/>
      <c r="P931" s="6"/>
    </row>
    <row r="932" spans="1:16" ht="15.75" customHeight="1" x14ac:dyDescent="0.3">
      <c r="A932" s="67">
        <v>929</v>
      </c>
      <c r="B932" s="67" t="s">
        <v>444</v>
      </c>
      <c r="C932" s="49" t="s">
        <v>138</v>
      </c>
      <c r="D932" s="49" t="s">
        <v>100</v>
      </c>
      <c r="E932" s="49" t="s">
        <v>694</v>
      </c>
      <c r="F932" s="68">
        <v>45843</v>
      </c>
      <c r="G932" s="69" t="s">
        <v>415</v>
      </c>
      <c r="H932" s="70">
        <v>6</v>
      </c>
      <c r="I932" s="70"/>
      <c r="J932" s="70"/>
      <c r="K932" s="71">
        <v>1681875.0000000047</v>
      </c>
      <c r="L932" s="6" t="s">
        <v>543</v>
      </c>
      <c r="M932" s="6" t="s">
        <v>517</v>
      </c>
      <c r="N932" s="6">
        <v>0</v>
      </c>
      <c r="O932" s="6"/>
      <c r="P932" s="6"/>
    </row>
    <row r="933" spans="1:16" ht="15.75" customHeight="1" x14ac:dyDescent="0.3">
      <c r="A933" s="67">
        <v>930</v>
      </c>
      <c r="B933" s="67" t="s">
        <v>444</v>
      </c>
      <c r="C933" s="49" t="s">
        <v>138</v>
      </c>
      <c r="D933" s="49" t="s">
        <v>100</v>
      </c>
      <c r="E933" s="49" t="s">
        <v>694</v>
      </c>
      <c r="F933" s="68">
        <v>45843</v>
      </c>
      <c r="G933" s="69" t="s">
        <v>415</v>
      </c>
      <c r="H933" s="70">
        <v>2</v>
      </c>
      <c r="I933" s="70"/>
      <c r="J933" s="70"/>
      <c r="K933" s="71">
        <v>560625.00000000151</v>
      </c>
      <c r="L933" s="6" t="s">
        <v>504</v>
      </c>
      <c r="M933" s="6" t="s">
        <v>514</v>
      </c>
      <c r="N933" s="6">
        <v>0</v>
      </c>
      <c r="O933" s="6"/>
      <c r="P933" s="6"/>
    </row>
    <row r="934" spans="1:16" ht="15.75" customHeight="1" x14ac:dyDescent="0.3">
      <c r="A934" s="67">
        <v>931</v>
      </c>
      <c r="B934" s="67" t="s">
        <v>471</v>
      </c>
      <c r="C934" s="49" t="s">
        <v>502</v>
      </c>
      <c r="D934" s="49" t="s">
        <v>100</v>
      </c>
      <c r="E934" s="49" t="s">
        <v>695</v>
      </c>
      <c r="F934" s="68">
        <v>45784</v>
      </c>
      <c r="G934" s="69" t="s">
        <v>426</v>
      </c>
      <c r="H934" s="70">
        <v>1</v>
      </c>
      <c r="I934" s="70"/>
      <c r="J934" s="70"/>
      <c r="K934" s="71">
        <v>39600</v>
      </c>
      <c r="L934" s="6" t="s">
        <v>696</v>
      </c>
      <c r="M934" s="6" t="s">
        <v>505</v>
      </c>
      <c r="N934" s="6">
        <v>1</v>
      </c>
      <c r="O934" s="6"/>
      <c r="P934" s="6"/>
    </row>
    <row r="935" spans="1:16" ht="15.75" customHeight="1" x14ac:dyDescent="0.3">
      <c r="A935" s="67">
        <v>932</v>
      </c>
      <c r="B935" s="67" t="s">
        <v>471</v>
      </c>
      <c r="C935" s="49" t="s">
        <v>271</v>
      </c>
      <c r="D935" s="49" t="s">
        <v>69</v>
      </c>
      <c r="E935" s="49" t="s">
        <v>272</v>
      </c>
      <c r="F935" s="68">
        <v>45784</v>
      </c>
      <c r="G935" s="69" t="s">
        <v>697</v>
      </c>
      <c r="H935" s="70">
        <v>1</v>
      </c>
      <c r="I935" s="70"/>
      <c r="J935" s="70"/>
      <c r="K935" s="71">
        <v>118800</v>
      </c>
      <c r="L935" s="6" t="s">
        <v>519</v>
      </c>
      <c r="M935" s="6" t="s">
        <v>698</v>
      </c>
      <c r="N935" s="6">
        <v>1</v>
      </c>
      <c r="O935" s="6"/>
      <c r="P935" s="6"/>
    </row>
    <row r="936" spans="1:16" ht="15.75" customHeight="1" x14ac:dyDescent="0.3">
      <c r="A936" s="67">
        <v>933</v>
      </c>
      <c r="B936" s="67" t="s">
        <v>471</v>
      </c>
      <c r="C936" s="49" t="s">
        <v>138</v>
      </c>
      <c r="D936" s="49" t="s">
        <v>100</v>
      </c>
      <c r="E936" s="49" t="s">
        <v>699</v>
      </c>
      <c r="F936" s="68">
        <v>45784</v>
      </c>
      <c r="G936" s="69" t="s">
        <v>415</v>
      </c>
      <c r="H936" s="70">
        <v>6</v>
      </c>
      <c r="I936" s="70"/>
      <c r="J936" s="70"/>
      <c r="K936" s="71">
        <v>1544400</v>
      </c>
      <c r="L936" s="6" t="s">
        <v>516</v>
      </c>
      <c r="M936" s="6" t="s">
        <v>517</v>
      </c>
      <c r="N936" s="6">
        <v>0</v>
      </c>
      <c r="O936" s="6"/>
      <c r="P936" s="6"/>
    </row>
    <row r="937" spans="1:16" ht="15.75" customHeight="1" x14ac:dyDescent="0.3">
      <c r="A937" s="67">
        <v>934</v>
      </c>
      <c r="B937" s="67" t="s">
        <v>413</v>
      </c>
      <c r="C937" s="49" t="s">
        <v>59</v>
      </c>
      <c r="D937" s="49" t="s">
        <v>60</v>
      </c>
      <c r="E937" s="49" t="s">
        <v>700</v>
      </c>
      <c r="F937" s="68">
        <v>45844</v>
      </c>
      <c r="G937" s="69" t="s">
        <v>415</v>
      </c>
      <c r="H937" s="70">
        <v>7</v>
      </c>
      <c r="I937" s="70"/>
      <c r="J937" s="70"/>
      <c r="K937" s="71">
        <v>288749.99999999919</v>
      </c>
      <c r="L937" s="6" t="s">
        <v>509</v>
      </c>
      <c r="M937" s="6" t="s">
        <v>505</v>
      </c>
      <c r="N937" s="6">
        <v>4</v>
      </c>
      <c r="O937" s="6"/>
      <c r="P937" s="6"/>
    </row>
    <row r="938" spans="1:16" ht="15.75" customHeight="1" x14ac:dyDescent="0.3">
      <c r="A938" s="67">
        <v>935</v>
      </c>
      <c r="B938" s="67" t="s">
        <v>459</v>
      </c>
      <c r="C938" s="49" t="s">
        <v>59</v>
      </c>
      <c r="D938" s="49" t="s">
        <v>60</v>
      </c>
      <c r="E938" s="49" t="s">
        <v>701</v>
      </c>
      <c r="F938" s="68">
        <v>45844</v>
      </c>
      <c r="G938" s="69" t="s">
        <v>415</v>
      </c>
      <c r="H938" s="70">
        <v>7</v>
      </c>
      <c r="I938" s="70"/>
      <c r="J938" s="70"/>
      <c r="K938" s="71">
        <v>297500.00000000111</v>
      </c>
      <c r="L938" s="6" t="s">
        <v>509</v>
      </c>
      <c r="M938" s="6" t="s">
        <v>505</v>
      </c>
      <c r="N938" s="6">
        <v>4</v>
      </c>
      <c r="O938" s="6"/>
      <c r="P938" s="6"/>
    </row>
    <row r="939" spans="1:16" ht="15.75" customHeight="1" x14ac:dyDescent="0.3">
      <c r="A939" s="67">
        <v>936</v>
      </c>
      <c r="B939" s="67" t="s">
        <v>501</v>
      </c>
      <c r="C939" s="49" t="s">
        <v>128</v>
      </c>
      <c r="D939" s="49" t="s">
        <v>102</v>
      </c>
      <c r="E939" s="49" t="s">
        <v>702</v>
      </c>
      <c r="F939" s="68">
        <v>45845</v>
      </c>
      <c r="G939" s="69" t="s">
        <v>415</v>
      </c>
      <c r="H939" s="70">
        <v>2</v>
      </c>
      <c r="I939" s="70"/>
      <c r="J939" s="70"/>
      <c r="K939" s="71">
        <v>79999.999999999927</v>
      </c>
      <c r="L939" s="6" t="s">
        <v>526</v>
      </c>
      <c r="M939" s="6" t="s">
        <v>505</v>
      </c>
      <c r="N939" s="6">
        <v>1</v>
      </c>
      <c r="O939" s="6"/>
      <c r="P939" s="6"/>
    </row>
    <row r="940" spans="1:16" ht="15.75" customHeight="1" x14ac:dyDescent="0.3">
      <c r="A940" s="67">
        <v>937</v>
      </c>
      <c r="B940" s="67" t="s">
        <v>501</v>
      </c>
      <c r="C940" s="49" t="s">
        <v>150</v>
      </c>
      <c r="D940" s="49" t="s">
        <v>151</v>
      </c>
      <c r="E940" s="49" t="s">
        <v>703</v>
      </c>
      <c r="F940" s="68">
        <v>45845</v>
      </c>
      <c r="G940" s="69" t="s">
        <v>440</v>
      </c>
      <c r="H940" s="70">
        <v>2.5</v>
      </c>
      <c r="I940" s="70"/>
      <c r="J940" s="70"/>
      <c r="K940" s="71">
        <v>399999.99999999959</v>
      </c>
      <c r="L940" s="6" t="s">
        <v>558</v>
      </c>
      <c r="M940" s="6" t="s">
        <v>537</v>
      </c>
      <c r="N940" s="6">
        <v>0</v>
      </c>
      <c r="O940" s="6"/>
      <c r="P940" s="6"/>
    </row>
    <row r="941" spans="1:16" ht="15.75" customHeight="1" x14ac:dyDescent="0.3">
      <c r="A941" s="67">
        <v>938</v>
      </c>
      <c r="B941" s="67" t="s">
        <v>413</v>
      </c>
      <c r="C941" s="49" t="s">
        <v>59</v>
      </c>
      <c r="D941" s="49" t="s">
        <v>60</v>
      </c>
      <c r="E941" s="49" t="s">
        <v>704</v>
      </c>
      <c r="F941" s="68">
        <v>45846</v>
      </c>
      <c r="G941" s="69" t="s">
        <v>415</v>
      </c>
      <c r="H941" s="70">
        <v>8</v>
      </c>
      <c r="I941" s="70"/>
      <c r="J941" s="70"/>
      <c r="K941" s="71">
        <v>329999.99999999907</v>
      </c>
      <c r="L941" s="6" t="s">
        <v>509</v>
      </c>
      <c r="M941" s="74" t="s">
        <v>510</v>
      </c>
      <c r="N941" s="6">
        <v>5</v>
      </c>
      <c r="O941" s="6"/>
      <c r="P941" s="6"/>
    </row>
    <row r="942" spans="1:16" ht="15.75" customHeight="1" x14ac:dyDescent="0.3">
      <c r="A942" s="67">
        <v>939</v>
      </c>
      <c r="B942" s="67" t="s">
        <v>499</v>
      </c>
      <c r="C942" s="49" t="s">
        <v>281</v>
      </c>
      <c r="D942" s="49" t="s">
        <v>100</v>
      </c>
      <c r="E942" s="49" t="s">
        <v>282</v>
      </c>
      <c r="F942" s="68">
        <v>45845</v>
      </c>
      <c r="G942" s="69" t="s">
        <v>532</v>
      </c>
      <c r="H942" s="70">
        <v>2</v>
      </c>
      <c r="I942" s="70"/>
      <c r="J942" s="70"/>
      <c r="K942" s="71">
        <v>79200</v>
      </c>
      <c r="L942" s="6" t="s">
        <v>696</v>
      </c>
      <c r="M942" s="6" t="s">
        <v>505</v>
      </c>
      <c r="N942" s="6">
        <v>4</v>
      </c>
      <c r="O942" s="6"/>
      <c r="P942" s="6"/>
    </row>
    <row r="943" spans="1:16" ht="15.75" customHeight="1" x14ac:dyDescent="0.3">
      <c r="A943" s="67">
        <v>940</v>
      </c>
      <c r="B943" s="67" t="s">
        <v>499</v>
      </c>
      <c r="C943" s="49" t="s">
        <v>281</v>
      </c>
      <c r="D943" s="49" t="s">
        <v>100</v>
      </c>
      <c r="E943" s="49" t="s">
        <v>282</v>
      </c>
      <c r="F943" s="68">
        <v>45845</v>
      </c>
      <c r="G943" s="69" t="s">
        <v>705</v>
      </c>
      <c r="H943" s="70">
        <v>0.25</v>
      </c>
      <c r="I943" s="70"/>
      <c r="J943" s="70"/>
      <c r="K943" s="71">
        <v>19800</v>
      </c>
      <c r="L943" s="6" t="s">
        <v>696</v>
      </c>
      <c r="M943" s="6" t="s">
        <v>505</v>
      </c>
      <c r="N943" s="6">
        <v>1</v>
      </c>
      <c r="O943" s="6"/>
      <c r="P943" s="6"/>
    </row>
    <row r="944" spans="1:16" ht="15.75" customHeight="1" x14ac:dyDescent="0.3">
      <c r="A944" s="67">
        <v>941</v>
      </c>
      <c r="B944" s="67" t="s">
        <v>499</v>
      </c>
      <c r="C944" s="49" t="s">
        <v>138</v>
      </c>
      <c r="D944" s="49" t="s">
        <v>100</v>
      </c>
      <c r="E944" s="49" t="s">
        <v>706</v>
      </c>
      <c r="F944" s="68">
        <v>45845</v>
      </c>
      <c r="G944" s="69" t="s">
        <v>415</v>
      </c>
      <c r="H944" s="70">
        <v>6</v>
      </c>
      <c r="I944" s="70"/>
      <c r="J944" s="70"/>
      <c r="K944" s="71">
        <v>1544400</v>
      </c>
      <c r="L944" s="6" t="s">
        <v>516</v>
      </c>
      <c r="M944" s="6" t="s">
        <v>517</v>
      </c>
      <c r="N944" s="6">
        <v>0</v>
      </c>
      <c r="O944" s="6"/>
      <c r="P944" s="6"/>
    </row>
    <row r="945" spans="1:16" ht="15.75" customHeight="1" x14ac:dyDescent="0.3">
      <c r="A945" s="67">
        <v>942</v>
      </c>
      <c r="B945" s="67" t="s">
        <v>430</v>
      </c>
      <c r="C945" s="49" t="s">
        <v>285</v>
      </c>
      <c r="D945" s="49" t="s">
        <v>100</v>
      </c>
      <c r="E945" s="49" t="s">
        <v>286</v>
      </c>
      <c r="F945" s="68">
        <v>45907</v>
      </c>
      <c r="G945" s="69" t="s">
        <v>707</v>
      </c>
      <c r="H945" s="70">
        <v>1</v>
      </c>
      <c r="I945" s="70"/>
      <c r="J945" s="70"/>
      <c r="K945" s="71">
        <v>566000</v>
      </c>
      <c r="L945" s="6" t="s">
        <v>554</v>
      </c>
      <c r="M945" s="6" t="s">
        <v>517</v>
      </c>
      <c r="N945" s="6">
        <v>2</v>
      </c>
      <c r="O945" s="6"/>
      <c r="P945" s="6"/>
    </row>
    <row r="946" spans="1:16" ht="15.75" customHeight="1" x14ac:dyDescent="0.3">
      <c r="A946" s="67">
        <v>943</v>
      </c>
      <c r="B946" s="67" t="s">
        <v>501</v>
      </c>
      <c r="C946" s="49" t="s">
        <v>150</v>
      </c>
      <c r="D946" s="49" t="s">
        <v>151</v>
      </c>
      <c r="E946" s="49" t="s">
        <v>708</v>
      </c>
      <c r="F946" s="68">
        <v>45847</v>
      </c>
      <c r="G946" s="69" t="s">
        <v>709</v>
      </c>
      <c r="H946" s="70">
        <v>3</v>
      </c>
      <c r="I946" s="70"/>
      <c r="J946" s="70"/>
      <c r="K946" s="71">
        <v>239999.99999999977</v>
      </c>
      <c r="L946" s="6" t="s">
        <v>558</v>
      </c>
      <c r="M946" s="6" t="s">
        <v>537</v>
      </c>
      <c r="N946" s="6">
        <v>0</v>
      </c>
      <c r="O946" s="6"/>
      <c r="P946" s="6"/>
    </row>
    <row r="947" spans="1:16" ht="15.75" customHeight="1" x14ac:dyDescent="0.3">
      <c r="A947" s="67">
        <v>944</v>
      </c>
      <c r="B947" s="67" t="s">
        <v>501</v>
      </c>
      <c r="C947" s="49" t="s">
        <v>127</v>
      </c>
      <c r="D947" s="49" t="s">
        <v>102</v>
      </c>
      <c r="E947" s="49" t="s">
        <v>710</v>
      </c>
      <c r="F947" s="68">
        <v>45847</v>
      </c>
      <c r="G947" s="69" t="s">
        <v>415</v>
      </c>
      <c r="H947" s="70">
        <v>4</v>
      </c>
      <c r="I947" s="70"/>
      <c r="J947" s="70"/>
      <c r="K947" s="71">
        <v>159999.99999999985</v>
      </c>
      <c r="L947" s="6" t="s">
        <v>526</v>
      </c>
      <c r="M947" s="6" t="s">
        <v>505</v>
      </c>
      <c r="N947" s="6">
        <v>4</v>
      </c>
      <c r="O947" s="6"/>
      <c r="P947" s="6"/>
    </row>
    <row r="948" spans="1:16" ht="15.75" customHeight="1" x14ac:dyDescent="0.3">
      <c r="A948" s="67">
        <v>945</v>
      </c>
      <c r="B948" s="67" t="s">
        <v>501</v>
      </c>
      <c r="C948" s="49" t="s">
        <v>138</v>
      </c>
      <c r="D948" s="49" t="s">
        <v>100</v>
      </c>
      <c r="E948" s="49" t="s">
        <v>711</v>
      </c>
      <c r="F948" s="68">
        <v>45847</v>
      </c>
      <c r="G948" s="69" t="s">
        <v>415</v>
      </c>
      <c r="H948" s="70">
        <v>0.5</v>
      </c>
      <c r="I948" s="70"/>
      <c r="J948" s="70"/>
      <c r="K948" s="71">
        <v>29999.999999999971</v>
      </c>
      <c r="L948" s="6" t="s">
        <v>543</v>
      </c>
      <c r="M948" s="6" t="s">
        <v>517</v>
      </c>
      <c r="N948" s="6">
        <v>1</v>
      </c>
      <c r="O948" s="6"/>
      <c r="P948" s="6"/>
    </row>
    <row r="949" spans="1:16" ht="15.75" customHeight="1" x14ac:dyDescent="0.3">
      <c r="A949" s="67">
        <v>946</v>
      </c>
      <c r="B949" s="67" t="s">
        <v>459</v>
      </c>
      <c r="C949" s="49" t="s">
        <v>250</v>
      </c>
      <c r="D949" s="72" t="s">
        <v>251</v>
      </c>
      <c r="E949" s="72" t="s">
        <v>252</v>
      </c>
      <c r="F949" s="68">
        <v>45847</v>
      </c>
      <c r="G949" s="69" t="s">
        <v>712</v>
      </c>
      <c r="H949" s="70">
        <v>1</v>
      </c>
      <c r="I949" s="70"/>
      <c r="J949" s="70"/>
      <c r="K949" s="71">
        <v>330555.55555555678</v>
      </c>
      <c r="L949" s="6" t="s">
        <v>713</v>
      </c>
      <c r="M949" s="6" t="s">
        <v>514</v>
      </c>
      <c r="N949" s="6">
        <v>1</v>
      </c>
      <c r="O949" s="6"/>
      <c r="P949" s="6"/>
    </row>
    <row r="950" spans="1:16" ht="15.75" customHeight="1" x14ac:dyDescent="0.3">
      <c r="A950" s="67">
        <v>947</v>
      </c>
      <c r="B950" s="67" t="s">
        <v>459</v>
      </c>
      <c r="C950" s="49" t="s">
        <v>502</v>
      </c>
      <c r="D950" s="72" t="s">
        <v>100</v>
      </c>
      <c r="E950" s="72" t="s">
        <v>714</v>
      </c>
      <c r="F950" s="68">
        <v>45847</v>
      </c>
      <c r="G950" s="69" t="s">
        <v>426</v>
      </c>
      <c r="H950" s="70">
        <v>6</v>
      </c>
      <c r="I950" s="70"/>
      <c r="J950" s="70"/>
      <c r="K950" s="71">
        <v>255000.00000000096</v>
      </c>
      <c r="L950" s="6" t="s">
        <v>554</v>
      </c>
      <c r="M950" s="6" t="s">
        <v>517</v>
      </c>
      <c r="N950" s="6">
        <v>0</v>
      </c>
      <c r="O950" s="6"/>
      <c r="P950" s="6"/>
    </row>
    <row r="951" spans="1:16" ht="15.75" customHeight="1" x14ac:dyDescent="0.3">
      <c r="A951" s="67">
        <v>948</v>
      </c>
      <c r="B951" s="67" t="s">
        <v>482</v>
      </c>
      <c r="C951" s="49" t="s">
        <v>275</v>
      </c>
      <c r="D951" s="49" t="s">
        <v>100</v>
      </c>
      <c r="E951" s="49" t="s">
        <v>276</v>
      </c>
      <c r="F951" s="68">
        <v>45847</v>
      </c>
      <c r="G951" s="69" t="s">
        <v>715</v>
      </c>
      <c r="H951" s="70">
        <v>1</v>
      </c>
      <c r="I951" s="70"/>
      <c r="J951" s="70"/>
      <c r="K951" s="71">
        <v>2009999.9999999923</v>
      </c>
      <c r="L951" s="6" t="s">
        <v>530</v>
      </c>
      <c r="M951" s="6" t="s">
        <v>665</v>
      </c>
      <c r="N951" s="6">
        <v>0</v>
      </c>
      <c r="O951" s="6"/>
      <c r="P951" s="6"/>
    </row>
    <row r="952" spans="1:16" ht="15.75" customHeight="1" x14ac:dyDescent="0.3">
      <c r="A952" s="67">
        <v>949</v>
      </c>
      <c r="B952" s="67" t="s">
        <v>471</v>
      </c>
      <c r="C952" s="49" t="s">
        <v>138</v>
      </c>
      <c r="D952" s="49" t="s">
        <v>100</v>
      </c>
      <c r="E952" s="49" t="s">
        <v>716</v>
      </c>
      <c r="F952" s="68">
        <v>45847</v>
      </c>
      <c r="G952" s="69" t="s">
        <v>415</v>
      </c>
      <c r="H952" s="70">
        <v>6</v>
      </c>
      <c r="I952" s="70"/>
      <c r="J952" s="70"/>
      <c r="K952" s="71">
        <v>388125.00000000105</v>
      </c>
      <c r="L952" s="6" t="s">
        <v>516</v>
      </c>
      <c r="M952" s="6" t="s">
        <v>517</v>
      </c>
      <c r="N952" s="6">
        <v>0</v>
      </c>
      <c r="O952" s="6"/>
      <c r="P952" s="6"/>
    </row>
    <row r="953" spans="1:16" ht="15.75" customHeight="1" x14ac:dyDescent="0.3">
      <c r="A953" s="67">
        <v>950</v>
      </c>
      <c r="B953" s="67" t="s">
        <v>471</v>
      </c>
      <c r="C953" s="49" t="s">
        <v>279</v>
      </c>
      <c r="D953" s="49" t="s">
        <v>100</v>
      </c>
      <c r="E953" s="49" t="s">
        <v>280</v>
      </c>
      <c r="F953" s="68">
        <v>45847</v>
      </c>
      <c r="G953" s="69" t="s">
        <v>717</v>
      </c>
      <c r="H953" s="70">
        <v>1</v>
      </c>
      <c r="I953" s="70"/>
      <c r="J953" s="70"/>
      <c r="K953" s="71">
        <v>64687.500000000182</v>
      </c>
      <c r="L953" s="6" t="s">
        <v>680</v>
      </c>
      <c r="M953" s="6" t="s">
        <v>505</v>
      </c>
      <c r="N953" s="6">
        <v>2</v>
      </c>
      <c r="O953" s="6"/>
      <c r="P953" s="6"/>
    </row>
    <row r="954" spans="1:16" ht="15.75" customHeight="1" x14ac:dyDescent="0.3">
      <c r="A954" s="67">
        <v>951</v>
      </c>
      <c r="B954" s="67" t="s">
        <v>471</v>
      </c>
      <c r="C954" s="49" t="s">
        <v>281</v>
      </c>
      <c r="D954" s="49" t="s">
        <v>100</v>
      </c>
      <c r="E954" s="49" t="s">
        <v>282</v>
      </c>
      <c r="F954" s="68">
        <v>45847</v>
      </c>
      <c r="G954" s="69" t="s">
        <v>705</v>
      </c>
      <c r="H954" s="70">
        <v>0.5</v>
      </c>
      <c r="I954" s="70"/>
      <c r="J954" s="70"/>
      <c r="K954" s="71">
        <v>107812.50000000031</v>
      </c>
      <c r="L954" s="6" t="s">
        <v>680</v>
      </c>
      <c r="M954" s="74" t="s">
        <v>510</v>
      </c>
      <c r="N954" s="6">
        <v>1</v>
      </c>
      <c r="O954" s="6"/>
      <c r="P954" s="6"/>
    </row>
    <row r="955" spans="1:16" ht="15.75" customHeight="1" x14ac:dyDescent="0.3">
      <c r="A955" s="67">
        <v>952</v>
      </c>
      <c r="B955" s="67" t="s">
        <v>471</v>
      </c>
      <c r="C955" s="49" t="s">
        <v>138</v>
      </c>
      <c r="D955" s="49" t="s">
        <v>100</v>
      </c>
      <c r="E955" s="49" t="s">
        <v>716</v>
      </c>
      <c r="F955" s="68">
        <v>45846</v>
      </c>
      <c r="G955" s="69" t="s">
        <v>415</v>
      </c>
      <c r="H955" s="70">
        <v>6</v>
      </c>
      <c r="I955" s="70"/>
      <c r="J955" s="70"/>
      <c r="K955" s="71">
        <v>388125.00000000105</v>
      </c>
      <c r="L955" s="6" t="s">
        <v>516</v>
      </c>
      <c r="M955" s="6" t="s">
        <v>517</v>
      </c>
      <c r="N955" s="6">
        <v>0</v>
      </c>
      <c r="O955" s="6"/>
      <c r="P955" s="6"/>
    </row>
    <row r="956" spans="1:16" ht="15.75" customHeight="1" x14ac:dyDescent="0.3">
      <c r="A956" s="67">
        <v>953</v>
      </c>
      <c r="B956" s="67" t="s">
        <v>471</v>
      </c>
      <c r="C956" s="49" t="s">
        <v>281</v>
      </c>
      <c r="D956" s="49" t="s">
        <v>100</v>
      </c>
      <c r="E956" s="49" t="s">
        <v>282</v>
      </c>
      <c r="F956" s="68">
        <v>45846</v>
      </c>
      <c r="G956" s="69" t="s">
        <v>718</v>
      </c>
      <c r="H956" s="70">
        <v>1.5</v>
      </c>
      <c r="I956" s="70"/>
      <c r="J956" s="70"/>
      <c r="K956" s="71">
        <v>129375.00000000036</v>
      </c>
      <c r="L956" s="6" t="s">
        <v>680</v>
      </c>
      <c r="M956" s="6" t="s">
        <v>505</v>
      </c>
      <c r="N956" s="6">
        <v>3</v>
      </c>
      <c r="O956" s="6"/>
      <c r="P956" s="6"/>
    </row>
    <row r="957" spans="1:16" ht="15.75" customHeight="1" x14ac:dyDescent="0.3">
      <c r="A957" s="67">
        <v>954</v>
      </c>
      <c r="B957" s="67" t="s">
        <v>499</v>
      </c>
      <c r="C957" s="49" t="s">
        <v>150</v>
      </c>
      <c r="D957" s="49" t="s">
        <v>151</v>
      </c>
      <c r="E957" s="49" t="s">
        <v>719</v>
      </c>
      <c r="F957" s="68">
        <v>45848</v>
      </c>
      <c r="G957" s="69" t="s">
        <v>709</v>
      </c>
      <c r="H957" s="70">
        <v>4</v>
      </c>
      <c r="I957" s="70"/>
      <c r="J957" s="70"/>
      <c r="K957" s="71">
        <v>319999.99999999971</v>
      </c>
      <c r="L957" s="6" t="s">
        <v>558</v>
      </c>
      <c r="M957" s="6" t="s">
        <v>720</v>
      </c>
      <c r="N957" s="6">
        <v>1</v>
      </c>
      <c r="O957" s="6"/>
      <c r="P957" s="6"/>
    </row>
    <row r="958" spans="1:16" ht="15.75" customHeight="1" x14ac:dyDescent="0.3">
      <c r="A958" s="67">
        <v>955</v>
      </c>
      <c r="B958" s="67" t="s">
        <v>499</v>
      </c>
      <c r="C958" s="49" t="s">
        <v>138</v>
      </c>
      <c r="D958" s="49" t="s">
        <v>100</v>
      </c>
      <c r="E958" s="49" t="s">
        <v>721</v>
      </c>
      <c r="F958" s="68">
        <v>45848</v>
      </c>
      <c r="G958" s="69" t="s">
        <v>415</v>
      </c>
      <c r="H958" s="70">
        <v>4</v>
      </c>
      <c r="I958" s="70"/>
      <c r="J958" s="70"/>
      <c r="K958" s="71">
        <v>239999.99999999977</v>
      </c>
      <c r="L958" s="6" t="s">
        <v>516</v>
      </c>
      <c r="M958" s="6" t="s">
        <v>517</v>
      </c>
      <c r="N958" s="6">
        <v>0.1</v>
      </c>
      <c r="O958" s="6"/>
      <c r="P958" s="6"/>
    </row>
    <row r="959" spans="1:16" ht="15.75" customHeight="1" x14ac:dyDescent="0.3">
      <c r="A959" s="67">
        <v>956</v>
      </c>
      <c r="B959" s="67" t="s">
        <v>444</v>
      </c>
      <c r="C959" s="49" t="s">
        <v>138</v>
      </c>
      <c r="D959" s="49" t="s">
        <v>100</v>
      </c>
      <c r="E959" s="49" t="s">
        <v>722</v>
      </c>
      <c r="F959" s="68">
        <v>45847</v>
      </c>
      <c r="G959" s="69" t="s">
        <v>415</v>
      </c>
      <c r="H959" s="70">
        <v>1</v>
      </c>
      <c r="I959" s="70"/>
      <c r="J959" s="70"/>
      <c r="K959" s="71">
        <v>64687.500000000182</v>
      </c>
      <c r="L959" s="6" t="s">
        <v>554</v>
      </c>
      <c r="M959" s="6" t="s">
        <v>517</v>
      </c>
      <c r="N959" s="6">
        <v>0</v>
      </c>
      <c r="O959" s="6"/>
      <c r="P959" s="6"/>
    </row>
    <row r="960" spans="1:16" ht="15.75" customHeight="1" x14ac:dyDescent="0.3">
      <c r="A960" s="67">
        <v>957</v>
      </c>
      <c r="B960" s="67" t="s">
        <v>444</v>
      </c>
      <c r="C960" s="49" t="s">
        <v>127</v>
      </c>
      <c r="D960" s="49" t="s">
        <v>102</v>
      </c>
      <c r="E960" s="49" t="s">
        <v>723</v>
      </c>
      <c r="F960" s="68">
        <v>45847</v>
      </c>
      <c r="G960" s="69" t="s">
        <v>415</v>
      </c>
      <c r="H960" s="70">
        <v>8</v>
      </c>
      <c r="I960" s="70"/>
      <c r="J960" s="70"/>
      <c r="K960" s="71">
        <v>345000.00000000093</v>
      </c>
      <c r="L960" s="6" t="s">
        <v>526</v>
      </c>
      <c r="M960" s="6" t="s">
        <v>505</v>
      </c>
      <c r="N960" s="6">
        <v>3</v>
      </c>
      <c r="O960" s="6"/>
      <c r="P960" s="6"/>
    </row>
    <row r="961" spans="1:16" ht="15.75" customHeight="1" x14ac:dyDescent="0.3">
      <c r="A961" s="67">
        <v>958</v>
      </c>
      <c r="B961" s="67" t="s">
        <v>471</v>
      </c>
      <c r="C961" s="49" t="s">
        <v>162</v>
      </c>
      <c r="D961" s="49" t="s">
        <v>100</v>
      </c>
      <c r="E961" s="49" t="s">
        <v>724</v>
      </c>
      <c r="F961" s="68">
        <v>45848</v>
      </c>
      <c r="G961" s="69" t="s">
        <v>454</v>
      </c>
      <c r="H961" s="70">
        <v>18</v>
      </c>
      <c r="I961" s="70"/>
      <c r="J961" s="70"/>
      <c r="K961" s="71">
        <v>25875.000000000073</v>
      </c>
      <c r="L961" s="6" t="s">
        <v>680</v>
      </c>
      <c r="M961" s="6" t="s">
        <v>505</v>
      </c>
      <c r="N961" s="6">
        <v>0</v>
      </c>
      <c r="O961" s="6"/>
      <c r="P961" s="6"/>
    </row>
    <row r="962" spans="1:16" ht="15.75" customHeight="1" x14ac:dyDescent="0.3">
      <c r="A962" s="67">
        <v>959</v>
      </c>
      <c r="B962" s="67" t="s">
        <v>471</v>
      </c>
      <c r="C962" s="49" t="s">
        <v>150</v>
      </c>
      <c r="D962" s="49" t="s">
        <v>151</v>
      </c>
      <c r="E962" s="49" t="s">
        <v>725</v>
      </c>
      <c r="F962" s="68">
        <v>45848</v>
      </c>
      <c r="G962" s="69" t="s">
        <v>432</v>
      </c>
      <c r="H962" s="70">
        <v>3</v>
      </c>
      <c r="I962" s="70"/>
      <c r="J962" s="70"/>
      <c r="K962" s="71">
        <v>129375.00000000036</v>
      </c>
      <c r="L962" s="6" t="s">
        <v>519</v>
      </c>
      <c r="M962" s="6" t="s">
        <v>505</v>
      </c>
      <c r="N962" s="6">
        <v>3</v>
      </c>
      <c r="O962" s="6"/>
      <c r="P962" s="6"/>
    </row>
    <row r="963" spans="1:16" ht="15.75" customHeight="1" x14ac:dyDescent="0.3">
      <c r="A963" s="67">
        <v>960</v>
      </c>
      <c r="B963" s="67" t="s">
        <v>471</v>
      </c>
      <c r="C963" s="49" t="s">
        <v>150</v>
      </c>
      <c r="D963" s="49" t="s">
        <v>151</v>
      </c>
      <c r="E963" s="49" t="s">
        <v>725</v>
      </c>
      <c r="F963" s="68">
        <v>45848</v>
      </c>
      <c r="G963" s="69" t="s">
        <v>726</v>
      </c>
      <c r="H963" s="70">
        <v>2.5</v>
      </c>
      <c r="I963" s="70"/>
      <c r="J963" s="70"/>
      <c r="K963" s="71">
        <v>107812.50000000031</v>
      </c>
      <c r="L963" s="6" t="s">
        <v>519</v>
      </c>
      <c r="M963" s="74" t="s">
        <v>510</v>
      </c>
      <c r="N963" s="6">
        <v>4</v>
      </c>
      <c r="O963" s="6"/>
      <c r="P963" s="6"/>
    </row>
    <row r="964" spans="1:16" ht="15.75" customHeight="1" x14ac:dyDescent="0.3">
      <c r="A964" s="67">
        <v>961</v>
      </c>
      <c r="B964" s="67" t="s">
        <v>474</v>
      </c>
      <c r="C964" s="49" t="s">
        <v>275</v>
      </c>
      <c r="D964" s="49" t="s">
        <v>100</v>
      </c>
      <c r="E964" s="49" t="s">
        <v>276</v>
      </c>
      <c r="F964" s="68">
        <v>45846</v>
      </c>
      <c r="G964" s="69" t="s">
        <v>715</v>
      </c>
      <c r="H964" s="70">
        <v>0.1</v>
      </c>
      <c r="I964" s="70"/>
      <c r="J964" s="70"/>
      <c r="K964" s="71">
        <v>210000.00000000038</v>
      </c>
      <c r="L964" s="6" t="s">
        <v>530</v>
      </c>
      <c r="M964" s="6" t="s">
        <v>531</v>
      </c>
      <c r="N964" s="6">
        <v>1</v>
      </c>
      <c r="O964" s="6"/>
      <c r="P964" s="6"/>
    </row>
    <row r="965" spans="1:16" ht="15.75" customHeight="1" x14ac:dyDescent="0.3">
      <c r="A965" s="67">
        <v>962</v>
      </c>
      <c r="B965" s="67" t="s">
        <v>474</v>
      </c>
      <c r="C965" s="49" t="s">
        <v>275</v>
      </c>
      <c r="D965" s="49" t="s">
        <v>100</v>
      </c>
      <c r="E965" s="49" t="s">
        <v>276</v>
      </c>
      <c r="F965" s="68">
        <v>45847</v>
      </c>
      <c r="G965" s="69" t="s">
        <v>715</v>
      </c>
      <c r="H965" s="70">
        <v>0.1</v>
      </c>
      <c r="I965" s="70"/>
      <c r="J965" s="70"/>
      <c r="K965" s="71">
        <v>210000.00000000038</v>
      </c>
      <c r="L965" s="6" t="s">
        <v>576</v>
      </c>
      <c r="M965" s="6" t="s">
        <v>531</v>
      </c>
      <c r="N965" s="6">
        <v>1</v>
      </c>
      <c r="O965" s="6"/>
      <c r="P965" s="6"/>
    </row>
    <row r="966" spans="1:16" ht="15.75" customHeight="1" x14ac:dyDescent="0.3">
      <c r="A966" s="67">
        <v>963</v>
      </c>
      <c r="B966" s="67" t="s">
        <v>474</v>
      </c>
      <c r="C966" s="49" t="s">
        <v>275</v>
      </c>
      <c r="D966" s="49" t="s">
        <v>100</v>
      </c>
      <c r="E966" s="49" t="s">
        <v>276</v>
      </c>
      <c r="F966" s="68">
        <v>45848</v>
      </c>
      <c r="G966" s="69" t="s">
        <v>715</v>
      </c>
      <c r="H966" s="70">
        <v>0.1</v>
      </c>
      <c r="I966" s="70"/>
      <c r="J966" s="70"/>
      <c r="K966" s="71">
        <v>210000.00000000038</v>
      </c>
      <c r="L966" s="6" t="s">
        <v>530</v>
      </c>
      <c r="M966" s="6" t="s">
        <v>531</v>
      </c>
      <c r="N966" s="6">
        <v>1</v>
      </c>
      <c r="O966" s="6"/>
      <c r="P966" s="6"/>
    </row>
    <row r="967" spans="1:16" ht="15.75" customHeight="1" x14ac:dyDescent="0.3">
      <c r="A967" s="67">
        <v>964</v>
      </c>
      <c r="B967" s="67" t="s">
        <v>430</v>
      </c>
      <c r="C967" s="72" t="s">
        <v>150</v>
      </c>
      <c r="D967" s="49" t="s">
        <v>151</v>
      </c>
      <c r="E967" s="49" t="s">
        <v>727</v>
      </c>
      <c r="F967" s="68">
        <v>45848</v>
      </c>
      <c r="G967" s="69" t="s">
        <v>709</v>
      </c>
      <c r="H967" s="70">
        <v>4</v>
      </c>
      <c r="I967" s="70"/>
      <c r="J967" s="70"/>
      <c r="K967" s="71">
        <v>310000.00000000029</v>
      </c>
      <c r="L967" s="6" t="s">
        <v>558</v>
      </c>
      <c r="M967" s="6" t="s">
        <v>537</v>
      </c>
      <c r="N967" s="6">
        <v>0</v>
      </c>
      <c r="O967" s="6"/>
      <c r="P967" s="6"/>
    </row>
    <row r="968" spans="1:16" ht="15.75" customHeight="1" x14ac:dyDescent="0.3">
      <c r="A968" s="67">
        <v>965</v>
      </c>
      <c r="B968" s="67" t="s">
        <v>497</v>
      </c>
      <c r="C968" s="72" t="s">
        <v>59</v>
      </c>
      <c r="D968" s="49" t="s">
        <v>60</v>
      </c>
      <c r="E968" s="49" t="s">
        <v>728</v>
      </c>
      <c r="F968" s="68">
        <v>45848</v>
      </c>
      <c r="G968" s="69" t="s">
        <v>415</v>
      </c>
      <c r="H968" s="70">
        <v>7</v>
      </c>
      <c r="I968" s="70"/>
      <c r="J968" s="70"/>
      <c r="K968" s="71">
        <v>301875.00000000081</v>
      </c>
      <c r="L968" s="6" t="s">
        <v>509</v>
      </c>
      <c r="M968" s="6" t="s">
        <v>505</v>
      </c>
      <c r="N968" s="6">
        <v>2</v>
      </c>
      <c r="O968" s="6"/>
      <c r="P968" s="6"/>
    </row>
    <row r="969" spans="1:16" ht="15.75" customHeight="1" x14ac:dyDescent="0.3">
      <c r="A969" s="67">
        <v>966</v>
      </c>
      <c r="B969" s="67" t="s">
        <v>490</v>
      </c>
      <c r="C969" s="72" t="s">
        <v>214</v>
      </c>
      <c r="D969" s="49" t="s">
        <v>102</v>
      </c>
      <c r="E969" s="49" t="s">
        <v>729</v>
      </c>
      <c r="F969" s="68">
        <v>45848</v>
      </c>
      <c r="G969" s="69" t="s">
        <v>730</v>
      </c>
      <c r="H969" s="70">
        <v>7</v>
      </c>
      <c r="I969" s="70"/>
      <c r="J969" s="70"/>
      <c r="K969" s="71">
        <v>433124.99999999872</v>
      </c>
      <c r="L969" s="6" t="s">
        <v>526</v>
      </c>
      <c r="M969" s="6" t="s">
        <v>514</v>
      </c>
      <c r="N969" s="6">
        <v>6</v>
      </c>
      <c r="O969" s="6"/>
      <c r="P969" s="6"/>
    </row>
    <row r="970" spans="1:16" ht="15.75" customHeight="1" x14ac:dyDescent="0.3">
      <c r="A970" s="67">
        <v>967</v>
      </c>
      <c r="B970" s="67" t="s">
        <v>490</v>
      </c>
      <c r="C970" s="72" t="s">
        <v>138</v>
      </c>
      <c r="D970" s="49" t="s">
        <v>100</v>
      </c>
      <c r="E970" s="49" t="s">
        <v>731</v>
      </c>
      <c r="F970" s="68">
        <v>45848</v>
      </c>
      <c r="G970" s="69" t="s">
        <v>415</v>
      </c>
      <c r="H970" s="70">
        <v>6</v>
      </c>
      <c r="I970" s="70"/>
      <c r="J970" s="70"/>
      <c r="K970" s="71">
        <v>371249.99999999895</v>
      </c>
      <c r="L970" s="6" t="s">
        <v>516</v>
      </c>
      <c r="M970" s="6" t="s">
        <v>517</v>
      </c>
      <c r="N970" s="6">
        <v>1</v>
      </c>
      <c r="O970" s="6"/>
      <c r="P970" s="6"/>
    </row>
    <row r="971" spans="1:16" ht="15.75" customHeight="1" x14ac:dyDescent="0.3">
      <c r="A971" s="67">
        <v>968</v>
      </c>
      <c r="B971" s="67" t="s">
        <v>499</v>
      </c>
      <c r="C971" s="72" t="s">
        <v>150</v>
      </c>
      <c r="D971" s="49" t="s">
        <v>151</v>
      </c>
      <c r="E971" s="49" t="s">
        <v>732</v>
      </c>
      <c r="F971" s="68">
        <v>45848</v>
      </c>
      <c r="G971" s="69" t="s">
        <v>709</v>
      </c>
      <c r="H971" s="70">
        <v>4</v>
      </c>
      <c r="I971" s="70"/>
      <c r="J971" s="70"/>
      <c r="K971" s="71">
        <v>319999.99999999971</v>
      </c>
      <c r="L971" s="6" t="s">
        <v>558</v>
      </c>
      <c r="M971" s="6" t="s">
        <v>733</v>
      </c>
      <c r="N971" s="6">
        <v>1</v>
      </c>
      <c r="O971" s="6"/>
      <c r="P971" s="6"/>
    </row>
    <row r="972" spans="1:16" ht="15.75" customHeight="1" x14ac:dyDescent="0.3">
      <c r="A972" s="67">
        <v>969</v>
      </c>
      <c r="B972" s="67" t="s">
        <v>499</v>
      </c>
      <c r="C972" s="72" t="s">
        <v>138</v>
      </c>
      <c r="D972" s="49" t="s">
        <v>100</v>
      </c>
      <c r="E972" s="49" t="s">
        <v>734</v>
      </c>
      <c r="F972" s="68">
        <v>45848</v>
      </c>
      <c r="G972" s="69" t="s">
        <v>415</v>
      </c>
      <c r="H972" s="70">
        <v>6</v>
      </c>
      <c r="I972" s="70"/>
      <c r="J972" s="70"/>
      <c r="K972" s="71">
        <v>359999.99999999965</v>
      </c>
      <c r="L972" s="6" t="s">
        <v>558</v>
      </c>
      <c r="M972" s="6" t="s">
        <v>517</v>
      </c>
      <c r="N972" s="6">
        <v>0.1</v>
      </c>
      <c r="O972" s="6"/>
      <c r="P972" s="6"/>
    </row>
    <row r="973" spans="1:16" ht="15.75" customHeight="1" x14ac:dyDescent="0.3">
      <c r="A973" s="67">
        <v>970</v>
      </c>
      <c r="B973" s="67" t="s">
        <v>499</v>
      </c>
      <c r="C973" s="72" t="s">
        <v>170</v>
      </c>
      <c r="D973" s="49" t="s">
        <v>100</v>
      </c>
      <c r="E973" s="49" t="s">
        <v>735</v>
      </c>
      <c r="F973" s="68">
        <v>45848</v>
      </c>
      <c r="G973" s="69" t="s">
        <v>462</v>
      </c>
      <c r="H973" s="70">
        <v>1</v>
      </c>
      <c r="I973" s="70"/>
      <c r="J973" s="70"/>
      <c r="K973" s="71">
        <v>13333.333333333319</v>
      </c>
      <c r="L973" s="6" t="s">
        <v>558</v>
      </c>
      <c r="M973" s="6" t="s">
        <v>736</v>
      </c>
      <c r="N973" s="6">
        <v>0.1</v>
      </c>
      <c r="O973" s="6"/>
      <c r="P973" s="6"/>
    </row>
    <row r="974" spans="1:16" ht="15.75" customHeight="1" x14ac:dyDescent="0.3">
      <c r="A974" s="67">
        <v>971</v>
      </c>
      <c r="B974" s="67" t="s">
        <v>501</v>
      </c>
      <c r="C974" s="72" t="s">
        <v>135</v>
      </c>
      <c r="D974" s="72" t="s">
        <v>102</v>
      </c>
      <c r="E974" s="72" t="s">
        <v>737</v>
      </c>
      <c r="F974" s="68">
        <v>45848</v>
      </c>
      <c r="G974" s="69" t="s">
        <v>415</v>
      </c>
      <c r="H974" s="70">
        <v>6</v>
      </c>
      <c r="I974" s="70"/>
      <c r="J974" s="70"/>
      <c r="K974" s="71">
        <v>319999.99999999971</v>
      </c>
      <c r="L974" s="6" t="s">
        <v>526</v>
      </c>
      <c r="M974" s="6" t="s">
        <v>505</v>
      </c>
      <c r="N974" s="6">
        <v>9</v>
      </c>
      <c r="O974" s="6"/>
      <c r="P974" s="6"/>
    </row>
    <row r="975" spans="1:16" ht="15.75" customHeight="1" x14ac:dyDescent="0.3">
      <c r="A975" s="67">
        <v>972</v>
      </c>
      <c r="B975" s="67" t="s">
        <v>501</v>
      </c>
      <c r="C975" s="72" t="s">
        <v>138</v>
      </c>
      <c r="D975" s="72" t="s">
        <v>100</v>
      </c>
      <c r="E975" s="72" t="s">
        <v>738</v>
      </c>
      <c r="F975" s="68">
        <v>45848</v>
      </c>
      <c r="G975" s="69" t="s">
        <v>415</v>
      </c>
      <c r="H975" s="70">
        <v>1</v>
      </c>
      <c r="I975" s="70"/>
      <c r="J975" s="70"/>
      <c r="K975" s="71">
        <v>59999.999999999942</v>
      </c>
      <c r="L975" s="6" t="s">
        <v>543</v>
      </c>
      <c r="M975" s="6" t="s">
        <v>517</v>
      </c>
      <c r="N975" s="6">
        <v>0</v>
      </c>
      <c r="O975" s="6"/>
      <c r="P975" s="6"/>
    </row>
    <row r="976" spans="1:16" ht="15.75" customHeight="1" x14ac:dyDescent="0.3">
      <c r="A976" s="67">
        <v>973</v>
      </c>
      <c r="B976" s="67" t="s">
        <v>459</v>
      </c>
      <c r="C976" s="72" t="s">
        <v>234</v>
      </c>
      <c r="D976" s="72" t="s">
        <v>26</v>
      </c>
      <c r="E976" s="72" t="s">
        <v>739</v>
      </c>
      <c r="F976" s="68">
        <v>45848</v>
      </c>
      <c r="G976" s="69" t="s">
        <v>662</v>
      </c>
      <c r="H976" s="70">
        <v>3</v>
      </c>
      <c r="I976" s="70"/>
      <c r="J976" s="70"/>
      <c r="K976" s="71">
        <v>255000.00000000096</v>
      </c>
      <c r="L976" s="6" t="s">
        <v>545</v>
      </c>
      <c r="M976" s="6" t="s">
        <v>514</v>
      </c>
      <c r="N976" s="6">
        <v>15</v>
      </c>
      <c r="O976" s="6"/>
      <c r="P976" s="6"/>
    </row>
    <row r="977" spans="1:16" ht="15.75" customHeight="1" x14ac:dyDescent="0.3">
      <c r="A977" s="67">
        <v>974</v>
      </c>
      <c r="B977" s="67" t="s">
        <v>535</v>
      </c>
      <c r="C977" s="72" t="s">
        <v>127</v>
      </c>
      <c r="D977" s="72" t="s">
        <v>102</v>
      </c>
      <c r="E977" s="72" t="s">
        <v>740</v>
      </c>
      <c r="F977" s="68">
        <v>45818</v>
      </c>
      <c r="G977" s="69" t="s">
        <v>415</v>
      </c>
      <c r="H977" s="70">
        <v>2</v>
      </c>
      <c r="I977" s="70"/>
      <c r="J977" s="70"/>
      <c r="K977" s="71">
        <v>81249.99999999984</v>
      </c>
      <c r="L977" s="6" t="s">
        <v>509</v>
      </c>
      <c r="M977" s="6" t="s">
        <v>514</v>
      </c>
      <c r="N977" s="6">
        <v>1</v>
      </c>
      <c r="O977" s="6"/>
      <c r="P977" s="6"/>
    </row>
    <row r="978" spans="1:16" ht="15.75" customHeight="1" x14ac:dyDescent="0.3">
      <c r="A978" s="67">
        <v>975</v>
      </c>
      <c r="B978" s="67" t="s">
        <v>535</v>
      </c>
      <c r="C978" s="72" t="s">
        <v>59</v>
      </c>
      <c r="D978" s="49" t="s">
        <v>60</v>
      </c>
      <c r="E978" s="49" t="s">
        <v>741</v>
      </c>
      <c r="F978" s="68">
        <v>45818</v>
      </c>
      <c r="G978" s="69" t="s">
        <v>650</v>
      </c>
      <c r="H978" s="70">
        <v>7</v>
      </c>
      <c r="I978" s="70"/>
      <c r="J978" s="70"/>
      <c r="K978" s="71">
        <v>284374.99999999942</v>
      </c>
      <c r="L978" s="6" t="s">
        <v>509</v>
      </c>
      <c r="M978" s="6" t="s">
        <v>580</v>
      </c>
      <c r="N978" s="6">
        <v>1</v>
      </c>
      <c r="O978" s="6"/>
      <c r="P978" s="6"/>
    </row>
    <row r="979" spans="1:16" ht="15.75" customHeight="1" x14ac:dyDescent="0.3">
      <c r="A979" s="67">
        <v>976</v>
      </c>
      <c r="B979" s="67" t="s">
        <v>535</v>
      </c>
      <c r="C979" s="72" t="s">
        <v>59</v>
      </c>
      <c r="D979" s="49" t="s">
        <v>60</v>
      </c>
      <c r="E979" s="49" t="s">
        <v>741</v>
      </c>
      <c r="F979" s="68">
        <v>45848</v>
      </c>
      <c r="G979" s="69" t="s">
        <v>650</v>
      </c>
      <c r="H979" s="70">
        <v>5</v>
      </c>
      <c r="I979" s="70"/>
      <c r="J979" s="70"/>
      <c r="K979" s="71">
        <v>203124.99999999959</v>
      </c>
      <c r="L979" s="6" t="s">
        <v>509</v>
      </c>
      <c r="M979" s="6" t="s">
        <v>514</v>
      </c>
      <c r="N979" s="6">
        <v>1</v>
      </c>
      <c r="O979" s="6"/>
      <c r="P979" s="6"/>
    </row>
    <row r="980" spans="1:16" ht="15.75" customHeight="1" x14ac:dyDescent="0.3">
      <c r="A980" s="67">
        <v>977</v>
      </c>
      <c r="B980" s="67" t="s">
        <v>444</v>
      </c>
      <c r="C980" s="72" t="s">
        <v>138</v>
      </c>
      <c r="D980" s="49" t="s">
        <v>100</v>
      </c>
      <c r="E980" s="49" t="s">
        <v>742</v>
      </c>
      <c r="F980" s="68">
        <v>45848</v>
      </c>
      <c r="G980" s="69" t="s">
        <v>415</v>
      </c>
      <c r="H980" s="70">
        <v>1</v>
      </c>
      <c r="I980" s="70"/>
      <c r="J980" s="70"/>
      <c r="K980" s="71">
        <v>64687.500000000182</v>
      </c>
      <c r="L980" s="6" t="s">
        <v>554</v>
      </c>
      <c r="M980" s="6" t="s">
        <v>517</v>
      </c>
      <c r="N980" s="6">
        <v>1</v>
      </c>
      <c r="O980" s="6"/>
      <c r="P980" s="6"/>
    </row>
    <row r="981" spans="1:16" ht="15.75" customHeight="1" x14ac:dyDescent="0.3">
      <c r="A981" s="67">
        <v>978</v>
      </c>
      <c r="B981" s="67" t="s">
        <v>444</v>
      </c>
      <c r="C981" s="72" t="s">
        <v>214</v>
      </c>
      <c r="D981" s="72" t="s">
        <v>102</v>
      </c>
      <c r="E981" s="72" t="s">
        <v>743</v>
      </c>
      <c r="F981" s="68">
        <v>45848</v>
      </c>
      <c r="G981" s="69" t="s">
        <v>730</v>
      </c>
      <c r="H981" s="70">
        <v>8</v>
      </c>
      <c r="I981" s="70"/>
      <c r="J981" s="70"/>
      <c r="K981" s="71">
        <v>517500.00000000146</v>
      </c>
      <c r="L981" s="6" t="s">
        <v>526</v>
      </c>
      <c r="M981" s="6" t="s">
        <v>505</v>
      </c>
      <c r="N981" s="6">
        <v>4</v>
      </c>
      <c r="O981" s="6"/>
      <c r="P981" s="6"/>
    </row>
    <row r="982" spans="1:16" ht="15.75" customHeight="1" x14ac:dyDescent="0.3">
      <c r="A982" s="67">
        <v>979</v>
      </c>
      <c r="B982" s="67" t="s">
        <v>413</v>
      </c>
      <c r="C982" s="72" t="s">
        <v>138</v>
      </c>
      <c r="D982" s="72" t="s">
        <v>100</v>
      </c>
      <c r="E982" s="72" t="s">
        <v>744</v>
      </c>
      <c r="F982" s="68">
        <v>45849</v>
      </c>
      <c r="G982" s="69" t="s">
        <v>415</v>
      </c>
      <c r="H982" s="70">
        <v>6</v>
      </c>
      <c r="I982" s="70"/>
      <c r="J982" s="70"/>
      <c r="K982" s="71">
        <v>371249.99999999895</v>
      </c>
      <c r="L982" s="6" t="s">
        <v>543</v>
      </c>
      <c r="M982" s="6" t="s">
        <v>517</v>
      </c>
      <c r="N982" s="6">
        <v>0</v>
      </c>
      <c r="O982" s="6"/>
      <c r="P982" s="6"/>
    </row>
    <row r="983" spans="1:16" ht="15.75" customHeight="1" x14ac:dyDescent="0.3">
      <c r="A983" s="67">
        <v>980</v>
      </c>
      <c r="B983" s="67" t="s">
        <v>413</v>
      </c>
      <c r="C983" s="72" t="s">
        <v>116</v>
      </c>
      <c r="D983" s="72" t="s">
        <v>102</v>
      </c>
      <c r="E983" s="72" t="s">
        <v>745</v>
      </c>
      <c r="F983" s="68">
        <v>45849</v>
      </c>
      <c r="G983" s="69" t="s">
        <v>415</v>
      </c>
      <c r="H983" s="70">
        <v>9</v>
      </c>
      <c r="I983" s="70"/>
      <c r="J983" s="70"/>
      <c r="K983" s="71">
        <v>371249.99999999895</v>
      </c>
      <c r="L983" s="6" t="s">
        <v>509</v>
      </c>
      <c r="M983" s="6" t="s">
        <v>505</v>
      </c>
      <c r="N983" s="6">
        <v>4</v>
      </c>
      <c r="O983" s="6"/>
      <c r="P983" s="6"/>
    </row>
    <row r="984" spans="1:16" ht="15.75" customHeight="1" x14ac:dyDescent="0.3">
      <c r="A984" s="67">
        <v>981</v>
      </c>
      <c r="B984" s="67" t="s">
        <v>471</v>
      </c>
      <c r="C984" s="72" t="s">
        <v>266</v>
      </c>
      <c r="D984" s="72" t="s">
        <v>100</v>
      </c>
      <c r="E984" s="72" t="s">
        <v>267</v>
      </c>
      <c r="F984" s="68">
        <v>45849</v>
      </c>
      <c r="G984" s="69" t="s">
        <v>746</v>
      </c>
      <c r="H984" s="70">
        <v>4</v>
      </c>
      <c r="I984" s="70"/>
      <c r="J984" s="70"/>
      <c r="K984" s="71">
        <v>345000.00000000093</v>
      </c>
      <c r="L984" s="6" t="s">
        <v>680</v>
      </c>
      <c r="M984" s="6" t="s">
        <v>505</v>
      </c>
      <c r="N984" s="6">
        <v>0</v>
      </c>
      <c r="O984" s="6"/>
      <c r="P984" s="6"/>
    </row>
    <row r="985" spans="1:16" ht="15.75" customHeight="1" x14ac:dyDescent="0.3">
      <c r="A985" s="67">
        <v>982</v>
      </c>
      <c r="B985" s="67" t="s">
        <v>471</v>
      </c>
      <c r="C985" s="72" t="s">
        <v>266</v>
      </c>
      <c r="D985" s="72" t="s">
        <v>100</v>
      </c>
      <c r="E985" s="72" t="s">
        <v>267</v>
      </c>
      <c r="F985" s="68">
        <v>45848</v>
      </c>
      <c r="G985" s="69" t="s">
        <v>746</v>
      </c>
      <c r="H985" s="70">
        <v>4</v>
      </c>
      <c r="I985" s="70"/>
      <c r="J985" s="70"/>
      <c r="K985" s="71">
        <v>345000.00000000093</v>
      </c>
      <c r="L985" s="6" t="s">
        <v>680</v>
      </c>
      <c r="M985" s="6" t="s">
        <v>505</v>
      </c>
      <c r="N985" s="6">
        <v>0</v>
      </c>
      <c r="O985" s="6"/>
      <c r="P985" s="6"/>
    </row>
    <row r="986" spans="1:16" ht="15.75" customHeight="1" x14ac:dyDescent="0.3">
      <c r="A986" s="67">
        <v>983</v>
      </c>
      <c r="B986" s="67" t="s">
        <v>471</v>
      </c>
      <c r="C986" s="72" t="s">
        <v>293</v>
      </c>
      <c r="D986" s="72" t="s">
        <v>100</v>
      </c>
      <c r="E986" s="72" t="s">
        <v>294</v>
      </c>
      <c r="F986" s="68">
        <v>45937</v>
      </c>
      <c r="G986" s="69" t="s">
        <v>747</v>
      </c>
      <c r="H986" s="70">
        <v>6</v>
      </c>
      <c r="I986" s="70"/>
      <c r="J986" s="70"/>
      <c r="K986" s="71">
        <v>356400</v>
      </c>
      <c r="L986" s="6" t="s">
        <v>516</v>
      </c>
      <c r="M986" s="6" t="s">
        <v>517</v>
      </c>
      <c r="N986" s="6">
        <v>0</v>
      </c>
      <c r="O986" s="6"/>
      <c r="P986" s="6"/>
    </row>
    <row r="987" spans="1:16" ht="15.75" customHeight="1" x14ac:dyDescent="0.3">
      <c r="A987" s="67">
        <v>984</v>
      </c>
      <c r="B987" s="67" t="s">
        <v>474</v>
      </c>
      <c r="C987" s="72" t="s">
        <v>162</v>
      </c>
      <c r="D987" s="72" t="s">
        <v>100</v>
      </c>
      <c r="E987" s="72" t="s">
        <v>748</v>
      </c>
      <c r="F987" s="68">
        <v>45848</v>
      </c>
      <c r="G987" s="69" t="s">
        <v>454</v>
      </c>
      <c r="H987" s="70">
        <v>10</v>
      </c>
      <c r="I987" s="70"/>
      <c r="J987" s="70"/>
      <c r="K987" s="71">
        <v>14583.333333333359</v>
      </c>
      <c r="L987" s="6" t="s">
        <v>680</v>
      </c>
      <c r="M987" s="6" t="s">
        <v>505</v>
      </c>
      <c r="N987" s="6">
        <v>1</v>
      </c>
      <c r="O987" s="6"/>
      <c r="P987" s="6"/>
    </row>
    <row r="988" spans="1:16" ht="15.75" customHeight="1" x14ac:dyDescent="0.3">
      <c r="A988" s="67">
        <v>985</v>
      </c>
      <c r="B988" s="67" t="s">
        <v>474</v>
      </c>
      <c r="C988" s="72" t="s">
        <v>275</v>
      </c>
      <c r="D988" s="72" t="s">
        <v>100</v>
      </c>
      <c r="E988" s="72" t="s">
        <v>276</v>
      </c>
      <c r="F988" s="68">
        <v>45849</v>
      </c>
      <c r="G988" s="69" t="s">
        <v>715</v>
      </c>
      <c r="H988" s="70">
        <v>0.1</v>
      </c>
      <c r="I988" s="70"/>
      <c r="J988" s="70"/>
      <c r="K988" s="71">
        <v>210000.00000000038</v>
      </c>
      <c r="L988" s="6" t="s">
        <v>530</v>
      </c>
      <c r="M988" s="6" t="s">
        <v>531</v>
      </c>
      <c r="N988" s="6">
        <v>1</v>
      </c>
      <c r="O988" s="6"/>
      <c r="P988" s="6"/>
    </row>
    <row r="989" spans="1:16" ht="15.75" customHeight="1" x14ac:dyDescent="0.3">
      <c r="A989" s="67">
        <v>986</v>
      </c>
      <c r="B989" s="67" t="s">
        <v>474</v>
      </c>
      <c r="C989" s="72" t="s">
        <v>275</v>
      </c>
      <c r="D989" s="72" t="s">
        <v>100</v>
      </c>
      <c r="E989" s="72" t="s">
        <v>276</v>
      </c>
      <c r="F989" s="68">
        <v>45849</v>
      </c>
      <c r="G989" s="69" t="s">
        <v>715</v>
      </c>
      <c r="H989" s="70">
        <v>0.1</v>
      </c>
      <c r="I989" s="70"/>
      <c r="J989" s="70"/>
      <c r="K989" s="71">
        <v>210000.00000000038</v>
      </c>
      <c r="L989" s="6" t="s">
        <v>576</v>
      </c>
      <c r="M989" s="6" t="s">
        <v>531</v>
      </c>
      <c r="N989" s="6">
        <v>1</v>
      </c>
      <c r="O989" s="6"/>
      <c r="P989" s="6"/>
    </row>
    <row r="990" spans="1:16" ht="15.75" customHeight="1" x14ac:dyDescent="0.3">
      <c r="A990" s="67">
        <v>987</v>
      </c>
      <c r="B990" s="67" t="s">
        <v>430</v>
      </c>
      <c r="C990" s="72" t="s">
        <v>285</v>
      </c>
      <c r="D990" s="72" t="s">
        <v>100</v>
      </c>
      <c r="E990" s="72" t="s">
        <v>286</v>
      </c>
      <c r="F990" s="68">
        <v>45849</v>
      </c>
      <c r="G990" s="69" t="s">
        <v>707</v>
      </c>
      <c r="H990" s="70">
        <v>0.1</v>
      </c>
      <c r="I990" s="70"/>
      <c r="J990" s="70"/>
      <c r="K990" s="71">
        <v>60923.611111111175</v>
      </c>
      <c r="L990" s="6" t="s">
        <v>554</v>
      </c>
      <c r="M990" s="6" t="s">
        <v>517</v>
      </c>
      <c r="N990" s="6">
        <v>1</v>
      </c>
      <c r="O990" s="6"/>
      <c r="P990" s="6"/>
    </row>
    <row r="991" spans="1:16" ht="15.75" customHeight="1" x14ac:dyDescent="0.3">
      <c r="A991" s="67">
        <v>988</v>
      </c>
      <c r="B991" s="67" t="s">
        <v>430</v>
      </c>
      <c r="C991" s="72" t="s">
        <v>285</v>
      </c>
      <c r="D991" s="72" t="s">
        <v>100</v>
      </c>
      <c r="E991" s="72" t="s">
        <v>286</v>
      </c>
      <c r="F991" s="68">
        <v>45848</v>
      </c>
      <c r="G991" s="69" t="s">
        <v>707</v>
      </c>
      <c r="H991" s="70">
        <v>0.1</v>
      </c>
      <c r="I991" s="70"/>
      <c r="J991" s="70"/>
      <c r="K991" s="71">
        <v>60923.611111111175</v>
      </c>
      <c r="L991" s="6" t="s">
        <v>554</v>
      </c>
      <c r="M991" s="6" t="s">
        <v>517</v>
      </c>
      <c r="N991" s="6">
        <v>1</v>
      </c>
      <c r="O991" s="6"/>
      <c r="P991" s="6"/>
    </row>
    <row r="992" spans="1:16" ht="15.75" customHeight="1" x14ac:dyDescent="0.3">
      <c r="A992" s="67">
        <v>989</v>
      </c>
      <c r="B992" s="67" t="s">
        <v>430</v>
      </c>
      <c r="C992" s="72" t="s">
        <v>285</v>
      </c>
      <c r="D992" s="72" t="s">
        <v>100</v>
      </c>
      <c r="E992" s="72" t="s">
        <v>286</v>
      </c>
      <c r="F992" s="68">
        <v>45847</v>
      </c>
      <c r="G992" s="69" t="s">
        <v>707</v>
      </c>
      <c r="H992" s="70">
        <v>0.1</v>
      </c>
      <c r="I992" s="70"/>
      <c r="J992" s="70"/>
      <c r="K992" s="71">
        <v>60923.611111111175</v>
      </c>
      <c r="L992" s="6" t="s">
        <v>554</v>
      </c>
      <c r="M992" s="6" t="s">
        <v>517</v>
      </c>
      <c r="N992" s="6">
        <v>2</v>
      </c>
      <c r="O992" s="6"/>
      <c r="P992" s="6"/>
    </row>
    <row r="993" spans="1:16" ht="15.75" customHeight="1" x14ac:dyDescent="0.3">
      <c r="A993" s="67">
        <v>990</v>
      </c>
      <c r="B993" s="67" t="s">
        <v>430</v>
      </c>
      <c r="C993" s="72" t="s">
        <v>502</v>
      </c>
      <c r="D993" s="72" t="s">
        <v>100</v>
      </c>
      <c r="E993" s="72" t="s">
        <v>749</v>
      </c>
      <c r="F993" s="68">
        <v>45849</v>
      </c>
      <c r="G993" s="69" t="s">
        <v>426</v>
      </c>
      <c r="H993" s="70">
        <v>2</v>
      </c>
      <c r="I993" s="70"/>
      <c r="J993" s="70"/>
      <c r="K993" s="71">
        <v>77500.000000000073</v>
      </c>
      <c r="L993" s="6" t="s">
        <v>696</v>
      </c>
      <c r="M993" s="6" t="s">
        <v>580</v>
      </c>
      <c r="N993" s="6">
        <v>2</v>
      </c>
      <c r="O993" s="6"/>
      <c r="P993" s="6"/>
    </row>
    <row r="994" spans="1:16" ht="15.75" customHeight="1" x14ac:dyDescent="0.3">
      <c r="A994" s="67">
        <v>991</v>
      </c>
      <c r="B994" s="67" t="s">
        <v>430</v>
      </c>
      <c r="C994" s="49" t="s">
        <v>150</v>
      </c>
      <c r="D994" s="49" t="s">
        <v>151</v>
      </c>
      <c r="E994" s="49" t="s">
        <v>750</v>
      </c>
      <c r="F994" s="68">
        <v>45849</v>
      </c>
      <c r="G994" s="69" t="s">
        <v>709</v>
      </c>
      <c r="H994" s="70">
        <v>0.5</v>
      </c>
      <c r="I994" s="70"/>
      <c r="J994" s="70"/>
      <c r="K994" s="71">
        <v>38750.000000000036</v>
      </c>
      <c r="L994" s="6" t="s">
        <v>696</v>
      </c>
      <c r="M994" s="6" t="s">
        <v>537</v>
      </c>
      <c r="N994" s="6">
        <v>0</v>
      </c>
      <c r="O994" s="6"/>
      <c r="P994" s="6"/>
    </row>
    <row r="995" spans="1:16" ht="15.75" customHeight="1" x14ac:dyDescent="0.3">
      <c r="A995" s="67">
        <v>992</v>
      </c>
      <c r="B995" s="67" t="s">
        <v>501</v>
      </c>
      <c r="C995" s="49" t="s">
        <v>127</v>
      </c>
      <c r="D995" s="49" t="s">
        <v>102</v>
      </c>
      <c r="E995" s="49" t="s">
        <v>751</v>
      </c>
      <c r="F995" s="68">
        <v>45849</v>
      </c>
      <c r="G995" s="69" t="s">
        <v>415</v>
      </c>
      <c r="H995" s="70">
        <v>6</v>
      </c>
      <c r="I995" s="70"/>
      <c r="J995" s="70"/>
      <c r="K995" s="71">
        <v>239999.99999999977</v>
      </c>
      <c r="L995" s="6" t="s">
        <v>509</v>
      </c>
      <c r="M995" s="6" t="s">
        <v>505</v>
      </c>
      <c r="N995" s="6">
        <v>6</v>
      </c>
      <c r="O995" s="6"/>
      <c r="P995" s="6"/>
    </row>
    <row r="996" spans="1:16" ht="15.75" customHeight="1" x14ac:dyDescent="0.3">
      <c r="A996" s="67">
        <v>993</v>
      </c>
      <c r="B996" s="67" t="s">
        <v>501</v>
      </c>
      <c r="C996" s="49" t="s">
        <v>135</v>
      </c>
      <c r="D996" s="49" t="s">
        <v>102</v>
      </c>
      <c r="E996" s="49" t="s">
        <v>752</v>
      </c>
      <c r="F996" s="68">
        <v>45849</v>
      </c>
      <c r="G996" s="69" t="s">
        <v>415</v>
      </c>
      <c r="H996" s="70">
        <v>0.5</v>
      </c>
      <c r="I996" s="70"/>
      <c r="J996" s="70"/>
      <c r="K996" s="71">
        <v>26666.666666666639</v>
      </c>
      <c r="L996" s="6" t="s">
        <v>509</v>
      </c>
      <c r="M996" s="6" t="s">
        <v>505</v>
      </c>
      <c r="N996" s="6">
        <v>3</v>
      </c>
      <c r="O996" s="6"/>
      <c r="P996" s="6"/>
    </row>
    <row r="997" spans="1:16" ht="15.75" customHeight="1" x14ac:dyDescent="0.3">
      <c r="A997" s="67">
        <v>994</v>
      </c>
      <c r="B997" s="67" t="s">
        <v>501</v>
      </c>
      <c r="C997" s="49" t="s">
        <v>138</v>
      </c>
      <c r="D997" s="49" t="s">
        <v>100</v>
      </c>
      <c r="E997" s="49" t="s">
        <v>753</v>
      </c>
      <c r="F997" s="68">
        <v>45849</v>
      </c>
      <c r="G997" s="69" t="s">
        <v>415</v>
      </c>
      <c r="H997" s="70">
        <v>0.5</v>
      </c>
      <c r="I997" s="70"/>
      <c r="J997" s="70"/>
      <c r="K997" s="71">
        <v>29999.999999999971</v>
      </c>
      <c r="L997" s="6" t="s">
        <v>543</v>
      </c>
      <c r="M997" s="6" t="s">
        <v>517</v>
      </c>
      <c r="N997" s="6">
        <v>0</v>
      </c>
      <c r="O997" s="6"/>
      <c r="P997" s="6"/>
    </row>
    <row r="998" spans="1:16" ht="15.75" customHeight="1" x14ac:dyDescent="0.3">
      <c r="A998" s="67">
        <v>995</v>
      </c>
      <c r="B998" s="67" t="s">
        <v>482</v>
      </c>
      <c r="C998" s="49" t="s">
        <v>275</v>
      </c>
      <c r="D998" s="49" t="s">
        <v>100</v>
      </c>
      <c r="E998" s="49" t="s">
        <v>276</v>
      </c>
      <c r="F998" s="68">
        <v>45849</v>
      </c>
      <c r="G998" s="69" t="s">
        <v>715</v>
      </c>
      <c r="H998" s="70">
        <v>2</v>
      </c>
      <c r="I998" s="70"/>
      <c r="J998" s="70"/>
      <c r="K998" s="71">
        <v>4019999.9999999846</v>
      </c>
      <c r="L998" s="6" t="s">
        <v>530</v>
      </c>
      <c r="M998" s="6" t="s">
        <v>593</v>
      </c>
      <c r="N998" s="6">
        <v>2</v>
      </c>
      <c r="O998" s="6"/>
      <c r="P998" s="6"/>
    </row>
    <row r="999" spans="1:16" ht="15.75" customHeight="1" x14ac:dyDescent="0.3">
      <c r="A999" s="67">
        <v>996</v>
      </c>
      <c r="B999" s="67" t="s">
        <v>444</v>
      </c>
      <c r="C999" s="49" t="s">
        <v>285</v>
      </c>
      <c r="D999" s="49" t="s">
        <v>100</v>
      </c>
      <c r="E999" s="49" t="s">
        <v>286</v>
      </c>
      <c r="F999" s="68">
        <v>45850</v>
      </c>
      <c r="G999" s="69" t="s">
        <v>707</v>
      </c>
      <c r="H999" s="70">
        <v>1</v>
      </c>
      <c r="I999" s="70"/>
      <c r="J999" s="70"/>
      <c r="K999" s="71">
        <v>678020.83333333523</v>
      </c>
      <c r="L999" s="6" t="s">
        <v>554</v>
      </c>
      <c r="M999" s="6" t="s">
        <v>517</v>
      </c>
      <c r="N999" s="6">
        <v>1</v>
      </c>
      <c r="O999" s="6"/>
      <c r="P999" s="6"/>
    </row>
    <row r="1000" spans="1:16" ht="15.75" customHeight="1" x14ac:dyDescent="0.3">
      <c r="A1000" s="67">
        <v>997</v>
      </c>
      <c r="B1000" s="67" t="s">
        <v>444</v>
      </c>
      <c r="C1000" s="49" t="s">
        <v>285</v>
      </c>
      <c r="D1000" s="49" t="s">
        <v>100</v>
      </c>
      <c r="E1000" s="49" t="s">
        <v>286</v>
      </c>
      <c r="F1000" s="68">
        <v>45849</v>
      </c>
      <c r="G1000" s="69" t="s">
        <v>707</v>
      </c>
      <c r="H1000" s="70">
        <v>1</v>
      </c>
      <c r="I1000" s="70"/>
      <c r="J1000" s="70"/>
      <c r="K1000" s="71">
        <v>678020.83333333523</v>
      </c>
      <c r="L1000" s="6" t="s">
        <v>554</v>
      </c>
      <c r="M1000" s="6" t="s">
        <v>517</v>
      </c>
      <c r="N1000" s="6">
        <v>1</v>
      </c>
      <c r="O1000" s="6"/>
      <c r="P1000" s="6"/>
    </row>
    <row r="1001" spans="1:16" ht="15.75" customHeight="1" x14ac:dyDescent="0.3">
      <c r="A1001" s="67">
        <v>998</v>
      </c>
      <c r="B1001" s="67" t="s">
        <v>444</v>
      </c>
      <c r="C1001" s="49" t="s">
        <v>41</v>
      </c>
      <c r="D1001" s="49" t="s">
        <v>42</v>
      </c>
      <c r="E1001" s="49" t="s">
        <v>754</v>
      </c>
      <c r="F1001" s="68">
        <v>45849</v>
      </c>
      <c r="G1001" s="69" t="s">
        <v>755</v>
      </c>
      <c r="H1001" s="70">
        <v>1</v>
      </c>
      <c r="I1001" s="70"/>
      <c r="J1001" s="70"/>
      <c r="K1001" s="71">
        <v>8625.0000000000236</v>
      </c>
      <c r="L1001" s="6" t="s">
        <v>526</v>
      </c>
      <c r="M1001" s="6" t="s">
        <v>505</v>
      </c>
      <c r="N1001" s="6">
        <v>2</v>
      </c>
      <c r="O1001" s="6"/>
      <c r="P1001" s="6"/>
    </row>
    <row r="1002" spans="1:16" ht="15.75" customHeight="1" x14ac:dyDescent="0.3">
      <c r="A1002" s="67">
        <v>999</v>
      </c>
      <c r="B1002" s="67" t="s">
        <v>471</v>
      </c>
      <c r="C1002" s="49" t="s">
        <v>138</v>
      </c>
      <c r="D1002" s="49" t="s">
        <v>100</v>
      </c>
      <c r="E1002" s="49" t="s">
        <v>756</v>
      </c>
      <c r="F1002" s="68">
        <v>45850</v>
      </c>
      <c r="G1002" s="69" t="s">
        <v>415</v>
      </c>
      <c r="H1002" s="70">
        <v>6</v>
      </c>
      <c r="I1002" s="70"/>
      <c r="J1002" s="70"/>
      <c r="K1002" s="71">
        <v>388125.00000000105</v>
      </c>
      <c r="L1002" s="6" t="s">
        <v>516</v>
      </c>
      <c r="M1002" s="6" t="s">
        <v>517</v>
      </c>
      <c r="N1002" s="6">
        <v>0</v>
      </c>
      <c r="O1002" s="6"/>
      <c r="P1002" s="6"/>
    </row>
    <row r="1003" spans="1:16" ht="15.75" customHeight="1" x14ac:dyDescent="0.3">
      <c r="A1003" s="67">
        <v>1000</v>
      </c>
      <c r="B1003" s="67" t="s">
        <v>471</v>
      </c>
      <c r="C1003" s="49" t="s">
        <v>266</v>
      </c>
      <c r="D1003" s="72" t="s">
        <v>100</v>
      </c>
      <c r="E1003" s="72" t="s">
        <v>267</v>
      </c>
      <c r="F1003" s="68">
        <v>45850</v>
      </c>
      <c r="G1003" s="69" t="s">
        <v>746</v>
      </c>
      <c r="H1003" s="70">
        <v>4</v>
      </c>
      <c r="I1003" s="70"/>
      <c r="J1003" s="70"/>
      <c r="K1003" s="71">
        <v>345000.00000000093</v>
      </c>
      <c r="L1003" s="6" t="s">
        <v>680</v>
      </c>
      <c r="M1003" s="6" t="s">
        <v>505</v>
      </c>
      <c r="N1003" s="6">
        <v>0</v>
      </c>
      <c r="O1003" s="6"/>
      <c r="P1003" s="6"/>
    </row>
    <row r="1004" spans="1:16" ht="15.75" customHeight="1" x14ac:dyDescent="0.3">
      <c r="A1004" s="67">
        <v>1001</v>
      </c>
      <c r="B1004" s="67" t="s">
        <v>413</v>
      </c>
      <c r="C1004" s="49" t="s">
        <v>135</v>
      </c>
      <c r="D1004" s="49" t="s">
        <v>102</v>
      </c>
      <c r="E1004" s="49" t="s">
        <v>757</v>
      </c>
      <c r="F1004" s="68">
        <v>45849</v>
      </c>
      <c r="G1004" s="69" t="s">
        <v>758</v>
      </c>
      <c r="H1004" s="70">
        <v>1</v>
      </c>
      <c r="I1004" s="70"/>
      <c r="J1004" s="70"/>
      <c r="K1004" s="71">
        <v>329999.99999999907</v>
      </c>
      <c r="L1004" s="6" t="s">
        <v>509</v>
      </c>
      <c r="M1004" s="6" t="s">
        <v>505</v>
      </c>
      <c r="N1004" s="6">
        <v>1</v>
      </c>
      <c r="O1004" s="6"/>
      <c r="P1004" s="6"/>
    </row>
    <row r="1005" spans="1:16" ht="15.75" customHeight="1" x14ac:dyDescent="0.3">
      <c r="A1005" s="67">
        <v>1002</v>
      </c>
      <c r="B1005" s="67" t="s">
        <v>413</v>
      </c>
      <c r="C1005" s="49" t="s">
        <v>59</v>
      </c>
      <c r="D1005" s="72" t="s">
        <v>60</v>
      </c>
      <c r="E1005" s="72" t="s">
        <v>759</v>
      </c>
      <c r="F1005" s="68">
        <v>45849</v>
      </c>
      <c r="G1005" s="69" t="s">
        <v>415</v>
      </c>
      <c r="H1005" s="70">
        <v>7</v>
      </c>
      <c r="I1005" s="70"/>
      <c r="J1005" s="70"/>
      <c r="K1005" s="71">
        <v>288749.99999999919</v>
      </c>
      <c r="L1005" s="6" t="s">
        <v>509</v>
      </c>
      <c r="M1005" s="74" t="s">
        <v>510</v>
      </c>
      <c r="N1005" s="6">
        <v>5</v>
      </c>
      <c r="O1005" s="6"/>
      <c r="P1005" s="6"/>
    </row>
    <row r="1006" spans="1:16" ht="15.75" customHeight="1" x14ac:dyDescent="0.3">
      <c r="A1006" s="67">
        <v>1003</v>
      </c>
      <c r="B1006" s="67" t="s">
        <v>413</v>
      </c>
      <c r="C1006" s="49" t="s">
        <v>138</v>
      </c>
      <c r="D1006" s="72" t="s">
        <v>100</v>
      </c>
      <c r="E1006" s="72" t="s">
        <v>760</v>
      </c>
      <c r="F1006" s="68">
        <v>45849</v>
      </c>
      <c r="G1006" s="69" t="s">
        <v>415</v>
      </c>
      <c r="H1006" s="70">
        <v>6</v>
      </c>
      <c r="I1006" s="70"/>
      <c r="J1006" s="70"/>
      <c r="K1006" s="71">
        <v>371249.99999999895</v>
      </c>
      <c r="L1006" s="6" t="s">
        <v>543</v>
      </c>
      <c r="M1006" s="6" t="s">
        <v>517</v>
      </c>
      <c r="N1006" s="6">
        <v>0</v>
      </c>
      <c r="O1006" s="6"/>
      <c r="P1006" s="6"/>
    </row>
    <row r="1007" spans="1:16" ht="15.75" customHeight="1" x14ac:dyDescent="0.3">
      <c r="A1007" s="67">
        <v>1004</v>
      </c>
      <c r="B1007" s="67" t="s">
        <v>413</v>
      </c>
      <c r="C1007" s="49" t="s">
        <v>214</v>
      </c>
      <c r="D1007" s="72" t="s">
        <v>102</v>
      </c>
      <c r="E1007" s="72" t="s">
        <v>761</v>
      </c>
      <c r="F1007" s="68">
        <v>45849</v>
      </c>
      <c r="G1007" s="69" t="s">
        <v>730</v>
      </c>
      <c r="H1007" s="70">
        <v>1</v>
      </c>
      <c r="I1007" s="70"/>
      <c r="J1007" s="70"/>
      <c r="K1007" s="71">
        <v>61874.999999999818</v>
      </c>
      <c r="L1007" s="6" t="s">
        <v>509</v>
      </c>
      <c r="M1007" s="6" t="s">
        <v>505</v>
      </c>
      <c r="N1007" s="6">
        <v>1</v>
      </c>
      <c r="O1007" s="6"/>
      <c r="P1007" s="6"/>
    </row>
    <row r="1008" spans="1:16" ht="15.75" customHeight="1" x14ac:dyDescent="0.3">
      <c r="A1008" s="67">
        <v>1005</v>
      </c>
      <c r="B1008" s="67" t="s">
        <v>430</v>
      </c>
      <c r="C1008" s="49" t="s">
        <v>82</v>
      </c>
      <c r="D1008" s="72" t="s">
        <v>79</v>
      </c>
      <c r="E1008" s="72" t="s">
        <v>762</v>
      </c>
      <c r="F1008" s="68">
        <v>45850</v>
      </c>
      <c r="G1008" s="69" t="s">
        <v>443</v>
      </c>
      <c r="H1008" s="70">
        <v>25</v>
      </c>
      <c r="I1008" s="70"/>
      <c r="J1008" s="70"/>
      <c r="K1008" s="71">
        <v>113020.83333333344</v>
      </c>
      <c r="L1008" s="6" t="s">
        <v>554</v>
      </c>
      <c r="M1008" s="6" t="s">
        <v>517</v>
      </c>
      <c r="N1008" s="6">
        <v>0</v>
      </c>
      <c r="O1008" s="6"/>
      <c r="P1008" s="6"/>
    </row>
    <row r="1009" spans="1:16" ht="15.75" customHeight="1" x14ac:dyDescent="0.3">
      <c r="A1009" s="67">
        <v>1006</v>
      </c>
      <c r="B1009" s="67" t="s">
        <v>430</v>
      </c>
      <c r="C1009" s="49" t="s">
        <v>587</v>
      </c>
      <c r="D1009" s="72" t="s">
        <v>100</v>
      </c>
      <c r="E1009" s="72" t="s">
        <v>763</v>
      </c>
      <c r="F1009" s="68">
        <v>45850</v>
      </c>
      <c r="G1009" s="69" t="s">
        <v>415</v>
      </c>
      <c r="H1009" s="70">
        <v>2</v>
      </c>
      <c r="I1009" s="70"/>
      <c r="J1009" s="70"/>
      <c r="K1009" s="71">
        <v>77500.000000000073</v>
      </c>
      <c r="L1009" s="6" t="s">
        <v>554</v>
      </c>
      <c r="M1009" s="6" t="s">
        <v>517</v>
      </c>
      <c r="N1009" s="6">
        <v>0</v>
      </c>
      <c r="O1009" s="6"/>
      <c r="P1009" s="6"/>
    </row>
    <row r="1010" spans="1:16" ht="15.75" customHeight="1" x14ac:dyDescent="0.3">
      <c r="A1010" s="67">
        <v>1007</v>
      </c>
      <c r="B1010" s="67" t="s">
        <v>430</v>
      </c>
      <c r="C1010" s="49" t="s">
        <v>150</v>
      </c>
      <c r="D1010" s="72" t="s">
        <v>151</v>
      </c>
      <c r="E1010" s="72" t="s">
        <v>764</v>
      </c>
      <c r="F1010" s="68">
        <v>45850</v>
      </c>
      <c r="G1010" s="69" t="s">
        <v>709</v>
      </c>
      <c r="H1010" s="70">
        <v>3</v>
      </c>
      <c r="I1010" s="70"/>
      <c r="J1010" s="70"/>
      <c r="K1010" s="71">
        <v>232500.00000000023</v>
      </c>
      <c r="L1010" s="6" t="s">
        <v>558</v>
      </c>
      <c r="M1010" s="6" t="s">
        <v>537</v>
      </c>
      <c r="N1010" s="6">
        <v>0</v>
      </c>
      <c r="O1010" s="6"/>
      <c r="P1010" s="6"/>
    </row>
    <row r="1011" spans="1:16" ht="15.75" customHeight="1" x14ac:dyDescent="0.3">
      <c r="A1011" s="67">
        <v>1008</v>
      </c>
      <c r="B1011" s="67" t="s">
        <v>474</v>
      </c>
      <c r="C1011" s="49" t="s">
        <v>275</v>
      </c>
      <c r="D1011" s="72" t="s">
        <v>100</v>
      </c>
      <c r="E1011" s="72" t="s">
        <v>276</v>
      </c>
      <c r="F1011" s="68">
        <v>45850</v>
      </c>
      <c r="G1011" s="69" t="s">
        <v>715</v>
      </c>
      <c r="H1011" s="70">
        <v>0.1</v>
      </c>
      <c r="I1011" s="70"/>
      <c r="J1011" s="70"/>
      <c r="K1011" s="71">
        <v>210000.00000000038</v>
      </c>
      <c r="L1011" s="6" t="s">
        <v>530</v>
      </c>
      <c r="M1011" s="6" t="s">
        <v>531</v>
      </c>
      <c r="N1011" s="6">
        <v>1</v>
      </c>
      <c r="O1011" s="6"/>
      <c r="P1011" s="6"/>
    </row>
    <row r="1012" spans="1:16" ht="15.75" customHeight="1" x14ac:dyDescent="0.3">
      <c r="A1012" s="67">
        <v>1009</v>
      </c>
      <c r="B1012" s="67" t="s">
        <v>490</v>
      </c>
      <c r="C1012" s="49" t="s">
        <v>266</v>
      </c>
      <c r="D1012" s="49" t="s">
        <v>100</v>
      </c>
      <c r="E1012" s="49" t="s">
        <v>267</v>
      </c>
      <c r="F1012" s="68">
        <v>45850</v>
      </c>
      <c r="G1012" s="69" t="s">
        <v>746</v>
      </c>
      <c r="H1012" s="70">
        <v>4</v>
      </c>
      <c r="I1012" s="70"/>
      <c r="J1012" s="70"/>
      <c r="K1012" s="71">
        <v>329999.99999999907</v>
      </c>
      <c r="L1012" s="6" t="s">
        <v>680</v>
      </c>
      <c r="M1012" s="6" t="s">
        <v>698</v>
      </c>
      <c r="N1012" s="6">
        <v>2</v>
      </c>
      <c r="O1012" s="6"/>
      <c r="P1012" s="6"/>
    </row>
    <row r="1013" spans="1:16" ht="15.75" customHeight="1" x14ac:dyDescent="0.3">
      <c r="A1013" s="67">
        <v>1010</v>
      </c>
      <c r="B1013" s="67" t="s">
        <v>490</v>
      </c>
      <c r="C1013" s="49" t="s">
        <v>264</v>
      </c>
      <c r="D1013" s="49" t="s">
        <v>100</v>
      </c>
      <c r="E1013" s="49" t="s">
        <v>265</v>
      </c>
      <c r="F1013" s="68">
        <v>45850</v>
      </c>
      <c r="G1013" s="69" t="s">
        <v>765</v>
      </c>
      <c r="H1013" s="70">
        <v>4</v>
      </c>
      <c r="I1013" s="70"/>
      <c r="J1013" s="70"/>
      <c r="K1013" s="71">
        <v>164999.99999999953</v>
      </c>
      <c r="L1013" s="6" t="s">
        <v>507</v>
      </c>
      <c r="M1013" s="6" t="s">
        <v>505</v>
      </c>
      <c r="N1013" s="6">
        <v>1</v>
      </c>
      <c r="O1013" s="6"/>
      <c r="P1013" s="6"/>
    </row>
    <row r="1014" spans="1:16" ht="15.75" customHeight="1" x14ac:dyDescent="0.3">
      <c r="A1014" s="67">
        <v>1011</v>
      </c>
      <c r="B1014" s="67" t="s">
        <v>490</v>
      </c>
      <c r="C1014" s="49" t="s">
        <v>138</v>
      </c>
      <c r="D1014" s="49" t="s">
        <v>100</v>
      </c>
      <c r="E1014" s="49" t="s">
        <v>766</v>
      </c>
      <c r="F1014" s="68">
        <v>45850</v>
      </c>
      <c r="G1014" s="69" t="s">
        <v>415</v>
      </c>
      <c r="H1014" s="70">
        <v>6</v>
      </c>
      <c r="I1014" s="70"/>
      <c r="J1014" s="70"/>
      <c r="K1014" s="71">
        <v>371249.99999999895</v>
      </c>
      <c r="L1014" s="6" t="s">
        <v>516</v>
      </c>
      <c r="M1014" s="6" t="s">
        <v>517</v>
      </c>
      <c r="N1014" s="6">
        <v>0</v>
      </c>
      <c r="O1014" s="6"/>
      <c r="P1014" s="6"/>
    </row>
    <row r="1015" spans="1:16" ht="15.75" customHeight="1" x14ac:dyDescent="0.3">
      <c r="A1015" s="67">
        <v>1012</v>
      </c>
      <c r="B1015" s="67" t="s">
        <v>463</v>
      </c>
      <c r="C1015" s="49" t="s">
        <v>283</v>
      </c>
      <c r="D1015" s="49" t="s">
        <v>100</v>
      </c>
      <c r="E1015" s="49" t="s">
        <v>284</v>
      </c>
      <c r="F1015" s="68">
        <v>45850</v>
      </c>
      <c r="G1015" s="69" t="s">
        <v>767</v>
      </c>
      <c r="H1015" s="70">
        <v>4</v>
      </c>
      <c r="I1015" s="70"/>
      <c r="J1015" s="70"/>
      <c r="K1015" s="71">
        <v>167499.99999999936</v>
      </c>
      <c r="L1015" s="6" t="s">
        <v>513</v>
      </c>
      <c r="M1015" s="6" t="s">
        <v>593</v>
      </c>
      <c r="N1015" s="6">
        <v>2</v>
      </c>
      <c r="O1015" s="6"/>
      <c r="P1015" s="6"/>
    </row>
    <row r="1016" spans="1:16" ht="15.75" customHeight="1" x14ac:dyDescent="0.3">
      <c r="A1016" s="67">
        <v>1013</v>
      </c>
      <c r="B1016" s="67" t="s">
        <v>444</v>
      </c>
      <c r="C1016" s="49" t="s">
        <v>295</v>
      </c>
      <c r="D1016" s="49" t="s">
        <v>42</v>
      </c>
      <c r="E1016" s="49" t="s">
        <v>296</v>
      </c>
      <c r="F1016" s="68">
        <v>45998</v>
      </c>
      <c r="G1016" s="69" t="s">
        <v>768</v>
      </c>
      <c r="H1016" s="70">
        <v>0.15</v>
      </c>
      <c r="I1016" s="70"/>
      <c r="J1016" s="70"/>
      <c r="K1016" s="71">
        <v>71280</v>
      </c>
      <c r="L1016" s="6" t="s">
        <v>526</v>
      </c>
      <c r="M1016" s="6" t="s">
        <v>505</v>
      </c>
      <c r="N1016" s="6">
        <v>4</v>
      </c>
      <c r="O1016" s="6"/>
      <c r="P1016" s="6"/>
    </row>
    <row r="1017" spans="1:16" ht="15.75" customHeight="1" x14ac:dyDescent="0.3">
      <c r="A1017" s="67">
        <v>1014</v>
      </c>
      <c r="B1017" s="67" t="s">
        <v>463</v>
      </c>
      <c r="C1017" s="49" t="s">
        <v>295</v>
      </c>
      <c r="D1017" s="49" t="s">
        <v>42</v>
      </c>
      <c r="E1017" s="49" t="s">
        <v>296</v>
      </c>
      <c r="F1017" s="68">
        <v>45998</v>
      </c>
      <c r="G1017" s="69" t="s">
        <v>769</v>
      </c>
      <c r="H1017" s="70">
        <v>0.3</v>
      </c>
      <c r="I1017" s="70"/>
      <c r="J1017" s="70"/>
      <c r="K1017" s="71">
        <v>20790</v>
      </c>
      <c r="L1017" s="6" t="s">
        <v>526</v>
      </c>
      <c r="M1017" s="6" t="s">
        <v>505</v>
      </c>
      <c r="N1017" s="6">
        <v>3</v>
      </c>
      <c r="O1017" s="6"/>
      <c r="P1017" s="6"/>
    </row>
    <row r="1018" spans="1:16" ht="15.75" customHeight="1" x14ac:dyDescent="0.3">
      <c r="A1018" s="67">
        <v>1015</v>
      </c>
      <c r="B1018" s="67" t="s">
        <v>535</v>
      </c>
      <c r="C1018" s="49" t="s">
        <v>295</v>
      </c>
      <c r="D1018" s="69" t="s">
        <v>42</v>
      </c>
      <c r="E1018" s="69" t="s">
        <v>296</v>
      </c>
      <c r="F1018" s="68">
        <v>45998</v>
      </c>
      <c r="G1018" s="69" t="s">
        <v>768</v>
      </c>
      <c r="H1018" s="70">
        <v>0.15</v>
      </c>
      <c r="I1018" s="70"/>
      <c r="J1018" s="70"/>
      <c r="K1018" s="71">
        <v>95040</v>
      </c>
      <c r="L1018" s="6" t="s">
        <v>526</v>
      </c>
      <c r="M1018" s="6" t="s">
        <v>505</v>
      </c>
      <c r="N1018" s="6">
        <v>3</v>
      </c>
      <c r="O1018" s="6"/>
      <c r="P1018" s="6"/>
    </row>
    <row r="1019" spans="1:16" ht="15.75" customHeight="1" x14ac:dyDescent="0.3">
      <c r="A1019" s="67">
        <v>1016</v>
      </c>
      <c r="B1019" s="67" t="s">
        <v>482</v>
      </c>
      <c r="C1019" s="49" t="s">
        <v>275</v>
      </c>
      <c r="D1019" s="72" t="s">
        <v>100</v>
      </c>
      <c r="E1019" s="72" t="s">
        <v>276</v>
      </c>
      <c r="F1019" s="68">
        <v>45850</v>
      </c>
      <c r="G1019" s="69" t="s">
        <v>715</v>
      </c>
      <c r="H1019" s="70">
        <v>1</v>
      </c>
      <c r="I1019" s="70"/>
      <c r="J1019" s="70"/>
      <c r="K1019" s="71">
        <v>2009999.9999999923</v>
      </c>
      <c r="L1019" s="6" t="s">
        <v>530</v>
      </c>
      <c r="M1019" s="6" t="s">
        <v>593</v>
      </c>
      <c r="N1019" s="6">
        <v>0</v>
      </c>
      <c r="O1019" s="6"/>
      <c r="P1019" s="6"/>
    </row>
    <row r="1020" spans="1:16" ht="15.75" customHeight="1" x14ac:dyDescent="0.3">
      <c r="A1020" s="67">
        <v>1017</v>
      </c>
      <c r="B1020" s="67" t="s">
        <v>501</v>
      </c>
      <c r="C1020" s="49" t="s">
        <v>135</v>
      </c>
      <c r="D1020" s="72" t="s">
        <v>102</v>
      </c>
      <c r="E1020" s="72" t="s">
        <v>770</v>
      </c>
      <c r="F1020" s="68">
        <v>45850</v>
      </c>
      <c r="G1020" s="69" t="s">
        <v>415</v>
      </c>
      <c r="H1020" s="70">
        <v>6</v>
      </c>
      <c r="I1020" s="70"/>
      <c r="J1020" s="70"/>
      <c r="K1020" s="71">
        <v>319999.99999999971</v>
      </c>
      <c r="L1020" s="6" t="s">
        <v>526</v>
      </c>
      <c r="M1020" s="6" t="s">
        <v>505</v>
      </c>
      <c r="N1020" s="6">
        <v>9</v>
      </c>
      <c r="O1020" s="6"/>
      <c r="P1020" s="6"/>
    </row>
    <row r="1021" spans="1:16" ht="15.75" customHeight="1" x14ac:dyDescent="0.3">
      <c r="A1021" s="67">
        <v>1018</v>
      </c>
      <c r="B1021" s="67" t="s">
        <v>501</v>
      </c>
      <c r="C1021" s="49" t="s">
        <v>138</v>
      </c>
      <c r="D1021" s="72" t="s">
        <v>100</v>
      </c>
      <c r="E1021" s="72" t="s">
        <v>771</v>
      </c>
      <c r="F1021" s="68">
        <v>45850</v>
      </c>
      <c r="G1021" s="69" t="s">
        <v>415</v>
      </c>
      <c r="H1021" s="70">
        <v>2</v>
      </c>
      <c r="I1021" s="70"/>
      <c r="J1021" s="70"/>
      <c r="K1021" s="71">
        <v>119999.99999999988</v>
      </c>
      <c r="L1021" s="6" t="s">
        <v>543</v>
      </c>
      <c r="M1021" s="6" t="s">
        <v>517</v>
      </c>
      <c r="N1021" s="6">
        <v>0</v>
      </c>
      <c r="O1021" s="6"/>
      <c r="P1021" s="6"/>
    </row>
    <row r="1022" spans="1:16" ht="15.75" customHeight="1" x14ac:dyDescent="0.3">
      <c r="A1022" s="67">
        <v>1019</v>
      </c>
      <c r="B1022" s="67" t="s">
        <v>499</v>
      </c>
      <c r="C1022" s="49" t="s">
        <v>173</v>
      </c>
      <c r="D1022" s="72" t="s">
        <v>100</v>
      </c>
      <c r="E1022" s="72" t="s">
        <v>772</v>
      </c>
      <c r="F1022" s="68">
        <v>45838</v>
      </c>
      <c r="G1022" s="69" t="s">
        <v>632</v>
      </c>
      <c r="H1022" s="70">
        <v>2</v>
      </c>
      <c r="I1022" s="70"/>
      <c r="J1022" s="70"/>
      <c r="K1022" s="71">
        <v>319999.99999999971</v>
      </c>
      <c r="L1022" s="6" t="s">
        <v>507</v>
      </c>
      <c r="M1022" s="6" t="s">
        <v>505</v>
      </c>
      <c r="N1022" s="6">
        <v>1</v>
      </c>
      <c r="O1022" s="6"/>
      <c r="P1022" s="6"/>
    </row>
    <row r="1023" spans="1:16" ht="15.75" customHeight="1" x14ac:dyDescent="0.3">
      <c r="A1023" s="67">
        <v>1020</v>
      </c>
      <c r="B1023" s="67" t="s">
        <v>499</v>
      </c>
      <c r="C1023" s="49" t="s">
        <v>502</v>
      </c>
      <c r="D1023" s="72" t="s">
        <v>100</v>
      </c>
      <c r="E1023" s="72" t="s">
        <v>773</v>
      </c>
      <c r="F1023" s="68">
        <v>45838</v>
      </c>
      <c r="G1023" s="69" t="s">
        <v>426</v>
      </c>
      <c r="H1023" s="70">
        <v>4</v>
      </c>
      <c r="I1023" s="70"/>
      <c r="J1023" s="70"/>
      <c r="K1023" s="71">
        <v>159999.99999999985</v>
      </c>
      <c r="L1023" s="6" t="s">
        <v>507</v>
      </c>
      <c r="M1023" s="6" t="s">
        <v>505</v>
      </c>
      <c r="N1023" s="6">
        <v>1</v>
      </c>
      <c r="O1023" s="6"/>
      <c r="P1023" s="6"/>
    </row>
    <row r="1024" spans="1:16" ht="15.75" customHeight="1" x14ac:dyDescent="0.3">
      <c r="A1024" s="67">
        <v>1021</v>
      </c>
      <c r="B1024" s="67" t="s">
        <v>499</v>
      </c>
      <c r="C1024" s="49" t="s">
        <v>502</v>
      </c>
      <c r="D1024" s="72" t="s">
        <v>100</v>
      </c>
      <c r="E1024" s="72" t="s">
        <v>773</v>
      </c>
      <c r="F1024" s="68">
        <v>45853</v>
      </c>
      <c r="G1024" s="69" t="s">
        <v>426</v>
      </c>
      <c r="H1024" s="70">
        <v>5</v>
      </c>
      <c r="I1024" s="70"/>
      <c r="J1024" s="70"/>
      <c r="K1024" s="71">
        <v>199999.9999999998</v>
      </c>
      <c r="L1024" s="6" t="s">
        <v>507</v>
      </c>
      <c r="M1024" s="6" t="s">
        <v>505</v>
      </c>
      <c r="N1024" s="6">
        <v>1</v>
      </c>
      <c r="O1024" s="6"/>
      <c r="P1024" s="6"/>
    </row>
    <row r="1025" spans="1:16" ht="15.75" customHeight="1" x14ac:dyDescent="0.3">
      <c r="A1025" s="67">
        <v>1022</v>
      </c>
      <c r="B1025" s="67" t="s">
        <v>501</v>
      </c>
      <c r="C1025" s="49" t="s">
        <v>135</v>
      </c>
      <c r="D1025" s="72" t="s">
        <v>102</v>
      </c>
      <c r="E1025" s="72" t="s">
        <v>774</v>
      </c>
      <c r="F1025" s="68">
        <v>45853</v>
      </c>
      <c r="G1025" s="69" t="s">
        <v>415</v>
      </c>
      <c r="H1025" s="70">
        <v>5</v>
      </c>
      <c r="I1025" s="70"/>
      <c r="J1025" s="70"/>
      <c r="K1025" s="71">
        <v>266666.6666666664</v>
      </c>
      <c r="L1025" s="6" t="s">
        <v>526</v>
      </c>
      <c r="M1025" s="6" t="s">
        <v>505</v>
      </c>
      <c r="N1025" s="6">
        <v>3</v>
      </c>
      <c r="O1025" s="6"/>
      <c r="P1025" s="6"/>
    </row>
    <row r="1026" spans="1:16" ht="15.75" customHeight="1" x14ac:dyDescent="0.3">
      <c r="A1026" s="67">
        <v>1023</v>
      </c>
      <c r="B1026" s="67" t="s">
        <v>501</v>
      </c>
      <c r="C1026" s="49" t="s">
        <v>138</v>
      </c>
      <c r="D1026" s="72" t="s">
        <v>100</v>
      </c>
      <c r="E1026" s="72" t="s">
        <v>775</v>
      </c>
      <c r="F1026" s="68">
        <v>45853</v>
      </c>
      <c r="G1026" s="69" t="s">
        <v>415</v>
      </c>
      <c r="H1026" s="70">
        <v>0.5</v>
      </c>
      <c r="I1026" s="70"/>
      <c r="J1026" s="70"/>
      <c r="K1026" s="71">
        <v>29999.999999999971</v>
      </c>
      <c r="L1026" s="6" t="s">
        <v>543</v>
      </c>
      <c r="M1026" s="6" t="s">
        <v>517</v>
      </c>
      <c r="N1026" s="6">
        <v>0</v>
      </c>
      <c r="O1026" s="6"/>
      <c r="P1026" s="6"/>
    </row>
    <row r="1027" spans="1:16" ht="15.75" customHeight="1" x14ac:dyDescent="0.3">
      <c r="A1027" s="67">
        <v>1024</v>
      </c>
      <c r="B1027" s="67" t="s">
        <v>501</v>
      </c>
      <c r="C1027" s="49" t="s">
        <v>502</v>
      </c>
      <c r="D1027" s="72" t="s">
        <v>100</v>
      </c>
      <c r="E1027" s="72" t="s">
        <v>776</v>
      </c>
      <c r="F1027" s="68">
        <v>45853</v>
      </c>
      <c r="G1027" s="69" t="s">
        <v>426</v>
      </c>
      <c r="H1027" s="70">
        <v>1</v>
      </c>
      <c r="I1027" s="70"/>
      <c r="J1027" s="70"/>
      <c r="K1027" s="71">
        <v>39999.999999999964</v>
      </c>
      <c r="L1027" s="6" t="s">
        <v>543</v>
      </c>
      <c r="M1027" s="6" t="s">
        <v>517</v>
      </c>
      <c r="N1027" s="6">
        <v>0</v>
      </c>
      <c r="O1027" s="6"/>
      <c r="P1027" s="6"/>
    </row>
    <row r="1028" spans="1:16" ht="15.75" customHeight="1" x14ac:dyDescent="0.3">
      <c r="A1028" s="67">
        <v>1025</v>
      </c>
      <c r="B1028" s="67" t="s">
        <v>459</v>
      </c>
      <c r="C1028" s="49" t="s">
        <v>283</v>
      </c>
      <c r="D1028" s="72" t="s">
        <v>100</v>
      </c>
      <c r="E1028" s="72" t="s">
        <v>284</v>
      </c>
      <c r="F1028" s="68">
        <v>45841</v>
      </c>
      <c r="G1028" s="69" t="s">
        <v>767</v>
      </c>
      <c r="H1028" s="70">
        <v>4</v>
      </c>
      <c r="I1028" s="70"/>
      <c r="J1028" s="70"/>
      <c r="K1028" s="71">
        <v>170000.00000000064</v>
      </c>
      <c r="L1028" s="6" t="s">
        <v>513</v>
      </c>
      <c r="M1028" s="6" t="s">
        <v>593</v>
      </c>
      <c r="N1028" s="6">
        <v>3</v>
      </c>
      <c r="O1028" s="6"/>
      <c r="P1028" s="6"/>
    </row>
    <row r="1029" spans="1:16" ht="15.75" customHeight="1" x14ac:dyDescent="0.3">
      <c r="A1029" s="67">
        <v>1026</v>
      </c>
      <c r="B1029" s="67" t="s">
        <v>459</v>
      </c>
      <c r="C1029" s="49" t="s">
        <v>144</v>
      </c>
      <c r="D1029" s="72" t="s">
        <v>100</v>
      </c>
      <c r="E1029" s="72" t="s">
        <v>777</v>
      </c>
      <c r="F1029" s="68">
        <v>45841</v>
      </c>
      <c r="G1029" s="69" t="s">
        <v>491</v>
      </c>
      <c r="H1029" s="70">
        <v>5</v>
      </c>
      <c r="I1029" s="70"/>
      <c r="J1029" s="70"/>
      <c r="K1029" s="71">
        <v>212500.00000000079</v>
      </c>
      <c r="L1029" s="6" t="s">
        <v>713</v>
      </c>
      <c r="M1029" s="6" t="s">
        <v>514</v>
      </c>
      <c r="N1029" s="6">
        <v>0</v>
      </c>
      <c r="O1029" s="6"/>
      <c r="P1029" s="6"/>
    </row>
    <row r="1030" spans="1:16" ht="15.75" customHeight="1" x14ac:dyDescent="0.3">
      <c r="A1030" s="67">
        <v>1027</v>
      </c>
      <c r="B1030" s="67" t="s">
        <v>459</v>
      </c>
      <c r="C1030" s="49" t="s">
        <v>283</v>
      </c>
      <c r="D1030" s="72" t="s">
        <v>100</v>
      </c>
      <c r="E1030" s="72" t="s">
        <v>284</v>
      </c>
      <c r="F1030" s="68">
        <v>45843</v>
      </c>
      <c r="G1030" s="69" t="s">
        <v>767</v>
      </c>
      <c r="H1030" s="70">
        <v>5</v>
      </c>
      <c r="I1030" s="70"/>
      <c r="J1030" s="70"/>
      <c r="K1030" s="71">
        <v>212500.00000000079</v>
      </c>
      <c r="L1030" s="6" t="s">
        <v>513</v>
      </c>
      <c r="M1030" s="6" t="s">
        <v>505</v>
      </c>
      <c r="N1030" s="6">
        <v>3</v>
      </c>
      <c r="O1030" s="6"/>
      <c r="P1030" s="6"/>
    </row>
    <row r="1031" spans="1:16" ht="15.75" customHeight="1" x14ac:dyDescent="0.3">
      <c r="A1031" s="67">
        <v>1028</v>
      </c>
      <c r="B1031" s="67" t="s">
        <v>459</v>
      </c>
      <c r="C1031" s="49" t="s">
        <v>287</v>
      </c>
      <c r="D1031" s="72" t="s">
        <v>53</v>
      </c>
      <c r="E1031" s="72" t="s">
        <v>288</v>
      </c>
      <c r="F1031" s="68">
        <v>45843</v>
      </c>
      <c r="G1031" s="69" t="s">
        <v>466</v>
      </c>
      <c r="H1031" s="70">
        <v>2</v>
      </c>
      <c r="I1031" s="70"/>
      <c r="J1031" s="70"/>
      <c r="K1031" s="71">
        <v>85000.00000000032</v>
      </c>
      <c r="L1031" s="6" t="s">
        <v>509</v>
      </c>
      <c r="M1031" s="6" t="s">
        <v>505</v>
      </c>
      <c r="N1031" s="6">
        <v>1</v>
      </c>
      <c r="O1031" s="6"/>
      <c r="P1031" s="6"/>
    </row>
    <row r="1032" spans="1:16" ht="15.75" customHeight="1" x14ac:dyDescent="0.3">
      <c r="A1032" s="67">
        <v>1029</v>
      </c>
      <c r="B1032" s="67" t="s">
        <v>459</v>
      </c>
      <c r="C1032" s="49" t="s">
        <v>287</v>
      </c>
      <c r="D1032" s="72" t="s">
        <v>53</v>
      </c>
      <c r="E1032" s="72" t="s">
        <v>288</v>
      </c>
      <c r="F1032" s="68">
        <v>45853</v>
      </c>
      <c r="G1032" s="69" t="s">
        <v>466</v>
      </c>
      <c r="H1032" s="70">
        <v>5</v>
      </c>
      <c r="I1032" s="70"/>
      <c r="J1032" s="70"/>
      <c r="K1032" s="71">
        <v>212500.00000000079</v>
      </c>
      <c r="L1032" s="6" t="s">
        <v>509</v>
      </c>
      <c r="M1032" s="6" t="s">
        <v>505</v>
      </c>
      <c r="N1032" s="6">
        <v>2</v>
      </c>
      <c r="O1032" s="6"/>
      <c r="P1032" s="6"/>
    </row>
    <row r="1033" spans="1:16" ht="15.75" customHeight="1" x14ac:dyDescent="0.3">
      <c r="A1033" s="67">
        <v>1030</v>
      </c>
      <c r="B1033" s="67" t="s">
        <v>459</v>
      </c>
      <c r="C1033" s="49" t="s">
        <v>625</v>
      </c>
      <c r="D1033" s="72" t="s">
        <v>100</v>
      </c>
      <c r="E1033" s="72" t="s">
        <v>778</v>
      </c>
      <c r="F1033" s="68">
        <v>45853</v>
      </c>
      <c r="G1033" s="69" t="s">
        <v>627</v>
      </c>
      <c r="H1033" s="70">
        <v>6</v>
      </c>
      <c r="I1033" s="70"/>
      <c r="J1033" s="70"/>
      <c r="K1033" s="71">
        <v>255000.00000000096</v>
      </c>
      <c r="L1033" s="6" t="s">
        <v>618</v>
      </c>
      <c r="M1033" s="6" t="s">
        <v>669</v>
      </c>
      <c r="N1033" s="6">
        <v>0</v>
      </c>
      <c r="O1033" s="6"/>
      <c r="P1033" s="6"/>
    </row>
    <row r="1034" spans="1:16" ht="15.75" customHeight="1" x14ac:dyDescent="0.3">
      <c r="A1034" s="67">
        <v>1031</v>
      </c>
      <c r="B1034" s="67" t="s">
        <v>444</v>
      </c>
      <c r="C1034" s="49" t="s">
        <v>138</v>
      </c>
      <c r="D1034" s="72" t="s">
        <v>100</v>
      </c>
      <c r="E1034" s="72" t="s">
        <v>779</v>
      </c>
      <c r="F1034" s="68">
        <v>45853</v>
      </c>
      <c r="G1034" s="69" t="s">
        <v>415</v>
      </c>
      <c r="H1034" s="70">
        <v>6</v>
      </c>
      <c r="I1034" s="70"/>
      <c r="J1034" s="70"/>
      <c r="K1034" s="71">
        <v>388125.00000000105</v>
      </c>
      <c r="L1034" s="6" t="s">
        <v>543</v>
      </c>
      <c r="M1034" s="6" t="s">
        <v>517</v>
      </c>
      <c r="N1034" s="6">
        <v>0</v>
      </c>
      <c r="O1034" s="6"/>
      <c r="P1034" s="6"/>
    </row>
    <row r="1035" spans="1:16" ht="15.75" customHeight="1" x14ac:dyDescent="0.3">
      <c r="A1035" s="67">
        <v>1032</v>
      </c>
      <c r="B1035" s="67" t="s">
        <v>444</v>
      </c>
      <c r="C1035" s="49" t="s">
        <v>595</v>
      </c>
      <c r="D1035" s="72" t="s">
        <v>102</v>
      </c>
      <c r="E1035" s="72" t="s">
        <v>780</v>
      </c>
      <c r="F1035" s="68">
        <v>45853</v>
      </c>
      <c r="G1035" s="69" t="s">
        <v>415</v>
      </c>
      <c r="H1035" s="70">
        <v>60</v>
      </c>
      <c r="I1035" s="70"/>
      <c r="J1035" s="70"/>
      <c r="K1035" s="71">
        <v>345000.00000000093</v>
      </c>
      <c r="L1035" s="6" t="s">
        <v>507</v>
      </c>
      <c r="M1035" s="6" t="s">
        <v>505</v>
      </c>
      <c r="N1035" s="6">
        <v>2</v>
      </c>
      <c r="O1035" s="6"/>
      <c r="P1035" s="6"/>
    </row>
    <row r="1036" spans="1:16" ht="15.75" customHeight="1" x14ac:dyDescent="0.3">
      <c r="A1036" s="67">
        <v>1033</v>
      </c>
      <c r="B1036" s="67" t="s">
        <v>413</v>
      </c>
      <c r="C1036" s="49" t="s">
        <v>127</v>
      </c>
      <c r="D1036" s="49" t="s">
        <v>102</v>
      </c>
      <c r="E1036" s="49" t="s">
        <v>781</v>
      </c>
      <c r="F1036" s="68">
        <v>45853</v>
      </c>
      <c r="G1036" s="69" t="s">
        <v>415</v>
      </c>
      <c r="H1036" s="70">
        <v>5</v>
      </c>
      <c r="I1036" s="70"/>
      <c r="J1036" s="70"/>
      <c r="K1036" s="71">
        <v>206249.99999999939</v>
      </c>
      <c r="L1036" s="6" t="s">
        <v>509</v>
      </c>
      <c r="M1036" s="6" t="s">
        <v>505</v>
      </c>
      <c r="N1036" s="6">
        <v>8</v>
      </c>
      <c r="O1036" s="6"/>
      <c r="P1036" s="6"/>
    </row>
    <row r="1037" spans="1:16" ht="15.75" customHeight="1" x14ac:dyDescent="0.3">
      <c r="A1037" s="67">
        <v>1034</v>
      </c>
      <c r="B1037" s="67" t="s">
        <v>413</v>
      </c>
      <c r="C1037" s="49" t="s">
        <v>138</v>
      </c>
      <c r="D1037" s="49" t="s">
        <v>100</v>
      </c>
      <c r="E1037" s="49" t="s">
        <v>782</v>
      </c>
      <c r="F1037" s="68">
        <v>45853</v>
      </c>
      <c r="G1037" s="69" t="s">
        <v>415</v>
      </c>
      <c r="H1037" s="70">
        <v>6</v>
      </c>
      <c r="I1037" s="70"/>
      <c r="J1037" s="70"/>
      <c r="K1037" s="71">
        <v>371249.99999999895</v>
      </c>
      <c r="L1037" s="6" t="s">
        <v>554</v>
      </c>
      <c r="M1037" s="6" t="s">
        <v>517</v>
      </c>
      <c r="N1037" s="6">
        <v>0</v>
      </c>
      <c r="O1037" s="6"/>
      <c r="P1037" s="6"/>
    </row>
    <row r="1038" spans="1:16" ht="15.75" customHeight="1" x14ac:dyDescent="0.3">
      <c r="A1038" s="67">
        <v>1035</v>
      </c>
      <c r="B1038" s="67" t="s">
        <v>463</v>
      </c>
      <c r="C1038" s="49" t="s">
        <v>135</v>
      </c>
      <c r="D1038" s="49" t="s">
        <v>102</v>
      </c>
      <c r="E1038" s="49" t="s">
        <v>783</v>
      </c>
      <c r="F1038" s="68">
        <v>45853</v>
      </c>
      <c r="G1038" s="69" t="s">
        <v>415</v>
      </c>
      <c r="H1038" s="70">
        <v>2</v>
      </c>
      <c r="I1038" s="70"/>
      <c r="J1038" s="70"/>
      <c r="K1038" s="71">
        <v>111666.66666666625</v>
      </c>
      <c r="L1038" s="6" t="s">
        <v>526</v>
      </c>
      <c r="M1038" s="6" t="s">
        <v>505</v>
      </c>
      <c r="N1038" s="6">
        <v>5</v>
      </c>
      <c r="O1038" s="6"/>
      <c r="P1038" s="6"/>
    </row>
    <row r="1039" spans="1:16" ht="15.75" customHeight="1" x14ac:dyDescent="0.3">
      <c r="A1039" s="67">
        <v>1036</v>
      </c>
      <c r="B1039" s="67" t="s">
        <v>463</v>
      </c>
      <c r="C1039" s="49" t="s">
        <v>138</v>
      </c>
      <c r="D1039" s="72" t="s">
        <v>100</v>
      </c>
      <c r="E1039" s="72" t="s">
        <v>784</v>
      </c>
      <c r="F1039" s="68">
        <v>45853</v>
      </c>
      <c r="G1039" s="69" t="s">
        <v>415</v>
      </c>
      <c r="H1039" s="70">
        <v>8</v>
      </c>
      <c r="I1039" s="70"/>
      <c r="J1039" s="70"/>
      <c r="K1039" s="71">
        <v>502499.99999999808</v>
      </c>
      <c r="L1039" s="6" t="s">
        <v>618</v>
      </c>
      <c r="M1039" s="6" t="s">
        <v>669</v>
      </c>
      <c r="N1039" s="6">
        <v>0</v>
      </c>
      <c r="O1039" s="6"/>
      <c r="P1039" s="6"/>
    </row>
    <row r="1040" spans="1:16" ht="15.75" customHeight="1" x14ac:dyDescent="0.3">
      <c r="A1040" s="67">
        <v>1037</v>
      </c>
      <c r="B1040" s="67" t="s">
        <v>471</v>
      </c>
      <c r="C1040" s="49" t="s">
        <v>138</v>
      </c>
      <c r="D1040" s="72" t="s">
        <v>100</v>
      </c>
      <c r="E1040" s="72" t="s">
        <v>785</v>
      </c>
      <c r="F1040" s="68">
        <v>45853</v>
      </c>
      <c r="G1040" s="69" t="s">
        <v>415</v>
      </c>
      <c r="H1040" s="70">
        <v>6</v>
      </c>
      <c r="I1040" s="70"/>
      <c r="J1040" s="70"/>
      <c r="K1040" s="71">
        <v>388125.00000000105</v>
      </c>
      <c r="L1040" s="6" t="s">
        <v>516</v>
      </c>
      <c r="M1040" s="6" t="s">
        <v>517</v>
      </c>
      <c r="N1040" s="6">
        <v>0</v>
      </c>
      <c r="O1040" s="6"/>
      <c r="P1040" s="6"/>
    </row>
    <row r="1041" spans="1:16" ht="15.75" customHeight="1" x14ac:dyDescent="0.3">
      <c r="A1041" s="67">
        <v>1038</v>
      </c>
      <c r="B1041" s="67" t="s">
        <v>474</v>
      </c>
      <c r="C1041" s="49" t="s">
        <v>146</v>
      </c>
      <c r="D1041" s="72" t="s">
        <v>100</v>
      </c>
      <c r="E1041" s="72" t="s">
        <v>786</v>
      </c>
      <c r="F1041" s="68">
        <v>45853</v>
      </c>
      <c r="G1041" s="69" t="s">
        <v>451</v>
      </c>
      <c r="H1041" s="70">
        <v>2</v>
      </c>
      <c r="I1041" s="70"/>
      <c r="J1041" s="70"/>
      <c r="K1041" s="71">
        <v>350000.00000000064</v>
      </c>
      <c r="L1041" s="6" t="s">
        <v>530</v>
      </c>
      <c r="M1041" s="6" t="s">
        <v>531</v>
      </c>
      <c r="N1041" s="6">
        <v>1</v>
      </c>
      <c r="O1041" s="6"/>
      <c r="P1041" s="6"/>
    </row>
    <row r="1042" spans="1:16" ht="15.75" customHeight="1" x14ac:dyDescent="0.3">
      <c r="A1042" s="67">
        <v>1039</v>
      </c>
      <c r="B1042" s="67" t="s">
        <v>474</v>
      </c>
      <c r="C1042" s="49" t="s">
        <v>279</v>
      </c>
      <c r="D1042" s="72" t="s">
        <v>100</v>
      </c>
      <c r="E1042" s="72" t="s">
        <v>280</v>
      </c>
      <c r="F1042" s="68">
        <v>45853</v>
      </c>
      <c r="G1042" s="69" t="s">
        <v>787</v>
      </c>
      <c r="H1042" s="70">
        <v>0.8</v>
      </c>
      <c r="I1042" s="70"/>
      <c r="J1042" s="70"/>
      <c r="K1042" s="71">
        <v>175000.00000000032</v>
      </c>
      <c r="L1042" s="6" t="s">
        <v>680</v>
      </c>
      <c r="M1042" s="6" t="s">
        <v>698</v>
      </c>
      <c r="N1042" s="6">
        <v>2</v>
      </c>
      <c r="O1042" s="6"/>
      <c r="P1042" s="6"/>
    </row>
    <row r="1043" spans="1:16" ht="15.75" customHeight="1" x14ac:dyDescent="0.3">
      <c r="A1043" s="67">
        <v>1040</v>
      </c>
      <c r="B1043" s="67" t="s">
        <v>490</v>
      </c>
      <c r="C1043" s="49" t="s">
        <v>138</v>
      </c>
      <c r="D1043" s="72" t="s">
        <v>100</v>
      </c>
      <c r="E1043" s="72" t="s">
        <v>788</v>
      </c>
      <c r="F1043" s="68">
        <v>45853</v>
      </c>
      <c r="G1043" s="69" t="s">
        <v>415</v>
      </c>
      <c r="H1043" s="70">
        <v>4</v>
      </c>
      <c r="I1043" s="70"/>
      <c r="J1043" s="70"/>
      <c r="K1043" s="71">
        <v>247499.99999999927</v>
      </c>
      <c r="L1043" s="6" t="s">
        <v>516</v>
      </c>
      <c r="M1043" s="6" t="s">
        <v>517</v>
      </c>
      <c r="N1043" s="6">
        <v>0</v>
      </c>
      <c r="O1043" s="6"/>
      <c r="P1043" s="6"/>
    </row>
    <row r="1044" spans="1:16" ht="15.75" customHeight="1" x14ac:dyDescent="0.3">
      <c r="A1044" s="67">
        <v>1041</v>
      </c>
      <c r="B1044" s="67" t="s">
        <v>490</v>
      </c>
      <c r="C1044" s="49" t="s">
        <v>213</v>
      </c>
      <c r="D1044" s="72" t="s">
        <v>102</v>
      </c>
      <c r="E1044" s="72" t="s">
        <v>789</v>
      </c>
      <c r="F1044" s="68">
        <v>45853</v>
      </c>
      <c r="G1044" s="69" t="s">
        <v>466</v>
      </c>
      <c r="H1044" s="70">
        <v>4</v>
      </c>
      <c r="I1044" s="70"/>
      <c r="J1044" s="70"/>
      <c r="K1044" s="71">
        <v>164999.99999999953</v>
      </c>
      <c r="L1044" s="6" t="s">
        <v>526</v>
      </c>
      <c r="M1044" s="6" t="s">
        <v>505</v>
      </c>
      <c r="N1044" s="6">
        <v>2</v>
      </c>
      <c r="O1044" s="6"/>
      <c r="P1044" s="6"/>
    </row>
    <row r="1045" spans="1:16" ht="15.75" customHeight="1" x14ac:dyDescent="0.3">
      <c r="A1045" s="67">
        <v>1042</v>
      </c>
      <c r="B1045" s="67" t="s">
        <v>490</v>
      </c>
      <c r="C1045" s="49" t="s">
        <v>214</v>
      </c>
      <c r="D1045" s="72" t="s">
        <v>102</v>
      </c>
      <c r="E1045" s="72" t="s">
        <v>790</v>
      </c>
      <c r="F1045" s="68">
        <v>45853</v>
      </c>
      <c r="G1045" s="69" t="s">
        <v>730</v>
      </c>
      <c r="H1045" s="70">
        <v>3</v>
      </c>
      <c r="I1045" s="70"/>
      <c r="J1045" s="70"/>
      <c r="K1045" s="71">
        <v>185624.99999999948</v>
      </c>
      <c r="L1045" s="6" t="s">
        <v>526</v>
      </c>
      <c r="M1045" s="74" t="s">
        <v>510</v>
      </c>
      <c r="N1045" s="6">
        <v>2</v>
      </c>
      <c r="O1045" s="6"/>
      <c r="P1045" s="6"/>
    </row>
    <row r="1046" spans="1:16" ht="15.75" customHeight="1" x14ac:dyDescent="0.3">
      <c r="A1046" s="67">
        <v>1043</v>
      </c>
      <c r="B1046" s="67" t="s">
        <v>430</v>
      </c>
      <c r="C1046" s="49" t="s">
        <v>108</v>
      </c>
      <c r="D1046" s="72" t="s">
        <v>102</v>
      </c>
      <c r="E1046" s="72" t="s">
        <v>791</v>
      </c>
      <c r="F1046" s="68">
        <v>45853</v>
      </c>
      <c r="G1046" s="69" t="s">
        <v>758</v>
      </c>
      <c r="H1046" s="70">
        <v>33</v>
      </c>
      <c r="I1046" s="70"/>
      <c r="J1046" s="70"/>
      <c r="K1046" s="71">
        <v>1278750.0000000014</v>
      </c>
      <c r="L1046" s="6" t="s">
        <v>696</v>
      </c>
      <c r="M1046" s="6" t="s">
        <v>580</v>
      </c>
      <c r="N1046" s="6">
        <v>6</v>
      </c>
      <c r="O1046" s="6"/>
      <c r="P1046" s="6"/>
    </row>
    <row r="1047" spans="1:16" ht="15.75" customHeight="1" x14ac:dyDescent="0.3">
      <c r="A1047" s="67">
        <v>1044</v>
      </c>
      <c r="B1047" s="67" t="s">
        <v>430</v>
      </c>
      <c r="C1047" s="49" t="s">
        <v>138</v>
      </c>
      <c r="D1047" s="72" t="s">
        <v>100</v>
      </c>
      <c r="E1047" s="72" t="s">
        <v>792</v>
      </c>
      <c r="F1047" s="68">
        <v>45853</v>
      </c>
      <c r="G1047" s="69" t="s">
        <v>415</v>
      </c>
      <c r="H1047" s="70">
        <v>4</v>
      </c>
      <c r="I1047" s="70"/>
      <c r="J1047" s="70"/>
      <c r="K1047" s="71">
        <v>232500.00000000023</v>
      </c>
      <c r="L1047" s="6" t="s">
        <v>554</v>
      </c>
      <c r="M1047" s="6" t="s">
        <v>517</v>
      </c>
      <c r="N1047" s="6">
        <v>0</v>
      </c>
      <c r="O1047" s="6"/>
      <c r="P1047" s="6"/>
    </row>
    <row r="1048" spans="1:16" ht="15.75" customHeight="1" x14ac:dyDescent="0.3">
      <c r="A1048" s="67">
        <v>1045</v>
      </c>
      <c r="B1048" s="67" t="s">
        <v>497</v>
      </c>
      <c r="C1048" s="49" t="s">
        <v>55</v>
      </c>
      <c r="D1048" s="72" t="s">
        <v>53</v>
      </c>
      <c r="E1048" s="72" t="s">
        <v>793</v>
      </c>
      <c r="F1048" s="68">
        <v>45854</v>
      </c>
      <c r="G1048" s="69" t="s">
        <v>414</v>
      </c>
      <c r="H1048" s="70">
        <v>6</v>
      </c>
      <c r="I1048" s="70"/>
      <c r="J1048" s="70"/>
      <c r="K1048" s="71">
        <v>258750.00000000073</v>
      </c>
      <c r="L1048" s="6" t="s">
        <v>509</v>
      </c>
      <c r="M1048" s="6" t="s">
        <v>505</v>
      </c>
      <c r="N1048" s="6">
        <v>2</v>
      </c>
      <c r="O1048" s="6"/>
      <c r="P1048" s="6"/>
    </row>
    <row r="1049" spans="1:16" ht="15.75" customHeight="1" x14ac:dyDescent="0.3">
      <c r="A1049" s="67">
        <v>1046</v>
      </c>
      <c r="B1049" s="67" t="s">
        <v>497</v>
      </c>
      <c r="C1049" s="49" t="s">
        <v>57</v>
      </c>
      <c r="D1049" s="49" t="s">
        <v>53</v>
      </c>
      <c r="E1049" s="49" t="s">
        <v>794</v>
      </c>
      <c r="F1049" s="68">
        <v>45854</v>
      </c>
      <c r="G1049" s="69" t="s">
        <v>414</v>
      </c>
      <c r="H1049" s="70">
        <v>1</v>
      </c>
      <c r="I1049" s="70"/>
      <c r="J1049" s="70"/>
      <c r="K1049" s="71">
        <v>43125.000000000116</v>
      </c>
      <c r="L1049" s="6" t="s">
        <v>509</v>
      </c>
      <c r="M1049" s="6" t="s">
        <v>580</v>
      </c>
      <c r="N1049" s="6">
        <v>2</v>
      </c>
      <c r="O1049" s="6"/>
      <c r="P1049" s="6"/>
    </row>
    <row r="1050" spans="1:16" ht="15.75" customHeight="1" x14ac:dyDescent="0.3">
      <c r="A1050" s="67">
        <v>1047</v>
      </c>
      <c r="B1050" s="67" t="s">
        <v>497</v>
      </c>
      <c r="C1050" s="49" t="s">
        <v>138</v>
      </c>
      <c r="D1050" s="49" t="s">
        <v>100</v>
      </c>
      <c r="E1050" s="49" t="s">
        <v>795</v>
      </c>
      <c r="F1050" s="68">
        <v>45854</v>
      </c>
      <c r="G1050" s="69" t="s">
        <v>415</v>
      </c>
      <c r="H1050" s="70">
        <v>4</v>
      </c>
      <c r="I1050" s="70"/>
      <c r="J1050" s="70"/>
      <c r="K1050" s="71">
        <v>258750.00000000073</v>
      </c>
      <c r="L1050" s="6" t="s">
        <v>509</v>
      </c>
      <c r="M1050" s="6" t="s">
        <v>517</v>
      </c>
      <c r="N1050" s="6">
        <v>0</v>
      </c>
      <c r="O1050" s="6"/>
      <c r="P1050" s="6"/>
    </row>
    <row r="1051" spans="1:16" ht="15.75" customHeight="1" x14ac:dyDescent="0.3">
      <c r="A1051" s="67">
        <v>1048</v>
      </c>
      <c r="B1051" s="67" t="s">
        <v>482</v>
      </c>
      <c r="C1051" s="49" t="s">
        <v>275</v>
      </c>
      <c r="D1051" s="49" t="s">
        <v>100</v>
      </c>
      <c r="E1051" s="49" t="s">
        <v>276</v>
      </c>
      <c r="F1051" s="68">
        <v>45853</v>
      </c>
      <c r="G1051" s="69" t="s">
        <v>715</v>
      </c>
      <c r="H1051" s="70">
        <v>1</v>
      </c>
      <c r="I1051" s="70"/>
      <c r="J1051" s="70"/>
      <c r="K1051" s="71">
        <v>2009999.9999999923</v>
      </c>
      <c r="L1051" s="6" t="s">
        <v>576</v>
      </c>
      <c r="M1051" s="6" t="s">
        <v>593</v>
      </c>
      <c r="N1051" s="6">
        <v>0</v>
      </c>
      <c r="O1051" s="6"/>
      <c r="P1051" s="6"/>
    </row>
    <row r="1052" spans="1:16" ht="15.75" customHeight="1" x14ac:dyDescent="0.3">
      <c r="A1052" s="67">
        <v>1049</v>
      </c>
      <c r="B1052" s="67" t="s">
        <v>499</v>
      </c>
      <c r="C1052" s="49" t="s">
        <v>595</v>
      </c>
      <c r="D1052" s="49" t="s">
        <v>102</v>
      </c>
      <c r="E1052" s="49" t="s">
        <v>796</v>
      </c>
      <c r="F1052" s="68">
        <v>45854</v>
      </c>
      <c r="G1052" s="69" t="s">
        <v>415</v>
      </c>
      <c r="H1052" s="70">
        <v>18</v>
      </c>
      <c r="I1052" s="70"/>
      <c r="J1052" s="70"/>
      <c r="K1052" s="71">
        <v>95999.999999999898</v>
      </c>
      <c r="L1052" s="6" t="s">
        <v>507</v>
      </c>
      <c r="M1052" s="6" t="s">
        <v>505</v>
      </c>
      <c r="N1052" s="6">
        <v>1</v>
      </c>
      <c r="O1052" s="6"/>
      <c r="P1052" s="6"/>
    </row>
    <row r="1053" spans="1:16" ht="15.75" customHeight="1" x14ac:dyDescent="0.3">
      <c r="A1053" s="67">
        <v>1050</v>
      </c>
      <c r="B1053" s="67" t="s">
        <v>499</v>
      </c>
      <c r="C1053" s="49" t="s">
        <v>108</v>
      </c>
      <c r="D1053" s="49" t="s">
        <v>102</v>
      </c>
      <c r="E1053" s="49" t="s">
        <v>797</v>
      </c>
      <c r="F1053" s="68">
        <v>45854</v>
      </c>
      <c r="G1053" s="69" t="s">
        <v>415</v>
      </c>
      <c r="H1053" s="70">
        <v>6</v>
      </c>
      <c r="I1053" s="70"/>
      <c r="J1053" s="70"/>
      <c r="K1053" s="71">
        <v>47999.999999999949</v>
      </c>
      <c r="L1053" s="6" t="s">
        <v>507</v>
      </c>
      <c r="M1053" s="6" t="s">
        <v>505</v>
      </c>
      <c r="N1053" s="6">
        <v>1</v>
      </c>
      <c r="O1053" s="6"/>
      <c r="P1053" s="6"/>
    </row>
    <row r="1054" spans="1:16" ht="15.75" customHeight="1" x14ac:dyDescent="0.3">
      <c r="A1054" s="67">
        <v>1051</v>
      </c>
      <c r="B1054" s="67" t="s">
        <v>499</v>
      </c>
      <c r="C1054" s="49" t="s">
        <v>502</v>
      </c>
      <c r="D1054" s="49" t="s">
        <v>100</v>
      </c>
      <c r="E1054" s="49" t="s">
        <v>798</v>
      </c>
      <c r="F1054" s="68">
        <v>45854</v>
      </c>
      <c r="G1054" s="69" t="s">
        <v>426</v>
      </c>
      <c r="H1054" s="70">
        <v>3</v>
      </c>
      <c r="I1054" s="70"/>
      <c r="J1054" s="70"/>
      <c r="K1054" s="71">
        <v>119999.99999999988</v>
      </c>
      <c r="L1054" s="6" t="s">
        <v>507</v>
      </c>
      <c r="M1054" s="6" t="s">
        <v>505</v>
      </c>
      <c r="N1054" s="6">
        <v>1</v>
      </c>
      <c r="O1054" s="6"/>
      <c r="P1054" s="6"/>
    </row>
    <row r="1055" spans="1:16" ht="15.75" customHeight="1" x14ac:dyDescent="0.3">
      <c r="A1055" s="67">
        <v>1052</v>
      </c>
      <c r="B1055" s="67" t="s">
        <v>499</v>
      </c>
      <c r="C1055" s="49" t="s">
        <v>138</v>
      </c>
      <c r="D1055" s="49" t="s">
        <v>100</v>
      </c>
      <c r="E1055" s="49" t="s">
        <v>799</v>
      </c>
      <c r="F1055" s="68">
        <v>45854</v>
      </c>
      <c r="G1055" s="69" t="s">
        <v>415</v>
      </c>
      <c r="H1055" s="70">
        <v>6</v>
      </c>
      <c r="I1055" s="70"/>
      <c r="J1055" s="70"/>
      <c r="K1055" s="71">
        <v>359999.99999999965</v>
      </c>
      <c r="L1055" s="6" t="s">
        <v>507</v>
      </c>
      <c r="M1055" s="6" t="s">
        <v>517</v>
      </c>
      <c r="N1055" s="6">
        <v>0.1</v>
      </c>
      <c r="O1055" s="6"/>
      <c r="P1055" s="6"/>
    </row>
    <row r="1056" spans="1:16" ht="15.75" customHeight="1" x14ac:dyDescent="0.3">
      <c r="A1056" s="67">
        <v>1053</v>
      </c>
      <c r="B1056" s="67" t="s">
        <v>459</v>
      </c>
      <c r="C1056" s="49" t="s">
        <v>70</v>
      </c>
      <c r="D1056" s="49" t="s">
        <v>69</v>
      </c>
      <c r="E1056" s="49" t="s">
        <v>800</v>
      </c>
      <c r="F1056" s="68">
        <v>45854</v>
      </c>
      <c r="G1056" s="69" t="s">
        <v>599</v>
      </c>
      <c r="H1056" s="70">
        <v>1</v>
      </c>
      <c r="I1056" s="70"/>
      <c r="J1056" s="70"/>
      <c r="K1056" s="71">
        <v>42500.00000000016</v>
      </c>
      <c r="L1056" s="6" t="s">
        <v>509</v>
      </c>
      <c r="M1056" s="6" t="s">
        <v>505</v>
      </c>
      <c r="N1056" s="6">
        <v>2</v>
      </c>
      <c r="O1056" s="6"/>
      <c r="P1056" s="6"/>
    </row>
    <row r="1057" spans="1:16" ht="15.75" customHeight="1" x14ac:dyDescent="0.3">
      <c r="A1057" s="67">
        <v>1054</v>
      </c>
      <c r="B1057" s="67" t="s">
        <v>459</v>
      </c>
      <c r="C1057" s="49" t="s">
        <v>625</v>
      </c>
      <c r="D1057" s="49" t="s">
        <v>100</v>
      </c>
      <c r="E1057" s="49" t="s">
        <v>801</v>
      </c>
      <c r="F1057" s="68">
        <v>45854</v>
      </c>
      <c r="G1057" s="69" t="s">
        <v>627</v>
      </c>
      <c r="H1057" s="70">
        <v>8</v>
      </c>
      <c r="I1057" s="70"/>
      <c r="J1057" s="70"/>
      <c r="K1057" s="71">
        <v>340000.00000000128</v>
      </c>
      <c r="L1057" s="6" t="s">
        <v>618</v>
      </c>
      <c r="M1057" s="6" t="s">
        <v>669</v>
      </c>
      <c r="N1057" s="6">
        <v>0</v>
      </c>
      <c r="O1057" s="6"/>
      <c r="P1057" s="6"/>
    </row>
    <row r="1058" spans="1:16" ht="15.75" customHeight="1" x14ac:dyDescent="0.3">
      <c r="A1058" s="67">
        <v>1055</v>
      </c>
      <c r="B1058" s="67" t="s">
        <v>535</v>
      </c>
      <c r="C1058" s="49" t="s">
        <v>595</v>
      </c>
      <c r="D1058" s="49" t="s">
        <v>102</v>
      </c>
      <c r="E1058" s="49" t="s">
        <v>802</v>
      </c>
      <c r="F1058" s="68">
        <v>45853</v>
      </c>
      <c r="G1058" s="69" t="s">
        <v>415</v>
      </c>
      <c r="H1058" s="70">
        <v>8</v>
      </c>
      <c r="I1058" s="70"/>
      <c r="J1058" s="70"/>
      <c r="K1058" s="71">
        <v>43333.333333333248</v>
      </c>
      <c r="L1058" s="6" t="s">
        <v>507</v>
      </c>
      <c r="M1058" s="6" t="s">
        <v>514</v>
      </c>
      <c r="N1058" s="6">
        <v>1</v>
      </c>
      <c r="O1058" s="6"/>
      <c r="P1058" s="6"/>
    </row>
    <row r="1059" spans="1:16" ht="15.75" customHeight="1" x14ac:dyDescent="0.3">
      <c r="A1059" s="67">
        <v>1056</v>
      </c>
      <c r="B1059" s="67" t="s">
        <v>535</v>
      </c>
      <c r="C1059" s="49" t="s">
        <v>236</v>
      </c>
      <c r="D1059" s="49" t="s">
        <v>100</v>
      </c>
      <c r="E1059" s="49" t="s">
        <v>803</v>
      </c>
      <c r="F1059" s="68">
        <v>45853</v>
      </c>
      <c r="G1059" s="69" t="s">
        <v>491</v>
      </c>
      <c r="H1059" s="70">
        <v>2.5</v>
      </c>
      <c r="I1059" s="70"/>
      <c r="J1059" s="70"/>
      <c r="K1059" s="71">
        <v>609374.99999999884</v>
      </c>
      <c r="L1059" s="6" t="s">
        <v>530</v>
      </c>
      <c r="M1059" s="6">
        <v>1</v>
      </c>
      <c r="N1059" s="6">
        <v>1</v>
      </c>
      <c r="O1059" s="6"/>
      <c r="P1059" s="6"/>
    </row>
    <row r="1060" spans="1:16" ht="15.75" customHeight="1" x14ac:dyDescent="0.3">
      <c r="A1060" s="67">
        <v>1057</v>
      </c>
      <c r="B1060" s="67" t="s">
        <v>535</v>
      </c>
      <c r="C1060" s="49" t="s">
        <v>279</v>
      </c>
      <c r="D1060" s="49" t="s">
        <v>100</v>
      </c>
      <c r="E1060" s="49" t="s">
        <v>280</v>
      </c>
      <c r="F1060" s="68">
        <v>45854</v>
      </c>
      <c r="G1060" s="69" t="s">
        <v>717</v>
      </c>
      <c r="H1060" s="70">
        <v>1</v>
      </c>
      <c r="I1060" s="70"/>
      <c r="J1060" s="70"/>
      <c r="K1060" s="71">
        <v>60937.499999999884</v>
      </c>
      <c r="L1060" s="6" t="s">
        <v>530</v>
      </c>
      <c r="M1060" s="6" t="s">
        <v>514</v>
      </c>
      <c r="N1060" s="6">
        <v>1</v>
      </c>
      <c r="O1060" s="6"/>
      <c r="P1060" s="6"/>
    </row>
    <row r="1061" spans="1:16" ht="15.75" customHeight="1" x14ac:dyDescent="0.3">
      <c r="A1061" s="67">
        <v>1058</v>
      </c>
      <c r="B1061" s="67" t="s">
        <v>535</v>
      </c>
      <c r="C1061" s="49" t="s">
        <v>138</v>
      </c>
      <c r="D1061" s="49" t="s">
        <v>100</v>
      </c>
      <c r="E1061" s="49" t="s">
        <v>804</v>
      </c>
      <c r="F1061" s="68">
        <v>45854</v>
      </c>
      <c r="G1061" s="69" t="s">
        <v>415</v>
      </c>
      <c r="H1061" s="70">
        <v>6</v>
      </c>
      <c r="I1061" s="70"/>
      <c r="J1061" s="70"/>
      <c r="K1061" s="71">
        <v>365624.9999999993</v>
      </c>
      <c r="L1061" s="6" t="s">
        <v>530</v>
      </c>
      <c r="M1061" s="6" t="s">
        <v>517</v>
      </c>
      <c r="N1061" s="6">
        <v>1</v>
      </c>
      <c r="O1061" s="6"/>
      <c r="P1061" s="6"/>
    </row>
    <row r="1062" spans="1:16" ht="15.75" customHeight="1" x14ac:dyDescent="0.3">
      <c r="A1062" s="67">
        <v>1059</v>
      </c>
      <c r="B1062" s="67" t="s">
        <v>482</v>
      </c>
      <c r="C1062" s="49" t="s">
        <v>146</v>
      </c>
      <c r="D1062" s="49" t="s">
        <v>100</v>
      </c>
      <c r="E1062" s="49" t="s">
        <v>805</v>
      </c>
      <c r="F1062" s="68">
        <v>45854</v>
      </c>
      <c r="G1062" s="69" t="s">
        <v>451</v>
      </c>
      <c r="H1062" s="70">
        <v>2</v>
      </c>
      <c r="I1062" s="70"/>
      <c r="J1062" s="70"/>
      <c r="K1062" s="71">
        <v>334999.99999999872</v>
      </c>
      <c r="L1062" s="6" t="s">
        <v>576</v>
      </c>
      <c r="M1062" s="6" t="s">
        <v>593</v>
      </c>
      <c r="N1062" s="6">
        <v>0</v>
      </c>
      <c r="O1062" s="6"/>
      <c r="P1062" s="6"/>
    </row>
    <row r="1063" spans="1:16" ht="15.75" customHeight="1" x14ac:dyDescent="0.3">
      <c r="A1063" s="67">
        <v>1060</v>
      </c>
      <c r="B1063" s="67" t="s">
        <v>501</v>
      </c>
      <c r="C1063" s="49" t="s">
        <v>135</v>
      </c>
      <c r="D1063" s="49" t="s">
        <v>102</v>
      </c>
      <c r="E1063" s="49" t="s">
        <v>806</v>
      </c>
      <c r="F1063" s="68">
        <v>45854</v>
      </c>
      <c r="G1063" s="69" t="s">
        <v>415</v>
      </c>
      <c r="H1063" s="70">
        <v>2</v>
      </c>
      <c r="I1063" s="70"/>
      <c r="J1063" s="70"/>
      <c r="K1063" s="71">
        <v>106666.66666666656</v>
      </c>
      <c r="L1063" s="6" t="s">
        <v>526</v>
      </c>
      <c r="M1063" s="6" t="s">
        <v>505</v>
      </c>
      <c r="N1063" s="6">
        <v>1</v>
      </c>
      <c r="O1063" s="6"/>
      <c r="P1063" s="6"/>
    </row>
    <row r="1064" spans="1:16" ht="15.75" customHeight="1" x14ac:dyDescent="0.3">
      <c r="A1064" s="67">
        <v>1061</v>
      </c>
      <c r="B1064" s="67" t="s">
        <v>501</v>
      </c>
      <c r="C1064" s="49" t="s">
        <v>134</v>
      </c>
      <c r="D1064" s="49" t="s">
        <v>102</v>
      </c>
      <c r="E1064" s="49" t="s">
        <v>807</v>
      </c>
      <c r="F1064" s="68">
        <v>45854</v>
      </c>
      <c r="G1064" s="69" t="s">
        <v>415</v>
      </c>
      <c r="H1064" s="70">
        <v>2</v>
      </c>
      <c r="I1064" s="70"/>
      <c r="J1064" s="70"/>
      <c r="K1064" s="71">
        <v>106666.66666666656</v>
      </c>
      <c r="L1064" s="6" t="s">
        <v>526</v>
      </c>
      <c r="M1064" s="6" t="s">
        <v>505</v>
      </c>
      <c r="N1064" s="6">
        <v>1</v>
      </c>
      <c r="O1064" s="6"/>
      <c r="P1064" s="6"/>
    </row>
    <row r="1065" spans="1:16" ht="15.75" customHeight="1" x14ac:dyDescent="0.3">
      <c r="A1065" s="67">
        <v>1062</v>
      </c>
      <c r="B1065" s="67" t="s">
        <v>501</v>
      </c>
      <c r="C1065" s="49" t="s">
        <v>134</v>
      </c>
      <c r="D1065" s="49" t="s">
        <v>102</v>
      </c>
      <c r="E1065" s="49" t="s">
        <v>808</v>
      </c>
      <c r="F1065" s="68">
        <v>45854</v>
      </c>
      <c r="G1065" s="69" t="s">
        <v>415</v>
      </c>
      <c r="H1065" s="70">
        <v>2</v>
      </c>
      <c r="I1065" s="70"/>
      <c r="J1065" s="70"/>
      <c r="K1065" s="71">
        <v>106666.66666666656</v>
      </c>
      <c r="L1065" s="6" t="s">
        <v>526</v>
      </c>
      <c r="M1065" s="6" t="s">
        <v>505</v>
      </c>
      <c r="N1065" s="6">
        <v>1</v>
      </c>
      <c r="O1065" s="6"/>
      <c r="P1065" s="6"/>
    </row>
    <row r="1066" spans="1:16" ht="15.75" customHeight="1" x14ac:dyDescent="0.3">
      <c r="A1066" s="67">
        <v>1063</v>
      </c>
      <c r="B1066" s="67" t="s">
        <v>501</v>
      </c>
      <c r="C1066" s="49" t="s">
        <v>127</v>
      </c>
      <c r="D1066" s="49" t="s">
        <v>102</v>
      </c>
      <c r="E1066" s="49" t="s">
        <v>809</v>
      </c>
      <c r="F1066" s="68">
        <v>45854</v>
      </c>
      <c r="G1066" s="69" t="s">
        <v>415</v>
      </c>
      <c r="H1066" s="70">
        <v>2</v>
      </c>
      <c r="I1066" s="70"/>
      <c r="J1066" s="70"/>
      <c r="K1066" s="71">
        <v>79999.999999999927</v>
      </c>
      <c r="L1066" s="6" t="s">
        <v>526</v>
      </c>
      <c r="M1066" s="6" t="s">
        <v>505</v>
      </c>
      <c r="N1066" s="6">
        <v>1</v>
      </c>
      <c r="O1066" s="6"/>
      <c r="P1066" s="6"/>
    </row>
    <row r="1067" spans="1:16" ht="15.75" customHeight="1" x14ac:dyDescent="0.3">
      <c r="A1067" s="67">
        <v>1064</v>
      </c>
      <c r="B1067" s="67" t="s">
        <v>501</v>
      </c>
      <c r="C1067" s="49" t="s">
        <v>138</v>
      </c>
      <c r="D1067" s="49" t="s">
        <v>100</v>
      </c>
      <c r="E1067" s="49" t="s">
        <v>810</v>
      </c>
      <c r="F1067" s="68">
        <v>45854</v>
      </c>
      <c r="G1067" s="69" t="s">
        <v>415</v>
      </c>
      <c r="H1067" s="70">
        <v>1</v>
      </c>
      <c r="I1067" s="70"/>
      <c r="J1067" s="70"/>
      <c r="K1067" s="71">
        <v>59999.999999999942</v>
      </c>
      <c r="L1067" s="6" t="s">
        <v>543</v>
      </c>
      <c r="M1067" s="6" t="s">
        <v>517</v>
      </c>
      <c r="N1067" s="6">
        <v>0</v>
      </c>
      <c r="O1067" s="6"/>
      <c r="P1067" s="6"/>
    </row>
    <row r="1068" spans="1:16" ht="15.75" customHeight="1" x14ac:dyDescent="0.3">
      <c r="A1068" s="67">
        <v>1065</v>
      </c>
      <c r="B1068" s="67" t="s">
        <v>444</v>
      </c>
      <c r="C1068" s="49" t="s">
        <v>138</v>
      </c>
      <c r="D1068" s="49" t="s">
        <v>100</v>
      </c>
      <c r="E1068" s="49" t="s">
        <v>811</v>
      </c>
      <c r="F1068" s="68">
        <v>45854</v>
      </c>
      <c r="G1068" s="69" t="s">
        <v>415</v>
      </c>
      <c r="H1068" s="70">
        <v>6</v>
      </c>
      <c r="I1068" s="70"/>
      <c r="J1068" s="70"/>
      <c r="K1068" s="71">
        <v>388125.00000000105</v>
      </c>
      <c r="L1068" s="6" t="s">
        <v>543</v>
      </c>
      <c r="M1068" s="6" t="s">
        <v>517</v>
      </c>
      <c r="N1068" s="6">
        <v>0</v>
      </c>
      <c r="O1068" s="6"/>
      <c r="P1068" s="6"/>
    </row>
    <row r="1069" spans="1:16" ht="15.75" customHeight="1" x14ac:dyDescent="0.3">
      <c r="A1069" s="67">
        <v>1066</v>
      </c>
      <c r="B1069" s="67" t="s">
        <v>444</v>
      </c>
      <c r="C1069" s="49" t="s">
        <v>138</v>
      </c>
      <c r="D1069" s="49" t="s">
        <v>100</v>
      </c>
      <c r="E1069" s="49" t="s">
        <v>811</v>
      </c>
      <c r="F1069" s="68">
        <v>45854</v>
      </c>
      <c r="G1069" s="69" t="s">
        <v>415</v>
      </c>
      <c r="H1069" s="70">
        <v>3</v>
      </c>
      <c r="I1069" s="70"/>
      <c r="J1069" s="70"/>
      <c r="K1069" s="71">
        <v>194062.50000000052</v>
      </c>
      <c r="L1069" s="6" t="s">
        <v>507</v>
      </c>
      <c r="M1069" s="6" t="s">
        <v>505</v>
      </c>
      <c r="N1069" s="6">
        <v>2</v>
      </c>
      <c r="O1069" s="6"/>
      <c r="P1069" s="6"/>
    </row>
    <row r="1070" spans="1:16" ht="15.75" customHeight="1" x14ac:dyDescent="0.3">
      <c r="A1070" s="67">
        <v>1067</v>
      </c>
      <c r="B1070" s="67" t="s">
        <v>444</v>
      </c>
      <c r="C1070" s="49" t="s">
        <v>138</v>
      </c>
      <c r="D1070" s="49" t="s">
        <v>100</v>
      </c>
      <c r="E1070" s="49" t="s">
        <v>811</v>
      </c>
      <c r="F1070" s="68">
        <v>45854</v>
      </c>
      <c r="G1070" s="69" t="s">
        <v>415</v>
      </c>
      <c r="H1070" s="70">
        <v>1</v>
      </c>
      <c r="I1070" s="70"/>
      <c r="J1070" s="70"/>
      <c r="K1070" s="71">
        <v>64687.500000000182</v>
      </c>
      <c r="L1070" s="6" t="s">
        <v>504</v>
      </c>
      <c r="M1070" s="6" t="s">
        <v>514</v>
      </c>
      <c r="N1070" s="6">
        <v>0</v>
      </c>
      <c r="O1070" s="6"/>
      <c r="P1070" s="6"/>
    </row>
    <row r="1071" spans="1:16" ht="15.75" customHeight="1" x14ac:dyDescent="0.3">
      <c r="A1071" s="67">
        <v>1068</v>
      </c>
      <c r="B1071" s="67" t="s">
        <v>463</v>
      </c>
      <c r="C1071" s="49" t="s">
        <v>127</v>
      </c>
      <c r="D1071" s="49" t="s">
        <v>102</v>
      </c>
      <c r="E1071" s="49" t="s">
        <v>812</v>
      </c>
      <c r="F1071" s="68">
        <v>45854</v>
      </c>
      <c r="G1071" s="69" t="s">
        <v>415</v>
      </c>
      <c r="H1071" s="70">
        <v>8</v>
      </c>
      <c r="I1071" s="70"/>
      <c r="J1071" s="70"/>
      <c r="K1071" s="71">
        <v>334999.99999999872</v>
      </c>
      <c r="L1071" s="6" t="s">
        <v>526</v>
      </c>
      <c r="M1071" s="6" t="s">
        <v>505</v>
      </c>
      <c r="N1071" s="6">
        <v>5</v>
      </c>
      <c r="O1071" s="6"/>
      <c r="P1071" s="6"/>
    </row>
    <row r="1072" spans="1:16" ht="15.75" customHeight="1" x14ac:dyDescent="0.3">
      <c r="A1072" s="67">
        <v>1069</v>
      </c>
      <c r="B1072" s="67" t="s">
        <v>463</v>
      </c>
      <c r="C1072" s="49" t="s">
        <v>625</v>
      </c>
      <c r="D1072" s="49" t="s">
        <v>100</v>
      </c>
      <c r="E1072" s="49" t="s">
        <v>813</v>
      </c>
      <c r="F1072" s="68">
        <v>45854</v>
      </c>
      <c r="G1072" s="69" t="s">
        <v>627</v>
      </c>
      <c r="H1072" s="70">
        <v>8</v>
      </c>
      <c r="I1072" s="70"/>
      <c r="J1072" s="70"/>
      <c r="K1072" s="71">
        <v>334999.99999999872</v>
      </c>
      <c r="L1072" s="6" t="s">
        <v>618</v>
      </c>
      <c r="M1072" s="6" t="s">
        <v>669</v>
      </c>
      <c r="N1072" s="6">
        <v>0</v>
      </c>
      <c r="O1072" s="6"/>
      <c r="P1072" s="6"/>
    </row>
    <row r="1073" spans="1:16" ht="15.75" customHeight="1" x14ac:dyDescent="0.3">
      <c r="A1073" s="67">
        <v>1070</v>
      </c>
      <c r="B1073" s="67" t="s">
        <v>490</v>
      </c>
      <c r="C1073" s="72" t="s">
        <v>502</v>
      </c>
      <c r="D1073" s="49" t="s">
        <v>100</v>
      </c>
      <c r="E1073" s="49" t="s">
        <v>814</v>
      </c>
      <c r="F1073" s="68">
        <v>45854</v>
      </c>
      <c r="G1073" s="69" t="s">
        <v>426</v>
      </c>
      <c r="H1073" s="70">
        <v>1</v>
      </c>
      <c r="I1073" s="70"/>
      <c r="J1073" s="70"/>
      <c r="K1073" s="71">
        <v>41249.999999999884</v>
      </c>
      <c r="L1073" s="6" t="s">
        <v>516</v>
      </c>
      <c r="M1073" s="6" t="s">
        <v>517</v>
      </c>
      <c r="N1073" s="6">
        <v>0</v>
      </c>
      <c r="O1073" s="6"/>
      <c r="P1073" s="6"/>
    </row>
    <row r="1074" spans="1:16" ht="15.75" customHeight="1" x14ac:dyDescent="0.3">
      <c r="A1074" s="67">
        <v>1071</v>
      </c>
      <c r="B1074" s="67" t="s">
        <v>490</v>
      </c>
      <c r="C1074" s="72" t="s">
        <v>213</v>
      </c>
      <c r="D1074" s="49" t="s">
        <v>102</v>
      </c>
      <c r="E1074" s="49" t="s">
        <v>815</v>
      </c>
      <c r="F1074" s="68">
        <v>45854</v>
      </c>
      <c r="G1074" s="69" t="s">
        <v>466</v>
      </c>
      <c r="H1074" s="70">
        <v>8</v>
      </c>
      <c r="I1074" s="70"/>
      <c r="J1074" s="70"/>
      <c r="K1074" s="71">
        <v>329999.99999999907</v>
      </c>
      <c r="L1074" s="6" t="s">
        <v>526</v>
      </c>
      <c r="M1074" s="6" t="s">
        <v>505</v>
      </c>
      <c r="N1074" s="6">
        <v>3</v>
      </c>
      <c r="O1074" s="6"/>
      <c r="P1074" s="6"/>
    </row>
    <row r="1075" spans="1:16" ht="15.75" customHeight="1" x14ac:dyDescent="0.3">
      <c r="A1075" s="67">
        <v>1072</v>
      </c>
      <c r="B1075" s="67" t="s">
        <v>430</v>
      </c>
      <c r="C1075" s="72" t="s">
        <v>138</v>
      </c>
      <c r="D1075" s="72" t="s">
        <v>100</v>
      </c>
      <c r="E1075" s="72" t="s">
        <v>816</v>
      </c>
      <c r="F1075" s="68">
        <v>45854</v>
      </c>
      <c r="G1075" s="69" t="s">
        <v>415</v>
      </c>
      <c r="H1075" s="70">
        <v>4</v>
      </c>
      <c r="I1075" s="70"/>
      <c r="J1075" s="70"/>
      <c r="K1075" s="71">
        <v>232500.00000000023</v>
      </c>
      <c r="L1075" s="6" t="s">
        <v>554</v>
      </c>
      <c r="M1075" s="6" t="s">
        <v>517</v>
      </c>
      <c r="N1075" s="6">
        <v>0</v>
      </c>
      <c r="O1075" s="6"/>
      <c r="P1075" s="6"/>
    </row>
    <row r="1076" spans="1:16" ht="15.75" customHeight="1" x14ac:dyDescent="0.3">
      <c r="A1076" s="67">
        <v>1073</v>
      </c>
      <c r="B1076" s="67" t="s">
        <v>430</v>
      </c>
      <c r="C1076" s="72" t="s">
        <v>502</v>
      </c>
      <c r="D1076" s="72" t="s">
        <v>100</v>
      </c>
      <c r="E1076" s="72" t="s">
        <v>817</v>
      </c>
      <c r="F1076" s="68">
        <v>45854</v>
      </c>
      <c r="G1076" s="69" t="s">
        <v>426</v>
      </c>
      <c r="H1076" s="70">
        <v>3</v>
      </c>
      <c r="I1076" s="70"/>
      <c r="J1076" s="70"/>
      <c r="K1076" s="71">
        <v>116250.00000000012</v>
      </c>
      <c r="L1076" s="6" t="s">
        <v>507</v>
      </c>
      <c r="M1076" s="6" t="s">
        <v>580</v>
      </c>
      <c r="N1076" s="6">
        <v>3</v>
      </c>
      <c r="O1076" s="6"/>
      <c r="P1076" s="6"/>
    </row>
    <row r="1077" spans="1:16" ht="15.75" customHeight="1" x14ac:dyDescent="0.3">
      <c r="A1077" s="67">
        <v>1074</v>
      </c>
      <c r="B1077" s="67" t="s">
        <v>430</v>
      </c>
      <c r="C1077" s="49" t="s">
        <v>138</v>
      </c>
      <c r="D1077" s="49" t="s">
        <v>100</v>
      </c>
      <c r="E1077" s="49" t="s">
        <v>816</v>
      </c>
      <c r="F1077" s="68">
        <v>45854</v>
      </c>
      <c r="G1077" s="69" t="s">
        <v>415</v>
      </c>
      <c r="H1077" s="70">
        <v>2</v>
      </c>
      <c r="I1077" s="70"/>
      <c r="J1077" s="70"/>
      <c r="K1077" s="71">
        <v>116250.00000000012</v>
      </c>
      <c r="L1077" s="6" t="s">
        <v>504</v>
      </c>
      <c r="M1077" s="6" t="s">
        <v>818</v>
      </c>
      <c r="N1077" s="6">
        <v>3</v>
      </c>
      <c r="O1077" s="6"/>
      <c r="P1077" s="6"/>
    </row>
    <row r="1078" spans="1:16" ht="15.75" customHeight="1" x14ac:dyDescent="0.3">
      <c r="A1078" s="67">
        <v>1075</v>
      </c>
      <c r="B1078" s="67" t="s">
        <v>501</v>
      </c>
      <c r="C1078" s="49" t="s">
        <v>127</v>
      </c>
      <c r="D1078" s="49" t="s">
        <v>102</v>
      </c>
      <c r="E1078" s="49" t="s">
        <v>819</v>
      </c>
      <c r="F1078" s="68">
        <v>45855</v>
      </c>
      <c r="G1078" s="69" t="s">
        <v>415</v>
      </c>
      <c r="H1078" s="70">
        <v>7</v>
      </c>
      <c r="I1078" s="70"/>
      <c r="J1078" s="70"/>
      <c r="K1078" s="71">
        <v>279999.99999999971</v>
      </c>
      <c r="L1078" s="6" t="s">
        <v>526</v>
      </c>
      <c r="M1078" s="6" t="s">
        <v>505</v>
      </c>
      <c r="N1078" s="6">
        <v>5</v>
      </c>
      <c r="O1078" s="6"/>
      <c r="P1078" s="6"/>
    </row>
    <row r="1079" spans="1:16" ht="15.75" customHeight="1" x14ac:dyDescent="0.3">
      <c r="A1079" s="67">
        <v>1076</v>
      </c>
      <c r="B1079" s="67" t="s">
        <v>501</v>
      </c>
      <c r="C1079" s="49" t="s">
        <v>264</v>
      </c>
      <c r="D1079" s="49" t="s">
        <v>100</v>
      </c>
      <c r="E1079" s="49" t="s">
        <v>265</v>
      </c>
      <c r="F1079" s="68">
        <v>45855</v>
      </c>
      <c r="G1079" s="69" t="s">
        <v>820</v>
      </c>
      <c r="H1079" s="70">
        <v>1</v>
      </c>
      <c r="I1079" s="70"/>
      <c r="J1079" s="70"/>
      <c r="K1079" s="71">
        <v>79999.999999999927</v>
      </c>
      <c r="L1079" s="6" t="s">
        <v>543</v>
      </c>
      <c r="M1079" s="6" t="s">
        <v>517</v>
      </c>
      <c r="N1079" s="6">
        <v>0</v>
      </c>
      <c r="O1079" s="6"/>
      <c r="P1079" s="6"/>
    </row>
    <row r="1080" spans="1:16" ht="15.75" customHeight="1" x14ac:dyDescent="0.3">
      <c r="A1080" s="67">
        <v>1077</v>
      </c>
      <c r="B1080" s="67" t="s">
        <v>463</v>
      </c>
      <c r="C1080" s="49" t="s">
        <v>127</v>
      </c>
      <c r="D1080" s="49" t="s">
        <v>102</v>
      </c>
      <c r="E1080" s="49" t="s">
        <v>821</v>
      </c>
      <c r="F1080" s="68">
        <v>45855</v>
      </c>
      <c r="G1080" s="69" t="s">
        <v>415</v>
      </c>
      <c r="H1080" s="70">
        <v>8</v>
      </c>
      <c r="I1080" s="70"/>
      <c r="J1080" s="70"/>
      <c r="K1080" s="71">
        <v>334999.99999999872</v>
      </c>
      <c r="L1080" s="6" t="s">
        <v>526</v>
      </c>
      <c r="M1080" s="6" t="s">
        <v>505</v>
      </c>
      <c r="N1080" s="6">
        <v>6</v>
      </c>
      <c r="O1080" s="6"/>
      <c r="P1080" s="6"/>
    </row>
    <row r="1081" spans="1:16" ht="15.75" customHeight="1" x14ac:dyDescent="0.3">
      <c r="A1081" s="67">
        <v>1078</v>
      </c>
      <c r="B1081" s="67" t="s">
        <v>463</v>
      </c>
      <c r="C1081" s="49" t="s">
        <v>625</v>
      </c>
      <c r="D1081" s="49" t="s">
        <v>100</v>
      </c>
      <c r="E1081" s="49" t="s">
        <v>822</v>
      </c>
      <c r="F1081" s="68">
        <v>45855</v>
      </c>
      <c r="G1081" s="69" t="s">
        <v>627</v>
      </c>
      <c r="H1081" s="70">
        <v>8</v>
      </c>
      <c r="I1081" s="70"/>
      <c r="J1081" s="70"/>
      <c r="K1081" s="71">
        <v>334999.99999999872</v>
      </c>
      <c r="L1081" s="6" t="s">
        <v>618</v>
      </c>
      <c r="M1081" s="6" t="s">
        <v>669</v>
      </c>
      <c r="N1081" s="6">
        <v>0</v>
      </c>
      <c r="O1081" s="6"/>
      <c r="P1081" s="6"/>
    </row>
    <row r="1082" spans="1:16" ht="15.75" customHeight="1" x14ac:dyDescent="0.3">
      <c r="A1082" s="67">
        <v>1079</v>
      </c>
      <c r="B1082" s="67" t="s">
        <v>474</v>
      </c>
      <c r="C1082" s="49" t="s">
        <v>275</v>
      </c>
      <c r="D1082" s="49" t="s">
        <v>100</v>
      </c>
      <c r="E1082" s="49" t="s">
        <v>276</v>
      </c>
      <c r="F1082" s="68">
        <v>45854</v>
      </c>
      <c r="G1082" s="69" t="s">
        <v>715</v>
      </c>
      <c r="H1082" s="70">
        <v>0.2</v>
      </c>
      <c r="I1082" s="70"/>
      <c r="J1082" s="70"/>
      <c r="K1082" s="71">
        <v>420000.00000000076</v>
      </c>
      <c r="L1082" s="6" t="s">
        <v>530</v>
      </c>
      <c r="M1082" s="6" t="s">
        <v>531</v>
      </c>
      <c r="N1082" s="6">
        <v>1</v>
      </c>
      <c r="O1082" s="6"/>
      <c r="P1082" s="6"/>
    </row>
    <row r="1083" spans="1:16" ht="15.75" customHeight="1" x14ac:dyDescent="0.3">
      <c r="A1083" s="67">
        <v>1080</v>
      </c>
      <c r="B1083" s="67" t="s">
        <v>474</v>
      </c>
      <c r="C1083" s="49" t="s">
        <v>293</v>
      </c>
      <c r="D1083" s="49" t="s">
        <v>100</v>
      </c>
      <c r="E1083" s="49" t="s">
        <v>294</v>
      </c>
      <c r="F1083" s="68">
        <v>45855</v>
      </c>
      <c r="G1083" s="69" t="s">
        <v>747</v>
      </c>
      <c r="H1083" s="70">
        <v>0.2</v>
      </c>
      <c r="I1083" s="70"/>
      <c r="J1083" s="70"/>
      <c r="K1083" s="71">
        <v>13125.000000000024</v>
      </c>
      <c r="L1083" s="6" t="s">
        <v>680</v>
      </c>
      <c r="M1083" s="6" t="s">
        <v>698</v>
      </c>
      <c r="N1083" s="6">
        <v>1</v>
      </c>
      <c r="O1083" s="6"/>
      <c r="P1083" s="6"/>
    </row>
    <row r="1084" spans="1:16" ht="15.75" customHeight="1" x14ac:dyDescent="0.3">
      <c r="A1084" s="67">
        <v>1081</v>
      </c>
      <c r="B1084" s="67" t="s">
        <v>474</v>
      </c>
      <c r="C1084" s="49" t="s">
        <v>146</v>
      </c>
      <c r="D1084" s="49" t="s">
        <v>100</v>
      </c>
      <c r="E1084" s="49" t="s">
        <v>823</v>
      </c>
      <c r="F1084" s="68">
        <v>45855</v>
      </c>
      <c r="G1084" s="69" t="s">
        <v>451</v>
      </c>
      <c r="H1084" s="70">
        <v>0.2</v>
      </c>
      <c r="I1084" s="70"/>
      <c r="J1084" s="70"/>
      <c r="K1084" s="71">
        <v>35000.000000000065</v>
      </c>
      <c r="L1084" s="6" t="s">
        <v>530</v>
      </c>
      <c r="M1084" s="6" t="s">
        <v>531</v>
      </c>
      <c r="N1084" s="6">
        <v>1</v>
      </c>
      <c r="O1084" s="6"/>
      <c r="P1084" s="6"/>
    </row>
    <row r="1085" spans="1:16" ht="15.75" customHeight="1" x14ac:dyDescent="0.3">
      <c r="A1085" s="67">
        <v>1082</v>
      </c>
      <c r="B1085" s="67" t="s">
        <v>490</v>
      </c>
      <c r="C1085" s="49" t="s">
        <v>213</v>
      </c>
      <c r="D1085" s="49" t="s">
        <v>102</v>
      </c>
      <c r="E1085" s="49" t="s">
        <v>824</v>
      </c>
      <c r="F1085" s="68">
        <v>45855</v>
      </c>
      <c r="G1085" s="69" t="s">
        <v>466</v>
      </c>
      <c r="H1085" s="70">
        <v>8</v>
      </c>
      <c r="I1085" s="70"/>
      <c r="J1085" s="70"/>
      <c r="K1085" s="71">
        <v>329999.99999999907</v>
      </c>
      <c r="L1085" s="6" t="s">
        <v>526</v>
      </c>
      <c r="M1085" s="6" t="s">
        <v>505</v>
      </c>
      <c r="N1085" s="6">
        <v>3</v>
      </c>
      <c r="O1085" s="6"/>
      <c r="P1085" s="6"/>
    </row>
    <row r="1086" spans="1:16" ht="15.75" customHeight="1" x14ac:dyDescent="0.3">
      <c r="A1086" s="67">
        <v>1083</v>
      </c>
      <c r="B1086" s="67" t="s">
        <v>490</v>
      </c>
      <c r="C1086" s="49" t="s">
        <v>138</v>
      </c>
      <c r="D1086" s="49" t="s">
        <v>100</v>
      </c>
      <c r="E1086" s="49" t="s">
        <v>825</v>
      </c>
      <c r="F1086" s="68">
        <v>45855</v>
      </c>
      <c r="G1086" s="69" t="s">
        <v>415</v>
      </c>
      <c r="H1086" s="70">
        <v>4</v>
      </c>
      <c r="I1086" s="70"/>
      <c r="J1086" s="70"/>
      <c r="K1086" s="71">
        <v>247499.99999999927</v>
      </c>
      <c r="L1086" s="6" t="s">
        <v>516</v>
      </c>
      <c r="M1086" s="6" t="s">
        <v>517</v>
      </c>
      <c r="N1086" s="6">
        <v>0</v>
      </c>
      <c r="O1086" s="6"/>
      <c r="P1086" s="6"/>
    </row>
    <row r="1087" spans="1:16" ht="15.75" customHeight="1" x14ac:dyDescent="0.3">
      <c r="A1087" s="67">
        <v>1084</v>
      </c>
      <c r="B1087" s="67" t="s">
        <v>490</v>
      </c>
      <c r="C1087" s="49" t="s">
        <v>293</v>
      </c>
      <c r="D1087" s="49" t="s">
        <v>100</v>
      </c>
      <c r="E1087" s="49" t="s">
        <v>294</v>
      </c>
      <c r="F1087" s="68">
        <v>45855</v>
      </c>
      <c r="G1087" s="69" t="s">
        <v>747</v>
      </c>
      <c r="H1087" s="70">
        <v>1</v>
      </c>
      <c r="I1087" s="70"/>
      <c r="J1087" s="70"/>
      <c r="K1087" s="71">
        <v>61874.999999999818</v>
      </c>
      <c r="L1087" s="6" t="s">
        <v>516</v>
      </c>
      <c r="M1087" s="6" t="s">
        <v>517</v>
      </c>
      <c r="N1087" s="6">
        <v>0</v>
      </c>
      <c r="O1087" s="6"/>
      <c r="P1087" s="6"/>
    </row>
    <row r="1088" spans="1:16" ht="15.75" customHeight="1" x14ac:dyDescent="0.3">
      <c r="A1088" s="67">
        <v>1085</v>
      </c>
      <c r="B1088" s="67" t="s">
        <v>430</v>
      </c>
      <c r="C1088" s="49" t="s">
        <v>293</v>
      </c>
      <c r="D1088" s="49" t="s">
        <v>100</v>
      </c>
      <c r="E1088" s="49" t="s">
        <v>294</v>
      </c>
      <c r="F1088" s="68">
        <v>45855</v>
      </c>
      <c r="G1088" s="69" t="s">
        <v>747</v>
      </c>
      <c r="H1088" s="70">
        <v>2</v>
      </c>
      <c r="I1088" s="70"/>
      <c r="J1088" s="70"/>
      <c r="K1088" s="71">
        <v>116250.00000000012</v>
      </c>
      <c r="L1088" s="6" t="s">
        <v>554</v>
      </c>
      <c r="M1088" s="6" t="s">
        <v>517</v>
      </c>
      <c r="N1088" s="6">
        <v>1</v>
      </c>
      <c r="O1088" s="6"/>
      <c r="P1088" s="6"/>
    </row>
    <row r="1089" spans="1:16" ht="15.75" customHeight="1" x14ac:dyDescent="0.3">
      <c r="A1089" s="67">
        <v>1086</v>
      </c>
      <c r="B1089" s="67" t="s">
        <v>430</v>
      </c>
      <c r="C1089" s="49" t="s">
        <v>198</v>
      </c>
      <c r="D1089" s="49" t="s">
        <v>100</v>
      </c>
      <c r="E1089" s="49" t="s">
        <v>826</v>
      </c>
      <c r="F1089" s="68">
        <v>45855</v>
      </c>
      <c r="G1089" s="69" t="s">
        <v>827</v>
      </c>
      <c r="H1089" s="70">
        <v>30</v>
      </c>
      <c r="I1089" s="70"/>
      <c r="J1089" s="70"/>
      <c r="K1089" s="71">
        <v>58125.000000000058</v>
      </c>
      <c r="L1089" s="6" t="s">
        <v>507</v>
      </c>
      <c r="M1089" s="6" t="s">
        <v>580</v>
      </c>
      <c r="N1089" s="6">
        <v>5</v>
      </c>
      <c r="O1089" s="6"/>
      <c r="P1089" s="6"/>
    </row>
    <row r="1090" spans="1:16" ht="15.75" customHeight="1" x14ac:dyDescent="0.3">
      <c r="A1090" s="67">
        <v>1087</v>
      </c>
      <c r="B1090" s="67" t="s">
        <v>430</v>
      </c>
      <c r="C1090" s="49" t="s">
        <v>198</v>
      </c>
      <c r="D1090" s="49" t="s">
        <v>100</v>
      </c>
      <c r="E1090" s="49" t="s">
        <v>826</v>
      </c>
      <c r="F1090" s="68">
        <v>45855</v>
      </c>
      <c r="G1090" s="69" t="s">
        <v>828</v>
      </c>
      <c r="H1090" s="70">
        <v>16</v>
      </c>
      <c r="I1090" s="70"/>
      <c r="J1090" s="70"/>
      <c r="K1090" s="71">
        <v>31000.000000000033</v>
      </c>
      <c r="L1090" s="6" t="s">
        <v>507</v>
      </c>
      <c r="M1090" s="6" t="s">
        <v>580</v>
      </c>
      <c r="N1090" s="6">
        <v>3</v>
      </c>
      <c r="O1090" s="6"/>
      <c r="P1090" s="6"/>
    </row>
    <row r="1091" spans="1:16" ht="15.75" customHeight="1" x14ac:dyDescent="0.3">
      <c r="A1091" s="67">
        <v>1088</v>
      </c>
      <c r="B1091" s="67" t="s">
        <v>444</v>
      </c>
      <c r="C1091" s="49" t="s">
        <v>304</v>
      </c>
      <c r="D1091" s="49" t="s">
        <v>100</v>
      </c>
      <c r="E1091" s="49" t="s">
        <v>305</v>
      </c>
      <c r="F1091" s="68">
        <v>45855</v>
      </c>
      <c r="G1091" s="69" t="s">
        <v>829</v>
      </c>
      <c r="H1091" s="70">
        <v>2</v>
      </c>
      <c r="I1091" s="70"/>
      <c r="J1091" s="70"/>
      <c r="K1091" s="71">
        <v>86250.000000000233</v>
      </c>
      <c r="L1091" s="6" t="s">
        <v>507</v>
      </c>
      <c r="M1091" s="6" t="s">
        <v>505</v>
      </c>
      <c r="N1091" s="6">
        <v>2</v>
      </c>
      <c r="O1091" s="6"/>
      <c r="P1091" s="6"/>
    </row>
    <row r="1092" spans="1:16" ht="15.75" customHeight="1" x14ac:dyDescent="0.3">
      <c r="A1092" s="67">
        <v>1089</v>
      </c>
      <c r="B1092" s="67" t="s">
        <v>471</v>
      </c>
      <c r="C1092" s="49" t="s">
        <v>301</v>
      </c>
      <c r="D1092" s="49" t="s">
        <v>100</v>
      </c>
      <c r="E1092" s="49" t="s">
        <v>303</v>
      </c>
      <c r="F1092" s="68">
        <v>45855</v>
      </c>
      <c r="G1092" s="69" t="s">
        <v>830</v>
      </c>
      <c r="H1092" s="70">
        <v>3</v>
      </c>
      <c r="I1092" s="70"/>
      <c r="J1092" s="70"/>
      <c r="K1092" s="71">
        <v>258750.00000000073</v>
      </c>
      <c r="L1092" s="6" t="s">
        <v>680</v>
      </c>
      <c r="M1092" s="6" t="s">
        <v>505</v>
      </c>
      <c r="N1092" s="6">
        <v>0</v>
      </c>
      <c r="O1092" s="6"/>
      <c r="P1092" s="6"/>
    </row>
    <row r="1093" spans="1:16" ht="15.75" customHeight="1" x14ac:dyDescent="0.3">
      <c r="A1093" s="67">
        <v>1090</v>
      </c>
      <c r="B1093" s="67" t="s">
        <v>471</v>
      </c>
      <c r="C1093" s="49" t="s">
        <v>301</v>
      </c>
      <c r="D1093" s="49" t="s">
        <v>100</v>
      </c>
      <c r="E1093" s="49" t="s">
        <v>303</v>
      </c>
      <c r="F1093" s="68">
        <v>45855</v>
      </c>
      <c r="G1093" s="69" t="s">
        <v>831</v>
      </c>
      <c r="H1093" s="70">
        <v>2</v>
      </c>
      <c r="I1093" s="70"/>
      <c r="J1093" s="70"/>
      <c r="K1093" s="71">
        <v>28750.00000000008</v>
      </c>
      <c r="L1093" s="6" t="s">
        <v>680</v>
      </c>
      <c r="M1093" s="74" t="s">
        <v>510</v>
      </c>
      <c r="N1093" s="6">
        <v>0</v>
      </c>
      <c r="O1093" s="6"/>
      <c r="P1093" s="6"/>
    </row>
    <row r="1094" spans="1:16" ht="15.75" customHeight="1" x14ac:dyDescent="0.3">
      <c r="A1094" s="67">
        <v>1091</v>
      </c>
      <c r="B1094" s="67" t="s">
        <v>471</v>
      </c>
      <c r="C1094" s="49" t="s">
        <v>138</v>
      </c>
      <c r="D1094" s="49" t="s">
        <v>100</v>
      </c>
      <c r="E1094" s="49" t="s">
        <v>832</v>
      </c>
      <c r="F1094" s="68">
        <v>45855</v>
      </c>
      <c r="G1094" s="69" t="s">
        <v>415</v>
      </c>
      <c r="H1094" s="70">
        <v>4</v>
      </c>
      <c r="I1094" s="70"/>
      <c r="J1094" s="70"/>
      <c r="K1094" s="71">
        <v>258750.00000000073</v>
      </c>
      <c r="L1094" s="6" t="s">
        <v>680</v>
      </c>
      <c r="M1094" s="6" t="s">
        <v>517</v>
      </c>
      <c r="N1094" s="6">
        <v>0</v>
      </c>
      <c r="O1094" s="6"/>
      <c r="P1094" s="6"/>
    </row>
    <row r="1095" spans="1:16" ht="15.75" customHeight="1" x14ac:dyDescent="0.3">
      <c r="A1095" s="67">
        <v>1092</v>
      </c>
      <c r="B1095" s="67" t="s">
        <v>444</v>
      </c>
      <c r="C1095" s="49" t="s">
        <v>138</v>
      </c>
      <c r="D1095" s="49" t="s">
        <v>100</v>
      </c>
      <c r="E1095" s="49" t="s">
        <v>833</v>
      </c>
      <c r="F1095" s="68">
        <v>45856</v>
      </c>
      <c r="G1095" s="69" t="s">
        <v>415</v>
      </c>
      <c r="H1095" s="70">
        <v>3</v>
      </c>
      <c r="I1095" s="70"/>
      <c r="J1095" s="70"/>
      <c r="K1095" s="71">
        <v>194062.50000000052</v>
      </c>
      <c r="L1095" s="6" t="s">
        <v>554</v>
      </c>
      <c r="M1095" s="6" t="s">
        <v>517</v>
      </c>
      <c r="N1095" s="6">
        <v>1</v>
      </c>
      <c r="O1095" s="6"/>
      <c r="P1095" s="6"/>
    </row>
    <row r="1096" spans="1:16" ht="15.75" customHeight="1" x14ac:dyDescent="0.3">
      <c r="A1096" s="67">
        <v>1093</v>
      </c>
      <c r="B1096" s="67" t="s">
        <v>444</v>
      </c>
      <c r="C1096" s="49" t="s">
        <v>595</v>
      </c>
      <c r="D1096" s="49" t="s">
        <v>102</v>
      </c>
      <c r="E1096" s="49" t="s">
        <v>834</v>
      </c>
      <c r="F1096" s="68">
        <v>45856</v>
      </c>
      <c r="G1096" s="69" t="s">
        <v>415</v>
      </c>
      <c r="H1096" s="70">
        <v>55</v>
      </c>
      <c r="I1096" s="70"/>
      <c r="J1096" s="70"/>
      <c r="K1096" s="71">
        <v>316250.00000000087</v>
      </c>
      <c r="L1096" s="6" t="s">
        <v>696</v>
      </c>
      <c r="M1096" s="6" t="s">
        <v>505</v>
      </c>
      <c r="N1096" s="6">
        <v>2</v>
      </c>
      <c r="O1096" s="6"/>
      <c r="P1096" s="6"/>
    </row>
    <row r="1097" spans="1:16" ht="15.75" customHeight="1" x14ac:dyDescent="0.3">
      <c r="A1097" s="67">
        <v>1094</v>
      </c>
      <c r="B1097" s="67" t="s">
        <v>471</v>
      </c>
      <c r="C1097" s="49" t="s">
        <v>138</v>
      </c>
      <c r="D1097" s="49" t="s">
        <v>100</v>
      </c>
      <c r="E1097" s="49" t="s">
        <v>835</v>
      </c>
      <c r="F1097" s="68">
        <v>45856</v>
      </c>
      <c r="G1097" s="69" t="s">
        <v>415</v>
      </c>
      <c r="H1097" s="70">
        <v>2</v>
      </c>
      <c r="I1097" s="70"/>
      <c r="J1097" s="70"/>
      <c r="K1097" s="71">
        <v>129375.00000000036</v>
      </c>
      <c r="L1097" s="6" t="s">
        <v>516</v>
      </c>
      <c r="M1097" s="6" t="s">
        <v>517</v>
      </c>
      <c r="N1097" s="6">
        <v>1</v>
      </c>
      <c r="O1097" s="6"/>
      <c r="P1097" s="6"/>
    </row>
    <row r="1098" spans="1:16" ht="15.75" customHeight="1" x14ac:dyDescent="0.3">
      <c r="A1098" s="67">
        <v>1095</v>
      </c>
      <c r="B1098" s="67" t="s">
        <v>471</v>
      </c>
      <c r="C1098" s="49" t="s">
        <v>306</v>
      </c>
      <c r="D1098" s="49" t="s">
        <v>100</v>
      </c>
      <c r="E1098" s="49" t="s">
        <v>307</v>
      </c>
      <c r="F1098" s="68">
        <v>45856</v>
      </c>
      <c r="G1098" s="69" t="s">
        <v>415</v>
      </c>
      <c r="H1098" s="70">
        <v>11</v>
      </c>
      <c r="I1098" s="70"/>
      <c r="J1098" s="70"/>
      <c r="K1098" s="71">
        <v>474375.00000000134</v>
      </c>
      <c r="L1098" s="6" t="s">
        <v>516</v>
      </c>
      <c r="M1098" s="6" t="s">
        <v>640</v>
      </c>
      <c r="N1098" s="6">
        <v>1</v>
      </c>
      <c r="O1098" s="6"/>
      <c r="P1098" s="6"/>
    </row>
    <row r="1099" spans="1:16" ht="15.75" customHeight="1" x14ac:dyDescent="0.3">
      <c r="A1099" s="67">
        <v>1096</v>
      </c>
      <c r="B1099" s="67" t="s">
        <v>471</v>
      </c>
      <c r="C1099" s="49" t="s">
        <v>198</v>
      </c>
      <c r="D1099" s="49" t="s">
        <v>100</v>
      </c>
      <c r="E1099" s="49" t="s">
        <v>836</v>
      </c>
      <c r="F1099" s="68">
        <v>45856</v>
      </c>
      <c r="G1099" s="69" t="s">
        <v>827</v>
      </c>
      <c r="H1099" s="70">
        <v>10</v>
      </c>
      <c r="I1099" s="70"/>
      <c r="J1099" s="70"/>
      <c r="K1099" s="71">
        <v>21562.500000000058</v>
      </c>
      <c r="L1099" s="6" t="s">
        <v>516</v>
      </c>
      <c r="M1099" s="6" t="s">
        <v>505</v>
      </c>
      <c r="N1099" s="6">
        <v>2</v>
      </c>
      <c r="O1099" s="6"/>
      <c r="P1099" s="6"/>
    </row>
    <row r="1100" spans="1:16" ht="15.75" customHeight="1" x14ac:dyDescent="0.3">
      <c r="A1100" s="67">
        <v>1097</v>
      </c>
      <c r="B1100" s="67" t="s">
        <v>471</v>
      </c>
      <c r="C1100" s="49" t="s">
        <v>293</v>
      </c>
      <c r="D1100" s="49" t="s">
        <v>100</v>
      </c>
      <c r="E1100" s="49" t="s">
        <v>294</v>
      </c>
      <c r="F1100" s="68">
        <v>45856</v>
      </c>
      <c r="G1100" s="69" t="s">
        <v>837</v>
      </c>
      <c r="H1100" s="70">
        <v>3</v>
      </c>
      <c r="I1100" s="70"/>
      <c r="J1100" s="70"/>
      <c r="K1100" s="71">
        <v>32343.750000000091</v>
      </c>
      <c r="L1100" s="6" t="s">
        <v>516</v>
      </c>
      <c r="M1100" s="6" t="s">
        <v>537</v>
      </c>
      <c r="N1100" s="6">
        <v>0</v>
      </c>
      <c r="O1100" s="6"/>
      <c r="P1100" s="6"/>
    </row>
    <row r="1101" spans="1:16" ht="15.75" customHeight="1" x14ac:dyDescent="0.3">
      <c r="A1101" s="67">
        <v>1098</v>
      </c>
      <c r="B1101" s="67" t="s">
        <v>471</v>
      </c>
      <c r="C1101" s="49" t="s">
        <v>297</v>
      </c>
      <c r="D1101" s="49" t="s">
        <v>100</v>
      </c>
      <c r="E1101" s="49" t="s">
        <v>298</v>
      </c>
      <c r="F1101" s="68">
        <v>45856</v>
      </c>
      <c r="G1101" s="69" t="s">
        <v>838</v>
      </c>
      <c r="H1101" s="70">
        <v>3</v>
      </c>
      <c r="I1101" s="70"/>
      <c r="J1101" s="70"/>
      <c r="K1101" s="71">
        <v>21562.500000000058</v>
      </c>
      <c r="L1101" s="6" t="s">
        <v>516</v>
      </c>
      <c r="M1101" s="6" t="s">
        <v>537</v>
      </c>
      <c r="N1101" s="6">
        <v>0</v>
      </c>
      <c r="O1101" s="6"/>
      <c r="P1101" s="6"/>
    </row>
    <row r="1102" spans="1:16" ht="15.75" customHeight="1" x14ac:dyDescent="0.3">
      <c r="A1102" s="67">
        <v>1099</v>
      </c>
      <c r="B1102" s="67" t="s">
        <v>463</v>
      </c>
      <c r="C1102" s="72" t="s">
        <v>127</v>
      </c>
      <c r="D1102" s="49" t="s">
        <v>102</v>
      </c>
      <c r="E1102" s="49" t="s">
        <v>839</v>
      </c>
      <c r="F1102" s="68">
        <v>45856</v>
      </c>
      <c r="G1102" s="69" t="s">
        <v>415</v>
      </c>
      <c r="H1102" s="70">
        <v>8</v>
      </c>
      <c r="I1102" s="70"/>
      <c r="J1102" s="70"/>
      <c r="K1102" s="71">
        <v>334999.99999999872</v>
      </c>
      <c r="L1102" s="6" t="s">
        <v>526</v>
      </c>
      <c r="M1102" s="6" t="s">
        <v>505</v>
      </c>
      <c r="N1102" s="6">
        <v>6</v>
      </c>
      <c r="O1102" s="6"/>
      <c r="P1102" s="6"/>
    </row>
    <row r="1103" spans="1:16" ht="15.75" customHeight="1" x14ac:dyDescent="0.3">
      <c r="A1103" s="67">
        <v>1100</v>
      </c>
      <c r="B1103" s="67" t="s">
        <v>463</v>
      </c>
      <c r="C1103" s="72" t="s">
        <v>502</v>
      </c>
      <c r="D1103" s="49" t="s">
        <v>100</v>
      </c>
      <c r="E1103" s="49" t="s">
        <v>840</v>
      </c>
      <c r="F1103" s="68">
        <v>45856</v>
      </c>
      <c r="G1103" s="69" t="s">
        <v>426</v>
      </c>
      <c r="H1103" s="70">
        <v>9</v>
      </c>
      <c r="I1103" s="70"/>
      <c r="J1103" s="70"/>
      <c r="K1103" s="71">
        <v>376874.99999999854</v>
      </c>
      <c r="L1103" s="6" t="s">
        <v>618</v>
      </c>
      <c r="M1103" s="6" t="s">
        <v>669</v>
      </c>
      <c r="N1103" s="6">
        <v>0</v>
      </c>
      <c r="O1103" s="6"/>
      <c r="P1103" s="6"/>
    </row>
    <row r="1104" spans="1:16" ht="15.75" customHeight="1" x14ac:dyDescent="0.3">
      <c r="A1104" s="67">
        <v>1101</v>
      </c>
      <c r="B1104" s="67" t="s">
        <v>430</v>
      </c>
      <c r="C1104" s="49" t="s">
        <v>108</v>
      </c>
      <c r="D1104" s="49" t="s">
        <v>102</v>
      </c>
      <c r="E1104" s="49" t="s">
        <v>841</v>
      </c>
      <c r="F1104" s="68">
        <v>45856</v>
      </c>
      <c r="G1104" s="69" t="s">
        <v>415</v>
      </c>
      <c r="H1104" s="70">
        <v>29</v>
      </c>
      <c r="I1104" s="70"/>
      <c r="J1104" s="70"/>
      <c r="K1104" s="71">
        <v>224750.00000000023</v>
      </c>
      <c r="L1104" s="6" t="s">
        <v>696</v>
      </c>
      <c r="M1104" s="6" t="s">
        <v>505</v>
      </c>
      <c r="N1104" s="6">
        <v>3</v>
      </c>
      <c r="O1104" s="6"/>
      <c r="P1104" s="6"/>
    </row>
    <row r="1105" spans="1:16" ht="15.75" customHeight="1" x14ac:dyDescent="0.3">
      <c r="A1105" s="67">
        <v>1102</v>
      </c>
      <c r="B1105" s="67" t="s">
        <v>430</v>
      </c>
      <c r="C1105" s="49" t="s">
        <v>595</v>
      </c>
      <c r="D1105" s="49" t="s">
        <v>102</v>
      </c>
      <c r="E1105" s="49" t="s">
        <v>842</v>
      </c>
      <c r="F1105" s="68">
        <v>45856</v>
      </c>
      <c r="G1105" s="69" t="s">
        <v>415</v>
      </c>
      <c r="H1105" s="70">
        <v>11</v>
      </c>
      <c r="I1105" s="70"/>
      <c r="J1105" s="70"/>
      <c r="K1105" s="71">
        <v>56833.333333333394</v>
      </c>
      <c r="L1105" s="6" t="s">
        <v>696</v>
      </c>
      <c r="M1105" s="6" t="s">
        <v>505</v>
      </c>
      <c r="N1105" s="6">
        <v>1</v>
      </c>
      <c r="O1105" s="6"/>
      <c r="P1105" s="6"/>
    </row>
    <row r="1106" spans="1:16" ht="15.75" customHeight="1" x14ac:dyDescent="0.3">
      <c r="A1106" s="67">
        <v>1103</v>
      </c>
      <c r="B1106" s="67" t="s">
        <v>430</v>
      </c>
      <c r="C1106" s="72" t="s">
        <v>138</v>
      </c>
      <c r="D1106" s="49" t="s">
        <v>100</v>
      </c>
      <c r="E1106" s="49" t="s">
        <v>843</v>
      </c>
      <c r="F1106" s="68">
        <v>45856</v>
      </c>
      <c r="G1106" s="69" t="s">
        <v>415</v>
      </c>
      <c r="H1106" s="70">
        <v>6</v>
      </c>
      <c r="I1106" s="70"/>
      <c r="J1106" s="70"/>
      <c r="K1106" s="71">
        <v>348750.00000000035</v>
      </c>
      <c r="L1106" s="6" t="s">
        <v>554</v>
      </c>
      <c r="M1106" s="6" t="s">
        <v>517</v>
      </c>
      <c r="N1106" s="6">
        <v>0</v>
      </c>
      <c r="O1106" s="6"/>
      <c r="P1106" s="6"/>
    </row>
    <row r="1107" spans="1:16" ht="15.75" customHeight="1" x14ac:dyDescent="0.3">
      <c r="A1107" s="67">
        <v>1104</v>
      </c>
      <c r="B1107" s="67" t="s">
        <v>497</v>
      </c>
      <c r="C1107" s="72" t="s">
        <v>97</v>
      </c>
      <c r="D1107" s="49" t="s">
        <v>352</v>
      </c>
      <c r="E1107" s="49" t="s">
        <v>844</v>
      </c>
      <c r="F1107" s="68">
        <v>45856</v>
      </c>
      <c r="G1107" s="69" t="s">
        <v>420</v>
      </c>
      <c r="H1107" s="70">
        <v>0.05</v>
      </c>
      <c r="I1107" s="70"/>
      <c r="J1107" s="70"/>
      <c r="K1107" s="71">
        <v>8625.0000000000236</v>
      </c>
      <c r="L1107" s="6" t="s">
        <v>509</v>
      </c>
      <c r="M1107" s="6" t="s">
        <v>505</v>
      </c>
      <c r="N1107" s="6">
        <v>4</v>
      </c>
      <c r="O1107" s="6"/>
      <c r="P1107" s="6"/>
    </row>
    <row r="1108" spans="1:16" ht="15.75" customHeight="1" x14ac:dyDescent="0.3">
      <c r="A1108" s="67">
        <v>1105</v>
      </c>
      <c r="B1108" s="67" t="s">
        <v>497</v>
      </c>
      <c r="C1108" s="49" t="s">
        <v>502</v>
      </c>
      <c r="D1108" s="49" t="s">
        <v>100</v>
      </c>
      <c r="E1108" s="49" t="s">
        <v>845</v>
      </c>
      <c r="F1108" s="68">
        <v>45856</v>
      </c>
      <c r="G1108" s="69" t="s">
        <v>426</v>
      </c>
      <c r="H1108" s="70">
        <v>7</v>
      </c>
      <c r="I1108" s="70"/>
      <c r="J1108" s="70"/>
      <c r="K1108" s="71">
        <v>301875.00000000081</v>
      </c>
      <c r="L1108" s="6" t="s">
        <v>618</v>
      </c>
      <c r="M1108" s="6" t="s">
        <v>669</v>
      </c>
      <c r="N1108" s="6">
        <v>0</v>
      </c>
      <c r="O1108" s="6"/>
      <c r="P1108" s="6"/>
    </row>
    <row r="1109" spans="1:16" ht="15.75" customHeight="1" x14ac:dyDescent="0.3">
      <c r="A1109" s="67">
        <v>1106</v>
      </c>
      <c r="B1109" s="67" t="s">
        <v>490</v>
      </c>
      <c r="C1109" s="49" t="s">
        <v>138</v>
      </c>
      <c r="D1109" s="49" t="s">
        <v>100</v>
      </c>
      <c r="E1109" s="49" t="s">
        <v>846</v>
      </c>
      <c r="F1109" s="68">
        <v>45856</v>
      </c>
      <c r="G1109" s="69" t="s">
        <v>415</v>
      </c>
      <c r="H1109" s="70">
        <v>6</v>
      </c>
      <c r="I1109" s="70"/>
      <c r="J1109" s="70"/>
      <c r="K1109" s="71">
        <v>371249.99999999895</v>
      </c>
      <c r="L1109" s="6" t="s">
        <v>516</v>
      </c>
      <c r="M1109" s="6" t="s">
        <v>517</v>
      </c>
      <c r="N1109" s="6">
        <v>0</v>
      </c>
      <c r="O1109" s="6"/>
      <c r="P1109" s="6"/>
    </row>
    <row r="1110" spans="1:16" ht="15.75" customHeight="1" x14ac:dyDescent="0.3">
      <c r="A1110" s="67">
        <v>1107</v>
      </c>
      <c r="B1110" s="67" t="s">
        <v>490</v>
      </c>
      <c r="C1110" s="49" t="s">
        <v>214</v>
      </c>
      <c r="D1110" s="49" t="s">
        <v>102</v>
      </c>
      <c r="E1110" s="49" t="s">
        <v>847</v>
      </c>
      <c r="F1110" s="68">
        <v>45856</v>
      </c>
      <c r="G1110" s="69" t="s">
        <v>730</v>
      </c>
      <c r="H1110" s="70">
        <v>6</v>
      </c>
      <c r="I1110" s="70"/>
      <c r="J1110" s="70"/>
      <c r="K1110" s="71">
        <v>371249.99999999895</v>
      </c>
      <c r="L1110" s="6" t="s">
        <v>526</v>
      </c>
      <c r="M1110" s="6" t="s">
        <v>505</v>
      </c>
      <c r="N1110" s="6">
        <v>6</v>
      </c>
      <c r="O1110" s="6"/>
      <c r="P1110" s="6"/>
    </row>
    <row r="1111" spans="1:16" ht="15.75" customHeight="1" x14ac:dyDescent="0.3">
      <c r="A1111" s="67">
        <v>1108</v>
      </c>
      <c r="B1111" s="67" t="s">
        <v>490</v>
      </c>
      <c r="C1111" s="49" t="s">
        <v>217</v>
      </c>
      <c r="D1111" s="49" t="s">
        <v>102</v>
      </c>
      <c r="E1111" s="49" t="s">
        <v>848</v>
      </c>
      <c r="F1111" s="68">
        <v>45856</v>
      </c>
      <c r="G1111" s="69" t="s">
        <v>425</v>
      </c>
      <c r="H1111" s="70">
        <v>1</v>
      </c>
      <c r="I1111" s="70"/>
      <c r="J1111" s="70"/>
      <c r="K1111" s="71">
        <v>61874.999999999818</v>
      </c>
      <c r="L1111" s="6" t="s">
        <v>526</v>
      </c>
      <c r="M1111" s="6" t="s">
        <v>505</v>
      </c>
      <c r="N1111" s="6">
        <v>0</v>
      </c>
      <c r="O1111" s="6"/>
      <c r="P1111" s="6"/>
    </row>
    <row r="1112" spans="1:16" ht="15.75" customHeight="1" x14ac:dyDescent="0.3">
      <c r="A1112" s="67">
        <v>1109</v>
      </c>
      <c r="B1112" s="67" t="s">
        <v>459</v>
      </c>
      <c r="C1112" s="49" t="s">
        <v>299</v>
      </c>
      <c r="D1112" s="49" t="s">
        <v>100</v>
      </c>
      <c r="E1112" s="49" t="s">
        <v>300</v>
      </c>
      <c r="F1112" s="68">
        <v>45856</v>
      </c>
      <c r="G1112" s="69" t="s">
        <v>849</v>
      </c>
      <c r="H1112" s="70">
        <v>3</v>
      </c>
      <c r="I1112" s="70"/>
      <c r="J1112" s="70"/>
      <c r="K1112" s="71">
        <v>510000.00000000192</v>
      </c>
      <c r="L1112" s="6" t="s">
        <v>509</v>
      </c>
      <c r="M1112" s="6" t="s">
        <v>505</v>
      </c>
      <c r="N1112" s="6">
        <v>1</v>
      </c>
      <c r="O1112" s="6"/>
      <c r="P1112" s="6"/>
    </row>
    <row r="1113" spans="1:16" ht="15.75" customHeight="1" x14ac:dyDescent="0.3">
      <c r="A1113" s="67">
        <v>1110</v>
      </c>
      <c r="B1113" s="67" t="s">
        <v>459</v>
      </c>
      <c r="C1113" s="49" t="s">
        <v>625</v>
      </c>
      <c r="D1113" s="49" t="s">
        <v>100</v>
      </c>
      <c r="E1113" s="49" t="s">
        <v>850</v>
      </c>
      <c r="F1113" s="68">
        <v>45856</v>
      </c>
      <c r="G1113" s="69" t="s">
        <v>627</v>
      </c>
      <c r="H1113" s="70">
        <v>6</v>
      </c>
      <c r="I1113" s="70"/>
      <c r="J1113" s="70"/>
      <c r="K1113" s="71">
        <v>255000.00000000096</v>
      </c>
      <c r="L1113" s="6" t="s">
        <v>509</v>
      </c>
      <c r="M1113" s="6" t="s">
        <v>669</v>
      </c>
      <c r="N1113" s="6">
        <v>0</v>
      </c>
      <c r="O1113" s="6"/>
      <c r="P1113" s="6"/>
    </row>
    <row r="1114" spans="1:16" ht="15.75" customHeight="1" x14ac:dyDescent="0.3">
      <c r="A1114" s="67">
        <v>1111</v>
      </c>
      <c r="B1114" s="67" t="s">
        <v>501</v>
      </c>
      <c r="C1114" s="49" t="s">
        <v>134</v>
      </c>
      <c r="D1114" s="49" t="s">
        <v>102</v>
      </c>
      <c r="E1114" s="49" t="s">
        <v>851</v>
      </c>
      <c r="F1114" s="68">
        <v>45857</v>
      </c>
      <c r="G1114" s="69" t="s">
        <v>415</v>
      </c>
      <c r="H1114" s="70">
        <v>4</v>
      </c>
      <c r="I1114" s="70"/>
      <c r="J1114" s="70"/>
      <c r="K1114" s="71">
        <v>213333.33333333311</v>
      </c>
      <c r="L1114" s="6" t="s">
        <v>526</v>
      </c>
      <c r="M1114" s="6" t="s">
        <v>505</v>
      </c>
      <c r="N1114" s="6">
        <v>3</v>
      </c>
      <c r="O1114" s="6"/>
      <c r="P1114" s="6"/>
    </row>
    <row r="1115" spans="1:16" ht="15.75" customHeight="1" x14ac:dyDescent="0.3">
      <c r="A1115" s="67">
        <v>1112</v>
      </c>
      <c r="B1115" s="67" t="s">
        <v>501</v>
      </c>
      <c r="C1115" s="49" t="s">
        <v>135</v>
      </c>
      <c r="D1115" s="49" t="s">
        <v>102</v>
      </c>
      <c r="E1115" s="49" t="s">
        <v>852</v>
      </c>
      <c r="F1115" s="68">
        <v>45857</v>
      </c>
      <c r="G1115" s="69" t="s">
        <v>415</v>
      </c>
      <c r="H1115" s="70">
        <v>2</v>
      </c>
      <c r="I1115" s="70"/>
      <c r="J1115" s="70"/>
      <c r="K1115" s="71">
        <v>106666.66666666656</v>
      </c>
      <c r="L1115" s="6" t="s">
        <v>526</v>
      </c>
      <c r="M1115" s="6" t="s">
        <v>505</v>
      </c>
      <c r="N1115" s="6">
        <v>2</v>
      </c>
      <c r="O1115" s="6"/>
      <c r="P1115" s="6"/>
    </row>
    <row r="1116" spans="1:16" ht="15.75" customHeight="1" x14ac:dyDescent="0.3">
      <c r="A1116" s="67">
        <v>1113</v>
      </c>
      <c r="B1116" s="67" t="s">
        <v>535</v>
      </c>
      <c r="C1116" s="49" t="s">
        <v>301</v>
      </c>
      <c r="D1116" s="49" t="s">
        <v>100</v>
      </c>
      <c r="E1116" s="49" t="s">
        <v>302</v>
      </c>
      <c r="F1116" s="68">
        <v>45856</v>
      </c>
      <c r="G1116" s="69" t="s">
        <v>830</v>
      </c>
      <c r="H1116" s="70">
        <v>1</v>
      </c>
      <c r="I1116" s="70"/>
      <c r="J1116" s="70"/>
      <c r="K1116" s="71">
        <v>81249.99999999984</v>
      </c>
      <c r="L1116" s="6" t="s">
        <v>519</v>
      </c>
      <c r="M1116" s="6" t="s">
        <v>514</v>
      </c>
      <c r="N1116" s="6">
        <v>1</v>
      </c>
      <c r="O1116" s="6"/>
      <c r="P1116" s="6"/>
    </row>
    <row r="1117" spans="1:16" ht="15.75" customHeight="1" x14ac:dyDescent="0.3">
      <c r="A1117" s="67">
        <v>1114</v>
      </c>
      <c r="B1117" s="67" t="s">
        <v>535</v>
      </c>
      <c r="C1117" s="49" t="s">
        <v>138</v>
      </c>
      <c r="D1117" s="49" t="s">
        <v>100</v>
      </c>
      <c r="E1117" s="49" t="s">
        <v>853</v>
      </c>
      <c r="F1117" s="68">
        <v>45856</v>
      </c>
      <c r="G1117" s="69" t="s">
        <v>415</v>
      </c>
      <c r="H1117" s="70">
        <v>6</v>
      </c>
      <c r="I1117" s="70"/>
      <c r="J1117" s="70"/>
      <c r="K1117" s="71">
        <v>365624.9999999993</v>
      </c>
      <c r="L1117" s="6" t="s">
        <v>519</v>
      </c>
      <c r="M1117" s="6" t="s">
        <v>517</v>
      </c>
      <c r="N1117" s="6">
        <v>1</v>
      </c>
      <c r="O1117" s="6"/>
      <c r="P1117" s="6"/>
    </row>
    <row r="1118" spans="1:16" ht="15.75" customHeight="1" x14ac:dyDescent="0.3">
      <c r="A1118" s="67">
        <v>1115</v>
      </c>
      <c r="B1118" s="67" t="s">
        <v>535</v>
      </c>
      <c r="C1118" s="49" t="s">
        <v>108</v>
      </c>
      <c r="D1118" s="49" t="s">
        <v>102</v>
      </c>
      <c r="E1118" s="49" t="s">
        <v>854</v>
      </c>
      <c r="F1118" s="68">
        <v>45857</v>
      </c>
      <c r="G1118" s="69" t="s">
        <v>415</v>
      </c>
      <c r="H1118" s="70">
        <v>22</v>
      </c>
      <c r="I1118" s="70"/>
      <c r="J1118" s="70"/>
      <c r="K1118" s="71">
        <v>178749.99999999965</v>
      </c>
      <c r="L1118" s="6" t="s">
        <v>696</v>
      </c>
      <c r="M1118" s="6" t="s">
        <v>514</v>
      </c>
      <c r="N1118" s="6">
        <v>1</v>
      </c>
      <c r="O1118" s="6"/>
      <c r="P1118" s="6"/>
    </row>
    <row r="1119" spans="1:16" ht="15.75" customHeight="1" x14ac:dyDescent="0.3">
      <c r="A1119" s="67">
        <v>1116</v>
      </c>
      <c r="B1119" s="67" t="s">
        <v>535</v>
      </c>
      <c r="C1119" s="49" t="s">
        <v>138</v>
      </c>
      <c r="D1119" s="49" t="s">
        <v>100</v>
      </c>
      <c r="E1119" s="49" t="s">
        <v>855</v>
      </c>
      <c r="F1119" s="68">
        <v>45857</v>
      </c>
      <c r="G1119" s="69" t="s">
        <v>415</v>
      </c>
      <c r="H1119" s="70">
        <v>6</v>
      </c>
      <c r="I1119" s="70"/>
      <c r="J1119" s="70"/>
      <c r="K1119" s="71">
        <v>365624.9999999993</v>
      </c>
      <c r="L1119" s="6" t="s">
        <v>516</v>
      </c>
      <c r="M1119" s="6" t="s">
        <v>517</v>
      </c>
      <c r="N1119" s="6">
        <v>1</v>
      </c>
      <c r="O1119" s="6"/>
      <c r="P1119" s="6"/>
    </row>
    <row r="1120" spans="1:16" ht="15.75" customHeight="1" x14ac:dyDescent="0.3">
      <c r="A1120" s="67">
        <v>1117</v>
      </c>
      <c r="B1120" s="67" t="s">
        <v>459</v>
      </c>
      <c r="C1120" s="49" t="s">
        <v>625</v>
      </c>
      <c r="D1120" s="49" t="s">
        <v>100</v>
      </c>
      <c r="E1120" s="49" t="s">
        <v>856</v>
      </c>
      <c r="F1120" s="68">
        <v>45857</v>
      </c>
      <c r="G1120" s="69" t="s">
        <v>627</v>
      </c>
      <c r="H1120" s="70">
        <v>6</v>
      </c>
      <c r="I1120" s="70"/>
      <c r="J1120" s="70"/>
      <c r="K1120" s="71">
        <v>255000.00000000096</v>
      </c>
      <c r="L1120" s="6" t="s">
        <v>618</v>
      </c>
      <c r="M1120" s="6" t="s">
        <v>669</v>
      </c>
      <c r="N1120" s="6">
        <v>0</v>
      </c>
      <c r="O1120" s="6"/>
      <c r="P1120" s="6"/>
    </row>
    <row r="1121" spans="1:16" ht="15.75" customHeight="1" x14ac:dyDescent="0.3">
      <c r="A1121" s="67">
        <v>1118</v>
      </c>
      <c r="B1121" s="67" t="s">
        <v>459</v>
      </c>
      <c r="C1121" s="72" t="s">
        <v>97</v>
      </c>
      <c r="D1121" s="49" t="s">
        <v>352</v>
      </c>
      <c r="E1121" s="49" t="s">
        <v>857</v>
      </c>
      <c r="F1121" s="68">
        <v>45857</v>
      </c>
      <c r="G1121" s="69" t="s">
        <v>420</v>
      </c>
      <c r="H1121" s="70">
        <v>1</v>
      </c>
      <c r="I1121" s="70"/>
      <c r="J1121" s="70"/>
      <c r="K1121" s="71">
        <v>170000.00000000064</v>
      </c>
      <c r="L1121" s="6" t="s">
        <v>509</v>
      </c>
      <c r="M1121" s="6" t="s">
        <v>505</v>
      </c>
      <c r="N1121" s="6">
        <v>8</v>
      </c>
      <c r="O1121" s="6"/>
      <c r="P1121" s="6"/>
    </row>
    <row r="1122" spans="1:16" ht="15.75" customHeight="1" x14ac:dyDescent="0.3">
      <c r="A1122" s="67">
        <v>1119</v>
      </c>
      <c r="B1122" s="67" t="s">
        <v>499</v>
      </c>
      <c r="C1122" s="72" t="s">
        <v>108</v>
      </c>
      <c r="D1122" s="49" t="s">
        <v>102</v>
      </c>
      <c r="E1122" s="49" t="s">
        <v>858</v>
      </c>
      <c r="F1122" s="68">
        <v>45857</v>
      </c>
      <c r="G1122" s="69" t="s">
        <v>415</v>
      </c>
      <c r="H1122" s="70">
        <v>9</v>
      </c>
      <c r="I1122" s="70"/>
      <c r="J1122" s="70"/>
      <c r="K1122" s="71">
        <v>71999.999999999927</v>
      </c>
      <c r="L1122" s="6" t="s">
        <v>509</v>
      </c>
      <c r="M1122" s="6" t="s">
        <v>505</v>
      </c>
      <c r="N1122" s="6">
        <v>1</v>
      </c>
      <c r="O1122" s="6"/>
      <c r="P1122" s="6"/>
    </row>
    <row r="1123" spans="1:16" ht="15.75" customHeight="1" x14ac:dyDescent="0.3">
      <c r="A1123" s="67">
        <v>1120</v>
      </c>
      <c r="B1123" s="67" t="s">
        <v>499</v>
      </c>
      <c r="C1123" s="72" t="s">
        <v>199</v>
      </c>
      <c r="D1123" s="49" t="s">
        <v>100</v>
      </c>
      <c r="E1123" s="49" t="s">
        <v>859</v>
      </c>
      <c r="F1123" s="68">
        <v>45857</v>
      </c>
      <c r="G1123" s="69" t="s">
        <v>439</v>
      </c>
      <c r="H1123" s="70">
        <v>1</v>
      </c>
      <c r="I1123" s="70"/>
      <c r="J1123" s="70"/>
      <c r="K1123" s="71">
        <v>13333.333333333319</v>
      </c>
      <c r="L1123" s="6" t="s">
        <v>507</v>
      </c>
      <c r="M1123" s="6" t="s">
        <v>505</v>
      </c>
      <c r="N1123" s="6">
        <v>0</v>
      </c>
      <c r="O1123" s="6"/>
      <c r="P1123" s="6"/>
    </row>
    <row r="1124" spans="1:16" ht="15.75" customHeight="1" x14ac:dyDescent="0.3">
      <c r="A1124" s="67">
        <v>1121</v>
      </c>
      <c r="B1124" s="67" t="s">
        <v>482</v>
      </c>
      <c r="C1124" s="72" t="s">
        <v>146</v>
      </c>
      <c r="D1124" s="49" t="s">
        <v>100</v>
      </c>
      <c r="E1124" s="49" t="s">
        <v>860</v>
      </c>
      <c r="F1124" s="68">
        <v>45857</v>
      </c>
      <c r="G1124" s="69" t="s">
        <v>451</v>
      </c>
      <c r="H1124" s="70">
        <v>1</v>
      </c>
      <c r="I1124" s="70"/>
      <c r="J1124" s="70"/>
      <c r="K1124" s="71">
        <v>167499.99999999936</v>
      </c>
      <c r="L1124" s="6" t="s">
        <v>576</v>
      </c>
      <c r="M1124" s="6" t="s">
        <v>593</v>
      </c>
      <c r="N1124" s="6">
        <v>0</v>
      </c>
      <c r="O1124" s="6"/>
      <c r="P1124" s="6"/>
    </row>
    <row r="1125" spans="1:16" ht="15.75" customHeight="1" x14ac:dyDescent="0.3">
      <c r="A1125" s="67">
        <v>1122</v>
      </c>
      <c r="B1125" s="67" t="s">
        <v>444</v>
      </c>
      <c r="C1125" s="49" t="s">
        <v>108</v>
      </c>
      <c r="D1125" s="49" t="s">
        <v>102</v>
      </c>
      <c r="E1125" s="49" t="s">
        <v>861</v>
      </c>
      <c r="F1125" s="68">
        <v>45857</v>
      </c>
      <c r="G1125" s="69" t="s">
        <v>415</v>
      </c>
      <c r="H1125" s="70">
        <v>50</v>
      </c>
      <c r="I1125" s="70"/>
      <c r="J1125" s="70"/>
      <c r="K1125" s="71">
        <v>431250.00000000122</v>
      </c>
      <c r="L1125" s="6" t="s">
        <v>696</v>
      </c>
      <c r="M1125" s="6" t="s">
        <v>505</v>
      </c>
      <c r="N1125" s="6">
        <v>3</v>
      </c>
      <c r="O1125" s="6"/>
      <c r="P1125" s="6"/>
    </row>
    <row r="1126" spans="1:16" ht="15.75" customHeight="1" x14ac:dyDescent="0.3">
      <c r="A1126" s="67">
        <v>1123</v>
      </c>
      <c r="B1126" s="67" t="s">
        <v>444</v>
      </c>
      <c r="C1126" s="49" t="s">
        <v>138</v>
      </c>
      <c r="D1126" s="49" t="s">
        <v>100</v>
      </c>
      <c r="E1126" s="49" t="s">
        <v>862</v>
      </c>
      <c r="F1126" s="68">
        <v>45857</v>
      </c>
      <c r="G1126" s="69" t="s">
        <v>415</v>
      </c>
      <c r="H1126" s="70">
        <v>6</v>
      </c>
      <c r="I1126" s="70"/>
      <c r="J1126" s="70"/>
      <c r="K1126" s="71">
        <v>388125.00000000105</v>
      </c>
      <c r="L1126" s="6" t="s">
        <v>554</v>
      </c>
      <c r="M1126" s="6" t="s">
        <v>517</v>
      </c>
      <c r="N1126" s="6">
        <v>0</v>
      </c>
      <c r="O1126" s="6"/>
      <c r="P1126" s="6"/>
    </row>
    <row r="1127" spans="1:16" ht="15.75" customHeight="1" x14ac:dyDescent="0.3">
      <c r="A1127" s="67">
        <v>1124</v>
      </c>
      <c r="B1127" s="67" t="s">
        <v>413</v>
      </c>
      <c r="C1127" s="49" t="s">
        <v>97</v>
      </c>
      <c r="D1127" s="49" t="s">
        <v>352</v>
      </c>
      <c r="E1127" s="49" t="s">
        <v>863</v>
      </c>
      <c r="F1127" s="68">
        <v>45857</v>
      </c>
      <c r="G1127" s="69" t="s">
        <v>420</v>
      </c>
      <c r="H1127" s="70">
        <v>1</v>
      </c>
      <c r="I1127" s="70"/>
      <c r="J1127" s="70"/>
      <c r="K1127" s="71">
        <v>164999.99999999953</v>
      </c>
      <c r="L1127" s="6" t="s">
        <v>509</v>
      </c>
      <c r="M1127" s="6" t="s">
        <v>505</v>
      </c>
      <c r="N1127" s="6">
        <v>6</v>
      </c>
      <c r="O1127" s="6"/>
      <c r="P1127" s="6"/>
    </row>
    <row r="1128" spans="1:16" ht="15.75" customHeight="1" x14ac:dyDescent="0.3">
      <c r="A1128" s="67">
        <v>1125</v>
      </c>
      <c r="B1128" s="67" t="s">
        <v>413</v>
      </c>
      <c r="C1128" s="49" t="s">
        <v>138</v>
      </c>
      <c r="D1128" s="49" t="s">
        <v>100</v>
      </c>
      <c r="E1128" s="49" t="s">
        <v>864</v>
      </c>
      <c r="F1128" s="68">
        <v>45857</v>
      </c>
      <c r="G1128" s="69" t="s">
        <v>415</v>
      </c>
      <c r="H1128" s="70">
        <v>9</v>
      </c>
      <c r="I1128" s="70"/>
      <c r="J1128" s="70"/>
      <c r="K1128" s="71">
        <v>556874.99999999837</v>
      </c>
      <c r="L1128" s="6" t="s">
        <v>618</v>
      </c>
      <c r="M1128" s="6" t="s">
        <v>669</v>
      </c>
      <c r="N1128" s="6">
        <v>0</v>
      </c>
      <c r="O1128" s="6"/>
      <c r="P1128" s="6"/>
    </row>
    <row r="1129" spans="1:16" ht="15.75" customHeight="1" x14ac:dyDescent="0.3">
      <c r="A1129" s="67">
        <v>1126</v>
      </c>
      <c r="B1129" s="67" t="s">
        <v>490</v>
      </c>
      <c r="C1129" s="49" t="s">
        <v>595</v>
      </c>
      <c r="D1129" s="49" t="s">
        <v>102</v>
      </c>
      <c r="E1129" s="49" t="s">
        <v>865</v>
      </c>
      <c r="F1129" s="68">
        <v>45857</v>
      </c>
      <c r="G1129" s="69" t="s">
        <v>415</v>
      </c>
      <c r="H1129" s="70">
        <v>58</v>
      </c>
      <c r="I1129" s="70"/>
      <c r="J1129" s="70"/>
      <c r="K1129" s="71">
        <v>318999.99999999907</v>
      </c>
      <c r="L1129" s="6" t="s">
        <v>507</v>
      </c>
      <c r="M1129" s="6" t="s">
        <v>505</v>
      </c>
      <c r="N1129" s="6">
        <v>3</v>
      </c>
      <c r="O1129" s="6"/>
      <c r="P1129" s="6"/>
    </row>
    <row r="1130" spans="1:16" ht="15.75" customHeight="1" x14ac:dyDescent="0.3">
      <c r="A1130" s="67">
        <v>1127</v>
      </c>
      <c r="B1130" s="67" t="s">
        <v>490</v>
      </c>
      <c r="C1130" s="49" t="s">
        <v>138</v>
      </c>
      <c r="D1130" s="49" t="s">
        <v>100</v>
      </c>
      <c r="E1130" s="49" t="s">
        <v>866</v>
      </c>
      <c r="F1130" s="68">
        <v>45857</v>
      </c>
      <c r="G1130" s="69" t="s">
        <v>415</v>
      </c>
      <c r="H1130" s="70">
        <v>6</v>
      </c>
      <c r="I1130" s="70"/>
      <c r="J1130" s="70"/>
      <c r="K1130" s="71">
        <v>371249.99999999895</v>
      </c>
      <c r="L1130" s="6" t="s">
        <v>516</v>
      </c>
      <c r="M1130" s="6" t="s">
        <v>517</v>
      </c>
      <c r="N1130" s="6">
        <v>0</v>
      </c>
      <c r="O1130" s="6"/>
      <c r="P1130" s="6"/>
    </row>
    <row r="1131" spans="1:16" ht="15.75" customHeight="1" x14ac:dyDescent="0.3">
      <c r="A1131" s="67">
        <v>1128</v>
      </c>
      <c r="B1131" s="67" t="s">
        <v>471</v>
      </c>
      <c r="C1131" s="49" t="s">
        <v>138</v>
      </c>
      <c r="D1131" s="49" t="s">
        <v>100</v>
      </c>
      <c r="E1131" s="49" t="s">
        <v>867</v>
      </c>
      <c r="F1131" s="68">
        <v>45861</v>
      </c>
      <c r="G1131" s="69" t="s">
        <v>415</v>
      </c>
      <c r="H1131" s="70">
        <v>6</v>
      </c>
      <c r="I1131" s="70"/>
      <c r="J1131" s="70"/>
      <c r="K1131" s="71">
        <v>388125.00000000105</v>
      </c>
      <c r="L1131" s="6" t="s">
        <v>713</v>
      </c>
      <c r="M1131" s="6" t="s">
        <v>517</v>
      </c>
      <c r="N1131" s="6">
        <v>0</v>
      </c>
      <c r="O1131" s="6"/>
      <c r="P1131" s="6"/>
    </row>
    <row r="1132" spans="1:16" ht="15.75" customHeight="1" x14ac:dyDescent="0.3">
      <c r="A1132" s="67">
        <v>1129</v>
      </c>
      <c r="B1132" s="67" t="s">
        <v>430</v>
      </c>
      <c r="C1132" s="49" t="s">
        <v>138</v>
      </c>
      <c r="D1132" s="49" t="s">
        <v>100</v>
      </c>
      <c r="E1132" s="49" t="s">
        <v>868</v>
      </c>
      <c r="F1132" s="68">
        <v>45857</v>
      </c>
      <c r="G1132" s="69" t="s">
        <v>415</v>
      </c>
      <c r="H1132" s="70">
        <v>6</v>
      </c>
      <c r="I1132" s="70"/>
      <c r="J1132" s="70"/>
      <c r="K1132" s="71">
        <v>348750.00000000035</v>
      </c>
      <c r="L1132" s="6" t="s">
        <v>554</v>
      </c>
      <c r="M1132" s="6" t="s">
        <v>517</v>
      </c>
      <c r="N1132" s="6">
        <v>0</v>
      </c>
      <c r="O1132" s="6"/>
      <c r="P1132" s="6"/>
    </row>
    <row r="1133" spans="1:16" ht="15.75" customHeight="1" x14ac:dyDescent="0.3">
      <c r="A1133" s="67">
        <v>1130</v>
      </c>
      <c r="B1133" s="67" t="s">
        <v>474</v>
      </c>
      <c r="C1133" s="49" t="s">
        <v>146</v>
      </c>
      <c r="D1133" s="49" t="s">
        <v>100</v>
      </c>
      <c r="E1133" s="49" t="s">
        <v>869</v>
      </c>
      <c r="F1133" s="68">
        <v>45856</v>
      </c>
      <c r="G1133" s="69" t="s">
        <v>451</v>
      </c>
      <c r="H1133" s="70">
        <v>0.5</v>
      </c>
      <c r="I1133" s="70"/>
      <c r="J1133" s="70"/>
      <c r="K1133" s="71">
        <v>87500.00000000016</v>
      </c>
      <c r="L1133" s="6" t="s">
        <v>530</v>
      </c>
      <c r="M1133" s="6" t="s">
        <v>531</v>
      </c>
      <c r="N1133" s="6">
        <v>1</v>
      </c>
      <c r="O1133" s="6"/>
      <c r="P1133" s="6"/>
    </row>
    <row r="1134" spans="1:16" ht="15.75" customHeight="1" x14ac:dyDescent="0.3">
      <c r="A1134" s="67">
        <v>1131</v>
      </c>
      <c r="B1134" s="67" t="s">
        <v>474</v>
      </c>
      <c r="C1134" s="49" t="s">
        <v>301</v>
      </c>
      <c r="D1134" s="49" t="s">
        <v>100</v>
      </c>
      <c r="E1134" s="49" t="s">
        <v>302</v>
      </c>
      <c r="F1134" s="68">
        <v>45856</v>
      </c>
      <c r="G1134" s="69" t="s">
        <v>830</v>
      </c>
      <c r="H1134" s="70">
        <v>2</v>
      </c>
      <c r="I1134" s="70"/>
      <c r="J1134" s="70"/>
      <c r="K1134" s="71">
        <v>175000.00000000032</v>
      </c>
      <c r="L1134" s="6" t="s">
        <v>680</v>
      </c>
      <c r="M1134" s="6" t="s">
        <v>698</v>
      </c>
      <c r="N1134" s="6">
        <v>1</v>
      </c>
      <c r="O1134" s="6"/>
      <c r="P1134" s="6"/>
    </row>
    <row r="1135" spans="1:16" ht="15.75" customHeight="1" x14ac:dyDescent="0.3">
      <c r="A1135" s="67">
        <v>1132</v>
      </c>
      <c r="B1135" s="67" t="s">
        <v>482</v>
      </c>
      <c r="C1135" s="49" t="s">
        <v>146</v>
      </c>
      <c r="D1135" s="49" t="s">
        <v>100</v>
      </c>
      <c r="E1135" s="49" t="s">
        <v>870</v>
      </c>
      <c r="F1135" s="68">
        <v>45858</v>
      </c>
      <c r="G1135" s="69" t="s">
        <v>451</v>
      </c>
      <c r="H1135" s="70">
        <v>1</v>
      </c>
      <c r="I1135" s="70"/>
      <c r="J1135" s="70"/>
      <c r="K1135" s="71">
        <v>167499.99999999936</v>
      </c>
      <c r="L1135" s="6" t="s">
        <v>576</v>
      </c>
      <c r="M1135" s="6" t="s">
        <v>593</v>
      </c>
      <c r="N1135" s="6">
        <v>0</v>
      </c>
      <c r="O1135" s="6"/>
      <c r="P1135" s="6"/>
    </row>
    <row r="1136" spans="1:16" ht="15.75" customHeight="1" x14ac:dyDescent="0.3">
      <c r="A1136" s="67">
        <v>1133</v>
      </c>
      <c r="B1136" s="67" t="s">
        <v>471</v>
      </c>
      <c r="C1136" s="49" t="s">
        <v>595</v>
      </c>
      <c r="D1136" s="49" t="s">
        <v>102</v>
      </c>
      <c r="E1136" s="49" t="s">
        <v>871</v>
      </c>
      <c r="F1136" s="68">
        <v>45858</v>
      </c>
      <c r="G1136" s="69" t="s">
        <v>415</v>
      </c>
      <c r="H1136" s="70">
        <v>62</v>
      </c>
      <c r="I1136" s="70"/>
      <c r="J1136" s="70"/>
      <c r="K1136" s="71">
        <v>356500.00000000099</v>
      </c>
      <c r="L1136" s="6" t="s">
        <v>507</v>
      </c>
      <c r="M1136" s="6" t="s">
        <v>505</v>
      </c>
      <c r="N1136" s="6">
        <v>5</v>
      </c>
      <c r="O1136" s="6"/>
      <c r="P1136" s="6"/>
    </row>
    <row r="1137" spans="1:16" ht="15.75" customHeight="1" x14ac:dyDescent="0.3">
      <c r="A1137" s="67">
        <v>1134</v>
      </c>
      <c r="B1137" s="67" t="s">
        <v>471</v>
      </c>
      <c r="C1137" s="49" t="s">
        <v>138</v>
      </c>
      <c r="D1137" s="49" t="s">
        <v>100</v>
      </c>
      <c r="E1137" s="49" t="s">
        <v>872</v>
      </c>
      <c r="F1137" s="68">
        <v>45858</v>
      </c>
      <c r="G1137" s="69" t="s">
        <v>415</v>
      </c>
      <c r="H1137" s="70">
        <v>6</v>
      </c>
      <c r="I1137" s="70"/>
      <c r="J1137" s="70"/>
      <c r="K1137" s="71">
        <v>388125.00000000105</v>
      </c>
      <c r="L1137" s="6" t="s">
        <v>516</v>
      </c>
      <c r="M1137" s="6" t="s">
        <v>517</v>
      </c>
      <c r="N1137" s="6">
        <v>0</v>
      </c>
      <c r="O1137" s="6"/>
      <c r="P1137" s="6"/>
    </row>
    <row r="1138" spans="1:16" ht="15.75" customHeight="1" x14ac:dyDescent="0.3">
      <c r="A1138" s="67">
        <v>1135</v>
      </c>
      <c r="B1138" s="67" t="s">
        <v>471</v>
      </c>
      <c r="C1138" s="49" t="s">
        <v>138</v>
      </c>
      <c r="D1138" s="49" t="s">
        <v>100</v>
      </c>
      <c r="E1138" s="49" t="s">
        <v>872</v>
      </c>
      <c r="F1138" s="68">
        <v>45857</v>
      </c>
      <c r="G1138" s="69" t="s">
        <v>415</v>
      </c>
      <c r="H1138" s="70">
        <v>6</v>
      </c>
      <c r="I1138" s="70"/>
      <c r="J1138" s="70"/>
      <c r="K1138" s="71">
        <v>388125.00000000105</v>
      </c>
      <c r="L1138" s="6" t="s">
        <v>516</v>
      </c>
      <c r="M1138" s="6" t="s">
        <v>517</v>
      </c>
      <c r="N1138" s="6">
        <v>0</v>
      </c>
      <c r="O1138" s="6"/>
      <c r="P1138" s="6"/>
    </row>
    <row r="1139" spans="1:16" ht="15.75" customHeight="1" x14ac:dyDescent="0.3">
      <c r="A1139" s="67">
        <v>1136</v>
      </c>
      <c r="B1139" s="67" t="s">
        <v>471</v>
      </c>
      <c r="C1139" s="49" t="s">
        <v>502</v>
      </c>
      <c r="D1139" s="49" t="s">
        <v>100</v>
      </c>
      <c r="E1139" s="49" t="s">
        <v>873</v>
      </c>
      <c r="F1139" s="68">
        <v>45857</v>
      </c>
      <c r="G1139" s="69" t="s">
        <v>426</v>
      </c>
      <c r="H1139" s="70">
        <v>4</v>
      </c>
      <c r="I1139" s="70"/>
      <c r="J1139" s="70"/>
      <c r="K1139" s="71">
        <v>172500.00000000047</v>
      </c>
      <c r="L1139" s="6" t="s">
        <v>507</v>
      </c>
      <c r="M1139" s="6" t="s">
        <v>505</v>
      </c>
      <c r="N1139" s="6">
        <v>4</v>
      </c>
      <c r="O1139" s="6"/>
      <c r="P1139" s="6"/>
    </row>
    <row r="1140" spans="1:16" ht="15.75" customHeight="1" x14ac:dyDescent="0.3">
      <c r="A1140" s="67">
        <v>1137</v>
      </c>
      <c r="B1140" s="67" t="s">
        <v>413</v>
      </c>
      <c r="C1140" s="49" t="s">
        <v>97</v>
      </c>
      <c r="D1140" s="49" t="s">
        <v>352</v>
      </c>
      <c r="E1140" s="49" t="s">
        <v>874</v>
      </c>
      <c r="F1140" s="68">
        <v>45857</v>
      </c>
      <c r="G1140" s="69" t="s">
        <v>420</v>
      </c>
      <c r="H1140" s="70">
        <v>1</v>
      </c>
      <c r="I1140" s="70"/>
      <c r="J1140" s="70"/>
      <c r="K1140" s="71">
        <v>164999.99999999953</v>
      </c>
      <c r="L1140" s="6" t="s">
        <v>509</v>
      </c>
      <c r="M1140" s="74" t="s">
        <v>510</v>
      </c>
      <c r="N1140" s="6">
        <v>8</v>
      </c>
      <c r="O1140" s="6"/>
      <c r="P1140" s="6"/>
    </row>
    <row r="1141" spans="1:16" ht="15.75" customHeight="1" x14ac:dyDescent="0.3">
      <c r="A1141" s="67">
        <v>1138</v>
      </c>
      <c r="B1141" s="67" t="s">
        <v>413</v>
      </c>
      <c r="C1141" s="49" t="s">
        <v>138</v>
      </c>
      <c r="D1141" s="49" t="s">
        <v>100</v>
      </c>
      <c r="E1141" s="49" t="s">
        <v>875</v>
      </c>
      <c r="F1141" s="68">
        <v>45857</v>
      </c>
      <c r="G1141" s="69" t="s">
        <v>415</v>
      </c>
      <c r="H1141" s="70">
        <v>6</v>
      </c>
      <c r="I1141" s="70"/>
      <c r="J1141" s="70"/>
      <c r="K1141" s="71">
        <v>371249.99999999895</v>
      </c>
      <c r="L1141" s="6" t="s">
        <v>554</v>
      </c>
      <c r="M1141" s="6" t="s">
        <v>517</v>
      </c>
      <c r="N1141" s="6">
        <v>0</v>
      </c>
      <c r="O1141" s="6"/>
      <c r="P1141" s="6"/>
    </row>
    <row r="1142" spans="1:16" ht="15.75" customHeight="1" x14ac:dyDescent="0.3">
      <c r="A1142" s="67">
        <v>1139</v>
      </c>
      <c r="B1142" s="67" t="s">
        <v>463</v>
      </c>
      <c r="C1142" s="49" t="s">
        <v>135</v>
      </c>
      <c r="D1142" s="49" t="s">
        <v>102</v>
      </c>
      <c r="E1142" s="49" t="s">
        <v>876</v>
      </c>
      <c r="F1142" s="68">
        <v>45857</v>
      </c>
      <c r="G1142" s="69" t="s">
        <v>415</v>
      </c>
      <c r="H1142" s="70">
        <v>7</v>
      </c>
      <c r="I1142" s="70"/>
      <c r="J1142" s="70"/>
      <c r="K1142" s="71">
        <v>390833.33333333186</v>
      </c>
      <c r="L1142" s="6" t="s">
        <v>526</v>
      </c>
      <c r="M1142" s="6" t="s">
        <v>505</v>
      </c>
      <c r="N1142" s="6">
        <v>5</v>
      </c>
      <c r="O1142" s="6"/>
      <c r="P1142" s="6"/>
    </row>
    <row r="1143" spans="1:16" ht="15.75" customHeight="1" x14ac:dyDescent="0.3">
      <c r="A1143" s="67">
        <v>1140</v>
      </c>
      <c r="B1143" s="67" t="s">
        <v>463</v>
      </c>
      <c r="C1143" s="49" t="s">
        <v>502</v>
      </c>
      <c r="D1143" s="49" t="s">
        <v>100</v>
      </c>
      <c r="E1143" s="49" t="s">
        <v>877</v>
      </c>
      <c r="F1143" s="68">
        <v>45857</v>
      </c>
      <c r="G1143" s="69" t="s">
        <v>426</v>
      </c>
      <c r="H1143" s="70">
        <v>8</v>
      </c>
      <c r="I1143" s="70"/>
      <c r="J1143" s="70"/>
      <c r="K1143" s="71">
        <v>334999.99999999872</v>
      </c>
      <c r="L1143" s="6" t="s">
        <v>618</v>
      </c>
      <c r="M1143" s="6" t="s">
        <v>669</v>
      </c>
      <c r="N1143" s="6">
        <v>0</v>
      </c>
      <c r="O1143" s="6"/>
      <c r="P1143" s="6"/>
    </row>
    <row r="1144" spans="1:16" ht="15.75" customHeight="1" x14ac:dyDescent="0.3">
      <c r="A1144" s="67">
        <v>1141</v>
      </c>
      <c r="B1144" s="67" t="s">
        <v>430</v>
      </c>
      <c r="C1144" s="49" t="s">
        <v>595</v>
      </c>
      <c r="D1144" s="49" t="s">
        <v>102</v>
      </c>
      <c r="E1144" s="49" t="s">
        <v>878</v>
      </c>
      <c r="F1144" s="68">
        <v>45858</v>
      </c>
      <c r="G1144" s="69" t="s">
        <v>415</v>
      </c>
      <c r="H1144" s="70">
        <v>52</v>
      </c>
      <c r="I1144" s="70"/>
      <c r="J1144" s="70"/>
      <c r="K1144" s="71">
        <v>268666.66666666692</v>
      </c>
      <c r="L1144" s="6" t="s">
        <v>507</v>
      </c>
      <c r="M1144" s="6" t="s">
        <v>505</v>
      </c>
      <c r="N1144" s="6">
        <v>3</v>
      </c>
      <c r="O1144" s="6"/>
      <c r="P1144" s="6"/>
    </row>
    <row r="1145" spans="1:16" ht="15.75" customHeight="1" x14ac:dyDescent="0.3">
      <c r="A1145" s="67">
        <v>1142</v>
      </c>
      <c r="B1145" s="67" t="s">
        <v>430</v>
      </c>
      <c r="C1145" s="49" t="s">
        <v>138</v>
      </c>
      <c r="D1145" s="49" t="s">
        <v>100</v>
      </c>
      <c r="E1145" s="49" t="s">
        <v>879</v>
      </c>
      <c r="F1145" s="68">
        <v>45858</v>
      </c>
      <c r="G1145" s="69" t="s">
        <v>415</v>
      </c>
      <c r="H1145" s="70">
        <v>2.5</v>
      </c>
      <c r="I1145" s="70"/>
      <c r="J1145" s="70"/>
      <c r="K1145" s="71">
        <v>145312.50000000015</v>
      </c>
      <c r="L1145" s="6" t="s">
        <v>554</v>
      </c>
      <c r="M1145" s="6" t="s">
        <v>517</v>
      </c>
      <c r="N1145" s="6">
        <v>0</v>
      </c>
      <c r="O1145" s="6"/>
      <c r="P1145" s="6"/>
    </row>
    <row r="1146" spans="1:16" ht="15.75" customHeight="1" x14ac:dyDescent="0.3">
      <c r="A1146" s="67">
        <v>1143</v>
      </c>
      <c r="B1146" s="67" t="s">
        <v>430</v>
      </c>
      <c r="C1146" s="49" t="s">
        <v>82</v>
      </c>
      <c r="D1146" s="49" t="s">
        <v>79</v>
      </c>
      <c r="E1146" s="49" t="s">
        <v>880</v>
      </c>
      <c r="F1146" s="68">
        <v>45858</v>
      </c>
      <c r="G1146" s="69" t="s">
        <v>443</v>
      </c>
      <c r="H1146" s="70">
        <v>15</v>
      </c>
      <c r="I1146" s="70"/>
      <c r="J1146" s="70"/>
      <c r="K1146" s="71">
        <v>67812.500000000073</v>
      </c>
      <c r="L1146" s="6" t="s">
        <v>554</v>
      </c>
      <c r="M1146" s="6" t="s">
        <v>517</v>
      </c>
      <c r="N1146" s="6">
        <v>0</v>
      </c>
      <c r="O1146" s="6"/>
      <c r="P1146" s="6"/>
    </row>
    <row r="1147" spans="1:16" ht="15.75" customHeight="1" x14ac:dyDescent="0.3">
      <c r="A1147" s="67">
        <v>1144</v>
      </c>
      <c r="B1147" s="67" t="s">
        <v>430</v>
      </c>
      <c r="C1147" s="49" t="s">
        <v>84</v>
      </c>
      <c r="D1147" s="49" t="s">
        <v>79</v>
      </c>
      <c r="E1147" s="49" t="s">
        <v>881</v>
      </c>
      <c r="F1147" s="68">
        <v>45858</v>
      </c>
      <c r="G1147" s="69" t="s">
        <v>443</v>
      </c>
      <c r="H1147" s="70">
        <v>4</v>
      </c>
      <c r="I1147" s="70"/>
      <c r="J1147" s="70"/>
      <c r="K1147" s="71">
        <v>18083.33333333335</v>
      </c>
      <c r="L1147" s="6" t="s">
        <v>554</v>
      </c>
      <c r="M1147" s="6" t="s">
        <v>517</v>
      </c>
      <c r="N1147" s="6">
        <v>0</v>
      </c>
      <c r="O1147" s="6"/>
      <c r="P1147" s="6"/>
    </row>
    <row r="1148" spans="1:16" ht="15.75" customHeight="1" x14ac:dyDescent="0.3">
      <c r="A1148" s="67">
        <v>1145</v>
      </c>
      <c r="B1148" s="67" t="s">
        <v>499</v>
      </c>
      <c r="C1148" s="49" t="s">
        <v>595</v>
      </c>
      <c r="D1148" s="49" t="s">
        <v>102</v>
      </c>
      <c r="E1148" s="49" t="s">
        <v>882</v>
      </c>
      <c r="F1148" s="68">
        <v>45858</v>
      </c>
      <c r="G1148" s="69" t="s">
        <v>415</v>
      </c>
      <c r="H1148" s="70">
        <v>40</v>
      </c>
      <c r="I1148" s="70"/>
      <c r="J1148" s="70"/>
      <c r="K1148" s="71">
        <v>213333.33333333311</v>
      </c>
      <c r="L1148" s="6" t="s">
        <v>507</v>
      </c>
      <c r="M1148" s="6" t="s">
        <v>505</v>
      </c>
      <c r="N1148" s="6">
        <v>1</v>
      </c>
      <c r="O1148" s="6"/>
      <c r="P1148" s="6"/>
    </row>
    <row r="1149" spans="1:16" ht="15.75" customHeight="1" x14ac:dyDescent="0.3">
      <c r="A1149" s="67">
        <v>1146</v>
      </c>
      <c r="B1149" s="67" t="s">
        <v>499</v>
      </c>
      <c r="C1149" s="49" t="s">
        <v>108</v>
      </c>
      <c r="D1149" s="49" t="s">
        <v>102</v>
      </c>
      <c r="E1149" s="49" t="s">
        <v>883</v>
      </c>
      <c r="F1149" s="68">
        <v>45858</v>
      </c>
      <c r="G1149" s="69" t="s">
        <v>415</v>
      </c>
      <c r="H1149" s="70">
        <v>5</v>
      </c>
      <c r="I1149" s="70"/>
      <c r="J1149" s="70"/>
      <c r="K1149" s="71">
        <v>39999.999999999964</v>
      </c>
      <c r="L1149" s="6" t="s">
        <v>507</v>
      </c>
      <c r="M1149" s="6" t="s">
        <v>505</v>
      </c>
      <c r="N1149" s="6">
        <v>1</v>
      </c>
      <c r="O1149" s="6"/>
      <c r="P1149" s="6"/>
    </row>
    <row r="1150" spans="1:16" ht="15.75" customHeight="1" x14ac:dyDescent="0.3">
      <c r="A1150" s="67">
        <v>1147</v>
      </c>
      <c r="B1150" s="67" t="s">
        <v>499</v>
      </c>
      <c r="C1150" s="49" t="s">
        <v>162</v>
      </c>
      <c r="D1150" s="49" t="s">
        <v>100</v>
      </c>
      <c r="E1150" s="49" t="s">
        <v>884</v>
      </c>
      <c r="F1150" s="68">
        <v>45858</v>
      </c>
      <c r="G1150" s="69" t="s">
        <v>454</v>
      </c>
      <c r="H1150" s="70">
        <v>2</v>
      </c>
      <c r="I1150" s="70"/>
      <c r="J1150" s="70"/>
      <c r="K1150" s="71">
        <v>2666.6666666666642</v>
      </c>
      <c r="L1150" s="6" t="s">
        <v>507</v>
      </c>
      <c r="M1150" s="6" t="s">
        <v>517</v>
      </c>
      <c r="N1150" s="6">
        <v>0</v>
      </c>
      <c r="O1150" s="6"/>
      <c r="P1150" s="6"/>
    </row>
    <row r="1151" spans="1:16" ht="15.75" customHeight="1" x14ac:dyDescent="0.3">
      <c r="A1151" s="67">
        <v>1148</v>
      </c>
      <c r="B1151" s="67" t="s">
        <v>499</v>
      </c>
      <c r="C1151" s="49" t="s">
        <v>138</v>
      </c>
      <c r="D1151" s="49" t="s">
        <v>100</v>
      </c>
      <c r="E1151" s="49" t="s">
        <v>885</v>
      </c>
      <c r="F1151" s="68">
        <v>45858</v>
      </c>
      <c r="G1151" s="69" t="s">
        <v>415</v>
      </c>
      <c r="H1151" s="70">
        <v>1</v>
      </c>
      <c r="I1151" s="70"/>
      <c r="J1151" s="70"/>
      <c r="K1151" s="71">
        <v>59999.999999999942</v>
      </c>
      <c r="L1151" s="6" t="s">
        <v>516</v>
      </c>
      <c r="M1151" s="6" t="s">
        <v>517</v>
      </c>
      <c r="N1151" s="6">
        <v>0</v>
      </c>
      <c r="O1151" s="6"/>
      <c r="P1151" s="6"/>
    </row>
    <row r="1152" spans="1:16" ht="15.75" customHeight="1" x14ac:dyDescent="0.3">
      <c r="A1152" s="67">
        <v>1149</v>
      </c>
      <c r="B1152" s="67" t="s">
        <v>459</v>
      </c>
      <c r="C1152" s="49" t="s">
        <v>297</v>
      </c>
      <c r="D1152" s="49" t="s">
        <v>100</v>
      </c>
      <c r="E1152" s="49" t="s">
        <v>298</v>
      </c>
      <c r="F1152" s="68">
        <v>45858</v>
      </c>
      <c r="G1152" s="69" t="s">
        <v>697</v>
      </c>
      <c r="H1152" s="70">
        <v>1</v>
      </c>
      <c r="I1152" s="70"/>
      <c r="J1152" s="70"/>
      <c r="K1152" s="71">
        <v>170000.00000000064</v>
      </c>
      <c r="L1152" s="6" t="s">
        <v>509</v>
      </c>
      <c r="M1152" s="6" t="s">
        <v>505</v>
      </c>
      <c r="N1152" s="6">
        <v>1</v>
      </c>
      <c r="O1152" s="6"/>
      <c r="P1152" s="6"/>
    </row>
    <row r="1153" spans="1:16" ht="15.75" customHeight="1" x14ac:dyDescent="0.3">
      <c r="A1153" s="67">
        <v>1150</v>
      </c>
      <c r="B1153" s="67" t="s">
        <v>459</v>
      </c>
      <c r="C1153" s="49" t="s">
        <v>97</v>
      </c>
      <c r="D1153" s="49" t="s">
        <v>352</v>
      </c>
      <c r="E1153" s="49" t="s">
        <v>886</v>
      </c>
      <c r="F1153" s="68">
        <v>45858</v>
      </c>
      <c r="G1153" s="69" t="s">
        <v>420</v>
      </c>
      <c r="H1153" s="70">
        <v>0.5</v>
      </c>
      <c r="I1153" s="70"/>
      <c r="J1153" s="70"/>
      <c r="K1153" s="71">
        <v>85000.00000000032</v>
      </c>
      <c r="L1153" s="6" t="s">
        <v>509</v>
      </c>
      <c r="M1153" s="6" t="s">
        <v>505</v>
      </c>
      <c r="N1153" s="6">
        <v>6</v>
      </c>
      <c r="O1153" s="6"/>
      <c r="P1153" s="6"/>
    </row>
    <row r="1154" spans="1:16" ht="15.75" customHeight="1" x14ac:dyDescent="0.3">
      <c r="A1154" s="67">
        <v>1151</v>
      </c>
      <c r="B1154" s="67" t="s">
        <v>459</v>
      </c>
      <c r="C1154" s="49" t="s">
        <v>625</v>
      </c>
      <c r="D1154" s="49" t="s">
        <v>100</v>
      </c>
      <c r="E1154" s="49" t="s">
        <v>887</v>
      </c>
      <c r="F1154" s="68">
        <v>45858</v>
      </c>
      <c r="G1154" s="69" t="s">
        <v>627</v>
      </c>
      <c r="H1154" s="70">
        <v>6</v>
      </c>
      <c r="I1154" s="70"/>
      <c r="J1154" s="70"/>
      <c r="K1154" s="71">
        <v>255000.00000000096</v>
      </c>
      <c r="L1154" s="6" t="s">
        <v>509</v>
      </c>
      <c r="M1154" s="6" t="s">
        <v>669</v>
      </c>
      <c r="N1154" s="6">
        <v>0</v>
      </c>
      <c r="O1154" s="6"/>
      <c r="P1154" s="6"/>
    </row>
    <row r="1155" spans="1:16" ht="15.75" customHeight="1" x14ac:dyDescent="0.3">
      <c r="A1155" s="67">
        <v>1152</v>
      </c>
      <c r="B1155" s="67" t="s">
        <v>535</v>
      </c>
      <c r="C1155" s="49" t="s">
        <v>122</v>
      </c>
      <c r="D1155" s="49" t="s">
        <v>102</v>
      </c>
      <c r="E1155" s="49" t="s">
        <v>888</v>
      </c>
      <c r="F1155" s="68">
        <v>45858</v>
      </c>
      <c r="G1155" s="69" t="s">
        <v>415</v>
      </c>
      <c r="H1155" s="70">
        <v>40</v>
      </c>
      <c r="I1155" s="70"/>
      <c r="J1155" s="70"/>
      <c r="K1155" s="71">
        <v>2437499.9999999953</v>
      </c>
      <c r="L1155" s="6" t="s">
        <v>696</v>
      </c>
      <c r="M1155" s="6" t="s">
        <v>580</v>
      </c>
      <c r="N1155" s="6">
        <v>2</v>
      </c>
      <c r="O1155" s="6"/>
      <c r="P1155" s="6"/>
    </row>
    <row r="1156" spans="1:16" ht="15.75" customHeight="1" x14ac:dyDescent="0.3">
      <c r="A1156" s="67">
        <v>1153</v>
      </c>
      <c r="B1156" s="67" t="s">
        <v>535</v>
      </c>
      <c r="C1156" s="49" t="s">
        <v>108</v>
      </c>
      <c r="D1156" s="49" t="s">
        <v>102</v>
      </c>
      <c r="E1156" s="49" t="s">
        <v>889</v>
      </c>
      <c r="F1156" s="68">
        <v>45858</v>
      </c>
      <c r="G1156" s="69" t="s">
        <v>415</v>
      </c>
      <c r="H1156" s="70">
        <v>10</v>
      </c>
      <c r="I1156" s="70"/>
      <c r="J1156" s="70"/>
      <c r="K1156" s="71">
        <v>81249.99999999984</v>
      </c>
      <c r="L1156" s="6" t="s">
        <v>696</v>
      </c>
      <c r="M1156" s="6">
        <v>2</v>
      </c>
      <c r="N1156" s="6">
        <v>1</v>
      </c>
      <c r="O1156" s="6"/>
      <c r="P1156" s="6"/>
    </row>
    <row r="1157" spans="1:16" ht="15.75" customHeight="1" x14ac:dyDescent="0.3">
      <c r="A1157" s="67">
        <v>1154</v>
      </c>
      <c r="B1157" s="67" t="s">
        <v>535</v>
      </c>
      <c r="C1157" s="49" t="s">
        <v>83</v>
      </c>
      <c r="D1157" s="49" t="s">
        <v>79</v>
      </c>
      <c r="E1157" s="49" t="s">
        <v>890</v>
      </c>
      <c r="F1157" s="68">
        <v>45858</v>
      </c>
      <c r="G1157" s="69" t="s">
        <v>443</v>
      </c>
      <c r="H1157" s="70">
        <v>2</v>
      </c>
      <c r="I1157" s="70"/>
      <c r="J1157" s="70"/>
      <c r="K1157" s="71">
        <v>9479.1666666666479</v>
      </c>
      <c r="L1157" s="6" t="s">
        <v>696</v>
      </c>
      <c r="M1157" s="6" t="s">
        <v>517</v>
      </c>
      <c r="N1157" s="6">
        <v>0</v>
      </c>
      <c r="O1157" s="6"/>
      <c r="P1157" s="6"/>
    </row>
    <row r="1158" spans="1:16" ht="15.75" customHeight="1" x14ac:dyDescent="0.3">
      <c r="A1158" s="67">
        <v>1155</v>
      </c>
      <c r="B1158" s="67" t="s">
        <v>535</v>
      </c>
      <c r="C1158" s="49" t="s">
        <v>83</v>
      </c>
      <c r="D1158" s="49" t="s">
        <v>79</v>
      </c>
      <c r="E1158" s="49" t="s">
        <v>890</v>
      </c>
      <c r="F1158" s="68">
        <v>45858</v>
      </c>
      <c r="G1158" s="69" t="s">
        <v>450</v>
      </c>
      <c r="H1158" s="70">
        <v>2</v>
      </c>
      <c r="I1158" s="70"/>
      <c r="J1158" s="70"/>
      <c r="K1158" s="71">
        <v>4062.4999999999918</v>
      </c>
      <c r="L1158" s="6" t="s">
        <v>696</v>
      </c>
      <c r="M1158" s="6" t="s">
        <v>517</v>
      </c>
      <c r="N1158" s="6">
        <v>0</v>
      </c>
      <c r="O1158" s="6"/>
      <c r="P1158" s="6"/>
    </row>
    <row r="1159" spans="1:16" ht="15.75" customHeight="1" x14ac:dyDescent="0.3">
      <c r="A1159" s="67">
        <v>1156</v>
      </c>
      <c r="B1159" s="67" t="s">
        <v>535</v>
      </c>
      <c r="C1159" s="49" t="s">
        <v>138</v>
      </c>
      <c r="D1159" s="49" t="s">
        <v>100</v>
      </c>
      <c r="E1159" s="49" t="s">
        <v>891</v>
      </c>
      <c r="F1159" s="68">
        <v>45858</v>
      </c>
      <c r="G1159" s="69" t="s">
        <v>415</v>
      </c>
      <c r="H1159" s="70">
        <v>3</v>
      </c>
      <c r="I1159" s="70"/>
      <c r="J1159" s="70"/>
      <c r="K1159" s="71">
        <v>182812.49999999965</v>
      </c>
      <c r="L1159" s="6" t="s">
        <v>696</v>
      </c>
      <c r="M1159" s="6" t="s">
        <v>517</v>
      </c>
      <c r="N1159" s="6">
        <v>0</v>
      </c>
      <c r="O1159" s="6"/>
      <c r="P1159" s="6"/>
    </row>
    <row r="1160" spans="1:16" ht="15.75" customHeight="1" x14ac:dyDescent="0.3">
      <c r="A1160" s="67">
        <v>1157</v>
      </c>
      <c r="B1160" s="67" t="s">
        <v>501</v>
      </c>
      <c r="C1160" s="49" t="s">
        <v>214</v>
      </c>
      <c r="D1160" s="49" t="s">
        <v>102</v>
      </c>
      <c r="E1160" s="49" t="s">
        <v>892</v>
      </c>
      <c r="F1160" s="68">
        <v>45858</v>
      </c>
      <c r="G1160" s="69" t="s">
        <v>466</v>
      </c>
      <c r="H1160" s="70">
        <v>1</v>
      </c>
      <c r="I1160" s="70"/>
      <c r="J1160" s="70"/>
      <c r="K1160" s="71">
        <v>59999.999999999942</v>
      </c>
      <c r="L1160" s="6" t="s">
        <v>526</v>
      </c>
      <c r="M1160" s="6" t="s">
        <v>505</v>
      </c>
      <c r="N1160" s="6">
        <v>2</v>
      </c>
      <c r="O1160" s="6"/>
      <c r="P1160" s="6"/>
    </row>
    <row r="1161" spans="1:16" ht="15.75" customHeight="1" x14ac:dyDescent="0.3">
      <c r="A1161" s="67">
        <v>1158</v>
      </c>
      <c r="B1161" s="67" t="s">
        <v>501</v>
      </c>
      <c r="C1161" s="49" t="s">
        <v>212</v>
      </c>
      <c r="D1161" s="49" t="s">
        <v>102</v>
      </c>
      <c r="E1161" s="49" t="s">
        <v>893</v>
      </c>
      <c r="F1161" s="68">
        <v>45858</v>
      </c>
      <c r="G1161" s="69" t="s">
        <v>466</v>
      </c>
      <c r="H1161" s="70">
        <v>4</v>
      </c>
      <c r="I1161" s="70"/>
      <c r="J1161" s="70"/>
      <c r="K1161" s="71">
        <v>239999.99999999977</v>
      </c>
      <c r="L1161" s="6" t="s">
        <v>526</v>
      </c>
      <c r="M1161" s="6" t="s">
        <v>505</v>
      </c>
      <c r="N1161" s="6">
        <v>2</v>
      </c>
      <c r="O1161" s="6"/>
      <c r="P1161" s="6"/>
    </row>
    <row r="1162" spans="1:16" ht="15.75" customHeight="1" x14ac:dyDescent="0.3">
      <c r="A1162" s="67">
        <v>1159</v>
      </c>
      <c r="B1162" s="67" t="s">
        <v>501</v>
      </c>
      <c r="C1162" s="49" t="s">
        <v>138</v>
      </c>
      <c r="D1162" s="49" t="s">
        <v>100</v>
      </c>
      <c r="E1162" s="49" t="s">
        <v>894</v>
      </c>
      <c r="F1162" s="68">
        <v>45858</v>
      </c>
      <c r="G1162" s="69" t="s">
        <v>415</v>
      </c>
      <c r="H1162" s="70">
        <v>1</v>
      </c>
      <c r="I1162" s="70"/>
      <c r="J1162" s="70"/>
      <c r="K1162" s="71">
        <v>59999.999999999942</v>
      </c>
      <c r="L1162" s="6" t="s">
        <v>543</v>
      </c>
      <c r="M1162" s="6" t="s">
        <v>517</v>
      </c>
      <c r="N1162" s="6">
        <v>1</v>
      </c>
      <c r="O1162" s="6"/>
      <c r="P1162" s="6"/>
    </row>
    <row r="1163" spans="1:16" ht="15.75" customHeight="1" x14ac:dyDescent="0.3">
      <c r="A1163" s="67">
        <v>1160</v>
      </c>
      <c r="B1163" s="67" t="s">
        <v>463</v>
      </c>
      <c r="C1163" s="49" t="s">
        <v>135</v>
      </c>
      <c r="D1163" s="49" t="s">
        <v>102</v>
      </c>
      <c r="E1163" s="49" t="s">
        <v>895</v>
      </c>
      <c r="F1163" s="68">
        <v>45858</v>
      </c>
      <c r="G1163" s="69" t="s">
        <v>758</v>
      </c>
      <c r="H1163" s="70">
        <v>7</v>
      </c>
      <c r="I1163" s="70"/>
      <c r="J1163" s="70"/>
      <c r="K1163" s="71">
        <v>2217600</v>
      </c>
      <c r="L1163" s="6" t="s">
        <v>526</v>
      </c>
      <c r="M1163" s="6" t="s">
        <v>505</v>
      </c>
      <c r="N1163" s="6">
        <v>4</v>
      </c>
      <c r="O1163" s="6"/>
      <c r="P1163" s="6"/>
    </row>
    <row r="1164" spans="1:16" ht="15.75" customHeight="1" x14ac:dyDescent="0.3">
      <c r="A1164" s="67">
        <v>1161</v>
      </c>
      <c r="B1164" s="67" t="s">
        <v>463</v>
      </c>
      <c r="C1164" s="49" t="s">
        <v>502</v>
      </c>
      <c r="D1164" s="49" t="s">
        <v>100</v>
      </c>
      <c r="E1164" s="49" t="s">
        <v>896</v>
      </c>
      <c r="F1164" s="68">
        <v>45858</v>
      </c>
      <c r="G1164" s="69" t="s">
        <v>426</v>
      </c>
      <c r="H1164" s="70">
        <v>8</v>
      </c>
      <c r="I1164" s="70"/>
      <c r="J1164" s="70"/>
      <c r="K1164" s="71">
        <v>316800</v>
      </c>
      <c r="L1164" s="6" t="s">
        <v>618</v>
      </c>
      <c r="M1164" s="6" t="s">
        <v>669</v>
      </c>
      <c r="N1164" s="6">
        <v>0</v>
      </c>
      <c r="O1164" s="6"/>
      <c r="P1164" s="6"/>
    </row>
    <row r="1165" spans="1:16" ht="15.75" customHeight="1" x14ac:dyDescent="0.3">
      <c r="A1165" s="67">
        <v>1162</v>
      </c>
      <c r="B1165" s="67" t="s">
        <v>497</v>
      </c>
      <c r="C1165" s="49" t="s">
        <v>301</v>
      </c>
      <c r="D1165" s="49" t="s">
        <v>100</v>
      </c>
      <c r="E1165" s="49" t="s">
        <v>302</v>
      </c>
      <c r="F1165" s="68">
        <v>45859</v>
      </c>
      <c r="G1165" s="69" t="s">
        <v>830</v>
      </c>
      <c r="H1165" s="70">
        <v>1.3</v>
      </c>
      <c r="I1165" s="70"/>
      <c r="J1165" s="70"/>
      <c r="K1165" s="71">
        <v>112125.00000000031</v>
      </c>
      <c r="L1165" s="6" t="s">
        <v>509</v>
      </c>
      <c r="M1165" s="6" t="s">
        <v>505</v>
      </c>
      <c r="N1165" s="6">
        <v>2</v>
      </c>
      <c r="O1165" s="6"/>
      <c r="P1165" s="6"/>
    </row>
    <row r="1166" spans="1:16" ht="15.75" customHeight="1" x14ac:dyDescent="0.3">
      <c r="A1166" s="67">
        <v>1163</v>
      </c>
      <c r="B1166" s="67" t="s">
        <v>497</v>
      </c>
      <c r="C1166" s="49" t="s">
        <v>138</v>
      </c>
      <c r="D1166" s="49" t="s">
        <v>100</v>
      </c>
      <c r="E1166" s="49" t="s">
        <v>897</v>
      </c>
      <c r="F1166" s="68">
        <v>45859</v>
      </c>
      <c r="G1166" s="69" t="s">
        <v>415</v>
      </c>
      <c r="H1166" s="70">
        <v>6</v>
      </c>
      <c r="I1166" s="70"/>
      <c r="J1166" s="70"/>
      <c r="K1166" s="71">
        <v>388125.00000000105</v>
      </c>
      <c r="L1166" s="6" t="s">
        <v>554</v>
      </c>
      <c r="M1166" s="6" t="s">
        <v>517</v>
      </c>
      <c r="N1166" s="6">
        <v>0</v>
      </c>
      <c r="O1166" s="6"/>
      <c r="P1166" s="6"/>
    </row>
    <row r="1167" spans="1:16" ht="15.75" customHeight="1" x14ac:dyDescent="0.3">
      <c r="A1167" s="67">
        <v>1164</v>
      </c>
      <c r="B1167" s="67" t="s">
        <v>444</v>
      </c>
      <c r="C1167" s="49" t="s">
        <v>138</v>
      </c>
      <c r="D1167" s="49" t="s">
        <v>100</v>
      </c>
      <c r="E1167" s="49" t="s">
        <v>898</v>
      </c>
      <c r="F1167" s="68">
        <v>45859</v>
      </c>
      <c r="G1167" s="69" t="s">
        <v>415</v>
      </c>
      <c r="H1167" s="70">
        <v>4</v>
      </c>
      <c r="I1167" s="70"/>
      <c r="J1167" s="70"/>
      <c r="K1167" s="71">
        <v>258750.00000000073</v>
      </c>
      <c r="L1167" s="6" t="s">
        <v>543</v>
      </c>
      <c r="M1167" s="6" t="s">
        <v>517</v>
      </c>
      <c r="N1167" s="6">
        <v>0</v>
      </c>
      <c r="O1167" s="6"/>
      <c r="P1167" s="6"/>
    </row>
    <row r="1168" spans="1:16" ht="15.75" customHeight="1" x14ac:dyDescent="0.3">
      <c r="A1168" s="67">
        <v>1165</v>
      </c>
      <c r="B1168" s="67" t="s">
        <v>444</v>
      </c>
      <c r="C1168" s="49" t="s">
        <v>138</v>
      </c>
      <c r="D1168" s="49" t="s">
        <v>100</v>
      </c>
      <c r="E1168" s="49" t="s">
        <v>898</v>
      </c>
      <c r="F1168" s="68">
        <v>45859</v>
      </c>
      <c r="G1168" s="69" t="s">
        <v>415</v>
      </c>
      <c r="H1168" s="70">
        <v>2</v>
      </c>
      <c r="I1168" s="70"/>
      <c r="J1168" s="70"/>
      <c r="K1168" s="71">
        <v>129375.00000000036</v>
      </c>
      <c r="L1168" s="6" t="s">
        <v>504</v>
      </c>
      <c r="M1168" s="6" t="s">
        <v>505</v>
      </c>
      <c r="N1168" s="6">
        <v>0</v>
      </c>
      <c r="O1168" s="6"/>
      <c r="P1168" s="6"/>
    </row>
    <row r="1169" spans="1:16" ht="15.75" customHeight="1" x14ac:dyDescent="0.3">
      <c r="A1169" s="67">
        <v>1166</v>
      </c>
      <c r="B1169" s="67" t="s">
        <v>444</v>
      </c>
      <c r="C1169" s="49" t="s">
        <v>108</v>
      </c>
      <c r="D1169" s="49" t="s">
        <v>102</v>
      </c>
      <c r="E1169" s="49" t="s">
        <v>899</v>
      </c>
      <c r="F1169" s="68">
        <v>45859</v>
      </c>
      <c r="G1169" s="69" t="s">
        <v>415</v>
      </c>
      <c r="H1169" s="70">
        <v>32</v>
      </c>
      <c r="I1169" s="70"/>
      <c r="J1169" s="70"/>
      <c r="K1169" s="71">
        <v>276000.00000000076</v>
      </c>
      <c r="L1169" s="6" t="s">
        <v>696</v>
      </c>
      <c r="M1169" s="6" t="s">
        <v>505</v>
      </c>
      <c r="N1169" s="6">
        <v>2</v>
      </c>
      <c r="O1169" s="6"/>
      <c r="P1169" s="6"/>
    </row>
    <row r="1170" spans="1:16" ht="15.75" customHeight="1" x14ac:dyDescent="0.3">
      <c r="A1170" s="67">
        <v>1167</v>
      </c>
      <c r="B1170" s="67" t="s">
        <v>463</v>
      </c>
      <c r="C1170" s="49" t="s">
        <v>135</v>
      </c>
      <c r="D1170" s="49" t="s">
        <v>102</v>
      </c>
      <c r="E1170" s="49" t="s">
        <v>900</v>
      </c>
      <c r="F1170" s="68">
        <v>45859</v>
      </c>
      <c r="G1170" s="69" t="s">
        <v>415</v>
      </c>
      <c r="H1170" s="70">
        <v>4</v>
      </c>
      <c r="I1170" s="70"/>
      <c r="J1170" s="70"/>
      <c r="K1170" s="71">
        <v>223333.3333333325</v>
      </c>
      <c r="L1170" s="6" t="s">
        <v>526</v>
      </c>
      <c r="M1170" s="6" t="s">
        <v>505</v>
      </c>
      <c r="N1170" s="6">
        <v>6</v>
      </c>
      <c r="O1170" s="6"/>
      <c r="P1170" s="6"/>
    </row>
    <row r="1171" spans="1:16" ht="15.75" customHeight="1" x14ac:dyDescent="0.3">
      <c r="A1171" s="67">
        <v>1168</v>
      </c>
      <c r="B1171" s="67" t="s">
        <v>463</v>
      </c>
      <c r="C1171" s="49" t="s">
        <v>134</v>
      </c>
      <c r="D1171" s="49" t="s">
        <v>102</v>
      </c>
      <c r="E1171" s="49" t="s">
        <v>901</v>
      </c>
      <c r="F1171" s="68">
        <v>45859</v>
      </c>
      <c r="G1171" s="69" t="s">
        <v>415</v>
      </c>
      <c r="H1171" s="70">
        <v>2</v>
      </c>
      <c r="I1171" s="70"/>
      <c r="J1171" s="70"/>
      <c r="K1171" s="71">
        <v>111666.66666666625</v>
      </c>
      <c r="L1171" s="6" t="s">
        <v>526</v>
      </c>
      <c r="M1171" s="6" t="s">
        <v>505</v>
      </c>
      <c r="N1171" s="6">
        <v>0</v>
      </c>
      <c r="O1171" s="6"/>
      <c r="P1171" s="6"/>
    </row>
    <row r="1172" spans="1:16" ht="15.75" customHeight="1" x14ac:dyDescent="0.3">
      <c r="A1172" s="67">
        <v>1169</v>
      </c>
      <c r="B1172" s="67" t="s">
        <v>463</v>
      </c>
      <c r="C1172" s="49" t="s">
        <v>625</v>
      </c>
      <c r="D1172" s="49" t="s">
        <v>100</v>
      </c>
      <c r="E1172" s="49" t="s">
        <v>902</v>
      </c>
      <c r="F1172" s="68">
        <v>45859</v>
      </c>
      <c r="G1172" s="69" t="s">
        <v>627</v>
      </c>
      <c r="H1172" s="70">
        <v>9</v>
      </c>
      <c r="I1172" s="70"/>
      <c r="J1172" s="70"/>
      <c r="K1172" s="71">
        <v>376874.99999999854</v>
      </c>
      <c r="L1172" s="6" t="s">
        <v>618</v>
      </c>
      <c r="M1172" s="6" t="s">
        <v>669</v>
      </c>
      <c r="N1172" s="6">
        <v>0</v>
      </c>
      <c r="O1172" s="6"/>
      <c r="P1172" s="6"/>
    </row>
    <row r="1173" spans="1:16" ht="15.75" customHeight="1" x14ac:dyDescent="0.3">
      <c r="A1173" s="67">
        <v>1170</v>
      </c>
      <c r="B1173" s="67" t="s">
        <v>471</v>
      </c>
      <c r="C1173" s="49" t="s">
        <v>108</v>
      </c>
      <c r="D1173" s="49" t="s">
        <v>102</v>
      </c>
      <c r="E1173" s="49" t="s">
        <v>903</v>
      </c>
      <c r="F1173" s="68">
        <v>45859</v>
      </c>
      <c r="G1173" s="69" t="s">
        <v>415</v>
      </c>
      <c r="H1173" s="70">
        <v>29</v>
      </c>
      <c r="I1173" s="70"/>
      <c r="J1173" s="70"/>
      <c r="K1173" s="71">
        <v>250125.0000000007</v>
      </c>
      <c r="L1173" s="6" t="s">
        <v>507</v>
      </c>
      <c r="M1173" s="6" t="s">
        <v>505</v>
      </c>
      <c r="N1173" s="6">
        <v>3</v>
      </c>
      <c r="O1173" s="6"/>
      <c r="P1173" s="6"/>
    </row>
    <row r="1174" spans="1:16" ht="15.75" customHeight="1" x14ac:dyDescent="0.3">
      <c r="A1174" s="67">
        <v>1171</v>
      </c>
      <c r="B1174" s="67" t="s">
        <v>430</v>
      </c>
      <c r="C1174" s="49" t="s">
        <v>138</v>
      </c>
      <c r="D1174" s="49" t="s">
        <v>100</v>
      </c>
      <c r="E1174" s="49" t="s">
        <v>904</v>
      </c>
      <c r="F1174" s="68">
        <v>45859</v>
      </c>
      <c r="G1174" s="69" t="s">
        <v>415</v>
      </c>
      <c r="H1174" s="70">
        <v>8</v>
      </c>
      <c r="I1174" s="70"/>
      <c r="J1174" s="70"/>
      <c r="K1174" s="71">
        <v>465000.00000000047</v>
      </c>
      <c r="L1174" s="6" t="s">
        <v>543</v>
      </c>
      <c r="M1174" s="6" t="s">
        <v>517</v>
      </c>
      <c r="N1174" s="6">
        <v>0</v>
      </c>
      <c r="O1174" s="6"/>
      <c r="P1174" s="6"/>
    </row>
    <row r="1175" spans="1:16" ht="15.75" customHeight="1" x14ac:dyDescent="0.3">
      <c r="A1175" s="67">
        <v>1172</v>
      </c>
      <c r="B1175" s="67" t="s">
        <v>430</v>
      </c>
      <c r="C1175" s="49" t="s">
        <v>108</v>
      </c>
      <c r="D1175" s="49" t="s">
        <v>102</v>
      </c>
      <c r="E1175" s="49" t="s">
        <v>905</v>
      </c>
      <c r="F1175" s="68">
        <v>45859</v>
      </c>
      <c r="G1175" s="69" t="s">
        <v>415</v>
      </c>
      <c r="H1175" s="70">
        <v>41</v>
      </c>
      <c r="I1175" s="70"/>
      <c r="J1175" s="70"/>
      <c r="K1175" s="71">
        <v>317750.00000000035</v>
      </c>
      <c r="L1175" s="6" t="s">
        <v>507</v>
      </c>
      <c r="M1175" s="6" t="s">
        <v>505</v>
      </c>
      <c r="N1175" s="6">
        <v>3</v>
      </c>
      <c r="O1175" s="6"/>
      <c r="P1175" s="6"/>
    </row>
    <row r="1176" spans="1:16" ht="15.75" customHeight="1" x14ac:dyDescent="0.3">
      <c r="A1176" s="67">
        <v>1173</v>
      </c>
      <c r="B1176" s="67" t="s">
        <v>430</v>
      </c>
      <c r="C1176" s="72" t="s">
        <v>314</v>
      </c>
      <c r="D1176" s="49" t="s">
        <v>100</v>
      </c>
      <c r="E1176" s="49" t="s">
        <v>315</v>
      </c>
      <c r="F1176" s="68">
        <v>45861</v>
      </c>
      <c r="G1176" s="69" t="s">
        <v>906</v>
      </c>
      <c r="H1176" s="70">
        <v>0.3</v>
      </c>
      <c r="I1176" s="70"/>
      <c r="J1176" s="70"/>
      <c r="K1176" s="71">
        <v>259200</v>
      </c>
      <c r="L1176" s="6" t="s">
        <v>554</v>
      </c>
      <c r="M1176" s="6" t="s">
        <v>517</v>
      </c>
      <c r="N1176" s="6">
        <v>0</v>
      </c>
      <c r="O1176" s="6"/>
      <c r="P1176" s="6"/>
    </row>
    <row r="1177" spans="1:16" ht="15.75" customHeight="1" x14ac:dyDescent="0.3">
      <c r="A1177" s="67">
        <v>1174</v>
      </c>
      <c r="B1177" s="67" t="s">
        <v>501</v>
      </c>
      <c r="C1177" s="72" t="s">
        <v>138</v>
      </c>
      <c r="D1177" s="49" t="s">
        <v>100</v>
      </c>
      <c r="E1177" s="49" t="s">
        <v>907</v>
      </c>
      <c r="F1177" s="68">
        <v>45860</v>
      </c>
      <c r="G1177" s="69" t="s">
        <v>415</v>
      </c>
      <c r="H1177" s="70">
        <v>1</v>
      </c>
      <c r="I1177" s="70"/>
      <c r="J1177" s="70"/>
      <c r="K1177" s="71">
        <v>59999.999999999942</v>
      </c>
      <c r="L1177" s="6" t="s">
        <v>543</v>
      </c>
      <c r="M1177" s="6" t="s">
        <v>517</v>
      </c>
      <c r="N1177" s="6">
        <v>1</v>
      </c>
      <c r="O1177" s="6"/>
      <c r="P1177" s="6"/>
    </row>
    <row r="1178" spans="1:16" ht="15.75" customHeight="1" x14ac:dyDescent="0.3">
      <c r="A1178" s="67">
        <v>1175</v>
      </c>
      <c r="B1178" s="67" t="s">
        <v>482</v>
      </c>
      <c r="C1178" s="72" t="s">
        <v>146</v>
      </c>
      <c r="D1178" s="49" t="s">
        <v>100</v>
      </c>
      <c r="E1178" s="49" t="s">
        <v>908</v>
      </c>
      <c r="F1178" s="68">
        <v>45860</v>
      </c>
      <c r="G1178" s="69" t="s">
        <v>451</v>
      </c>
      <c r="H1178" s="70">
        <v>1</v>
      </c>
      <c r="I1178" s="70"/>
      <c r="J1178" s="70"/>
      <c r="K1178" s="71">
        <v>167499.99999999936</v>
      </c>
      <c r="L1178" s="6" t="s">
        <v>576</v>
      </c>
      <c r="M1178" s="6" t="s">
        <v>909</v>
      </c>
      <c r="N1178" s="6">
        <v>0</v>
      </c>
      <c r="O1178" s="6"/>
      <c r="P1178" s="6"/>
    </row>
    <row r="1179" spans="1:16" ht="15.75" customHeight="1" x14ac:dyDescent="0.3">
      <c r="A1179" s="67">
        <v>1176</v>
      </c>
      <c r="B1179" s="67" t="s">
        <v>499</v>
      </c>
      <c r="C1179" s="72" t="s">
        <v>595</v>
      </c>
      <c r="D1179" s="49" t="s">
        <v>102</v>
      </c>
      <c r="E1179" s="49" t="s">
        <v>910</v>
      </c>
      <c r="F1179" s="68">
        <v>45860</v>
      </c>
      <c r="G1179" s="69" t="s">
        <v>415</v>
      </c>
      <c r="H1179" s="70">
        <v>52</v>
      </c>
      <c r="I1179" s="70"/>
      <c r="J1179" s="70"/>
      <c r="K1179" s="71">
        <v>277333.33333333308</v>
      </c>
      <c r="L1179" s="6" t="s">
        <v>507</v>
      </c>
      <c r="M1179" s="6" t="s">
        <v>505</v>
      </c>
      <c r="N1179" s="6">
        <v>1</v>
      </c>
      <c r="O1179" s="6"/>
      <c r="P1179" s="6"/>
    </row>
    <row r="1180" spans="1:16" ht="15.75" customHeight="1" x14ac:dyDescent="0.3">
      <c r="A1180" s="67">
        <v>1177</v>
      </c>
      <c r="B1180" s="67" t="s">
        <v>499</v>
      </c>
      <c r="C1180" s="72" t="s">
        <v>138</v>
      </c>
      <c r="D1180" s="49" t="s">
        <v>100</v>
      </c>
      <c r="E1180" s="49" t="s">
        <v>911</v>
      </c>
      <c r="F1180" s="68">
        <v>45860</v>
      </c>
      <c r="G1180" s="69" t="s">
        <v>415</v>
      </c>
      <c r="H1180" s="70">
        <v>6</v>
      </c>
      <c r="I1180" s="70"/>
      <c r="J1180" s="70"/>
      <c r="K1180" s="71">
        <v>359999.99999999965</v>
      </c>
      <c r="L1180" s="6" t="s">
        <v>507</v>
      </c>
      <c r="M1180" s="6" t="s">
        <v>505</v>
      </c>
      <c r="N1180" s="6">
        <v>0</v>
      </c>
      <c r="O1180" s="6"/>
      <c r="P1180" s="6"/>
    </row>
    <row r="1181" spans="1:16" ht="15.75" customHeight="1" x14ac:dyDescent="0.3">
      <c r="A1181" s="67">
        <v>1178</v>
      </c>
      <c r="B1181" s="67" t="s">
        <v>499</v>
      </c>
      <c r="C1181" s="72" t="s">
        <v>595</v>
      </c>
      <c r="D1181" s="49" t="s">
        <v>102</v>
      </c>
      <c r="E1181" s="49" t="s">
        <v>912</v>
      </c>
      <c r="F1181" s="68">
        <v>45860</v>
      </c>
      <c r="G1181" s="69" t="s">
        <v>415</v>
      </c>
      <c r="H1181" s="70">
        <v>21</v>
      </c>
      <c r="I1181" s="70"/>
      <c r="J1181" s="70"/>
      <c r="K1181" s="71">
        <v>111999.99999999988</v>
      </c>
      <c r="L1181" s="6" t="s">
        <v>507</v>
      </c>
      <c r="M1181" s="6" t="s">
        <v>505</v>
      </c>
      <c r="N1181" s="6">
        <v>1</v>
      </c>
      <c r="O1181" s="6"/>
      <c r="P1181" s="6"/>
    </row>
    <row r="1182" spans="1:16" ht="15.75" customHeight="1" x14ac:dyDescent="0.3">
      <c r="A1182" s="67">
        <v>1179</v>
      </c>
      <c r="B1182" s="67" t="s">
        <v>499</v>
      </c>
      <c r="C1182" s="72" t="s">
        <v>502</v>
      </c>
      <c r="D1182" s="49" t="s">
        <v>100</v>
      </c>
      <c r="E1182" s="49" t="s">
        <v>913</v>
      </c>
      <c r="F1182" s="68">
        <v>45860</v>
      </c>
      <c r="G1182" s="69" t="s">
        <v>426</v>
      </c>
      <c r="H1182" s="70">
        <v>3</v>
      </c>
      <c r="I1182" s="70"/>
      <c r="J1182" s="70"/>
      <c r="K1182" s="71">
        <v>119999.99999999988</v>
      </c>
      <c r="L1182" s="6" t="s">
        <v>507</v>
      </c>
      <c r="M1182" s="6" t="s">
        <v>505</v>
      </c>
      <c r="N1182" s="6">
        <v>1</v>
      </c>
      <c r="O1182" s="6"/>
      <c r="P1182" s="6"/>
    </row>
    <row r="1183" spans="1:16" ht="15.75" customHeight="1" x14ac:dyDescent="0.3">
      <c r="A1183" s="67">
        <v>1180</v>
      </c>
      <c r="B1183" s="67" t="s">
        <v>499</v>
      </c>
      <c r="C1183" s="49" t="s">
        <v>293</v>
      </c>
      <c r="D1183" s="49" t="s">
        <v>100</v>
      </c>
      <c r="E1183" s="49" t="s">
        <v>294</v>
      </c>
      <c r="F1183" s="68">
        <v>45860</v>
      </c>
      <c r="G1183" s="69" t="s">
        <v>747</v>
      </c>
      <c r="H1183" s="70">
        <v>4</v>
      </c>
      <c r="I1183" s="70"/>
      <c r="J1183" s="70"/>
      <c r="K1183" s="71">
        <v>239999.99999999977</v>
      </c>
      <c r="L1183" s="6" t="s">
        <v>507</v>
      </c>
      <c r="M1183" s="6" t="s">
        <v>505</v>
      </c>
      <c r="N1183" s="6">
        <v>0</v>
      </c>
      <c r="O1183" s="6"/>
      <c r="P1183" s="6"/>
    </row>
    <row r="1184" spans="1:16" ht="15.75" customHeight="1" x14ac:dyDescent="0.3">
      <c r="A1184" s="67">
        <v>1181</v>
      </c>
      <c r="B1184" s="67" t="s">
        <v>474</v>
      </c>
      <c r="C1184" s="72" t="s">
        <v>146</v>
      </c>
      <c r="D1184" s="49" t="s">
        <v>100</v>
      </c>
      <c r="E1184" s="49" t="s">
        <v>914</v>
      </c>
      <c r="F1184" s="68">
        <v>45859</v>
      </c>
      <c r="G1184" s="69" t="s">
        <v>451</v>
      </c>
      <c r="H1184" s="70">
        <v>0.5</v>
      </c>
      <c r="I1184" s="70"/>
      <c r="J1184" s="70"/>
      <c r="K1184" s="71">
        <v>87500.00000000016</v>
      </c>
      <c r="L1184" s="6" t="s">
        <v>576</v>
      </c>
      <c r="M1184" s="6" t="s">
        <v>665</v>
      </c>
      <c r="N1184" s="6">
        <v>0</v>
      </c>
      <c r="O1184" s="6"/>
      <c r="P1184" s="6"/>
    </row>
    <row r="1185" spans="1:16" ht="15.75" customHeight="1" x14ac:dyDescent="0.3">
      <c r="A1185" s="67">
        <v>1182</v>
      </c>
      <c r="B1185" s="67" t="s">
        <v>501</v>
      </c>
      <c r="C1185" s="72" t="s">
        <v>211</v>
      </c>
      <c r="D1185" s="49" t="s">
        <v>102</v>
      </c>
      <c r="E1185" s="49" t="s">
        <v>915</v>
      </c>
      <c r="F1185" s="68">
        <v>45860</v>
      </c>
      <c r="G1185" s="69" t="s">
        <v>466</v>
      </c>
      <c r="H1185" s="70">
        <v>5</v>
      </c>
      <c r="I1185" s="70"/>
      <c r="J1185" s="70"/>
      <c r="K1185" s="71">
        <v>226270</v>
      </c>
      <c r="L1185" s="6" t="s">
        <v>526</v>
      </c>
      <c r="M1185" s="6" t="s">
        <v>505</v>
      </c>
      <c r="N1185" s="6">
        <v>5</v>
      </c>
      <c r="O1185" s="6"/>
      <c r="P1185" s="6"/>
    </row>
    <row r="1186" spans="1:16" ht="15.75" customHeight="1" x14ac:dyDescent="0.3">
      <c r="A1186" s="67">
        <v>1183</v>
      </c>
      <c r="B1186" s="67" t="s">
        <v>501</v>
      </c>
      <c r="C1186" s="72" t="s">
        <v>212</v>
      </c>
      <c r="D1186" s="49" t="s">
        <v>102</v>
      </c>
      <c r="E1186" s="49" t="s">
        <v>916</v>
      </c>
      <c r="F1186" s="68">
        <v>45860</v>
      </c>
      <c r="G1186" s="69" t="s">
        <v>466</v>
      </c>
      <c r="H1186" s="70">
        <v>1</v>
      </c>
      <c r="I1186" s="70"/>
      <c r="J1186" s="70"/>
      <c r="K1186" s="71">
        <v>59400</v>
      </c>
      <c r="L1186" s="6" t="s">
        <v>526</v>
      </c>
      <c r="M1186" s="6" t="s">
        <v>505</v>
      </c>
      <c r="N1186" s="6">
        <v>0</v>
      </c>
      <c r="O1186" s="6"/>
      <c r="P1186" s="6"/>
    </row>
    <row r="1187" spans="1:16" ht="15.75" customHeight="1" x14ac:dyDescent="0.3">
      <c r="A1187" s="67">
        <v>1184</v>
      </c>
      <c r="B1187" s="67" t="s">
        <v>459</v>
      </c>
      <c r="C1187" s="49" t="s">
        <v>295</v>
      </c>
      <c r="D1187" s="49" t="s">
        <v>42</v>
      </c>
      <c r="E1187" s="49" t="s">
        <v>296</v>
      </c>
      <c r="F1187" s="68">
        <v>45861</v>
      </c>
      <c r="G1187" s="69" t="s">
        <v>838</v>
      </c>
      <c r="H1187" s="70">
        <v>0.75</v>
      </c>
      <c r="I1187" s="70"/>
      <c r="J1187" s="70"/>
      <c r="K1187" s="71">
        <v>237600</v>
      </c>
      <c r="L1187" s="6" t="s">
        <v>713</v>
      </c>
      <c r="M1187" s="6" t="s">
        <v>917</v>
      </c>
      <c r="N1187" s="6">
        <v>0</v>
      </c>
      <c r="O1187" s="6"/>
      <c r="P1187" s="6"/>
    </row>
    <row r="1188" spans="1:16" ht="15.75" customHeight="1" x14ac:dyDescent="0.3">
      <c r="A1188" s="67">
        <v>1185</v>
      </c>
      <c r="B1188" s="67" t="s">
        <v>459</v>
      </c>
      <c r="C1188" s="49" t="s">
        <v>502</v>
      </c>
      <c r="D1188" s="49" t="s">
        <v>100</v>
      </c>
      <c r="E1188" s="49" t="s">
        <v>918</v>
      </c>
      <c r="F1188" s="68">
        <v>45861</v>
      </c>
      <c r="G1188" s="69" t="s">
        <v>426</v>
      </c>
      <c r="H1188" s="70">
        <v>8</v>
      </c>
      <c r="I1188" s="70"/>
      <c r="J1188" s="70"/>
      <c r="K1188" s="71">
        <v>316800</v>
      </c>
      <c r="L1188" s="6" t="s">
        <v>713</v>
      </c>
      <c r="M1188" s="6" t="s">
        <v>669</v>
      </c>
      <c r="N1188" s="6">
        <v>0</v>
      </c>
      <c r="O1188" s="6"/>
      <c r="P1188" s="6"/>
    </row>
    <row r="1189" spans="1:16" ht="15.75" customHeight="1" x14ac:dyDescent="0.3">
      <c r="A1189" s="67">
        <v>1186</v>
      </c>
      <c r="B1189" s="67" t="s">
        <v>535</v>
      </c>
      <c r="C1189" s="49" t="s">
        <v>233</v>
      </c>
      <c r="D1189" s="49" t="s">
        <v>26</v>
      </c>
      <c r="E1189" s="49" t="s">
        <v>919</v>
      </c>
      <c r="F1189" s="68">
        <v>45861</v>
      </c>
      <c r="G1189" s="69" t="s">
        <v>664</v>
      </c>
      <c r="H1189" s="70">
        <v>3</v>
      </c>
      <c r="I1189" s="70"/>
      <c r="J1189" s="70"/>
      <c r="K1189" s="71">
        <v>118800</v>
      </c>
      <c r="L1189" s="6" t="s">
        <v>545</v>
      </c>
      <c r="M1189" s="6" t="s">
        <v>514</v>
      </c>
      <c r="N1189" s="6">
        <v>6</v>
      </c>
      <c r="O1189" s="6"/>
      <c r="P1189" s="6"/>
    </row>
    <row r="1190" spans="1:16" ht="15.75" customHeight="1" x14ac:dyDescent="0.3">
      <c r="A1190" s="67">
        <v>1187</v>
      </c>
      <c r="B1190" s="67" t="s">
        <v>535</v>
      </c>
      <c r="C1190" s="49" t="s">
        <v>233</v>
      </c>
      <c r="D1190" s="49" t="s">
        <v>26</v>
      </c>
      <c r="E1190" s="49" t="s">
        <v>247</v>
      </c>
      <c r="F1190" s="68">
        <v>45861</v>
      </c>
      <c r="G1190" s="69" t="s">
        <v>662</v>
      </c>
      <c r="H1190" s="70">
        <v>1</v>
      </c>
      <c r="I1190" s="70"/>
      <c r="J1190" s="70"/>
      <c r="K1190" s="71">
        <v>79200</v>
      </c>
      <c r="L1190" s="6" t="s">
        <v>545</v>
      </c>
      <c r="M1190" s="6" t="s">
        <v>505</v>
      </c>
      <c r="N1190" s="6">
        <v>0</v>
      </c>
      <c r="O1190" s="6"/>
      <c r="P1190" s="6"/>
    </row>
    <row r="1191" spans="1:16" ht="15.75" customHeight="1" x14ac:dyDescent="0.3">
      <c r="A1191" s="67">
        <v>1188</v>
      </c>
      <c r="B1191" s="67" t="s">
        <v>474</v>
      </c>
      <c r="C1191" s="49" t="s">
        <v>310</v>
      </c>
      <c r="D1191" s="49" t="s">
        <v>100</v>
      </c>
      <c r="E1191" s="49" t="s">
        <v>311</v>
      </c>
      <c r="F1191" s="68">
        <v>45861</v>
      </c>
      <c r="G1191" s="69" t="s">
        <v>920</v>
      </c>
      <c r="H1191" s="70">
        <v>0.1</v>
      </c>
      <c r="I1191" s="70"/>
      <c r="J1191" s="70"/>
      <c r="K1191" s="71">
        <v>552960</v>
      </c>
      <c r="L1191" s="6" t="s">
        <v>680</v>
      </c>
      <c r="M1191" s="6" t="s">
        <v>593</v>
      </c>
      <c r="N1191" s="6">
        <v>4</v>
      </c>
      <c r="O1191" s="6"/>
      <c r="P1191" s="6"/>
    </row>
    <row r="1192" spans="1:16" ht="15.75" customHeight="1" x14ac:dyDescent="0.3">
      <c r="A1192" s="67">
        <v>1189</v>
      </c>
      <c r="B1192" s="67" t="s">
        <v>474</v>
      </c>
      <c r="C1192" s="49" t="s">
        <v>312</v>
      </c>
      <c r="D1192" s="49" t="s">
        <v>100</v>
      </c>
      <c r="E1192" s="49" t="s">
        <v>313</v>
      </c>
      <c r="F1192" s="68">
        <v>45861</v>
      </c>
      <c r="G1192" s="69" t="s">
        <v>921</v>
      </c>
      <c r="H1192" s="70">
        <v>0.1</v>
      </c>
      <c r="I1192" s="70"/>
      <c r="J1192" s="70"/>
      <c r="K1192" s="71">
        <v>276480</v>
      </c>
      <c r="L1192" s="6" t="s">
        <v>680</v>
      </c>
      <c r="M1192" s="6" t="s">
        <v>593</v>
      </c>
      <c r="N1192" s="6">
        <v>4</v>
      </c>
      <c r="O1192" s="6"/>
      <c r="P1192" s="6"/>
    </row>
    <row r="1193" spans="1:16" ht="15.75" customHeight="1" x14ac:dyDescent="0.3">
      <c r="A1193" s="67">
        <v>1190</v>
      </c>
      <c r="B1193" s="67" t="s">
        <v>482</v>
      </c>
      <c r="C1193" s="49" t="s">
        <v>310</v>
      </c>
      <c r="D1193" s="49" t="s">
        <v>100</v>
      </c>
      <c r="E1193" s="49" t="s">
        <v>311</v>
      </c>
      <c r="F1193" s="68">
        <v>45861</v>
      </c>
      <c r="G1193" s="69" t="s">
        <v>920</v>
      </c>
      <c r="H1193" s="70">
        <v>0.1</v>
      </c>
      <c r="I1193" s="70"/>
      <c r="J1193" s="70"/>
      <c r="K1193" s="71">
        <v>506880</v>
      </c>
      <c r="L1193" s="6" t="s">
        <v>680</v>
      </c>
      <c r="M1193" s="6" t="s">
        <v>593</v>
      </c>
      <c r="N1193" s="6">
        <v>4</v>
      </c>
      <c r="O1193" s="6"/>
      <c r="P1193" s="6"/>
    </row>
    <row r="1194" spans="1:16" ht="15.75" customHeight="1" x14ac:dyDescent="0.3">
      <c r="A1194" s="67">
        <v>1191</v>
      </c>
      <c r="B1194" s="67" t="s">
        <v>497</v>
      </c>
      <c r="C1194" s="49" t="s">
        <v>97</v>
      </c>
      <c r="D1194" s="49" t="s">
        <v>352</v>
      </c>
      <c r="E1194" s="49" t="s">
        <v>922</v>
      </c>
      <c r="F1194" s="68">
        <v>45861</v>
      </c>
      <c r="G1194" s="69" t="s">
        <v>420</v>
      </c>
      <c r="H1194" s="70">
        <v>1</v>
      </c>
      <c r="I1194" s="70"/>
      <c r="J1194" s="70"/>
      <c r="K1194" s="71">
        <v>158400</v>
      </c>
      <c r="L1194" s="6" t="s">
        <v>509</v>
      </c>
      <c r="M1194" s="6" t="s">
        <v>505</v>
      </c>
      <c r="N1194" s="6">
        <v>3</v>
      </c>
      <c r="O1194" s="6"/>
      <c r="P1194" s="6"/>
    </row>
    <row r="1195" spans="1:16" ht="15.75" customHeight="1" x14ac:dyDescent="0.3">
      <c r="A1195" s="67">
        <v>1192</v>
      </c>
      <c r="B1195" s="67" t="s">
        <v>413</v>
      </c>
      <c r="C1195" s="49" t="s">
        <v>97</v>
      </c>
      <c r="D1195" s="49" t="s">
        <v>352</v>
      </c>
      <c r="E1195" s="49" t="s">
        <v>922</v>
      </c>
      <c r="F1195" s="68">
        <v>45861</v>
      </c>
      <c r="G1195" s="69" t="s">
        <v>420</v>
      </c>
      <c r="H1195" s="70">
        <v>1</v>
      </c>
      <c r="I1195" s="70"/>
      <c r="J1195" s="70"/>
      <c r="K1195" s="71">
        <v>158400</v>
      </c>
      <c r="L1195" s="6" t="s">
        <v>509</v>
      </c>
      <c r="M1195" s="6" t="s">
        <v>505</v>
      </c>
      <c r="N1195" s="6">
        <v>3</v>
      </c>
      <c r="O1195" s="6"/>
      <c r="P1195" s="6"/>
    </row>
    <row r="1196" spans="1:16" ht="15.75" customHeight="1" x14ac:dyDescent="0.3">
      <c r="A1196" s="67">
        <v>1193</v>
      </c>
      <c r="B1196" s="67" t="s">
        <v>413</v>
      </c>
      <c r="C1196" s="49" t="s">
        <v>138</v>
      </c>
      <c r="D1196" s="49" t="s">
        <v>100</v>
      </c>
      <c r="E1196" s="49" t="s">
        <v>923</v>
      </c>
      <c r="F1196" s="68">
        <v>45861</v>
      </c>
      <c r="G1196" s="69" t="s">
        <v>415</v>
      </c>
      <c r="H1196" s="70">
        <v>6</v>
      </c>
      <c r="I1196" s="70"/>
      <c r="J1196" s="70"/>
      <c r="K1196" s="71">
        <v>356400</v>
      </c>
      <c r="L1196" s="6" t="s">
        <v>509</v>
      </c>
      <c r="M1196" s="6" t="s">
        <v>517</v>
      </c>
      <c r="N1196" s="6">
        <v>0</v>
      </c>
      <c r="O1196" s="6"/>
      <c r="P1196" s="6"/>
    </row>
    <row r="1197" spans="1:16" ht="15.75" customHeight="1" x14ac:dyDescent="0.3">
      <c r="A1197" s="67">
        <v>1194</v>
      </c>
      <c r="B1197" s="67" t="s">
        <v>497</v>
      </c>
      <c r="C1197" s="49" t="s">
        <v>138</v>
      </c>
      <c r="D1197" s="49" t="s">
        <v>100</v>
      </c>
      <c r="E1197" s="49" t="s">
        <v>923</v>
      </c>
      <c r="F1197" s="68">
        <v>45861</v>
      </c>
      <c r="G1197" s="69" t="s">
        <v>415</v>
      </c>
      <c r="H1197" s="70">
        <v>6</v>
      </c>
      <c r="I1197" s="70"/>
      <c r="J1197" s="70"/>
      <c r="K1197" s="71">
        <v>356400</v>
      </c>
      <c r="L1197" s="6" t="s">
        <v>509</v>
      </c>
      <c r="M1197" s="6" t="s">
        <v>517</v>
      </c>
      <c r="N1197" s="6">
        <v>1</v>
      </c>
      <c r="O1197" s="6"/>
      <c r="P1197" s="6"/>
    </row>
    <row r="1198" spans="1:16" ht="15.75" customHeight="1" x14ac:dyDescent="0.3">
      <c r="A1198" s="67">
        <v>1195</v>
      </c>
      <c r="B1198" s="67" t="s">
        <v>463</v>
      </c>
      <c r="C1198" s="49" t="s">
        <v>132</v>
      </c>
      <c r="D1198" s="49" t="s">
        <v>102</v>
      </c>
      <c r="E1198" s="49" t="s">
        <v>924</v>
      </c>
      <c r="F1198" s="68">
        <v>45861</v>
      </c>
      <c r="G1198" s="69" t="s">
        <v>415</v>
      </c>
      <c r="H1198" s="70">
        <v>3</v>
      </c>
      <c r="I1198" s="70"/>
      <c r="J1198" s="70"/>
      <c r="K1198" s="71">
        <v>118800</v>
      </c>
      <c r="L1198" s="6" t="s">
        <v>526</v>
      </c>
      <c r="M1198" s="6" t="s">
        <v>505</v>
      </c>
      <c r="N1198" s="6">
        <v>6</v>
      </c>
      <c r="O1198" s="6"/>
      <c r="P1198" s="6"/>
    </row>
    <row r="1199" spans="1:16" ht="15.75" customHeight="1" x14ac:dyDescent="0.3">
      <c r="A1199" s="67">
        <v>1196</v>
      </c>
      <c r="B1199" s="67" t="s">
        <v>463</v>
      </c>
      <c r="C1199" s="49" t="s">
        <v>134</v>
      </c>
      <c r="D1199" s="49" t="s">
        <v>102</v>
      </c>
      <c r="E1199" s="49" t="s">
        <v>925</v>
      </c>
      <c r="F1199" s="68">
        <v>45861</v>
      </c>
      <c r="G1199" s="69" t="s">
        <v>415</v>
      </c>
      <c r="H1199" s="70">
        <v>4</v>
      </c>
      <c r="I1199" s="70"/>
      <c r="J1199" s="70"/>
      <c r="K1199" s="71">
        <v>211200</v>
      </c>
      <c r="L1199" s="6" t="s">
        <v>526</v>
      </c>
      <c r="M1199" s="6" t="s">
        <v>505</v>
      </c>
      <c r="N1199" s="6">
        <v>0</v>
      </c>
      <c r="O1199" s="6"/>
      <c r="P1199" s="6"/>
    </row>
    <row r="1200" spans="1:16" ht="15.75" customHeight="1" x14ac:dyDescent="0.3">
      <c r="A1200" s="67">
        <v>1197</v>
      </c>
      <c r="B1200" s="67" t="s">
        <v>490</v>
      </c>
      <c r="C1200" s="49" t="s">
        <v>134</v>
      </c>
      <c r="D1200" s="49" t="s">
        <v>102</v>
      </c>
      <c r="E1200" s="49" t="s">
        <v>925</v>
      </c>
      <c r="F1200" s="68">
        <v>45861</v>
      </c>
      <c r="G1200" s="69" t="s">
        <v>415</v>
      </c>
      <c r="H1200" s="70">
        <v>4</v>
      </c>
      <c r="I1200" s="70"/>
      <c r="J1200" s="70"/>
      <c r="K1200" s="71">
        <v>211200</v>
      </c>
      <c r="L1200" s="6" t="s">
        <v>526</v>
      </c>
      <c r="M1200" s="6" t="s">
        <v>505</v>
      </c>
      <c r="N1200" s="6">
        <v>6</v>
      </c>
      <c r="O1200" s="6"/>
      <c r="P1200" s="6"/>
    </row>
    <row r="1201" spans="1:16" ht="15.75" customHeight="1" x14ac:dyDescent="0.3">
      <c r="A1201" s="67">
        <v>1198</v>
      </c>
      <c r="B1201" s="67" t="s">
        <v>490</v>
      </c>
      <c r="C1201" s="49" t="s">
        <v>132</v>
      </c>
      <c r="D1201" s="49" t="s">
        <v>102</v>
      </c>
      <c r="E1201" s="49" t="s">
        <v>924</v>
      </c>
      <c r="F1201" s="68">
        <v>45861</v>
      </c>
      <c r="G1201" s="69" t="s">
        <v>415</v>
      </c>
      <c r="H1201" s="70">
        <v>3</v>
      </c>
      <c r="I1201" s="70"/>
      <c r="J1201" s="70"/>
      <c r="K1201" s="71">
        <v>118800</v>
      </c>
      <c r="L1201" s="6" t="s">
        <v>526</v>
      </c>
      <c r="M1201" s="6" t="s">
        <v>505</v>
      </c>
      <c r="N1201" s="6">
        <v>0</v>
      </c>
      <c r="O1201" s="6"/>
      <c r="P1201" s="6"/>
    </row>
    <row r="1202" spans="1:16" ht="15.75" customHeight="1" x14ac:dyDescent="0.3">
      <c r="A1202" s="67">
        <v>1199</v>
      </c>
      <c r="B1202" s="67" t="s">
        <v>501</v>
      </c>
      <c r="C1202" s="49" t="s">
        <v>216</v>
      </c>
      <c r="D1202" s="49" t="s">
        <v>102</v>
      </c>
      <c r="E1202" s="49" t="s">
        <v>926</v>
      </c>
      <c r="F1202" s="68">
        <v>45861</v>
      </c>
      <c r="G1202" s="69" t="s">
        <v>466</v>
      </c>
      <c r="H1202" s="70">
        <v>7</v>
      </c>
      <c r="I1202" s="70"/>
      <c r="J1202" s="70"/>
      <c r="K1202" s="71">
        <v>296989</v>
      </c>
      <c r="L1202" s="6" t="s">
        <v>526</v>
      </c>
      <c r="M1202" s="6" t="s">
        <v>505</v>
      </c>
      <c r="N1202" s="6">
        <v>6</v>
      </c>
      <c r="O1202" s="6"/>
      <c r="P1202" s="6"/>
    </row>
    <row r="1203" spans="1:16" ht="15.75" customHeight="1" x14ac:dyDescent="0.3">
      <c r="A1203" s="67">
        <v>1200</v>
      </c>
      <c r="B1203" s="67" t="s">
        <v>501</v>
      </c>
      <c r="C1203" s="49" t="s">
        <v>138</v>
      </c>
      <c r="D1203" s="49" t="s">
        <v>100</v>
      </c>
      <c r="E1203" s="49" t="s">
        <v>927</v>
      </c>
      <c r="F1203" s="68">
        <v>45861</v>
      </c>
      <c r="G1203" s="69" t="s">
        <v>415</v>
      </c>
      <c r="H1203" s="70">
        <v>0.5</v>
      </c>
      <c r="I1203" s="70"/>
      <c r="J1203" s="70"/>
      <c r="K1203" s="71">
        <v>29700</v>
      </c>
      <c r="L1203" s="6" t="s">
        <v>526</v>
      </c>
      <c r="M1203" s="6" t="s">
        <v>517</v>
      </c>
      <c r="N1203" s="6">
        <v>1</v>
      </c>
      <c r="O1203" s="6"/>
      <c r="P1203" s="6"/>
    </row>
    <row r="1204" spans="1:16" ht="15.75" customHeight="1" x14ac:dyDescent="0.3">
      <c r="A1204" s="67">
        <v>1201</v>
      </c>
      <c r="B1204" s="67" t="s">
        <v>499</v>
      </c>
      <c r="C1204" s="49" t="s">
        <v>138</v>
      </c>
      <c r="D1204" s="49" t="s">
        <v>100</v>
      </c>
      <c r="E1204" s="49" t="s">
        <v>928</v>
      </c>
      <c r="F1204" s="68">
        <v>45861</v>
      </c>
      <c r="G1204" s="69" t="s">
        <v>415</v>
      </c>
      <c r="H1204" s="70">
        <v>6</v>
      </c>
      <c r="I1204" s="70"/>
      <c r="J1204" s="70"/>
      <c r="K1204" s="71">
        <v>356400</v>
      </c>
      <c r="L1204" s="6" t="s">
        <v>516</v>
      </c>
      <c r="M1204" s="6" t="s">
        <v>517</v>
      </c>
      <c r="N1204" s="6">
        <v>0</v>
      </c>
      <c r="O1204" s="6"/>
      <c r="P1204" s="6"/>
    </row>
    <row r="1205" spans="1:16" ht="15.75" customHeight="1" x14ac:dyDescent="0.3">
      <c r="A1205" s="67">
        <v>1202</v>
      </c>
      <c r="B1205" s="67" t="s">
        <v>499</v>
      </c>
      <c r="C1205" s="49" t="s">
        <v>150</v>
      </c>
      <c r="D1205" s="49" t="s">
        <v>151</v>
      </c>
      <c r="E1205" s="49" t="s">
        <v>929</v>
      </c>
      <c r="F1205" s="68">
        <v>45861</v>
      </c>
      <c r="G1205" s="69" t="s">
        <v>709</v>
      </c>
      <c r="H1205" s="70">
        <v>4</v>
      </c>
      <c r="I1205" s="70"/>
      <c r="J1205" s="70"/>
      <c r="K1205" s="71">
        <v>316800</v>
      </c>
      <c r="L1205" s="6" t="s">
        <v>516</v>
      </c>
      <c r="M1205" s="6" t="s">
        <v>917</v>
      </c>
      <c r="N1205" s="6">
        <v>0</v>
      </c>
      <c r="O1205" s="6"/>
      <c r="P1205" s="6"/>
    </row>
    <row r="1206" spans="1:16" ht="15.75" customHeight="1" x14ac:dyDescent="0.3">
      <c r="A1206" s="67">
        <v>1203</v>
      </c>
      <c r="B1206" s="67" t="s">
        <v>444</v>
      </c>
      <c r="C1206" s="49" t="s">
        <v>234</v>
      </c>
      <c r="D1206" s="49" t="s">
        <v>26</v>
      </c>
      <c r="E1206" s="49" t="s">
        <v>930</v>
      </c>
      <c r="F1206" s="68">
        <v>45861</v>
      </c>
      <c r="G1206" s="69" t="s">
        <v>664</v>
      </c>
      <c r="H1206" s="70">
        <v>4</v>
      </c>
      <c r="I1206" s="70"/>
      <c r="J1206" s="70"/>
      <c r="K1206" s="71">
        <v>158400</v>
      </c>
      <c r="L1206" s="6" t="s">
        <v>545</v>
      </c>
      <c r="M1206" s="6" t="s">
        <v>514</v>
      </c>
      <c r="N1206" s="6">
        <v>6</v>
      </c>
      <c r="O1206" s="6"/>
      <c r="P1206" s="6"/>
    </row>
    <row r="1207" spans="1:16" ht="15.75" customHeight="1" x14ac:dyDescent="0.3">
      <c r="A1207" s="67">
        <v>1204</v>
      </c>
      <c r="B1207" s="67" t="s">
        <v>444</v>
      </c>
      <c r="C1207" s="49" t="s">
        <v>233</v>
      </c>
      <c r="D1207" s="49" t="s">
        <v>26</v>
      </c>
      <c r="E1207" s="49" t="s">
        <v>247</v>
      </c>
      <c r="F1207" s="68">
        <v>45861</v>
      </c>
      <c r="G1207" s="69" t="s">
        <v>664</v>
      </c>
      <c r="H1207" s="70">
        <v>3</v>
      </c>
      <c r="I1207" s="70"/>
      <c r="J1207" s="70"/>
      <c r="K1207" s="71">
        <v>118800</v>
      </c>
      <c r="L1207" s="6" t="s">
        <v>545</v>
      </c>
      <c r="M1207" s="6" t="s">
        <v>514</v>
      </c>
      <c r="N1207" s="6">
        <v>0</v>
      </c>
      <c r="O1207" s="6"/>
      <c r="P1207" s="6"/>
    </row>
    <row r="1208" spans="1:16" ht="15.75" customHeight="1" x14ac:dyDescent="0.3">
      <c r="A1208" s="67">
        <v>1205</v>
      </c>
      <c r="B1208" s="67" t="s">
        <v>444</v>
      </c>
      <c r="C1208" s="49" t="s">
        <v>314</v>
      </c>
      <c r="D1208" s="49" t="s">
        <v>100</v>
      </c>
      <c r="E1208" s="49" t="s">
        <v>315</v>
      </c>
      <c r="F1208" s="68">
        <v>45861</v>
      </c>
      <c r="G1208" s="69" t="s">
        <v>906</v>
      </c>
      <c r="H1208" s="70">
        <v>0.3</v>
      </c>
      <c r="I1208" s="70"/>
      <c r="J1208" s="70"/>
      <c r="K1208" s="71">
        <v>285120</v>
      </c>
      <c r="L1208" s="6" t="s">
        <v>554</v>
      </c>
      <c r="M1208" s="6" t="s">
        <v>517</v>
      </c>
      <c r="N1208" s="6">
        <v>0</v>
      </c>
      <c r="O1208" s="6"/>
      <c r="P1208" s="6"/>
    </row>
    <row r="1209" spans="1:16" ht="15.75" customHeight="1" x14ac:dyDescent="0.3">
      <c r="A1209" s="67">
        <v>1206</v>
      </c>
      <c r="B1209" s="67" t="s">
        <v>535</v>
      </c>
      <c r="C1209" s="49" t="s">
        <v>314</v>
      </c>
      <c r="D1209" s="49" t="s">
        <v>100</v>
      </c>
      <c r="E1209" s="49" t="s">
        <v>315</v>
      </c>
      <c r="F1209" s="68">
        <v>45861</v>
      </c>
      <c r="G1209" s="69" t="s">
        <v>906</v>
      </c>
      <c r="H1209" s="70">
        <v>0.3</v>
      </c>
      <c r="I1209" s="70"/>
      <c r="J1209" s="70"/>
      <c r="K1209" s="71">
        <v>285120</v>
      </c>
      <c r="L1209" s="6" t="s">
        <v>554</v>
      </c>
      <c r="M1209" s="6" t="s">
        <v>517</v>
      </c>
      <c r="N1209" s="6">
        <v>0.3</v>
      </c>
      <c r="O1209" s="6"/>
      <c r="P1209" s="6"/>
    </row>
    <row r="1210" spans="1:16" ht="15.75" customHeight="1" x14ac:dyDescent="0.3">
      <c r="A1210" s="67">
        <v>1207</v>
      </c>
      <c r="B1210" s="67" t="s">
        <v>490</v>
      </c>
      <c r="C1210" s="49" t="s">
        <v>216</v>
      </c>
      <c r="D1210" s="49" t="s">
        <v>102</v>
      </c>
      <c r="E1210" s="49" t="s">
        <v>931</v>
      </c>
      <c r="F1210" s="68">
        <v>45861</v>
      </c>
      <c r="G1210" s="69" t="s">
        <v>466</v>
      </c>
      <c r="H1210" s="70">
        <v>7</v>
      </c>
      <c r="I1210" s="70"/>
      <c r="J1210" s="70"/>
      <c r="K1210" s="71">
        <v>296989</v>
      </c>
      <c r="L1210" s="6" t="s">
        <v>526</v>
      </c>
      <c r="M1210" s="6" t="s">
        <v>505</v>
      </c>
      <c r="N1210" s="6">
        <v>4</v>
      </c>
      <c r="O1210" s="6"/>
      <c r="P1210" s="6"/>
    </row>
    <row r="1211" spans="1:16" ht="15.75" customHeight="1" x14ac:dyDescent="0.3">
      <c r="A1211" s="67">
        <v>1208</v>
      </c>
      <c r="B1211" s="67" t="s">
        <v>490</v>
      </c>
      <c r="C1211" s="49" t="s">
        <v>138</v>
      </c>
      <c r="D1211" s="49" t="s">
        <v>100</v>
      </c>
      <c r="E1211" s="49" t="s">
        <v>932</v>
      </c>
      <c r="F1211" s="68">
        <v>45861</v>
      </c>
      <c r="G1211" s="69" t="s">
        <v>415</v>
      </c>
      <c r="H1211" s="70">
        <v>6</v>
      </c>
      <c r="I1211" s="70"/>
      <c r="J1211" s="70"/>
      <c r="K1211" s="71">
        <v>356400</v>
      </c>
      <c r="L1211" s="6" t="s">
        <v>516</v>
      </c>
      <c r="M1211" s="6" t="s">
        <v>517</v>
      </c>
      <c r="N1211" s="6">
        <v>0</v>
      </c>
      <c r="O1211" s="6"/>
      <c r="P1211" s="6"/>
    </row>
    <row r="1212" spans="1:16" ht="15.75" customHeight="1" x14ac:dyDescent="0.3">
      <c r="A1212" s="67">
        <v>1209</v>
      </c>
      <c r="B1212" s="67" t="s">
        <v>497</v>
      </c>
      <c r="C1212" s="49" t="s">
        <v>138</v>
      </c>
      <c r="D1212" s="49" t="s">
        <v>100</v>
      </c>
      <c r="E1212" s="49" t="s">
        <v>933</v>
      </c>
      <c r="F1212" s="68">
        <v>45861</v>
      </c>
      <c r="G1212" s="69" t="s">
        <v>415</v>
      </c>
      <c r="H1212" s="70">
        <v>6</v>
      </c>
      <c r="I1212" s="70"/>
      <c r="J1212" s="70"/>
      <c r="K1212" s="71">
        <v>356400</v>
      </c>
      <c r="L1212" s="6" t="s">
        <v>543</v>
      </c>
      <c r="M1212" s="6" t="s">
        <v>517</v>
      </c>
      <c r="N1212" s="6">
        <v>0</v>
      </c>
      <c r="O1212" s="6"/>
      <c r="P1212" s="6"/>
    </row>
    <row r="1213" spans="1:16" ht="15.75" customHeight="1" x14ac:dyDescent="0.3">
      <c r="A1213" s="67">
        <v>1210</v>
      </c>
      <c r="B1213" s="67" t="s">
        <v>444</v>
      </c>
      <c r="C1213" s="49" t="s">
        <v>234</v>
      </c>
      <c r="D1213" s="49" t="s">
        <v>26</v>
      </c>
      <c r="E1213" s="49" t="s">
        <v>934</v>
      </c>
      <c r="F1213" s="68">
        <v>45862</v>
      </c>
      <c r="G1213" s="69" t="s">
        <v>662</v>
      </c>
      <c r="H1213" s="70">
        <v>4</v>
      </c>
      <c r="I1213" s="70"/>
      <c r="J1213" s="70"/>
      <c r="K1213" s="71">
        <v>345000.00000000093</v>
      </c>
      <c r="L1213" s="6" t="s">
        <v>545</v>
      </c>
      <c r="M1213" s="6" t="s">
        <v>514</v>
      </c>
      <c r="N1213" s="6">
        <v>8</v>
      </c>
      <c r="O1213" s="6"/>
      <c r="P1213" s="6"/>
    </row>
    <row r="1214" spans="1:16" ht="15.75" customHeight="1" x14ac:dyDescent="0.3">
      <c r="A1214" s="67">
        <v>1211</v>
      </c>
      <c r="B1214" s="67" t="s">
        <v>444</v>
      </c>
      <c r="C1214" s="49" t="s">
        <v>138</v>
      </c>
      <c r="D1214" s="49" t="s">
        <v>100</v>
      </c>
      <c r="E1214" s="49" t="s">
        <v>935</v>
      </c>
      <c r="F1214" s="68">
        <v>45862</v>
      </c>
      <c r="G1214" s="69" t="s">
        <v>415</v>
      </c>
      <c r="H1214" s="70">
        <v>5</v>
      </c>
      <c r="I1214" s="70"/>
      <c r="J1214" s="70"/>
      <c r="K1214" s="71">
        <v>323437.50000000087</v>
      </c>
      <c r="L1214" s="6" t="s">
        <v>543</v>
      </c>
      <c r="M1214" s="6" t="s">
        <v>517</v>
      </c>
      <c r="N1214" s="6">
        <v>0</v>
      </c>
      <c r="O1214" s="6"/>
      <c r="P1214" s="6"/>
    </row>
    <row r="1215" spans="1:16" ht="15.75" customHeight="1" x14ac:dyDescent="0.3">
      <c r="A1215" s="67">
        <v>1212</v>
      </c>
      <c r="B1215" s="67" t="s">
        <v>471</v>
      </c>
      <c r="C1215" s="49" t="s">
        <v>295</v>
      </c>
      <c r="D1215" s="49" t="s">
        <v>42</v>
      </c>
      <c r="E1215" s="49" t="s">
        <v>296</v>
      </c>
      <c r="F1215" s="68">
        <v>45862</v>
      </c>
      <c r="G1215" s="69" t="s">
        <v>838</v>
      </c>
      <c r="H1215" s="70">
        <v>0.25</v>
      </c>
      <c r="I1215" s="70"/>
      <c r="J1215" s="70"/>
      <c r="K1215" s="71">
        <v>86250.000000000233</v>
      </c>
      <c r="L1215" s="6" t="s">
        <v>713</v>
      </c>
      <c r="M1215" s="6" t="s">
        <v>917</v>
      </c>
      <c r="N1215" s="6">
        <v>0</v>
      </c>
      <c r="O1215" s="6"/>
      <c r="P1215" s="6"/>
    </row>
    <row r="1216" spans="1:16" ht="15.75" customHeight="1" x14ac:dyDescent="0.3">
      <c r="A1216" s="67">
        <v>1213</v>
      </c>
      <c r="B1216" s="67" t="s">
        <v>471</v>
      </c>
      <c r="C1216" s="72" t="s">
        <v>138</v>
      </c>
      <c r="D1216" s="49" t="s">
        <v>100</v>
      </c>
      <c r="E1216" s="49" t="s">
        <v>936</v>
      </c>
      <c r="F1216" s="68">
        <v>45862</v>
      </c>
      <c r="G1216" s="69" t="s">
        <v>415</v>
      </c>
      <c r="H1216" s="70">
        <v>6</v>
      </c>
      <c r="I1216" s="70"/>
      <c r="J1216" s="70"/>
      <c r="K1216" s="71">
        <v>388125.00000000105</v>
      </c>
      <c r="L1216" s="6" t="s">
        <v>516</v>
      </c>
      <c r="M1216" s="6" t="s">
        <v>517</v>
      </c>
      <c r="N1216" s="6">
        <v>0</v>
      </c>
      <c r="O1216" s="6"/>
      <c r="P1216" s="6"/>
    </row>
    <row r="1217" spans="1:16" ht="15.75" customHeight="1" x14ac:dyDescent="0.3">
      <c r="A1217" s="67">
        <v>1214</v>
      </c>
      <c r="B1217" s="67" t="s">
        <v>471</v>
      </c>
      <c r="C1217" s="72" t="s">
        <v>150</v>
      </c>
      <c r="D1217" s="49" t="s">
        <v>151</v>
      </c>
      <c r="E1217" s="49" t="s">
        <v>937</v>
      </c>
      <c r="F1217" s="68">
        <v>45862</v>
      </c>
      <c r="G1217" s="69" t="s">
        <v>709</v>
      </c>
      <c r="H1217" s="70">
        <v>1</v>
      </c>
      <c r="I1217" s="70"/>
      <c r="J1217" s="70"/>
      <c r="K1217" s="71">
        <v>86250.000000000233</v>
      </c>
      <c r="L1217" s="6" t="s">
        <v>516</v>
      </c>
      <c r="M1217" s="6" t="s">
        <v>917</v>
      </c>
      <c r="N1217" s="6">
        <v>0</v>
      </c>
      <c r="O1217" s="6"/>
      <c r="P1217" s="6"/>
    </row>
    <row r="1218" spans="1:16" ht="15.75" customHeight="1" x14ac:dyDescent="0.3">
      <c r="A1218" s="67">
        <v>1215</v>
      </c>
      <c r="B1218" s="67" t="s">
        <v>497</v>
      </c>
      <c r="C1218" s="72" t="s">
        <v>211</v>
      </c>
      <c r="D1218" s="49" t="s">
        <v>102</v>
      </c>
      <c r="E1218" s="49" t="s">
        <v>938</v>
      </c>
      <c r="F1218" s="68">
        <v>45862</v>
      </c>
      <c r="G1218" s="69" t="s">
        <v>466</v>
      </c>
      <c r="H1218" s="70">
        <v>8</v>
      </c>
      <c r="I1218" s="70"/>
      <c r="J1218" s="70"/>
      <c r="K1218" s="71">
        <v>394258.33333333442</v>
      </c>
      <c r="L1218" s="6" t="s">
        <v>509</v>
      </c>
      <c r="M1218" s="6" t="s">
        <v>505</v>
      </c>
      <c r="N1218" s="6">
        <v>5</v>
      </c>
      <c r="O1218" s="6"/>
      <c r="P1218" s="6"/>
    </row>
    <row r="1219" spans="1:16" ht="15.75" customHeight="1" x14ac:dyDescent="0.3">
      <c r="A1219" s="67">
        <v>1216</v>
      </c>
      <c r="B1219" s="67" t="s">
        <v>497</v>
      </c>
      <c r="C1219" s="49" t="s">
        <v>138</v>
      </c>
      <c r="D1219" s="49" t="s">
        <v>100</v>
      </c>
      <c r="E1219" s="49" t="s">
        <v>939</v>
      </c>
      <c r="F1219" s="68">
        <v>45862</v>
      </c>
      <c r="G1219" s="69" t="s">
        <v>415</v>
      </c>
      <c r="H1219" s="70">
        <v>6</v>
      </c>
      <c r="I1219" s="70"/>
      <c r="J1219" s="70"/>
      <c r="K1219" s="71">
        <v>388125.00000000105</v>
      </c>
      <c r="L1219" s="6" t="s">
        <v>554</v>
      </c>
      <c r="M1219" s="6" t="s">
        <v>517</v>
      </c>
      <c r="N1219" s="6">
        <v>0</v>
      </c>
      <c r="O1219" s="6"/>
      <c r="P1219" s="6"/>
    </row>
    <row r="1220" spans="1:16" ht="15.75" customHeight="1" x14ac:dyDescent="0.3">
      <c r="A1220" s="67">
        <v>1217</v>
      </c>
      <c r="B1220" s="67" t="s">
        <v>463</v>
      </c>
      <c r="C1220" s="49" t="s">
        <v>132</v>
      </c>
      <c r="D1220" s="49" t="s">
        <v>102</v>
      </c>
      <c r="E1220" s="49" t="s">
        <v>940</v>
      </c>
      <c r="F1220" s="68">
        <v>45862</v>
      </c>
      <c r="G1220" s="69" t="s">
        <v>941</v>
      </c>
      <c r="H1220" s="70">
        <v>4</v>
      </c>
      <c r="I1220" s="70"/>
      <c r="J1220" s="70"/>
      <c r="K1220" s="71">
        <v>1339999.9999999949</v>
      </c>
      <c r="L1220" s="6" t="s">
        <v>526</v>
      </c>
      <c r="M1220" s="6" t="s">
        <v>505</v>
      </c>
      <c r="N1220" s="6">
        <v>5</v>
      </c>
      <c r="O1220" s="6"/>
      <c r="P1220" s="6"/>
    </row>
    <row r="1221" spans="1:16" ht="15.75" customHeight="1" x14ac:dyDescent="0.3">
      <c r="A1221" s="67">
        <v>1218</v>
      </c>
      <c r="B1221" s="67" t="s">
        <v>463</v>
      </c>
      <c r="C1221" s="49" t="s">
        <v>134</v>
      </c>
      <c r="D1221" s="49" t="s">
        <v>102</v>
      </c>
      <c r="E1221" s="49" t="s">
        <v>942</v>
      </c>
      <c r="F1221" s="68">
        <v>45862</v>
      </c>
      <c r="G1221" s="69" t="s">
        <v>415</v>
      </c>
      <c r="H1221" s="70">
        <v>3</v>
      </c>
      <c r="I1221" s="70"/>
      <c r="J1221" s="70"/>
      <c r="K1221" s="71">
        <v>167499.99999999936</v>
      </c>
      <c r="L1221" s="6" t="s">
        <v>526</v>
      </c>
      <c r="M1221" s="6" t="s">
        <v>580</v>
      </c>
      <c r="N1221" s="6">
        <v>5</v>
      </c>
      <c r="O1221" s="6"/>
      <c r="P1221" s="6"/>
    </row>
    <row r="1222" spans="1:16" ht="15.75" customHeight="1" x14ac:dyDescent="0.3">
      <c r="A1222" s="67">
        <v>1219</v>
      </c>
      <c r="B1222" s="67" t="s">
        <v>463</v>
      </c>
      <c r="C1222" s="49" t="s">
        <v>625</v>
      </c>
      <c r="D1222" s="49" t="s">
        <v>100</v>
      </c>
      <c r="E1222" s="49" t="s">
        <v>943</v>
      </c>
      <c r="F1222" s="68">
        <v>45862</v>
      </c>
      <c r="G1222" s="69" t="s">
        <v>944</v>
      </c>
      <c r="H1222" s="70">
        <v>9</v>
      </c>
      <c r="I1222" s="70"/>
      <c r="J1222" s="70"/>
      <c r="K1222" s="71">
        <v>376874.99999999854</v>
      </c>
      <c r="L1222" s="6" t="s">
        <v>618</v>
      </c>
      <c r="M1222" s="6" t="s">
        <v>669</v>
      </c>
      <c r="N1222" s="6">
        <v>0</v>
      </c>
      <c r="O1222" s="6"/>
      <c r="P1222" s="6"/>
    </row>
    <row r="1223" spans="1:16" ht="15.75" customHeight="1" x14ac:dyDescent="0.3">
      <c r="A1223" s="67">
        <v>1220</v>
      </c>
      <c r="B1223" s="67" t="s">
        <v>474</v>
      </c>
      <c r="C1223" s="49" t="s">
        <v>945</v>
      </c>
      <c r="D1223" s="49" t="s">
        <v>946</v>
      </c>
      <c r="E1223" s="49" t="s">
        <v>947</v>
      </c>
      <c r="F1223" s="68">
        <v>45862</v>
      </c>
      <c r="G1223" s="69" t="s">
        <v>451</v>
      </c>
      <c r="H1223" s="70">
        <v>0.2</v>
      </c>
      <c r="I1223" s="70"/>
      <c r="J1223" s="70"/>
      <c r="K1223" s="71">
        <v>70000.000000000131</v>
      </c>
      <c r="L1223" s="6" t="s">
        <v>530</v>
      </c>
      <c r="M1223" s="6" t="s">
        <v>531</v>
      </c>
      <c r="N1223" s="6">
        <v>1</v>
      </c>
      <c r="O1223" s="6"/>
      <c r="P1223" s="6"/>
    </row>
    <row r="1224" spans="1:16" ht="15.75" customHeight="1" x14ac:dyDescent="0.3">
      <c r="A1224" s="67">
        <v>1221</v>
      </c>
      <c r="B1224" s="67" t="s">
        <v>474</v>
      </c>
      <c r="C1224" s="49" t="s">
        <v>146</v>
      </c>
      <c r="D1224" s="49" t="s">
        <v>100</v>
      </c>
      <c r="E1224" s="49" t="s">
        <v>948</v>
      </c>
      <c r="F1224" s="68">
        <v>45862</v>
      </c>
      <c r="G1224" s="69" t="s">
        <v>451</v>
      </c>
      <c r="H1224" s="70">
        <v>0.5</v>
      </c>
      <c r="I1224" s="70"/>
      <c r="J1224" s="70"/>
      <c r="K1224" s="71">
        <v>87500.00000000016</v>
      </c>
      <c r="L1224" s="6" t="s">
        <v>530</v>
      </c>
      <c r="M1224" s="6" t="s">
        <v>531</v>
      </c>
      <c r="N1224" s="6">
        <v>1</v>
      </c>
      <c r="O1224" s="6"/>
      <c r="P1224" s="6"/>
    </row>
    <row r="1225" spans="1:16" ht="15.75" customHeight="1" x14ac:dyDescent="0.3">
      <c r="A1225" s="67">
        <v>1222</v>
      </c>
      <c r="B1225" s="67" t="s">
        <v>949</v>
      </c>
      <c r="C1225" s="49" t="s">
        <v>308</v>
      </c>
      <c r="D1225" s="49" t="s">
        <v>100</v>
      </c>
      <c r="E1225" s="49" t="s">
        <v>309</v>
      </c>
      <c r="F1225" s="68">
        <v>45862</v>
      </c>
      <c r="G1225" s="69" t="s">
        <v>435</v>
      </c>
      <c r="H1225" s="70">
        <v>76</v>
      </c>
      <c r="I1225" s="70"/>
      <c r="J1225" s="70"/>
      <c r="K1225" s="71">
        <v>126666.66666666658</v>
      </c>
      <c r="L1225" s="6" t="s">
        <v>680</v>
      </c>
      <c r="M1225" s="66">
        <v>1210</v>
      </c>
      <c r="N1225" s="6">
        <v>0</v>
      </c>
      <c r="O1225" s="6"/>
      <c r="P1225" s="6"/>
    </row>
    <row r="1226" spans="1:16" ht="15.75" customHeight="1" x14ac:dyDescent="0.3">
      <c r="A1226" s="67">
        <v>1223</v>
      </c>
      <c r="B1226" s="67" t="s">
        <v>949</v>
      </c>
      <c r="C1226" s="49" t="s">
        <v>150</v>
      </c>
      <c r="D1226" s="49" t="s">
        <v>151</v>
      </c>
      <c r="E1226" s="49" t="s">
        <v>950</v>
      </c>
      <c r="F1226" s="68">
        <v>45862</v>
      </c>
      <c r="G1226" s="69" t="s">
        <v>726</v>
      </c>
      <c r="H1226" s="70">
        <v>5</v>
      </c>
      <c r="I1226" s="70"/>
      <c r="J1226" s="70"/>
      <c r="K1226" s="71">
        <v>124999.99999999993</v>
      </c>
      <c r="L1226" s="6" t="s">
        <v>680</v>
      </c>
      <c r="M1226" s="66">
        <v>1211</v>
      </c>
      <c r="N1226" s="6">
        <v>0</v>
      </c>
      <c r="O1226" s="6"/>
      <c r="P1226" s="6"/>
    </row>
    <row r="1227" spans="1:16" ht="15.75" customHeight="1" x14ac:dyDescent="0.3">
      <c r="A1227" s="67">
        <v>1224</v>
      </c>
      <c r="B1227" s="67" t="s">
        <v>430</v>
      </c>
      <c r="C1227" s="49" t="s">
        <v>150</v>
      </c>
      <c r="D1227" s="49" t="s">
        <v>151</v>
      </c>
      <c r="E1227" s="49" t="s">
        <v>951</v>
      </c>
      <c r="F1227" s="68">
        <v>45861</v>
      </c>
      <c r="G1227" s="69" t="s">
        <v>709</v>
      </c>
      <c r="H1227" s="70">
        <v>4</v>
      </c>
      <c r="I1227" s="70"/>
      <c r="J1227" s="70"/>
      <c r="K1227" s="71">
        <v>310000.00000000029</v>
      </c>
      <c r="L1227" s="6" t="s">
        <v>558</v>
      </c>
      <c r="M1227" s="66" t="s">
        <v>917</v>
      </c>
      <c r="N1227" s="6">
        <v>0</v>
      </c>
      <c r="O1227" s="6"/>
      <c r="P1227" s="6"/>
    </row>
    <row r="1228" spans="1:16" ht="15.75" customHeight="1" x14ac:dyDescent="0.3">
      <c r="A1228" s="67">
        <v>1225</v>
      </c>
      <c r="B1228" s="67" t="s">
        <v>430</v>
      </c>
      <c r="C1228" s="49" t="s">
        <v>314</v>
      </c>
      <c r="D1228" s="49" t="s">
        <v>100</v>
      </c>
      <c r="E1228" s="49" t="s">
        <v>315</v>
      </c>
      <c r="F1228" s="68">
        <v>45861</v>
      </c>
      <c r="G1228" s="69" t="s">
        <v>906</v>
      </c>
      <c r="H1228" s="70">
        <v>1</v>
      </c>
      <c r="I1228" s="70"/>
      <c r="J1228" s="70"/>
      <c r="K1228" s="71">
        <v>930000.00000000093</v>
      </c>
      <c r="L1228" s="6" t="s">
        <v>554</v>
      </c>
      <c r="M1228" s="66" t="s">
        <v>517</v>
      </c>
      <c r="N1228" s="6">
        <v>0</v>
      </c>
      <c r="O1228" s="6"/>
      <c r="P1228" s="6"/>
    </row>
    <row r="1229" spans="1:16" ht="15.75" customHeight="1" x14ac:dyDescent="0.3">
      <c r="A1229" s="67">
        <v>1226</v>
      </c>
      <c r="B1229" s="67" t="s">
        <v>430</v>
      </c>
      <c r="C1229" s="49" t="s">
        <v>138</v>
      </c>
      <c r="D1229" s="49" t="s">
        <v>100</v>
      </c>
      <c r="E1229" s="49" t="s">
        <v>952</v>
      </c>
      <c r="F1229" s="68">
        <v>45862</v>
      </c>
      <c r="G1229" s="69" t="s">
        <v>415</v>
      </c>
      <c r="H1229" s="70">
        <v>2</v>
      </c>
      <c r="I1229" s="70"/>
      <c r="J1229" s="70"/>
      <c r="K1229" s="71">
        <v>116250.00000000012</v>
      </c>
      <c r="L1229" s="6" t="s">
        <v>504</v>
      </c>
      <c r="M1229" s="66" t="s">
        <v>953</v>
      </c>
      <c r="N1229" s="6">
        <v>0</v>
      </c>
      <c r="O1229" s="6"/>
      <c r="P1229" s="6"/>
    </row>
    <row r="1230" spans="1:16" ht="15.75" customHeight="1" x14ac:dyDescent="0.3">
      <c r="A1230" s="67">
        <v>1227</v>
      </c>
      <c r="B1230" s="67" t="s">
        <v>430</v>
      </c>
      <c r="C1230" s="49" t="s">
        <v>138</v>
      </c>
      <c r="D1230" s="49" t="s">
        <v>100</v>
      </c>
      <c r="E1230" s="49" t="s">
        <v>952</v>
      </c>
      <c r="F1230" s="68">
        <v>45862</v>
      </c>
      <c r="G1230" s="69" t="s">
        <v>415</v>
      </c>
      <c r="H1230" s="70">
        <v>4</v>
      </c>
      <c r="I1230" s="70"/>
      <c r="J1230" s="70"/>
      <c r="K1230" s="71">
        <v>232500.00000000023</v>
      </c>
      <c r="L1230" s="6" t="s">
        <v>554</v>
      </c>
      <c r="M1230" s="66" t="s">
        <v>517</v>
      </c>
      <c r="N1230" s="6">
        <v>0</v>
      </c>
      <c r="O1230" s="6"/>
      <c r="P1230" s="6"/>
    </row>
    <row r="1231" spans="1:16" ht="15.75" customHeight="1" x14ac:dyDescent="0.3">
      <c r="A1231" s="67">
        <v>1228</v>
      </c>
      <c r="B1231" s="67" t="s">
        <v>430</v>
      </c>
      <c r="C1231" s="49" t="s">
        <v>150</v>
      </c>
      <c r="D1231" s="49" t="s">
        <v>151</v>
      </c>
      <c r="E1231" s="49" t="s">
        <v>954</v>
      </c>
      <c r="F1231" s="68">
        <v>45862</v>
      </c>
      <c r="G1231" s="69" t="s">
        <v>709</v>
      </c>
      <c r="H1231" s="70">
        <v>1.5</v>
      </c>
      <c r="I1231" s="70"/>
      <c r="J1231" s="70"/>
      <c r="K1231" s="71">
        <v>116250.00000000012</v>
      </c>
      <c r="L1231" s="6" t="s">
        <v>554</v>
      </c>
      <c r="M1231" s="66" t="s">
        <v>917</v>
      </c>
      <c r="N1231" s="6">
        <v>0</v>
      </c>
      <c r="O1231" s="6"/>
      <c r="P1231" s="6"/>
    </row>
    <row r="1232" spans="1:16" ht="15.75" customHeight="1" x14ac:dyDescent="0.3">
      <c r="A1232" s="67">
        <v>1229</v>
      </c>
      <c r="B1232" s="67" t="s">
        <v>430</v>
      </c>
      <c r="C1232" s="49" t="s">
        <v>502</v>
      </c>
      <c r="D1232" s="49" t="s">
        <v>100</v>
      </c>
      <c r="E1232" s="49" t="s">
        <v>955</v>
      </c>
      <c r="F1232" s="68">
        <v>45862</v>
      </c>
      <c r="G1232" s="69" t="s">
        <v>426</v>
      </c>
      <c r="H1232" s="70">
        <v>1</v>
      </c>
      <c r="I1232" s="70"/>
      <c r="J1232" s="70"/>
      <c r="K1232" s="71">
        <v>38750.000000000036</v>
      </c>
      <c r="L1232" s="6" t="s">
        <v>507</v>
      </c>
      <c r="M1232" s="66" t="s">
        <v>505</v>
      </c>
      <c r="N1232" s="6">
        <v>0</v>
      </c>
      <c r="O1232" s="6"/>
      <c r="P1232" s="6"/>
    </row>
    <row r="1233" spans="1:16" ht="15.75" customHeight="1" x14ac:dyDescent="0.3">
      <c r="A1233" s="67">
        <v>1230</v>
      </c>
      <c r="B1233" s="67" t="s">
        <v>413</v>
      </c>
      <c r="C1233" s="49" t="s">
        <v>97</v>
      </c>
      <c r="D1233" s="49" t="s">
        <v>352</v>
      </c>
      <c r="E1233" s="49" t="s">
        <v>956</v>
      </c>
      <c r="F1233" s="68">
        <v>45861</v>
      </c>
      <c r="G1233" s="69" t="s">
        <v>420</v>
      </c>
      <c r="H1233" s="70">
        <v>1</v>
      </c>
      <c r="I1233" s="70"/>
      <c r="J1233" s="70"/>
      <c r="K1233" s="71">
        <v>164999.99999999953</v>
      </c>
      <c r="L1233" s="6" t="s">
        <v>509</v>
      </c>
      <c r="M1233" s="66" t="s">
        <v>505</v>
      </c>
      <c r="N1233" s="6">
        <v>4</v>
      </c>
      <c r="O1233" s="6"/>
      <c r="P1233" s="6"/>
    </row>
    <row r="1234" spans="1:16" ht="15.75" customHeight="1" x14ac:dyDescent="0.3">
      <c r="A1234" s="67">
        <v>1231</v>
      </c>
      <c r="B1234" s="67" t="s">
        <v>413</v>
      </c>
      <c r="C1234" s="49" t="s">
        <v>132</v>
      </c>
      <c r="D1234" s="49" t="s">
        <v>102</v>
      </c>
      <c r="E1234" s="49" t="s">
        <v>957</v>
      </c>
      <c r="F1234" s="68">
        <v>45861</v>
      </c>
      <c r="G1234" s="69" t="s">
        <v>415</v>
      </c>
      <c r="H1234" s="70">
        <v>1</v>
      </c>
      <c r="I1234" s="70"/>
      <c r="J1234" s="70"/>
      <c r="K1234" s="71">
        <v>41249.999999999884</v>
      </c>
      <c r="L1234" s="6" t="s">
        <v>509</v>
      </c>
      <c r="M1234" s="66" t="s">
        <v>505</v>
      </c>
      <c r="N1234" s="6">
        <v>0</v>
      </c>
      <c r="O1234" s="6"/>
      <c r="P1234" s="6"/>
    </row>
    <row r="1235" spans="1:16" ht="15.75" customHeight="1" x14ac:dyDescent="0.3">
      <c r="A1235" s="67">
        <v>1232</v>
      </c>
      <c r="B1235" s="67" t="s">
        <v>413</v>
      </c>
      <c r="C1235" s="49" t="s">
        <v>132</v>
      </c>
      <c r="D1235" s="49" t="s">
        <v>102</v>
      </c>
      <c r="E1235" s="49" t="s">
        <v>957</v>
      </c>
      <c r="F1235" s="68">
        <v>45862</v>
      </c>
      <c r="G1235" s="69" t="s">
        <v>415</v>
      </c>
      <c r="H1235" s="70">
        <v>6</v>
      </c>
      <c r="I1235" s="70"/>
      <c r="J1235" s="70"/>
      <c r="K1235" s="71">
        <v>247499.99999999927</v>
      </c>
      <c r="L1235" s="6" t="s">
        <v>509</v>
      </c>
      <c r="M1235" s="66" t="s">
        <v>505</v>
      </c>
      <c r="N1235" s="6">
        <v>0</v>
      </c>
      <c r="O1235" s="6"/>
      <c r="P1235" s="6"/>
    </row>
    <row r="1236" spans="1:16" ht="15.75" customHeight="1" x14ac:dyDescent="0.3">
      <c r="A1236" s="67">
        <v>1233</v>
      </c>
      <c r="B1236" s="67" t="s">
        <v>413</v>
      </c>
      <c r="C1236" s="49" t="s">
        <v>135</v>
      </c>
      <c r="D1236" s="49" t="s">
        <v>102</v>
      </c>
      <c r="E1236" s="49" t="s">
        <v>958</v>
      </c>
      <c r="F1236" s="68">
        <v>45862</v>
      </c>
      <c r="G1236" s="69" t="s">
        <v>415</v>
      </c>
      <c r="H1236" s="70">
        <v>1</v>
      </c>
      <c r="I1236" s="70"/>
      <c r="J1236" s="70"/>
      <c r="K1236" s="71">
        <v>54999.99999999984</v>
      </c>
      <c r="L1236" s="6" t="s">
        <v>509</v>
      </c>
      <c r="M1236" s="66" t="s">
        <v>505</v>
      </c>
      <c r="N1236" s="6">
        <v>0</v>
      </c>
      <c r="O1236" s="6"/>
      <c r="P1236" s="6"/>
    </row>
    <row r="1237" spans="1:16" ht="15.75" customHeight="1" x14ac:dyDescent="0.3">
      <c r="A1237" s="67">
        <v>1234</v>
      </c>
      <c r="B1237" s="67" t="s">
        <v>413</v>
      </c>
      <c r="C1237" s="49" t="s">
        <v>138</v>
      </c>
      <c r="D1237" s="49" t="s">
        <v>100</v>
      </c>
      <c r="E1237" s="49" t="s">
        <v>959</v>
      </c>
      <c r="F1237" s="68">
        <v>45861</v>
      </c>
      <c r="G1237" s="69" t="s">
        <v>415</v>
      </c>
      <c r="H1237" s="70">
        <v>6</v>
      </c>
      <c r="I1237" s="70"/>
      <c r="J1237" s="70"/>
      <c r="K1237" s="71">
        <v>371249.99999999895</v>
      </c>
      <c r="L1237" s="6" t="s">
        <v>543</v>
      </c>
      <c r="M1237" s="6" t="s">
        <v>517</v>
      </c>
      <c r="N1237" s="6">
        <v>0</v>
      </c>
      <c r="O1237" s="6"/>
      <c r="P1237" s="6"/>
    </row>
    <row r="1238" spans="1:16" ht="15.75" customHeight="1" x14ac:dyDescent="0.3">
      <c r="A1238" s="67">
        <v>1235</v>
      </c>
      <c r="B1238" s="67" t="s">
        <v>413</v>
      </c>
      <c r="C1238" s="49" t="s">
        <v>138</v>
      </c>
      <c r="D1238" s="49" t="s">
        <v>100</v>
      </c>
      <c r="E1238" s="49" t="s">
        <v>959</v>
      </c>
      <c r="F1238" s="68">
        <v>45862</v>
      </c>
      <c r="G1238" s="69" t="s">
        <v>415</v>
      </c>
      <c r="H1238" s="70">
        <v>6</v>
      </c>
      <c r="I1238" s="70"/>
      <c r="J1238" s="70"/>
      <c r="K1238" s="71">
        <v>371249.99999999895</v>
      </c>
      <c r="L1238" s="6" t="s">
        <v>543</v>
      </c>
      <c r="M1238" s="6" t="s">
        <v>517</v>
      </c>
      <c r="N1238" s="6">
        <v>0</v>
      </c>
      <c r="O1238" s="6"/>
      <c r="P1238" s="6"/>
    </row>
    <row r="1239" spans="1:16" ht="15.75" customHeight="1" x14ac:dyDescent="0.3">
      <c r="A1239" s="67">
        <v>1236</v>
      </c>
      <c r="B1239" s="67" t="s">
        <v>490</v>
      </c>
      <c r="C1239" s="49" t="s">
        <v>138</v>
      </c>
      <c r="D1239" s="49" t="s">
        <v>100</v>
      </c>
      <c r="E1239" s="49" t="s">
        <v>960</v>
      </c>
      <c r="F1239" s="68">
        <v>45862</v>
      </c>
      <c r="G1239" s="69" t="s">
        <v>415</v>
      </c>
      <c r="H1239" s="70">
        <v>6</v>
      </c>
      <c r="I1239" s="70"/>
      <c r="J1239" s="70"/>
      <c r="K1239" s="71">
        <v>371249.99999999895</v>
      </c>
      <c r="L1239" s="6" t="s">
        <v>516</v>
      </c>
      <c r="M1239" s="6" t="s">
        <v>517</v>
      </c>
      <c r="N1239" s="6">
        <v>0</v>
      </c>
      <c r="O1239" s="6"/>
      <c r="P1239" s="6"/>
    </row>
    <row r="1240" spans="1:16" ht="15.75" customHeight="1" x14ac:dyDescent="0.3">
      <c r="A1240" s="67">
        <v>1237</v>
      </c>
      <c r="B1240" s="67" t="s">
        <v>490</v>
      </c>
      <c r="C1240" s="49" t="s">
        <v>217</v>
      </c>
      <c r="D1240" s="49" t="s">
        <v>102</v>
      </c>
      <c r="E1240" s="49" t="s">
        <v>961</v>
      </c>
      <c r="F1240" s="68">
        <v>45862</v>
      </c>
      <c r="G1240" s="69" t="s">
        <v>425</v>
      </c>
      <c r="H1240" s="70">
        <v>2</v>
      </c>
      <c r="I1240" s="70"/>
      <c r="J1240" s="70"/>
      <c r="K1240" s="71">
        <v>123749.99999999964</v>
      </c>
      <c r="L1240" s="6" t="s">
        <v>526</v>
      </c>
      <c r="M1240" s="6" t="s">
        <v>505</v>
      </c>
      <c r="N1240" s="6">
        <v>2</v>
      </c>
      <c r="O1240" s="6"/>
      <c r="P1240" s="6"/>
    </row>
    <row r="1241" spans="1:16" ht="15.75" customHeight="1" x14ac:dyDescent="0.3">
      <c r="A1241" s="67">
        <v>1238</v>
      </c>
      <c r="B1241" s="67" t="s">
        <v>490</v>
      </c>
      <c r="C1241" s="49" t="s">
        <v>216</v>
      </c>
      <c r="D1241" s="49" t="s">
        <v>102</v>
      </c>
      <c r="E1241" s="49" t="s">
        <v>962</v>
      </c>
      <c r="F1241" s="68">
        <v>45862</v>
      </c>
      <c r="G1241" s="69" t="s">
        <v>466</v>
      </c>
      <c r="H1241" s="70">
        <v>3</v>
      </c>
      <c r="I1241" s="70"/>
      <c r="J1241" s="70"/>
      <c r="K1241" s="71">
        <v>132584.37499999962</v>
      </c>
      <c r="L1241" s="6" t="s">
        <v>526</v>
      </c>
      <c r="M1241" s="6" t="s">
        <v>505</v>
      </c>
      <c r="N1241" s="6">
        <v>1</v>
      </c>
      <c r="O1241" s="6"/>
      <c r="P1241" s="6"/>
    </row>
    <row r="1242" spans="1:16" ht="15.75" customHeight="1" x14ac:dyDescent="0.3">
      <c r="A1242" s="67">
        <v>1239</v>
      </c>
      <c r="B1242" s="67" t="s">
        <v>490</v>
      </c>
      <c r="C1242" s="49" t="s">
        <v>214</v>
      </c>
      <c r="D1242" s="49" t="s">
        <v>102</v>
      </c>
      <c r="E1242" s="49" t="s">
        <v>963</v>
      </c>
      <c r="F1242" s="68">
        <v>45862</v>
      </c>
      <c r="G1242" s="69" t="s">
        <v>466</v>
      </c>
      <c r="H1242" s="70">
        <v>2</v>
      </c>
      <c r="I1242" s="70"/>
      <c r="J1242" s="70"/>
      <c r="K1242" s="71">
        <v>123749.99999999964</v>
      </c>
      <c r="L1242" s="6" t="s">
        <v>526</v>
      </c>
      <c r="M1242" s="6" t="s">
        <v>505</v>
      </c>
      <c r="N1242" s="6">
        <v>1</v>
      </c>
      <c r="O1242" s="6"/>
      <c r="P1242" s="6"/>
    </row>
    <row r="1243" spans="1:16" ht="15.75" customHeight="1" x14ac:dyDescent="0.3">
      <c r="A1243" s="67">
        <v>1240</v>
      </c>
      <c r="B1243" s="67" t="s">
        <v>501</v>
      </c>
      <c r="C1243" s="49" t="s">
        <v>214</v>
      </c>
      <c r="D1243" s="49" t="s">
        <v>102</v>
      </c>
      <c r="E1243" s="49" t="s">
        <v>964</v>
      </c>
      <c r="F1243" s="68">
        <v>45863</v>
      </c>
      <c r="G1243" s="69" t="s">
        <v>466</v>
      </c>
      <c r="H1243" s="70">
        <v>3</v>
      </c>
      <c r="I1243" s="70"/>
      <c r="J1243" s="70"/>
      <c r="K1243" s="71">
        <v>179999.99999999983</v>
      </c>
      <c r="L1243" s="6" t="s">
        <v>526</v>
      </c>
      <c r="M1243" s="6" t="s">
        <v>505</v>
      </c>
      <c r="N1243" s="6">
        <v>2</v>
      </c>
      <c r="O1243" s="6"/>
      <c r="P1243" s="6"/>
    </row>
    <row r="1244" spans="1:16" ht="15.75" customHeight="1" x14ac:dyDescent="0.3">
      <c r="A1244" s="67">
        <v>1241</v>
      </c>
      <c r="B1244" s="67" t="s">
        <v>501</v>
      </c>
      <c r="C1244" s="49" t="s">
        <v>136</v>
      </c>
      <c r="D1244" s="49" t="s">
        <v>102</v>
      </c>
      <c r="E1244" s="49" t="s">
        <v>965</v>
      </c>
      <c r="F1244" s="68">
        <v>45863</v>
      </c>
      <c r="G1244" s="69" t="s">
        <v>415</v>
      </c>
      <c r="H1244" s="70">
        <v>1</v>
      </c>
      <c r="I1244" s="70"/>
      <c r="J1244" s="70"/>
      <c r="K1244" s="71">
        <v>79999.999999999927</v>
      </c>
      <c r="L1244" s="6" t="s">
        <v>526</v>
      </c>
      <c r="M1244" s="6" t="s">
        <v>505</v>
      </c>
      <c r="N1244" s="6">
        <v>1</v>
      </c>
      <c r="O1244" s="6"/>
      <c r="P1244" s="6"/>
    </row>
    <row r="1245" spans="1:16" ht="15.75" customHeight="1" x14ac:dyDescent="0.3">
      <c r="A1245" s="67">
        <v>1242</v>
      </c>
      <c r="B1245" s="67" t="s">
        <v>501</v>
      </c>
      <c r="C1245" s="49" t="s">
        <v>138</v>
      </c>
      <c r="D1245" s="49" t="s">
        <v>100</v>
      </c>
      <c r="E1245" s="49" t="s">
        <v>966</v>
      </c>
      <c r="F1245" s="68">
        <v>45863</v>
      </c>
      <c r="G1245" s="69" t="s">
        <v>415</v>
      </c>
      <c r="H1245" s="70">
        <v>1</v>
      </c>
      <c r="I1245" s="70"/>
      <c r="J1245" s="70"/>
      <c r="K1245" s="71">
        <v>59999.999999999942</v>
      </c>
      <c r="L1245" s="6" t="s">
        <v>543</v>
      </c>
      <c r="M1245" s="6" t="s">
        <v>517</v>
      </c>
      <c r="N1245" s="6">
        <v>0</v>
      </c>
      <c r="O1245" s="6"/>
      <c r="P1245" s="6"/>
    </row>
    <row r="1246" spans="1:16" ht="15.75" customHeight="1" x14ac:dyDescent="0.3">
      <c r="A1246" s="67">
        <v>1243</v>
      </c>
      <c r="B1246" s="67" t="s">
        <v>482</v>
      </c>
      <c r="C1246" s="49" t="s">
        <v>310</v>
      </c>
      <c r="D1246" s="49" t="s">
        <v>100</v>
      </c>
      <c r="E1246" s="49" t="s">
        <v>311</v>
      </c>
      <c r="F1246" s="68">
        <v>45863</v>
      </c>
      <c r="G1246" s="69" t="s">
        <v>920</v>
      </c>
      <c r="H1246" s="70">
        <v>2</v>
      </c>
      <c r="I1246" s="70"/>
      <c r="J1246" s="70"/>
      <c r="K1246" s="71">
        <v>10719999.999999959</v>
      </c>
      <c r="L1246" s="6" t="s">
        <v>530</v>
      </c>
      <c r="M1246" s="6" t="s">
        <v>593</v>
      </c>
      <c r="N1246" s="6">
        <v>0</v>
      </c>
      <c r="O1246" s="6"/>
      <c r="P1246" s="6"/>
    </row>
    <row r="1247" spans="1:16" ht="15.75" customHeight="1" x14ac:dyDescent="0.3">
      <c r="A1247" s="67">
        <v>1244</v>
      </c>
      <c r="B1247" s="67" t="s">
        <v>482</v>
      </c>
      <c r="C1247" s="49" t="s">
        <v>146</v>
      </c>
      <c r="D1247" s="72" t="s">
        <v>100</v>
      </c>
      <c r="E1247" s="72" t="s">
        <v>967</v>
      </c>
      <c r="F1247" s="68">
        <v>45863</v>
      </c>
      <c r="G1247" s="69" t="s">
        <v>451</v>
      </c>
      <c r="H1247" s="70">
        <v>3</v>
      </c>
      <c r="I1247" s="70"/>
      <c r="J1247" s="70"/>
      <c r="K1247" s="71">
        <v>502499.99999999808</v>
      </c>
      <c r="L1247" s="6" t="s">
        <v>530</v>
      </c>
      <c r="M1247" s="6" t="s">
        <v>593</v>
      </c>
      <c r="N1247" s="6">
        <v>0</v>
      </c>
      <c r="O1247" s="6"/>
      <c r="P1247" s="6"/>
    </row>
    <row r="1248" spans="1:16" ht="15.75" customHeight="1" x14ac:dyDescent="0.3">
      <c r="A1248" s="67">
        <v>1245</v>
      </c>
      <c r="B1248" s="67" t="s">
        <v>499</v>
      </c>
      <c r="C1248" s="49" t="s">
        <v>150</v>
      </c>
      <c r="D1248" s="72" t="s">
        <v>151</v>
      </c>
      <c r="E1248" s="72" t="s">
        <v>968</v>
      </c>
      <c r="F1248" s="68">
        <v>45863</v>
      </c>
      <c r="G1248" s="69" t="s">
        <v>709</v>
      </c>
      <c r="H1248" s="70">
        <v>2</v>
      </c>
      <c r="I1248" s="70"/>
      <c r="J1248" s="70"/>
      <c r="K1248" s="71">
        <v>159999.99999999985</v>
      </c>
      <c r="L1248" s="6" t="s">
        <v>558</v>
      </c>
      <c r="M1248" s="6" t="s">
        <v>917</v>
      </c>
      <c r="N1248" s="6">
        <v>0</v>
      </c>
      <c r="O1248" s="6"/>
      <c r="P1248" s="6"/>
    </row>
    <row r="1249" spans="1:16" ht="15.75" customHeight="1" x14ac:dyDescent="0.3">
      <c r="A1249" s="67">
        <v>1246</v>
      </c>
      <c r="B1249" s="67" t="s">
        <v>499</v>
      </c>
      <c r="C1249" s="49" t="s">
        <v>138</v>
      </c>
      <c r="D1249" s="72" t="s">
        <v>100</v>
      </c>
      <c r="E1249" s="72" t="s">
        <v>969</v>
      </c>
      <c r="F1249" s="68">
        <v>45863</v>
      </c>
      <c r="G1249" s="69" t="s">
        <v>415</v>
      </c>
      <c r="H1249" s="70">
        <v>6</v>
      </c>
      <c r="I1249" s="70"/>
      <c r="J1249" s="70"/>
      <c r="K1249" s="71">
        <v>359999.99999999965</v>
      </c>
      <c r="L1249" s="6" t="s">
        <v>558</v>
      </c>
      <c r="M1249" s="6" t="s">
        <v>517</v>
      </c>
      <c r="N1249" s="6">
        <v>0</v>
      </c>
      <c r="O1249" s="6"/>
      <c r="P1249" s="6"/>
    </row>
    <row r="1250" spans="1:16" ht="15.75" customHeight="1" x14ac:dyDescent="0.3">
      <c r="A1250" s="67">
        <v>1247</v>
      </c>
      <c r="B1250" s="67" t="s">
        <v>499</v>
      </c>
      <c r="C1250" s="49" t="s">
        <v>970</v>
      </c>
      <c r="D1250" s="72" t="s">
        <v>100</v>
      </c>
      <c r="E1250" s="72" t="s">
        <v>971</v>
      </c>
      <c r="F1250" s="68">
        <v>45863</v>
      </c>
      <c r="G1250" s="69" t="s">
        <v>425</v>
      </c>
      <c r="H1250" s="70">
        <v>4</v>
      </c>
      <c r="I1250" s="70"/>
      <c r="J1250" s="70"/>
      <c r="K1250" s="71">
        <v>159999.99999999985</v>
      </c>
      <c r="L1250" s="6" t="s">
        <v>558</v>
      </c>
      <c r="M1250" s="6" t="s">
        <v>505</v>
      </c>
      <c r="N1250" s="6">
        <v>0</v>
      </c>
      <c r="O1250" s="6"/>
      <c r="P1250" s="6"/>
    </row>
    <row r="1251" spans="1:16" ht="15.75" customHeight="1" x14ac:dyDescent="0.3">
      <c r="A1251" s="67">
        <v>1248</v>
      </c>
      <c r="B1251" s="67" t="s">
        <v>501</v>
      </c>
      <c r="C1251" s="49" t="s">
        <v>150</v>
      </c>
      <c r="D1251" s="49" t="s">
        <v>151</v>
      </c>
      <c r="E1251" s="49" t="s">
        <v>972</v>
      </c>
      <c r="F1251" s="68">
        <v>45863</v>
      </c>
      <c r="G1251" s="69" t="s">
        <v>726</v>
      </c>
      <c r="H1251" s="70">
        <v>1.5</v>
      </c>
      <c r="I1251" s="70"/>
      <c r="J1251" s="70"/>
      <c r="K1251" s="71">
        <v>59999.999999999942</v>
      </c>
      <c r="L1251" s="6" t="s">
        <v>519</v>
      </c>
      <c r="M1251" s="6" t="s">
        <v>505</v>
      </c>
      <c r="N1251" s="6">
        <v>0</v>
      </c>
      <c r="O1251" s="6"/>
      <c r="P1251" s="6"/>
    </row>
    <row r="1252" spans="1:16" ht="15.75" customHeight="1" x14ac:dyDescent="0.3">
      <c r="A1252" s="67">
        <v>1249</v>
      </c>
      <c r="B1252" s="67" t="s">
        <v>459</v>
      </c>
      <c r="C1252" s="49" t="s">
        <v>233</v>
      </c>
      <c r="D1252" s="49" t="s">
        <v>26</v>
      </c>
      <c r="E1252" s="49" t="s">
        <v>247</v>
      </c>
      <c r="F1252" s="68">
        <v>45863</v>
      </c>
      <c r="G1252" s="69" t="s">
        <v>662</v>
      </c>
      <c r="H1252" s="70">
        <v>3</v>
      </c>
      <c r="I1252" s="70"/>
      <c r="J1252" s="70"/>
      <c r="K1252" s="71">
        <v>255000.00000000096</v>
      </c>
      <c r="L1252" s="6" t="s">
        <v>545</v>
      </c>
      <c r="M1252" s="6" t="s">
        <v>514</v>
      </c>
      <c r="N1252" s="6">
        <v>16</v>
      </c>
      <c r="O1252" s="6"/>
      <c r="P1252" s="6"/>
    </row>
    <row r="1253" spans="1:16" ht="15.75" customHeight="1" x14ac:dyDescent="0.3">
      <c r="A1253" s="67">
        <v>1250</v>
      </c>
      <c r="B1253" s="67" t="s">
        <v>459</v>
      </c>
      <c r="C1253" s="49" t="s">
        <v>625</v>
      </c>
      <c r="D1253" s="72" t="s">
        <v>100</v>
      </c>
      <c r="E1253" s="72" t="s">
        <v>973</v>
      </c>
      <c r="F1253" s="68">
        <v>45863</v>
      </c>
      <c r="G1253" s="69" t="s">
        <v>627</v>
      </c>
      <c r="H1253" s="70">
        <v>4</v>
      </c>
      <c r="I1253" s="70"/>
      <c r="J1253" s="70"/>
      <c r="K1253" s="71">
        <v>170000.00000000064</v>
      </c>
      <c r="L1253" s="6" t="s">
        <v>545</v>
      </c>
      <c r="M1253" s="6" t="s">
        <v>669</v>
      </c>
      <c r="N1253" s="6">
        <v>0</v>
      </c>
      <c r="O1253" s="6"/>
      <c r="P1253" s="6"/>
    </row>
    <row r="1254" spans="1:16" ht="15.75" customHeight="1" x14ac:dyDescent="0.3">
      <c r="A1254" s="67">
        <v>1251</v>
      </c>
      <c r="B1254" s="67" t="s">
        <v>444</v>
      </c>
      <c r="C1254" s="49" t="s">
        <v>233</v>
      </c>
      <c r="D1254" s="72" t="s">
        <v>26</v>
      </c>
      <c r="E1254" s="72" t="s">
        <v>974</v>
      </c>
      <c r="F1254" s="68">
        <v>45863</v>
      </c>
      <c r="G1254" s="69" t="s">
        <v>662</v>
      </c>
      <c r="H1254" s="70">
        <v>1</v>
      </c>
      <c r="I1254" s="70"/>
      <c r="J1254" s="70"/>
      <c r="K1254" s="71">
        <v>86250.000000000233</v>
      </c>
      <c r="L1254" s="6" t="s">
        <v>545</v>
      </c>
      <c r="M1254" s="6" t="s">
        <v>514</v>
      </c>
      <c r="N1254" s="6">
        <v>4</v>
      </c>
      <c r="O1254" s="6"/>
      <c r="P1254" s="6"/>
    </row>
    <row r="1255" spans="1:16" ht="15.75" customHeight="1" x14ac:dyDescent="0.3">
      <c r="A1255" s="67">
        <v>1252</v>
      </c>
      <c r="B1255" s="67" t="s">
        <v>444</v>
      </c>
      <c r="C1255" s="49" t="s">
        <v>138</v>
      </c>
      <c r="D1255" s="72" t="s">
        <v>100</v>
      </c>
      <c r="E1255" s="72" t="s">
        <v>975</v>
      </c>
      <c r="F1255" s="68">
        <v>45863</v>
      </c>
      <c r="G1255" s="69" t="s">
        <v>415</v>
      </c>
      <c r="H1255" s="70">
        <v>6</v>
      </c>
      <c r="I1255" s="70"/>
      <c r="J1255" s="70"/>
      <c r="K1255" s="71">
        <v>388125.00000000105</v>
      </c>
      <c r="L1255" s="6" t="s">
        <v>543</v>
      </c>
      <c r="M1255" s="6" t="s">
        <v>517</v>
      </c>
      <c r="N1255" s="6">
        <v>0</v>
      </c>
      <c r="O1255" s="6"/>
      <c r="P1255" s="6"/>
    </row>
    <row r="1256" spans="1:16" ht="15.75" customHeight="1" x14ac:dyDescent="0.3">
      <c r="A1256" s="67">
        <v>1253</v>
      </c>
      <c r="B1256" s="67" t="s">
        <v>444</v>
      </c>
      <c r="C1256" s="49" t="s">
        <v>945</v>
      </c>
      <c r="D1256" s="72" t="s">
        <v>946</v>
      </c>
      <c r="E1256" s="72" t="s">
        <v>976</v>
      </c>
      <c r="F1256" s="68">
        <v>45863</v>
      </c>
      <c r="G1256" s="69" t="s">
        <v>451</v>
      </c>
      <c r="H1256" s="70">
        <v>1</v>
      </c>
      <c r="I1256" s="70"/>
      <c r="J1256" s="70"/>
      <c r="K1256" s="71">
        <v>345000.00000000093</v>
      </c>
      <c r="L1256" s="6" t="s">
        <v>713</v>
      </c>
      <c r="M1256" s="6" t="s">
        <v>917</v>
      </c>
      <c r="N1256" s="6">
        <v>0</v>
      </c>
      <c r="O1256" s="6"/>
      <c r="P1256" s="6"/>
    </row>
    <row r="1257" spans="1:16" ht="15.75" customHeight="1" x14ac:dyDescent="0.3">
      <c r="A1257" s="67">
        <v>1254</v>
      </c>
      <c r="B1257" s="67" t="s">
        <v>463</v>
      </c>
      <c r="C1257" s="49" t="s">
        <v>150</v>
      </c>
      <c r="D1257" s="72" t="s">
        <v>151</v>
      </c>
      <c r="E1257" s="72" t="s">
        <v>977</v>
      </c>
      <c r="F1257" s="68">
        <v>45863</v>
      </c>
      <c r="G1257" s="69" t="s">
        <v>709</v>
      </c>
      <c r="H1257" s="70">
        <v>3.5</v>
      </c>
      <c r="I1257" s="70"/>
      <c r="J1257" s="70"/>
      <c r="K1257" s="71">
        <v>293124.99999999889</v>
      </c>
      <c r="L1257" s="6" t="s">
        <v>558</v>
      </c>
      <c r="M1257" s="6" t="s">
        <v>917</v>
      </c>
      <c r="N1257" s="6">
        <v>0</v>
      </c>
      <c r="O1257" s="6"/>
      <c r="P1257" s="6"/>
    </row>
    <row r="1258" spans="1:16" ht="15.75" customHeight="1" x14ac:dyDescent="0.3">
      <c r="A1258" s="67">
        <v>1255</v>
      </c>
      <c r="B1258" s="67" t="s">
        <v>463</v>
      </c>
      <c r="C1258" s="49" t="s">
        <v>625</v>
      </c>
      <c r="D1258" s="72" t="s">
        <v>100</v>
      </c>
      <c r="E1258" s="72" t="s">
        <v>978</v>
      </c>
      <c r="F1258" s="68">
        <v>45863</v>
      </c>
      <c r="G1258" s="69" t="s">
        <v>627</v>
      </c>
      <c r="H1258" s="70">
        <v>9</v>
      </c>
      <c r="I1258" s="70"/>
      <c r="J1258" s="70"/>
      <c r="K1258" s="71">
        <v>376874.99999999854</v>
      </c>
      <c r="L1258" s="6" t="s">
        <v>618</v>
      </c>
      <c r="M1258" s="6" t="s">
        <v>669</v>
      </c>
      <c r="N1258" s="6">
        <v>0</v>
      </c>
      <c r="O1258" s="6"/>
      <c r="P1258" s="6"/>
    </row>
    <row r="1259" spans="1:16" ht="15.75" customHeight="1" x14ac:dyDescent="0.3">
      <c r="A1259" s="67">
        <v>1256</v>
      </c>
      <c r="B1259" s="67" t="s">
        <v>471</v>
      </c>
      <c r="C1259" s="49" t="s">
        <v>264</v>
      </c>
      <c r="D1259" s="72" t="s">
        <v>100</v>
      </c>
      <c r="E1259" s="72" t="s">
        <v>265</v>
      </c>
      <c r="F1259" s="68">
        <v>45863</v>
      </c>
      <c r="G1259" s="69" t="s">
        <v>820</v>
      </c>
      <c r="H1259" s="70">
        <v>2</v>
      </c>
      <c r="I1259" s="70"/>
      <c r="J1259" s="70"/>
      <c r="K1259" s="71">
        <v>172500.00000000047</v>
      </c>
      <c r="L1259" s="6" t="s">
        <v>516</v>
      </c>
      <c r="M1259" s="6" t="s">
        <v>517</v>
      </c>
      <c r="N1259" s="6">
        <v>0</v>
      </c>
      <c r="O1259" s="6"/>
      <c r="P1259" s="6"/>
    </row>
    <row r="1260" spans="1:16" ht="15.75" customHeight="1" x14ac:dyDescent="0.3">
      <c r="A1260" s="67">
        <v>1257</v>
      </c>
      <c r="B1260" s="67" t="s">
        <v>471</v>
      </c>
      <c r="C1260" s="49" t="s">
        <v>264</v>
      </c>
      <c r="D1260" s="72" t="s">
        <v>100</v>
      </c>
      <c r="E1260" s="72" t="s">
        <v>265</v>
      </c>
      <c r="F1260" s="68">
        <v>45863</v>
      </c>
      <c r="G1260" s="69" t="s">
        <v>765</v>
      </c>
      <c r="H1260" s="70">
        <v>2</v>
      </c>
      <c r="I1260" s="70"/>
      <c r="J1260" s="70"/>
      <c r="K1260" s="71">
        <v>86250.000000000233</v>
      </c>
      <c r="L1260" s="6" t="s">
        <v>680</v>
      </c>
      <c r="M1260" s="6" t="s">
        <v>505</v>
      </c>
      <c r="N1260" s="6">
        <v>1</v>
      </c>
      <c r="O1260" s="6"/>
      <c r="P1260" s="6"/>
    </row>
    <row r="1261" spans="1:16" ht="15.75" customHeight="1" x14ac:dyDescent="0.3">
      <c r="A1261" s="67">
        <v>1258</v>
      </c>
      <c r="B1261" s="67" t="s">
        <v>497</v>
      </c>
      <c r="C1261" s="49" t="s">
        <v>287</v>
      </c>
      <c r="D1261" s="72" t="s">
        <v>53</v>
      </c>
      <c r="E1261" s="72" t="s">
        <v>288</v>
      </c>
      <c r="F1261" s="68">
        <v>45863</v>
      </c>
      <c r="G1261" s="69" t="s">
        <v>466</v>
      </c>
      <c r="H1261" s="70">
        <v>7</v>
      </c>
      <c r="I1261" s="70"/>
      <c r="J1261" s="70"/>
      <c r="K1261" s="71">
        <v>301875.00000000081</v>
      </c>
      <c r="L1261" s="6" t="s">
        <v>509</v>
      </c>
      <c r="M1261" s="74" t="s">
        <v>510</v>
      </c>
      <c r="N1261" s="6">
        <v>3</v>
      </c>
      <c r="O1261" s="6"/>
      <c r="P1261" s="6"/>
    </row>
    <row r="1262" spans="1:16" ht="15.75" customHeight="1" x14ac:dyDescent="0.3">
      <c r="A1262" s="67">
        <v>1259</v>
      </c>
      <c r="B1262" s="67" t="s">
        <v>497</v>
      </c>
      <c r="C1262" s="49" t="s">
        <v>138</v>
      </c>
      <c r="D1262" s="72" t="s">
        <v>100</v>
      </c>
      <c r="E1262" s="72" t="s">
        <v>979</v>
      </c>
      <c r="F1262" s="68">
        <v>45863</v>
      </c>
      <c r="G1262" s="69" t="s">
        <v>415</v>
      </c>
      <c r="H1262" s="70">
        <v>6</v>
      </c>
      <c r="I1262" s="70"/>
      <c r="J1262" s="70"/>
      <c r="K1262" s="71">
        <v>388125.00000000105</v>
      </c>
      <c r="L1262" s="6" t="s">
        <v>554</v>
      </c>
      <c r="M1262" s="6" t="s">
        <v>517</v>
      </c>
      <c r="N1262" s="6">
        <v>0</v>
      </c>
      <c r="O1262" s="6"/>
      <c r="P1262" s="6"/>
    </row>
    <row r="1263" spans="1:16" ht="15.75" customHeight="1" x14ac:dyDescent="0.3">
      <c r="A1263" s="67">
        <v>1260</v>
      </c>
      <c r="B1263" s="67" t="s">
        <v>430</v>
      </c>
      <c r="C1263" s="49" t="s">
        <v>970</v>
      </c>
      <c r="D1263" s="72" t="s">
        <v>100</v>
      </c>
      <c r="E1263" s="72" t="s">
        <v>980</v>
      </c>
      <c r="F1263" s="68">
        <v>45863</v>
      </c>
      <c r="G1263" s="69" t="s">
        <v>425</v>
      </c>
      <c r="H1263" s="70">
        <v>4</v>
      </c>
      <c r="I1263" s="70"/>
      <c r="J1263" s="70"/>
      <c r="K1263" s="71">
        <v>155000.00000000015</v>
      </c>
      <c r="L1263" s="6" t="s">
        <v>554</v>
      </c>
      <c r="M1263" s="6" t="s">
        <v>517</v>
      </c>
      <c r="N1263" s="6">
        <v>0</v>
      </c>
      <c r="O1263" s="6"/>
      <c r="P1263" s="6"/>
    </row>
    <row r="1264" spans="1:16" ht="15.75" customHeight="1" x14ac:dyDescent="0.3">
      <c r="A1264" s="67">
        <v>1261</v>
      </c>
      <c r="B1264" s="67" t="s">
        <v>430</v>
      </c>
      <c r="C1264" s="49" t="s">
        <v>595</v>
      </c>
      <c r="D1264" s="72" t="s">
        <v>102</v>
      </c>
      <c r="E1264" s="72" t="s">
        <v>981</v>
      </c>
      <c r="F1264" s="68">
        <v>45863</v>
      </c>
      <c r="G1264" s="69" t="s">
        <v>415</v>
      </c>
      <c r="H1264" s="70">
        <v>8</v>
      </c>
      <c r="I1264" s="70"/>
      <c r="J1264" s="70"/>
      <c r="K1264" s="71">
        <v>41333.333333333372</v>
      </c>
      <c r="L1264" s="6" t="s">
        <v>507</v>
      </c>
      <c r="M1264" s="6" t="s">
        <v>505</v>
      </c>
      <c r="N1264" s="6">
        <v>1</v>
      </c>
      <c r="O1264" s="6"/>
      <c r="P1264" s="6"/>
    </row>
    <row r="1265" spans="1:16" ht="15.75" customHeight="1" x14ac:dyDescent="0.3">
      <c r="A1265" s="67">
        <v>1262</v>
      </c>
      <c r="B1265" s="67" t="s">
        <v>430</v>
      </c>
      <c r="C1265" s="49" t="s">
        <v>150</v>
      </c>
      <c r="D1265" s="72" t="s">
        <v>151</v>
      </c>
      <c r="E1265" s="72" t="s">
        <v>982</v>
      </c>
      <c r="F1265" s="68">
        <v>45863</v>
      </c>
      <c r="G1265" s="69" t="s">
        <v>709</v>
      </c>
      <c r="H1265" s="70">
        <v>3.5</v>
      </c>
      <c r="I1265" s="70"/>
      <c r="J1265" s="70"/>
      <c r="K1265" s="71">
        <v>271250.00000000029</v>
      </c>
      <c r="L1265" s="6" t="s">
        <v>558</v>
      </c>
      <c r="M1265" s="6" t="s">
        <v>917</v>
      </c>
      <c r="N1265" s="6">
        <v>0</v>
      </c>
      <c r="O1265" s="6"/>
      <c r="P1265" s="6"/>
    </row>
    <row r="1266" spans="1:16" ht="15.75" customHeight="1" x14ac:dyDescent="0.3">
      <c r="A1266" s="67">
        <v>1263</v>
      </c>
      <c r="B1266" s="67" t="s">
        <v>490</v>
      </c>
      <c r="C1266" s="49" t="s">
        <v>138</v>
      </c>
      <c r="D1266" s="72" t="s">
        <v>100</v>
      </c>
      <c r="E1266" s="72" t="s">
        <v>983</v>
      </c>
      <c r="F1266" s="68">
        <v>45863</v>
      </c>
      <c r="G1266" s="69" t="s">
        <v>415</v>
      </c>
      <c r="H1266" s="70">
        <v>1</v>
      </c>
      <c r="I1266" s="70"/>
      <c r="J1266" s="70"/>
      <c r="K1266" s="71">
        <v>61874.999999999818</v>
      </c>
      <c r="L1266" s="6" t="s">
        <v>516</v>
      </c>
      <c r="M1266" s="6" t="s">
        <v>517</v>
      </c>
      <c r="N1266" s="6">
        <v>0</v>
      </c>
      <c r="O1266" s="6"/>
      <c r="P1266" s="6"/>
    </row>
    <row r="1267" spans="1:16" ht="15.75" customHeight="1" x14ac:dyDescent="0.3">
      <c r="A1267" s="67">
        <v>1264</v>
      </c>
      <c r="B1267" s="67" t="s">
        <v>490</v>
      </c>
      <c r="C1267" s="49" t="s">
        <v>214</v>
      </c>
      <c r="D1267" s="72" t="s">
        <v>102</v>
      </c>
      <c r="E1267" s="72" t="s">
        <v>984</v>
      </c>
      <c r="F1267" s="68">
        <v>45863</v>
      </c>
      <c r="G1267" s="69" t="s">
        <v>730</v>
      </c>
      <c r="H1267" s="70">
        <v>2</v>
      </c>
      <c r="I1267" s="70"/>
      <c r="J1267" s="70"/>
      <c r="K1267" s="71">
        <v>123749.99999999964</v>
      </c>
      <c r="L1267" s="6" t="s">
        <v>516</v>
      </c>
      <c r="M1267" s="6" t="s">
        <v>505</v>
      </c>
      <c r="N1267" s="6">
        <v>1</v>
      </c>
      <c r="O1267" s="6"/>
      <c r="P1267" s="6"/>
    </row>
    <row r="1268" spans="1:16" ht="15.75" customHeight="1" x14ac:dyDescent="0.3">
      <c r="A1268" s="67">
        <v>1265</v>
      </c>
      <c r="B1268" s="67" t="s">
        <v>490</v>
      </c>
      <c r="C1268" s="49" t="s">
        <v>295</v>
      </c>
      <c r="D1268" s="72" t="s">
        <v>42</v>
      </c>
      <c r="E1268" s="72" t="s">
        <v>296</v>
      </c>
      <c r="F1268" s="68">
        <v>45863</v>
      </c>
      <c r="G1268" s="69" t="s">
        <v>769</v>
      </c>
      <c r="H1268" s="70">
        <v>1</v>
      </c>
      <c r="I1268" s="70"/>
      <c r="J1268" s="70"/>
      <c r="K1268" s="71">
        <v>144374.99999999959</v>
      </c>
      <c r="L1268" s="6" t="s">
        <v>526</v>
      </c>
      <c r="M1268" s="6" t="s">
        <v>505</v>
      </c>
      <c r="N1268" s="6">
        <v>1</v>
      </c>
      <c r="O1268" s="6"/>
      <c r="P1268" s="6"/>
    </row>
    <row r="1269" spans="1:16" ht="15.75" customHeight="1" x14ac:dyDescent="0.3">
      <c r="A1269" s="67">
        <v>1266</v>
      </c>
      <c r="B1269" s="67" t="s">
        <v>413</v>
      </c>
      <c r="C1269" s="49" t="s">
        <v>138</v>
      </c>
      <c r="D1269" s="72" t="s">
        <v>100</v>
      </c>
      <c r="E1269" s="72" t="s">
        <v>985</v>
      </c>
      <c r="F1269" s="68">
        <v>45863</v>
      </c>
      <c r="G1269" s="69" t="s">
        <v>415</v>
      </c>
      <c r="H1269" s="70">
        <v>6</v>
      </c>
      <c r="I1269" s="70"/>
      <c r="J1269" s="70"/>
      <c r="K1269" s="71">
        <v>371249.99999999895</v>
      </c>
      <c r="L1269" s="6" t="s">
        <v>543</v>
      </c>
      <c r="M1269" s="6" t="s">
        <v>517</v>
      </c>
      <c r="N1269" s="6">
        <v>0</v>
      </c>
      <c r="O1269" s="6"/>
      <c r="P1269" s="6"/>
    </row>
    <row r="1270" spans="1:16" ht="15.75" customHeight="1" x14ac:dyDescent="0.3">
      <c r="A1270" s="67">
        <v>1267</v>
      </c>
      <c r="B1270" s="67" t="s">
        <v>413</v>
      </c>
      <c r="C1270" s="49" t="s">
        <v>502</v>
      </c>
      <c r="D1270" s="72" t="s">
        <v>100</v>
      </c>
      <c r="E1270" s="72" t="s">
        <v>986</v>
      </c>
      <c r="F1270" s="68">
        <v>45863</v>
      </c>
      <c r="G1270" s="69" t="s">
        <v>426</v>
      </c>
      <c r="H1270" s="70">
        <v>1</v>
      </c>
      <c r="I1270" s="70"/>
      <c r="J1270" s="70"/>
      <c r="K1270" s="71">
        <v>41249.999999999884</v>
      </c>
      <c r="L1270" s="6" t="s">
        <v>543</v>
      </c>
      <c r="M1270" s="6" t="s">
        <v>517</v>
      </c>
      <c r="N1270" s="6">
        <v>0</v>
      </c>
      <c r="O1270" s="6"/>
      <c r="P1270" s="6"/>
    </row>
    <row r="1271" spans="1:16" ht="15.75" customHeight="1" x14ac:dyDescent="0.3">
      <c r="A1271" s="67">
        <v>1268</v>
      </c>
      <c r="B1271" s="67" t="s">
        <v>499</v>
      </c>
      <c r="C1271" s="49" t="s">
        <v>150</v>
      </c>
      <c r="D1271" s="72" t="s">
        <v>151</v>
      </c>
      <c r="E1271" s="72" t="s">
        <v>987</v>
      </c>
      <c r="F1271" s="68">
        <v>45863</v>
      </c>
      <c r="G1271" s="69" t="s">
        <v>709</v>
      </c>
      <c r="H1271" s="70">
        <v>1.5</v>
      </c>
      <c r="I1271" s="70"/>
      <c r="J1271" s="70"/>
      <c r="K1271" s="71">
        <v>119999.99999999988</v>
      </c>
      <c r="L1271" s="6" t="s">
        <v>558</v>
      </c>
      <c r="M1271" s="6" t="s">
        <v>917</v>
      </c>
      <c r="N1271" s="6">
        <v>0</v>
      </c>
      <c r="O1271" s="6"/>
      <c r="P1271" s="6"/>
    </row>
    <row r="1272" spans="1:16" ht="15.75" customHeight="1" x14ac:dyDescent="0.3">
      <c r="A1272" s="67">
        <v>1269</v>
      </c>
      <c r="B1272" s="67" t="s">
        <v>499</v>
      </c>
      <c r="C1272" s="49" t="s">
        <v>162</v>
      </c>
      <c r="D1272" s="72" t="s">
        <v>100</v>
      </c>
      <c r="E1272" s="72" t="s">
        <v>988</v>
      </c>
      <c r="F1272" s="68">
        <v>45863</v>
      </c>
      <c r="G1272" s="69" t="s">
        <v>454</v>
      </c>
      <c r="H1272" s="70">
        <v>9</v>
      </c>
      <c r="I1272" s="70"/>
      <c r="J1272" s="70"/>
      <c r="K1272" s="71">
        <v>11999.999999999987</v>
      </c>
      <c r="L1272" s="6" t="s">
        <v>558</v>
      </c>
      <c r="M1272" s="6" t="s">
        <v>505</v>
      </c>
      <c r="N1272" s="6">
        <v>0</v>
      </c>
      <c r="O1272" s="6"/>
      <c r="P1272" s="6"/>
    </row>
    <row r="1273" spans="1:16" ht="15.75" customHeight="1" x14ac:dyDescent="0.3">
      <c r="A1273" s="67">
        <v>1270</v>
      </c>
      <c r="B1273" s="67" t="s">
        <v>499</v>
      </c>
      <c r="C1273" s="49" t="s">
        <v>222</v>
      </c>
      <c r="D1273" s="72" t="s">
        <v>100</v>
      </c>
      <c r="E1273" s="72" t="s">
        <v>989</v>
      </c>
      <c r="F1273" s="68">
        <v>45863</v>
      </c>
      <c r="G1273" s="69" t="s">
        <v>990</v>
      </c>
      <c r="H1273" s="70">
        <v>0.2</v>
      </c>
      <c r="I1273" s="70"/>
      <c r="J1273" s="70"/>
      <c r="K1273" s="71">
        <v>7999.9999999999918</v>
      </c>
      <c r="L1273" s="6" t="s">
        <v>558</v>
      </c>
      <c r="M1273" s="6" t="s">
        <v>517</v>
      </c>
      <c r="N1273" s="6">
        <v>0</v>
      </c>
      <c r="O1273" s="6"/>
      <c r="P1273" s="6"/>
    </row>
    <row r="1274" spans="1:16" ht="15.75" customHeight="1" x14ac:dyDescent="0.3">
      <c r="A1274" s="67">
        <v>1271</v>
      </c>
      <c r="B1274" s="67" t="s">
        <v>501</v>
      </c>
      <c r="C1274" s="49" t="s">
        <v>127</v>
      </c>
      <c r="D1274" s="72" t="s">
        <v>102</v>
      </c>
      <c r="E1274" s="72" t="s">
        <v>991</v>
      </c>
      <c r="F1274" s="68">
        <v>45863</v>
      </c>
      <c r="G1274" s="69" t="s">
        <v>415</v>
      </c>
      <c r="H1274" s="70">
        <v>8</v>
      </c>
      <c r="I1274" s="70"/>
      <c r="J1274" s="70"/>
      <c r="K1274" s="71">
        <v>319999.99999999971</v>
      </c>
      <c r="L1274" s="6" t="s">
        <v>526</v>
      </c>
      <c r="M1274" s="6" t="s">
        <v>505</v>
      </c>
      <c r="N1274" s="6">
        <v>6</v>
      </c>
      <c r="O1274" s="6"/>
      <c r="P1274" s="6"/>
    </row>
    <row r="1275" spans="1:16" ht="15.75" customHeight="1" x14ac:dyDescent="0.3">
      <c r="A1275" s="67">
        <v>1272</v>
      </c>
      <c r="B1275" s="67" t="s">
        <v>501</v>
      </c>
      <c r="C1275" s="49" t="s">
        <v>138</v>
      </c>
      <c r="D1275" s="49" t="s">
        <v>100</v>
      </c>
      <c r="E1275" s="49" t="s">
        <v>992</v>
      </c>
      <c r="F1275" s="68">
        <v>45863</v>
      </c>
      <c r="G1275" s="69" t="s">
        <v>415</v>
      </c>
      <c r="H1275" s="70">
        <v>1</v>
      </c>
      <c r="I1275" s="70"/>
      <c r="J1275" s="70"/>
      <c r="K1275" s="71">
        <v>59999.999999999942</v>
      </c>
      <c r="L1275" s="6" t="s">
        <v>543</v>
      </c>
      <c r="M1275" s="6" t="s">
        <v>517</v>
      </c>
      <c r="N1275" s="6">
        <v>0</v>
      </c>
      <c r="O1275" s="6"/>
      <c r="P1275" s="6"/>
    </row>
    <row r="1276" spans="1:16" ht="15.75" customHeight="1" x14ac:dyDescent="0.3">
      <c r="A1276" s="67">
        <v>1273</v>
      </c>
      <c r="B1276" s="67" t="s">
        <v>482</v>
      </c>
      <c r="C1276" s="49" t="s">
        <v>146</v>
      </c>
      <c r="D1276" s="49" t="s">
        <v>100</v>
      </c>
      <c r="E1276" s="49" t="s">
        <v>993</v>
      </c>
      <c r="F1276" s="68">
        <v>45863</v>
      </c>
      <c r="G1276" s="69" t="s">
        <v>451</v>
      </c>
      <c r="H1276" s="70">
        <v>2</v>
      </c>
      <c r="I1276" s="70"/>
      <c r="J1276" s="70"/>
      <c r="K1276" s="71">
        <v>334999.99999999872</v>
      </c>
      <c r="L1276" s="6" t="s">
        <v>576</v>
      </c>
      <c r="M1276" s="6" t="s">
        <v>593</v>
      </c>
      <c r="N1276" s="6">
        <v>0</v>
      </c>
      <c r="O1276" s="6"/>
      <c r="P1276" s="6"/>
    </row>
    <row r="1277" spans="1:16" ht="15.75" customHeight="1" x14ac:dyDescent="0.3">
      <c r="A1277" s="67">
        <v>1274</v>
      </c>
      <c r="B1277" s="67" t="s">
        <v>535</v>
      </c>
      <c r="C1277" s="49" t="s">
        <v>127</v>
      </c>
      <c r="D1277" s="49" t="s">
        <v>102</v>
      </c>
      <c r="E1277" s="49" t="s">
        <v>994</v>
      </c>
      <c r="F1277" s="68">
        <v>45863</v>
      </c>
      <c r="G1277" s="69" t="s">
        <v>415</v>
      </c>
      <c r="H1277" s="70">
        <v>8</v>
      </c>
      <c r="I1277" s="70"/>
      <c r="J1277" s="70"/>
      <c r="K1277" s="71">
        <v>324999.99999999936</v>
      </c>
      <c r="L1277" s="6" t="s">
        <v>509</v>
      </c>
      <c r="M1277" s="6" t="s">
        <v>505</v>
      </c>
      <c r="N1277" s="6">
        <v>2</v>
      </c>
      <c r="O1277" s="6"/>
      <c r="P1277" s="6"/>
    </row>
    <row r="1278" spans="1:16" ht="15.75" customHeight="1" x14ac:dyDescent="0.3">
      <c r="A1278" s="67">
        <v>1275</v>
      </c>
      <c r="B1278" s="67" t="s">
        <v>535</v>
      </c>
      <c r="C1278" s="49" t="s">
        <v>138</v>
      </c>
      <c r="D1278" s="49" t="s">
        <v>100</v>
      </c>
      <c r="E1278" s="49" t="s">
        <v>995</v>
      </c>
      <c r="F1278" s="68">
        <v>45863</v>
      </c>
      <c r="G1278" s="69" t="s">
        <v>415</v>
      </c>
      <c r="H1278" s="70">
        <v>2</v>
      </c>
      <c r="I1278" s="70"/>
      <c r="J1278" s="70"/>
      <c r="K1278" s="71">
        <v>121874.99999999977</v>
      </c>
      <c r="L1278" s="6" t="s">
        <v>554</v>
      </c>
      <c r="M1278" s="6" t="s">
        <v>517</v>
      </c>
      <c r="N1278" s="6">
        <v>0</v>
      </c>
      <c r="O1278" s="6"/>
      <c r="P1278" s="6"/>
    </row>
    <row r="1279" spans="1:16" ht="15.75" customHeight="1" x14ac:dyDescent="0.3">
      <c r="A1279" s="67">
        <v>1276</v>
      </c>
      <c r="B1279" s="67" t="s">
        <v>459</v>
      </c>
      <c r="C1279" s="49" t="s">
        <v>625</v>
      </c>
      <c r="D1279" s="49" t="s">
        <v>100</v>
      </c>
      <c r="E1279" s="49" t="s">
        <v>996</v>
      </c>
      <c r="F1279" s="68">
        <v>45863</v>
      </c>
      <c r="G1279" s="69" t="s">
        <v>627</v>
      </c>
      <c r="H1279" s="70">
        <v>8</v>
      </c>
      <c r="I1279" s="70"/>
      <c r="J1279" s="70"/>
      <c r="K1279" s="71">
        <v>340000.00000000128</v>
      </c>
      <c r="L1279" s="6" t="s">
        <v>554</v>
      </c>
      <c r="M1279" s="6" t="s">
        <v>669</v>
      </c>
      <c r="N1279" s="6">
        <v>0</v>
      </c>
      <c r="O1279" s="6"/>
      <c r="P1279" s="6"/>
    </row>
    <row r="1280" spans="1:16" ht="15.75" customHeight="1" x14ac:dyDescent="0.3">
      <c r="A1280" s="67">
        <v>1277</v>
      </c>
      <c r="B1280" s="67" t="s">
        <v>459</v>
      </c>
      <c r="C1280" s="72" t="s">
        <v>233</v>
      </c>
      <c r="D1280" s="49" t="s">
        <v>26</v>
      </c>
      <c r="E1280" s="49" t="s">
        <v>997</v>
      </c>
      <c r="F1280" s="68">
        <v>45863</v>
      </c>
      <c r="G1280" s="69" t="s">
        <v>662</v>
      </c>
      <c r="H1280" s="70">
        <v>2.5</v>
      </c>
      <c r="I1280" s="70"/>
      <c r="J1280" s="70"/>
      <c r="K1280" s="71">
        <v>212500.00000000079</v>
      </c>
      <c r="L1280" s="6" t="s">
        <v>554</v>
      </c>
      <c r="M1280" s="6" t="s">
        <v>514</v>
      </c>
      <c r="N1280" s="6">
        <v>10</v>
      </c>
      <c r="O1280" s="6"/>
      <c r="P1280" s="6"/>
    </row>
    <row r="1281" spans="1:16" ht="15.75" customHeight="1" x14ac:dyDescent="0.3">
      <c r="A1281" s="67">
        <v>1278</v>
      </c>
      <c r="B1281" s="67" t="s">
        <v>459</v>
      </c>
      <c r="C1281" s="72" t="s">
        <v>233</v>
      </c>
      <c r="D1281" s="49" t="s">
        <v>26</v>
      </c>
      <c r="E1281" s="49" t="s">
        <v>997</v>
      </c>
      <c r="F1281" s="68">
        <v>45863</v>
      </c>
      <c r="G1281" s="69" t="s">
        <v>664</v>
      </c>
      <c r="H1281" s="70">
        <v>2</v>
      </c>
      <c r="I1281" s="70"/>
      <c r="J1281" s="70"/>
      <c r="K1281" s="71">
        <v>85000.00000000032</v>
      </c>
      <c r="L1281" s="6" t="s">
        <v>554</v>
      </c>
      <c r="M1281" s="6" t="s">
        <v>514</v>
      </c>
      <c r="N1281" s="6">
        <v>4</v>
      </c>
      <c r="O1281" s="6"/>
      <c r="P1281" s="6"/>
    </row>
    <row r="1282" spans="1:16" ht="15.75" customHeight="1" x14ac:dyDescent="0.3">
      <c r="A1282" s="67">
        <v>1279</v>
      </c>
      <c r="B1282" s="67" t="s">
        <v>474</v>
      </c>
      <c r="C1282" s="72" t="s">
        <v>945</v>
      </c>
      <c r="D1282" s="49" t="s">
        <v>946</v>
      </c>
      <c r="E1282" s="49" t="s">
        <v>998</v>
      </c>
      <c r="F1282" s="68">
        <v>45863</v>
      </c>
      <c r="G1282" s="69" t="s">
        <v>451</v>
      </c>
      <c r="H1282" s="70">
        <v>0.2</v>
      </c>
      <c r="I1282" s="70"/>
      <c r="J1282" s="70"/>
      <c r="K1282" s="71">
        <v>70000.000000000131</v>
      </c>
      <c r="L1282" s="6" t="s">
        <v>680</v>
      </c>
      <c r="M1282" s="6" t="s">
        <v>531</v>
      </c>
      <c r="N1282" s="6">
        <v>1</v>
      </c>
      <c r="O1282" s="6"/>
      <c r="P1282" s="6"/>
    </row>
    <row r="1283" spans="1:16" ht="15.75" customHeight="1" x14ac:dyDescent="0.3">
      <c r="A1283" s="67">
        <v>1280</v>
      </c>
      <c r="B1283" s="67" t="s">
        <v>474</v>
      </c>
      <c r="C1283" s="72" t="s">
        <v>945</v>
      </c>
      <c r="D1283" s="49" t="s">
        <v>946</v>
      </c>
      <c r="E1283" s="49" t="s">
        <v>998</v>
      </c>
      <c r="F1283" s="68">
        <v>45863</v>
      </c>
      <c r="G1283" s="69" t="s">
        <v>451</v>
      </c>
      <c r="H1283" s="70">
        <v>2</v>
      </c>
      <c r="I1283" s="70"/>
      <c r="J1283" s="70"/>
      <c r="K1283" s="71">
        <v>700000.00000000128</v>
      </c>
      <c r="L1283" s="6" t="s">
        <v>576</v>
      </c>
      <c r="M1283" s="6" t="s">
        <v>531</v>
      </c>
      <c r="N1283" s="6">
        <v>1</v>
      </c>
      <c r="O1283" s="6"/>
      <c r="P1283" s="6"/>
    </row>
    <row r="1284" spans="1:16" ht="15.75" customHeight="1" x14ac:dyDescent="0.3">
      <c r="A1284" s="67">
        <v>1281</v>
      </c>
      <c r="B1284" s="67" t="s">
        <v>474</v>
      </c>
      <c r="C1284" s="72" t="s">
        <v>146</v>
      </c>
      <c r="D1284" s="49" t="s">
        <v>100</v>
      </c>
      <c r="E1284" s="49" t="s">
        <v>999</v>
      </c>
      <c r="F1284" s="68">
        <v>45864</v>
      </c>
      <c r="G1284" s="69" t="s">
        <v>451</v>
      </c>
      <c r="H1284" s="70">
        <v>1</v>
      </c>
      <c r="I1284" s="70"/>
      <c r="J1284" s="70"/>
      <c r="K1284" s="71">
        <v>175000.00000000032</v>
      </c>
      <c r="L1284" s="6" t="s">
        <v>576</v>
      </c>
      <c r="M1284" s="6" t="s">
        <v>531</v>
      </c>
      <c r="N1284" s="6">
        <v>1</v>
      </c>
      <c r="O1284" s="6"/>
      <c r="P1284" s="6"/>
    </row>
    <row r="1285" spans="1:16" ht="15.75" customHeight="1" x14ac:dyDescent="0.3">
      <c r="A1285" s="67">
        <v>1282</v>
      </c>
      <c r="B1285" s="67" t="s">
        <v>474</v>
      </c>
      <c r="C1285" s="72" t="s">
        <v>266</v>
      </c>
      <c r="D1285" s="49" t="s">
        <v>100</v>
      </c>
      <c r="E1285" s="49" t="s">
        <v>267</v>
      </c>
      <c r="F1285" s="68">
        <v>45864</v>
      </c>
      <c r="G1285" s="69" t="s">
        <v>1000</v>
      </c>
      <c r="H1285" s="70">
        <v>4</v>
      </c>
      <c r="I1285" s="70"/>
      <c r="J1285" s="70"/>
      <c r="K1285" s="71">
        <v>5833.3333333333439</v>
      </c>
      <c r="L1285" s="6" t="s">
        <v>576</v>
      </c>
      <c r="M1285" s="6" t="s">
        <v>531</v>
      </c>
      <c r="N1285" s="6">
        <v>0</v>
      </c>
      <c r="O1285" s="6"/>
      <c r="P1285" s="6"/>
    </row>
    <row r="1286" spans="1:16" ht="15.75" customHeight="1" x14ac:dyDescent="0.3">
      <c r="A1286" s="67">
        <v>1283</v>
      </c>
      <c r="B1286" s="67" t="s">
        <v>444</v>
      </c>
      <c r="C1286" s="72" t="s">
        <v>233</v>
      </c>
      <c r="D1286" s="49" t="s">
        <v>26</v>
      </c>
      <c r="E1286" s="49" t="s">
        <v>1001</v>
      </c>
      <c r="F1286" s="68">
        <v>45864</v>
      </c>
      <c r="G1286" s="69" t="s">
        <v>664</v>
      </c>
      <c r="H1286" s="70">
        <v>4</v>
      </c>
      <c r="I1286" s="70"/>
      <c r="J1286" s="70"/>
      <c r="K1286" s="71">
        <v>172500.00000000047</v>
      </c>
      <c r="L1286" s="6" t="s">
        <v>545</v>
      </c>
      <c r="M1286" s="6" t="s">
        <v>514</v>
      </c>
      <c r="N1286" s="6">
        <v>6</v>
      </c>
      <c r="O1286" s="6"/>
      <c r="P1286" s="6"/>
    </row>
    <row r="1287" spans="1:16" ht="15.75" customHeight="1" x14ac:dyDescent="0.3">
      <c r="A1287" s="67">
        <v>1284</v>
      </c>
      <c r="B1287" s="67" t="s">
        <v>444</v>
      </c>
      <c r="C1287" s="72" t="s">
        <v>234</v>
      </c>
      <c r="D1287" s="49" t="s">
        <v>26</v>
      </c>
      <c r="E1287" s="49" t="s">
        <v>1002</v>
      </c>
      <c r="F1287" s="68">
        <v>45864</v>
      </c>
      <c r="G1287" s="69" t="s">
        <v>664</v>
      </c>
      <c r="H1287" s="70">
        <v>2</v>
      </c>
      <c r="I1287" s="70"/>
      <c r="J1287" s="70"/>
      <c r="K1287" s="71">
        <v>86250.000000000233</v>
      </c>
      <c r="L1287" s="6" t="s">
        <v>545</v>
      </c>
      <c r="M1287" s="6" t="s">
        <v>514</v>
      </c>
      <c r="N1287" s="6">
        <v>0</v>
      </c>
      <c r="O1287" s="6"/>
      <c r="P1287" s="6"/>
    </row>
    <row r="1288" spans="1:16" ht="15.75" customHeight="1" x14ac:dyDescent="0.3">
      <c r="A1288" s="67">
        <v>1285</v>
      </c>
      <c r="B1288" s="67" t="s">
        <v>444</v>
      </c>
      <c r="C1288" s="72" t="s">
        <v>138</v>
      </c>
      <c r="D1288" s="49" t="s">
        <v>100</v>
      </c>
      <c r="E1288" s="49" t="s">
        <v>1003</v>
      </c>
      <c r="F1288" s="68">
        <v>45864</v>
      </c>
      <c r="G1288" s="69" t="s">
        <v>415</v>
      </c>
      <c r="H1288" s="70">
        <v>2</v>
      </c>
      <c r="I1288" s="70"/>
      <c r="J1288" s="70"/>
      <c r="K1288" s="71">
        <v>129375.00000000036</v>
      </c>
      <c r="L1288" s="6" t="s">
        <v>507</v>
      </c>
      <c r="M1288" s="6" t="s">
        <v>505</v>
      </c>
      <c r="N1288" s="6">
        <v>0</v>
      </c>
      <c r="O1288" s="6"/>
      <c r="P1288" s="6"/>
    </row>
    <row r="1289" spans="1:16" ht="15.75" customHeight="1" x14ac:dyDescent="0.3">
      <c r="A1289" s="67">
        <v>1286</v>
      </c>
      <c r="B1289" s="67" t="s">
        <v>463</v>
      </c>
      <c r="C1289" s="72" t="s">
        <v>134</v>
      </c>
      <c r="D1289" s="49" t="s">
        <v>102</v>
      </c>
      <c r="E1289" s="49" t="s">
        <v>1004</v>
      </c>
      <c r="F1289" s="68">
        <v>45864</v>
      </c>
      <c r="G1289" s="69" t="s">
        <v>415</v>
      </c>
      <c r="H1289" s="70">
        <v>3</v>
      </c>
      <c r="I1289" s="70"/>
      <c r="J1289" s="70"/>
      <c r="K1289" s="71">
        <v>167499.99999999936</v>
      </c>
      <c r="L1289" s="6" t="s">
        <v>526</v>
      </c>
      <c r="M1289" s="6" t="s">
        <v>505</v>
      </c>
      <c r="N1289" s="6">
        <v>4</v>
      </c>
      <c r="O1289" s="6"/>
      <c r="P1289" s="6"/>
    </row>
    <row r="1290" spans="1:16" ht="15.75" customHeight="1" x14ac:dyDescent="0.3">
      <c r="A1290" s="67">
        <v>1287</v>
      </c>
      <c r="B1290" s="67" t="s">
        <v>463</v>
      </c>
      <c r="C1290" s="49" t="s">
        <v>127</v>
      </c>
      <c r="D1290" s="49" t="s">
        <v>102</v>
      </c>
      <c r="E1290" s="49" t="s">
        <v>1005</v>
      </c>
      <c r="F1290" s="68">
        <v>45864</v>
      </c>
      <c r="G1290" s="69" t="s">
        <v>415</v>
      </c>
      <c r="H1290" s="70">
        <v>3</v>
      </c>
      <c r="I1290" s="70"/>
      <c r="J1290" s="70"/>
      <c r="K1290" s="71">
        <v>125624.99999999952</v>
      </c>
      <c r="L1290" s="6" t="s">
        <v>526</v>
      </c>
      <c r="M1290" s="6" t="s">
        <v>505</v>
      </c>
      <c r="N1290" s="6">
        <v>0</v>
      </c>
      <c r="O1290" s="6"/>
      <c r="P1290" s="6"/>
    </row>
    <row r="1291" spans="1:16" ht="15.75" customHeight="1" x14ac:dyDescent="0.3">
      <c r="A1291" s="67">
        <v>1288</v>
      </c>
      <c r="B1291" s="67" t="s">
        <v>463</v>
      </c>
      <c r="C1291" s="72" t="s">
        <v>502</v>
      </c>
      <c r="D1291" s="49" t="s">
        <v>100</v>
      </c>
      <c r="E1291" s="49" t="s">
        <v>1006</v>
      </c>
      <c r="F1291" s="68">
        <v>45864</v>
      </c>
      <c r="G1291" s="69" t="s">
        <v>426</v>
      </c>
      <c r="H1291" s="70">
        <v>9</v>
      </c>
      <c r="I1291" s="70"/>
      <c r="J1291" s="70"/>
      <c r="K1291" s="71">
        <v>376874.99999999854</v>
      </c>
      <c r="L1291" s="6" t="s">
        <v>618</v>
      </c>
      <c r="M1291" s="6" t="s">
        <v>669</v>
      </c>
      <c r="N1291" s="6">
        <v>0</v>
      </c>
      <c r="O1291" s="6"/>
      <c r="P1291" s="6"/>
    </row>
    <row r="1292" spans="1:16" ht="15.75" customHeight="1" x14ac:dyDescent="0.3">
      <c r="A1292" s="67">
        <v>1289</v>
      </c>
      <c r="B1292" s="67" t="s">
        <v>471</v>
      </c>
      <c r="C1292" s="72" t="s">
        <v>266</v>
      </c>
      <c r="D1292" s="49" t="s">
        <v>100</v>
      </c>
      <c r="E1292" s="49" t="s">
        <v>267</v>
      </c>
      <c r="F1292" s="68">
        <v>45864</v>
      </c>
      <c r="G1292" s="69" t="s">
        <v>1007</v>
      </c>
      <c r="H1292" s="70">
        <v>4</v>
      </c>
      <c r="I1292" s="70"/>
      <c r="J1292" s="70"/>
      <c r="K1292" s="71">
        <v>172500.00000000047</v>
      </c>
      <c r="L1292" s="6" t="s">
        <v>618</v>
      </c>
      <c r="M1292" s="6" t="s">
        <v>505</v>
      </c>
      <c r="N1292" s="6">
        <v>0</v>
      </c>
      <c r="O1292" s="6"/>
      <c r="P1292" s="6"/>
    </row>
    <row r="1293" spans="1:16" ht="15.75" customHeight="1" x14ac:dyDescent="0.3">
      <c r="A1293" s="67">
        <v>1290</v>
      </c>
      <c r="B1293" s="67" t="s">
        <v>471</v>
      </c>
      <c r="C1293" s="49" t="s">
        <v>138</v>
      </c>
      <c r="D1293" s="49" t="s">
        <v>100</v>
      </c>
      <c r="E1293" s="49" t="s">
        <v>1008</v>
      </c>
      <c r="F1293" s="68">
        <v>45864</v>
      </c>
      <c r="G1293" s="69" t="s">
        <v>415</v>
      </c>
      <c r="H1293" s="70">
        <v>0.3</v>
      </c>
      <c r="I1293" s="70"/>
      <c r="J1293" s="70"/>
      <c r="K1293" s="71">
        <v>19406.250000000055</v>
      </c>
      <c r="L1293" s="6" t="s">
        <v>516</v>
      </c>
      <c r="M1293" s="6" t="s">
        <v>517</v>
      </c>
      <c r="N1293" s="6">
        <v>0</v>
      </c>
      <c r="O1293" s="6"/>
      <c r="P1293" s="6"/>
    </row>
    <row r="1294" spans="1:16" ht="15.75" customHeight="1" x14ac:dyDescent="0.3">
      <c r="A1294" s="67">
        <v>1291</v>
      </c>
      <c r="B1294" s="67" t="s">
        <v>413</v>
      </c>
      <c r="C1294" s="72" t="s">
        <v>287</v>
      </c>
      <c r="D1294" s="49" t="s">
        <v>53</v>
      </c>
      <c r="E1294" s="49" t="s">
        <v>288</v>
      </c>
      <c r="F1294" s="82" t="s">
        <v>1009</v>
      </c>
      <c r="G1294" s="69" t="s">
        <v>466</v>
      </c>
      <c r="H1294" s="70">
        <v>7</v>
      </c>
      <c r="I1294" s="70"/>
      <c r="J1294" s="70"/>
      <c r="K1294" s="71">
        <v>277200</v>
      </c>
      <c r="L1294" s="6" t="s">
        <v>509</v>
      </c>
      <c r="M1294" s="6" t="s">
        <v>505</v>
      </c>
      <c r="N1294" s="6">
        <v>4</v>
      </c>
      <c r="O1294" s="6"/>
      <c r="P1294" s="6"/>
    </row>
    <row r="1295" spans="1:16" ht="15.75" customHeight="1" x14ac:dyDescent="0.3">
      <c r="A1295" s="67">
        <v>1292</v>
      </c>
      <c r="B1295" s="67" t="s">
        <v>413</v>
      </c>
      <c r="C1295" s="72" t="s">
        <v>287</v>
      </c>
      <c r="D1295" s="49" t="s">
        <v>53</v>
      </c>
      <c r="E1295" s="49" t="s">
        <v>288</v>
      </c>
      <c r="F1295" s="68">
        <v>45863</v>
      </c>
      <c r="G1295" s="69" t="s">
        <v>466</v>
      </c>
      <c r="H1295" s="70">
        <v>7</v>
      </c>
      <c r="I1295" s="70"/>
      <c r="J1295" s="70"/>
      <c r="K1295" s="71">
        <v>277200</v>
      </c>
      <c r="L1295" s="6" t="s">
        <v>509</v>
      </c>
      <c r="M1295" s="6" t="s">
        <v>505</v>
      </c>
      <c r="N1295" s="6">
        <v>3</v>
      </c>
      <c r="O1295" s="6"/>
      <c r="P1295" s="6"/>
    </row>
    <row r="1296" spans="1:16" ht="15.75" customHeight="1" x14ac:dyDescent="0.3">
      <c r="A1296" s="67">
        <v>1293</v>
      </c>
      <c r="B1296" s="67" t="s">
        <v>430</v>
      </c>
      <c r="C1296" s="72" t="s">
        <v>150</v>
      </c>
      <c r="D1296" s="49" t="s">
        <v>151</v>
      </c>
      <c r="E1296" s="49" t="s">
        <v>1010</v>
      </c>
      <c r="F1296" s="68">
        <v>45864</v>
      </c>
      <c r="G1296" s="69" t="s">
        <v>709</v>
      </c>
      <c r="H1296" s="70">
        <v>4</v>
      </c>
      <c r="I1296" s="70"/>
      <c r="J1296" s="70"/>
      <c r="K1296" s="71">
        <v>310000.00000000029</v>
      </c>
      <c r="L1296" s="6" t="s">
        <v>558</v>
      </c>
      <c r="M1296" s="6" t="s">
        <v>917</v>
      </c>
      <c r="N1296" s="6">
        <v>0</v>
      </c>
      <c r="O1296" s="6"/>
      <c r="P1296" s="6"/>
    </row>
    <row r="1297" spans="1:16" ht="15.75" customHeight="1" x14ac:dyDescent="0.3">
      <c r="A1297" s="67">
        <v>1294</v>
      </c>
      <c r="B1297" s="67" t="s">
        <v>430</v>
      </c>
      <c r="C1297" s="72" t="s">
        <v>264</v>
      </c>
      <c r="D1297" s="49" t="s">
        <v>100</v>
      </c>
      <c r="E1297" s="49" t="s">
        <v>265</v>
      </c>
      <c r="F1297" s="68">
        <v>45864</v>
      </c>
      <c r="G1297" s="69" t="s">
        <v>820</v>
      </c>
      <c r="H1297" s="70">
        <v>2</v>
      </c>
      <c r="I1297" s="70"/>
      <c r="J1297" s="70"/>
      <c r="K1297" s="71">
        <v>155000.00000000015</v>
      </c>
      <c r="L1297" s="6" t="s">
        <v>543</v>
      </c>
      <c r="M1297" s="6" t="s">
        <v>517</v>
      </c>
      <c r="N1297" s="6">
        <v>0</v>
      </c>
      <c r="O1297" s="6"/>
      <c r="P1297" s="6"/>
    </row>
    <row r="1298" spans="1:16" ht="15.75" customHeight="1" x14ac:dyDescent="0.3">
      <c r="A1298" s="67">
        <v>1295</v>
      </c>
      <c r="B1298" s="67" t="s">
        <v>430</v>
      </c>
      <c r="C1298" s="72" t="s">
        <v>502</v>
      </c>
      <c r="D1298" s="49" t="s">
        <v>100</v>
      </c>
      <c r="E1298" s="49" t="s">
        <v>1011</v>
      </c>
      <c r="F1298" s="68">
        <v>45864</v>
      </c>
      <c r="G1298" s="69" t="s">
        <v>426</v>
      </c>
      <c r="H1298" s="70">
        <v>1.5</v>
      </c>
      <c r="I1298" s="70"/>
      <c r="J1298" s="70"/>
      <c r="K1298" s="71">
        <v>38750.000000000036</v>
      </c>
      <c r="L1298" s="6" t="s">
        <v>543</v>
      </c>
      <c r="M1298" s="6" t="s">
        <v>517</v>
      </c>
      <c r="N1298" s="6">
        <v>0</v>
      </c>
      <c r="O1298" s="6"/>
      <c r="P1298" s="6"/>
    </row>
    <row r="1299" spans="1:16" ht="15.75" customHeight="1" x14ac:dyDescent="0.3">
      <c r="A1299" s="67">
        <v>1296</v>
      </c>
      <c r="B1299" s="67" t="s">
        <v>490</v>
      </c>
      <c r="C1299" s="72" t="s">
        <v>138</v>
      </c>
      <c r="D1299" s="49" t="s">
        <v>100</v>
      </c>
      <c r="E1299" s="49" t="s">
        <v>1012</v>
      </c>
      <c r="F1299" s="68">
        <v>45864</v>
      </c>
      <c r="G1299" s="69" t="s">
        <v>415</v>
      </c>
      <c r="H1299" s="70">
        <v>1</v>
      </c>
      <c r="I1299" s="70"/>
      <c r="J1299" s="70"/>
      <c r="K1299" s="71">
        <v>61874.999999999818</v>
      </c>
      <c r="L1299" s="6" t="s">
        <v>516</v>
      </c>
      <c r="M1299" s="6" t="s">
        <v>517</v>
      </c>
      <c r="N1299" s="6">
        <v>0</v>
      </c>
      <c r="O1299" s="6"/>
      <c r="P1299" s="6"/>
    </row>
    <row r="1300" spans="1:16" ht="15.75" customHeight="1" x14ac:dyDescent="0.3">
      <c r="A1300" s="67">
        <v>1297</v>
      </c>
      <c r="B1300" s="67" t="s">
        <v>490</v>
      </c>
      <c r="C1300" s="72" t="s">
        <v>217</v>
      </c>
      <c r="D1300" s="49" t="s">
        <v>102</v>
      </c>
      <c r="E1300" s="49" t="s">
        <v>1013</v>
      </c>
      <c r="F1300" s="68">
        <v>45864</v>
      </c>
      <c r="G1300" s="69" t="s">
        <v>425</v>
      </c>
      <c r="H1300" s="70">
        <v>5</v>
      </c>
      <c r="I1300" s="70"/>
      <c r="J1300" s="70"/>
      <c r="K1300" s="71">
        <v>309374.99999999913</v>
      </c>
      <c r="L1300" s="6" t="s">
        <v>526</v>
      </c>
      <c r="M1300" s="6" t="s">
        <v>505</v>
      </c>
      <c r="N1300" s="6">
        <v>3</v>
      </c>
      <c r="O1300" s="6"/>
      <c r="P1300" s="6"/>
    </row>
    <row r="1301" spans="1:16" ht="15.75" customHeight="1" x14ac:dyDescent="0.3">
      <c r="A1301" s="67">
        <v>1298</v>
      </c>
      <c r="B1301" s="67" t="s">
        <v>490</v>
      </c>
      <c r="C1301" s="49" t="s">
        <v>214</v>
      </c>
      <c r="D1301" s="49" t="s">
        <v>102</v>
      </c>
      <c r="E1301" s="49" t="s">
        <v>1014</v>
      </c>
      <c r="F1301" s="68">
        <v>45864</v>
      </c>
      <c r="G1301" s="69" t="s">
        <v>730</v>
      </c>
      <c r="H1301" s="70">
        <v>2</v>
      </c>
      <c r="I1301" s="70"/>
      <c r="J1301" s="70"/>
      <c r="K1301" s="71">
        <v>123749.99999999964</v>
      </c>
      <c r="L1301" s="6" t="s">
        <v>526</v>
      </c>
      <c r="M1301" s="6" t="s">
        <v>505</v>
      </c>
      <c r="N1301" s="6">
        <v>1</v>
      </c>
      <c r="O1301" s="6"/>
      <c r="P1301" s="6"/>
    </row>
    <row r="1302" spans="1:16" ht="15.75" customHeight="1" x14ac:dyDescent="0.3">
      <c r="A1302" s="67">
        <v>1299</v>
      </c>
      <c r="B1302" s="67" t="s">
        <v>497</v>
      </c>
      <c r="C1302" s="49" t="s">
        <v>287</v>
      </c>
      <c r="D1302" s="49" t="s">
        <v>53</v>
      </c>
      <c r="E1302" s="49" t="s">
        <v>288</v>
      </c>
      <c r="F1302" s="68">
        <v>45864</v>
      </c>
      <c r="G1302" s="69" t="s">
        <v>466</v>
      </c>
      <c r="H1302" s="70">
        <v>5</v>
      </c>
      <c r="I1302" s="70"/>
      <c r="J1302" s="70"/>
      <c r="K1302" s="71">
        <v>215625.00000000061</v>
      </c>
      <c r="L1302" s="6" t="s">
        <v>509</v>
      </c>
      <c r="M1302" s="6" t="s">
        <v>505</v>
      </c>
      <c r="N1302" s="6">
        <v>3</v>
      </c>
      <c r="O1302" s="6"/>
      <c r="P1302" s="6"/>
    </row>
    <row r="1303" spans="1:16" ht="15.75" customHeight="1" x14ac:dyDescent="0.3">
      <c r="A1303" s="67">
        <v>1300</v>
      </c>
      <c r="B1303" s="67" t="s">
        <v>497</v>
      </c>
      <c r="C1303" s="49" t="s">
        <v>196</v>
      </c>
      <c r="D1303" s="49" t="s">
        <v>53</v>
      </c>
      <c r="E1303" s="49" t="s">
        <v>1015</v>
      </c>
      <c r="F1303" s="68">
        <v>45864</v>
      </c>
      <c r="G1303" s="69" t="s">
        <v>425</v>
      </c>
      <c r="H1303" s="70">
        <v>2</v>
      </c>
      <c r="I1303" s="70"/>
      <c r="J1303" s="70"/>
      <c r="K1303" s="71">
        <v>86250.000000000233</v>
      </c>
      <c r="L1303" s="6" t="s">
        <v>509</v>
      </c>
      <c r="M1303" s="74" t="s">
        <v>510</v>
      </c>
      <c r="N1303" s="6">
        <v>0.3</v>
      </c>
      <c r="O1303" s="6"/>
      <c r="P1303" s="6"/>
    </row>
    <row r="1304" spans="1:16" ht="15.75" customHeight="1" x14ac:dyDescent="0.3">
      <c r="A1304" s="67">
        <v>1301</v>
      </c>
      <c r="B1304" s="67" t="s">
        <v>497</v>
      </c>
      <c r="C1304" s="72" t="s">
        <v>502</v>
      </c>
      <c r="D1304" s="49" t="s">
        <v>100</v>
      </c>
      <c r="E1304" s="49" t="s">
        <v>1016</v>
      </c>
      <c r="F1304" s="68">
        <v>45864</v>
      </c>
      <c r="G1304" s="69" t="s">
        <v>426</v>
      </c>
      <c r="H1304" s="70">
        <v>6</v>
      </c>
      <c r="I1304" s="70"/>
      <c r="J1304" s="70"/>
      <c r="K1304" s="71">
        <v>258750.00000000073</v>
      </c>
      <c r="L1304" s="6" t="s">
        <v>618</v>
      </c>
      <c r="M1304" s="6" t="s">
        <v>669</v>
      </c>
      <c r="N1304" s="6">
        <v>0</v>
      </c>
      <c r="O1304" s="6"/>
      <c r="P1304" s="6"/>
    </row>
    <row r="1305" spans="1:16" ht="15.75" customHeight="1" x14ac:dyDescent="0.3">
      <c r="A1305" s="67">
        <v>1302</v>
      </c>
      <c r="B1305" s="67" t="s">
        <v>501</v>
      </c>
      <c r="C1305" s="49" t="s">
        <v>127</v>
      </c>
      <c r="D1305" s="49" t="s">
        <v>102</v>
      </c>
      <c r="E1305" s="49" t="s">
        <v>1017</v>
      </c>
      <c r="F1305" s="68">
        <v>45865</v>
      </c>
      <c r="G1305" s="69" t="s">
        <v>415</v>
      </c>
      <c r="H1305" s="70">
        <v>8</v>
      </c>
      <c r="I1305" s="70"/>
      <c r="J1305" s="70"/>
      <c r="K1305" s="71">
        <v>319999.99999999971</v>
      </c>
      <c r="L1305" s="6" t="s">
        <v>526</v>
      </c>
      <c r="M1305" s="6" t="s">
        <v>505</v>
      </c>
      <c r="N1305" s="6">
        <v>5</v>
      </c>
      <c r="O1305" s="6"/>
      <c r="P1305" s="6"/>
    </row>
    <row r="1306" spans="1:16" ht="15.75" customHeight="1" x14ac:dyDescent="0.3">
      <c r="A1306" s="67">
        <v>1303</v>
      </c>
      <c r="B1306" s="67" t="s">
        <v>501</v>
      </c>
      <c r="C1306" s="72" t="s">
        <v>138</v>
      </c>
      <c r="D1306" s="49" t="s">
        <v>100</v>
      </c>
      <c r="E1306" s="49" t="s">
        <v>1018</v>
      </c>
      <c r="F1306" s="68">
        <v>45865</v>
      </c>
      <c r="G1306" s="69" t="s">
        <v>415</v>
      </c>
      <c r="H1306" s="70">
        <v>0.5</v>
      </c>
      <c r="I1306" s="70"/>
      <c r="J1306" s="70"/>
      <c r="K1306" s="71">
        <v>29999.999999999971</v>
      </c>
      <c r="L1306" s="6" t="s">
        <v>543</v>
      </c>
      <c r="M1306" s="6" t="s">
        <v>517</v>
      </c>
      <c r="N1306" s="6">
        <v>0</v>
      </c>
      <c r="O1306" s="6"/>
      <c r="P1306" s="6"/>
    </row>
    <row r="1307" spans="1:16" ht="15.75" customHeight="1" x14ac:dyDescent="0.3">
      <c r="A1307" s="67">
        <v>1304</v>
      </c>
      <c r="B1307" s="67" t="s">
        <v>482</v>
      </c>
      <c r="C1307" s="49" t="s">
        <v>141</v>
      </c>
      <c r="D1307" s="49" t="s">
        <v>100</v>
      </c>
      <c r="E1307" s="49" t="s">
        <v>1019</v>
      </c>
      <c r="F1307" s="68">
        <v>45865</v>
      </c>
      <c r="G1307" s="69" t="s">
        <v>476</v>
      </c>
      <c r="H1307" s="70">
        <v>0.7</v>
      </c>
      <c r="I1307" s="70"/>
      <c r="J1307" s="70"/>
      <c r="K1307" s="71">
        <v>117249.99999999955</v>
      </c>
      <c r="L1307" s="6" t="s">
        <v>530</v>
      </c>
      <c r="M1307" s="6" t="s">
        <v>593</v>
      </c>
      <c r="N1307" s="6">
        <v>0</v>
      </c>
      <c r="O1307" s="6"/>
      <c r="P1307" s="6"/>
    </row>
    <row r="1308" spans="1:16" ht="15.75" customHeight="1" x14ac:dyDescent="0.3">
      <c r="A1308" s="67">
        <v>1305</v>
      </c>
      <c r="B1308" s="67" t="s">
        <v>482</v>
      </c>
      <c r="C1308" s="49" t="s">
        <v>146</v>
      </c>
      <c r="D1308" s="49" t="s">
        <v>100</v>
      </c>
      <c r="E1308" s="49" t="s">
        <v>1020</v>
      </c>
      <c r="F1308" s="68">
        <v>45865</v>
      </c>
      <c r="G1308" s="69" t="s">
        <v>451</v>
      </c>
      <c r="H1308" s="70">
        <v>5</v>
      </c>
      <c r="I1308" s="70"/>
      <c r="J1308" s="70"/>
      <c r="K1308" s="71">
        <v>837499.99999999686</v>
      </c>
      <c r="L1308" s="6" t="s">
        <v>576</v>
      </c>
      <c r="M1308" s="6" t="s">
        <v>593</v>
      </c>
      <c r="N1308" s="6">
        <v>0</v>
      </c>
      <c r="O1308" s="6"/>
      <c r="P1308" s="6"/>
    </row>
    <row r="1309" spans="1:16" ht="15.75" customHeight="1" x14ac:dyDescent="0.3">
      <c r="A1309" s="67">
        <v>1306</v>
      </c>
      <c r="B1309" s="67" t="s">
        <v>430</v>
      </c>
      <c r="C1309" s="49" t="s">
        <v>316</v>
      </c>
      <c r="D1309" s="49" t="s">
        <v>100</v>
      </c>
      <c r="E1309" s="49" t="s">
        <v>317</v>
      </c>
      <c r="F1309" s="68">
        <v>45865</v>
      </c>
      <c r="G1309" s="69" t="s">
        <v>425</v>
      </c>
      <c r="H1309" s="70">
        <v>12</v>
      </c>
      <c r="I1309" s="70"/>
      <c r="J1309" s="70"/>
      <c r="K1309" s="71">
        <v>93000.000000000102</v>
      </c>
      <c r="L1309" s="6" t="s">
        <v>507</v>
      </c>
      <c r="M1309" s="6" t="s">
        <v>505</v>
      </c>
      <c r="N1309" s="6">
        <v>1</v>
      </c>
      <c r="O1309" s="6"/>
      <c r="P1309" s="6"/>
    </row>
    <row r="1310" spans="1:16" ht="15.75" customHeight="1" x14ac:dyDescent="0.3">
      <c r="A1310" s="67">
        <v>1307</v>
      </c>
      <c r="B1310" s="67" t="s">
        <v>430</v>
      </c>
      <c r="C1310" s="49" t="s">
        <v>502</v>
      </c>
      <c r="D1310" s="49" t="s">
        <v>100</v>
      </c>
      <c r="E1310" s="49" t="s">
        <v>1021</v>
      </c>
      <c r="F1310" s="68">
        <v>45865</v>
      </c>
      <c r="G1310" s="69" t="s">
        <v>426</v>
      </c>
      <c r="H1310" s="70">
        <v>2</v>
      </c>
      <c r="I1310" s="70"/>
      <c r="J1310" s="70"/>
      <c r="K1310" s="71">
        <v>77500.000000000073</v>
      </c>
      <c r="L1310" s="6" t="s">
        <v>507</v>
      </c>
      <c r="M1310" s="6" t="s">
        <v>505</v>
      </c>
      <c r="N1310" s="6">
        <v>1</v>
      </c>
      <c r="O1310" s="6"/>
      <c r="P1310" s="6"/>
    </row>
    <row r="1311" spans="1:16" ht="15.75" customHeight="1" x14ac:dyDescent="0.3">
      <c r="A1311" s="67">
        <v>1308</v>
      </c>
      <c r="B1311" s="67" t="s">
        <v>490</v>
      </c>
      <c r="C1311" s="49" t="s">
        <v>138</v>
      </c>
      <c r="D1311" s="49" t="s">
        <v>100</v>
      </c>
      <c r="E1311" s="49" t="s">
        <v>1022</v>
      </c>
      <c r="F1311" s="68">
        <v>45865</v>
      </c>
      <c r="G1311" s="69" t="s">
        <v>415</v>
      </c>
      <c r="H1311" s="70">
        <v>1</v>
      </c>
      <c r="I1311" s="70"/>
      <c r="J1311" s="70"/>
      <c r="K1311" s="71">
        <v>61874.999999999818</v>
      </c>
      <c r="L1311" s="6" t="s">
        <v>516</v>
      </c>
      <c r="M1311" s="6" t="s">
        <v>517</v>
      </c>
      <c r="N1311" s="6">
        <v>0</v>
      </c>
      <c r="O1311" s="6"/>
      <c r="P1311" s="6"/>
    </row>
    <row r="1312" spans="1:16" ht="15.75" customHeight="1" x14ac:dyDescent="0.3">
      <c r="A1312" s="67">
        <v>1309</v>
      </c>
      <c r="B1312" s="67" t="s">
        <v>490</v>
      </c>
      <c r="C1312" s="49" t="s">
        <v>207</v>
      </c>
      <c r="D1312" s="49" t="s">
        <v>102</v>
      </c>
      <c r="E1312" s="49" t="s">
        <v>1023</v>
      </c>
      <c r="F1312" s="68">
        <v>45865</v>
      </c>
      <c r="G1312" s="69" t="s">
        <v>466</v>
      </c>
      <c r="H1312" s="70">
        <v>2</v>
      </c>
      <c r="I1312" s="70"/>
      <c r="J1312" s="70"/>
      <c r="K1312" s="71">
        <v>82499.999999999767</v>
      </c>
      <c r="L1312" s="6" t="s">
        <v>526</v>
      </c>
      <c r="M1312" s="6" t="s">
        <v>505</v>
      </c>
      <c r="N1312" s="6">
        <v>1</v>
      </c>
      <c r="O1312" s="6"/>
      <c r="P1312" s="6"/>
    </row>
    <row r="1313" spans="1:16" ht="15.75" customHeight="1" x14ac:dyDescent="0.3">
      <c r="A1313" s="67">
        <v>1310</v>
      </c>
      <c r="B1313" s="67" t="s">
        <v>490</v>
      </c>
      <c r="C1313" s="49" t="s">
        <v>217</v>
      </c>
      <c r="D1313" s="49" t="s">
        <v>102</v>
      </c>
      <c r="E1313" s="49" t="s">
        <v>1024</v>
      </c>
      <c r="F1313" s="68">
        <v>45865</v>
      </c>
      <c r="G1313" s="69" t="s">
        <v>425</v>
      </c>
      <c r="H1313" s="70">
        <v>4</v>
      </c>
      <c r="I1313" s="70"/>
      <c r="J1313" s="70"/>
      <c r="K1313" s="71">
        <v>247499.99999999927</v>
      </c>
      <c r="L1313" s="6" t="s">
        <v>526</v>
      </c>
      <c r="M1313" s="6" t="s">
        <v>505</v>
      </c>
      <c r="N1313" s="6">
        <v>2</v>
      </c>
      <c r="O1313" s="6"/>
      <c r="P1313" s="6"/>
    </row>
    <row r="1314" spans="1:16" ht="15.75" customHeight="1" x14ac:dyDescent="0.3">
      <c r="A1314" s="67">
        <v>1311</v>
      </c>
      <c r="B1314" s="67" t="s">
        <v>490</v>
      </c>
      <c r="C1314" s="49" t="s">
        <v>214</v>
      </c>
      <c r="D1314" s="49" t="s">
        <v>102</v>
      </c>
      <c r="E1314" s="49" t="s">
        <v>1025</v>
      </c>
      <c r="F1314" s="68">
        <v>45865</v>
      </c>
      <c r="G1314" s="69" t="s">
        <v>466</v>
      </c>
      <c r="H1314" s="70">
        <v>2</v>
      </c>
      <c r="I1314" s="70"/>
      <c r="J1314" s="70"/>
      <c r="K1314" s="71">
        <v>123749.99999999964</v>
      </c>
      <c r="L1314" s="6" t="s">
        <v>526</v>
      </c>
      <c r="M1314" s="6" t="s">
        <v>505</v>
      </c>
      <c r="N1314" s="6">
        <v>1</v>
      </c>
      <c r="O1314" s="6"/>
      <c r="P1314" s="6"/>
    </row>
    <row r="1315" spans="1:16" ht="15.75" customHeight="1" x14ac:dyDescent="0.3">
      <c r="A1315" s="67">
        <v>1312</v>
      </c>
      <c r="B1315" s="67" t="s">
        <v>474</v>
      </c>
      <c r="C1315" s="49" t="s">
        <v>146</v>
      </c>
      <c r="D1315" s="49" t="s">
        <v>100</v>
      </c>
      <c r="E1315" s="49" t="s">
        <v>1026</v>
      </c>
      <c r="F1315" s="68">
        <v>45865</v>
      </c>
      <c r="G1315" s="69" t="s">
        <v>451</v>
      </c>
      <c r="H1315" s="70">
        <v>1</v>
      </c>
      <c r="I1315" s="70"/>
      <c r="J1315" s="70"/>
      <c r="K1315" s="71">
        <v>175000.00000000032</v>
      </c>
      <c r="L1315" s="6" t="s">
        <v>530</v>
      </c>
      <c r="M1315" s="6" t="s">
        <v>531</v>
      </c>
      <c r="N1315" s="6">
        <v>0</v>
      </c>
      <c r="O1315" s="6"/>
      <c r="P1315" s="6"/>
    </row>
    <row r="1316" spans="1:16" ht="15.75" customHeight="1" x14ac:dyDescent="0.3">
      <c r="A1316" s="67">
        <v>1313</v>
      </c>
      <c r="B1316" s="67" t="s">
        <v>474</v>
      </c>
      <c r="C1316" s="49" t="s">
        <v>164</v>
      </c>
      <c r="D1316" s="49" t="s">
        <v>100</v>
      </c>
      <c r="E1316" s="49" t="s">
        <v>1027</v>
      </c>
      <c r="F1316" s="68">
        <v>45865</v>
      </c>
      <c r="G1316" s="69" t="s">
        <v>415</v>
      </c>
      <c r="H1316" s="70">
        <v>0.3</v>
      </c>
      <c r="I1316" s="70"/>
      <c r="J1316" s="70"/>
      <c r="K1316" s="71">
        <v>262500.00000000047</v>
      </c>
      <c r="L1316" s="6" t="s">
        <v>576</v>
      </c>
      <c r="M1316" s="6" t="s">
        <v>531</v>
      </c>
      <c r="N1316" s="6">
        <v>0</v>
      </c>
      <c r="O1316" s="6"/>
      <c r="P1316" s="6"/>
    </row>
    <row r="1317" spans="1:16" ht="15.75" customHeight="1" x14ac:dyDescent="0.3">
      <c r="A1317" s="67">
        <v>1314</v>
      </c>
      <c r="B1317" s="67" t="s">
        <v>474</v>
      </c>
      <c r="C1317" s="49" t="s">
        <v>332</v>
      </c>
      <c r="D1317" s="49" t="s">
        <v>100</v>
      </c>
      <c r="E1317" s="49" t="s">
        <v>333</v>
      </c>
      <c r="F1317" s="68">
        <v>45865</v>
      </c>
      <c r="G1317" s="69" t="s">
        <v>425</v>
      </c>
      <c r="H1317" s="70">
        <v>1</v>
      </c>
      <c r="I1317" s="70"/>
      <c r="J1317" s="70"/>
      <c r="K1317" s="71">
        <v>65625.000000000116</v>
      </c>
      <c r="L1317" s="6" t="s">
        <v>680</v>
      </c>
      <c r="M1317" s="6" t="s">
        <v>698</v>
      </c>
      <c r="N1317" s="6">
        <v>1</v>
      </c>
      <c r="O1317" s="6"/>
      <c r="P1317" s="6"/>
    </row>
    <row r="1318" spans="1:16" ht="15.75" customHeight="1" x14ac:dyDescent="0.3">
      <c r="A1318" s="67">
        <v>1315</v>
      </c>
      <c r="B1318" s="67" t="s">
        <v>474</v>
      </c>
      <c r="C1318" s="49" t="s">
        <v>322</v>
      </c>
      <c r="D1318" s="49" t="s">
        <v>100</v>
      </c>
      <c r="E1318" s="49" t="s">
        <v>323</v>
      </c>
      <c r="F1318" s="68">
        <v>45865</v>
      </c>
      <c r="G1318" s="69" t="s">
        <v>415</v>
      </c>
      <c r="H1318" s="70">
        <v>5</v>
      </c>
      <c r="I1318" s="70"/>
      <c r="J1318" s="70"/>
      <c r="K1318" s="71">
        <v>72916.666666666802</v>
      </c>
      <c r="L1318" s="6" t="s">
        <v>680</v>
      </c>
      <c r="M1318" s="6" t="s">
        <v>698</v>
      </c>
      <c r="N1318" s="6">
        <v>1</v>
      </c>
      <c r="O1318" s="6"/>
      <c r="P1318" s="6"/>
    </row>
    <row r="1319" spans="1:16" ht="15.75" customHeight="1" x14ac:dyDescent="0.3">
      <c r="A1319" s="67">
        <v>1316</v>
      </c>
      <c r="B1319" s="67" t="s">
        <v>463</v>
      </c>
      <c r="C1319" s="49" t="s">
        <v>625</v>
      </c>
      <c r="D1319" s="49" t="s">
        <v>100</v>
      </c>
      <c r="E1319" s="49" t="s">
        <v>1028</v>
      </c>
      <c r="F1319" s="68">
        <v>45865</v>
      </c>
      <c r="G1319" s="69" t="s">
        <v>627</v>
      </c>
      <c r="H1319" s="70">
        <v>9</v>
      </c>
      <c r="I1319" s="70"/>
      <c r="J1319" s="70"/>
      <c r="K1319" s="71">
        <v>376874.99999999854</v>
      </c>
      <c r="L1319" s="6" t="s">
        <v>618</v>
      </c>
      <c r="M1319" s="6" t="s">
        <v>669</v>
      </c>
      <c r="N1319" s="6">
        <v>0</v>
      </c>
      <c r="O1319" s="6"/>
      <c r="P1319" s="6"/>
    </row>
    <row r="1320" spans="1:16" ht="15.75" customHeight="1" x14ac:dyDescent="0.3">
      <c r="A1320" s="67">
        <v>1317</v>
      </c>
      <c r="B1320" s="67" t="s">
        <v>459</v>
      </c>
      <c r="C1320" s="49" t="s">
        <v>625</v>
      </c>
      <c r="D1320" s="49" t="s">
        <v>100</v>
      </c>
      <c r="E1320" s="49" t="s">
        <v>1029</v>
      </c>
      <c r="F1320" s="68">
        <v>45865</v>
      </c>
      <c r="G1320" s="69" t="s">
        <v>627</v>
      </c>
      <c r="H1320" s="70">
        <v>8</v>
      </c>
      <c r="I1320" s="70"/>
      <c r="J1320" s="70"/>
      <c r="K1320" s="71">
        <v>340000.00000000128</v>
      </c>
      <c r="L1320" s="6" t="s">
        <v>618</v>
      </c>
      <c r="M1320" s="6" t="s">
        <v>669</v>
      </c>
      <c r="N1320" s="6">
        <v>0</v>
      </c>
      <c r="O1320" s="6"/>
      <c r="P1320" s="6"/>
    </row>
    <row r="1321" spans="1:16" ht="15.75" customHeight="1" x14ac:dyDescent="0.3">
      <c r="A1321" s="67">
        <v>1318</v>
      </c>
      <c r="B1321" s="67" t="s">
        <v>444</v>
      </c>
      <c r="C1321" s="49" t="s">
        <v>233</v>
      </c>
      <c r="D1321" s="49" t="s">
        <v>26</v>
      </c>
      <c r="E1321" s="49" t="s">
        <v>1030</v>
      </c>
      <c r="F1321" s="68">
        <v>45865</v>
      </c>
      <c r="G1321" s="69" t="s">
        <v>664</v>
      </c>
      <c r="H1321" s="70">
        <v>4</v>
      </c>
      <c r="I1321" s="70"/>
      <c r="J1321" s="70"/>
      <c r="K1321" s="71">
        <v>172500.00000000047</v>
      </c>
      <c r="L1321" s="6" t="s">
        <v>545</v>
      </c>
      <c r="M1321" s="6" t="s">
        <v>514</v>
      </c>
      <c r="N1321" s="6">
        <v>0</v>
      </c>
      <c r="O1321" s="6"/>
      <c r="P1321" s="6"/>
    </row>
    <row r="1322" spans="1:16" ht="15.75" customHeight="1" x14ac:dyDescent="0.3">
      <c r="A1322" s="67">
        <v>1319</v>
      </c>
      <c r="B1322" s="67" t="s">
        <v>444</v>
      </c>
      <c r="C1322" s="49" t="s">
        <v>217</v>
      </c>
      <c r="D1322" s="49" t="s">
        <v>102</v>
      </c>
      <c r="E1322" s="49" t="s">
        <v>1031</v>
      </c>
      <c r="F1322" s="68">
        <v>45865</v>
      </c>
      <c r="G1322" s="69" t="s">
        <v>425</v>
      </c>
      <c r="H1322" s="70">
        <v>3</v>
      </c>
      <c r="I1322" s="70"/>
      <c r="J1322" s="70"/>
      <c r="K1322" s="71">
        <v>194062.50000000052</v>
      </c>
      <c r="L1322" s="6" t="s">
        <v>526</v>
      </c>
      <c r="M1322" s="6" t="s">
        <v>505</v>
      </c>
      <c r="N1322" s="6">
        <v>1</v>
      </c>
      <c r="O1322" s="6"/>
      <c r="P1322" s="6"/>
    </row>
    <row r="1323" spans="1:16" ht="15.75" customHeight="1" x14ac:dyDescent="0.3">
      <c r="A1323" s="67">
        <v>1320</v>
      </c>
      <c r="B1323" s="67" t="s">
        <v>444</v>
      </c>
      <c r="C1323" s="49" t="s">
        <v>314</v>
      </c>
      <c r="D1323" s="49" t="s">
        <v>100</v>
      </c>
      <c r="E1323" s="49" t="s">
        <v>315</v>
      </c>
      <c r="F1323" s="68">
        <v>45865</v>
      </c>
      <c r="G1323" s="69" t="s">
        <v>906</v>
      </c>
      <c r="H1323" s="70">
        <v>1</v>
      </c>
      <c r="I1323" s="70"/>
      <c r="J1323" s="70"/>
      <c r="K1323" s="71">
        <v>1035000.0000000029</v>
      </c>
      <c r="L1323" s="6" t="s">
        <v>554</v>
      </c>
      <c r="M1323" s="6" t="s">
        <v>517</v>
      </c>
      <c r="N1323" s="6">
        <v>1</v>
      </c>
      <c r="O1323" s="6"/>
      <c r="P1323" s="6"/>
    </row>
    <row r="1324" spans="1:16" ht="15.75" customHeight="1" x14ac:dyDescent="0.3">
      <c r="A1324" s="67">
        <v>1321</v>
      </c>
      <c r="B1324" s="67" t="s">
        <v>490</v>
      </c>
      <c r="C1324" s="49" t="s">
        <v>301</v>
      </c>
      <c r="D1324" s="49" t="s">
        <v>100</v>
      </c>
      <c r="E1324" s="49" t="s">
        <v>302</v>
      </c>
      <c r="F1324" s="68">
        <v>45866</v>
      </c>
      <c r="G1324" s="69" t="s">
        <v>830</v>
      </c>
      <c r="H1324" s="70">
        <v>1</v>
      </c>
      <c r="I1324" s="70"/>
      <c r="J1324" s="70"/>
      <c r="K1324" s="71">
        <v>82499.999999999767</v>
      </c>
      <c r="L1324" s="6" t="s">
        <v>530</v>
      </c>
      <c r="M1324" s="6" t="s">
        <v>698</v>
      </c>
      <c r="N1324" s="6">
        <v>2</v>
      </c>
      <c r="O1324" s="6"/>
      <c r="P1324" s="6"/>
    </row>
    <row r="1325" spans="1:16" ht="15.75" customHeight="1" x14ac:dyDescent="0.3">
      <c r="A1325" s="67">
        <v>1322</v>
      </c>
      <c r="B1325" s="67" t="s">
        <v>490</v>
      </c>
      <c r="C1325" s="49" t="s">
        <v>301</v>
      </c>
      <c r="D1325" s="49" t="s">
        <v>100</v>
      </c>
      <c r="E1325" s="49" t="s">
        <v>302</v>
      </c>
      <c r="F1325" s="68">
        <v>45866</v>
      </c>
      <c r="G1325" s="69" t="s">
        <v>831</v>
      </c>
      <c r="H1325" s="70">
        <v>1</v>
      </c>
      <c r="I1325" s="70"/>
      <c r="J1325" s="70"/>
      <c r="K1325" s="71">
        <v>13749.99999999996</v>
      </c>
      <c r="L1325" s="6" t="s">
        <v>530</v>
      </c>
      <c r="M1325" s="6" t="s">
        <v>698</v>
      </c>
      <c r="N1325" s="6">
        <v>1</v>
      </c>
      <c r="O1325" s="6"/>
      <c r="P1325" s="6"/>
    </row>
    <row r="1326" spans="1:16" ht="15.75" customHeight="1" x14ac:dyDescent="0.3">
      <c r="A1326" s="67">
        <v>1323</v>
      </c>
      <c r="B1326" s="67" t="s">
        <v>490</v>
      </c>
      <c r="C1326" s="49" t="s">
        <v>138</v>
      </c>
      <c r="D1326" s="49" t="s">
        <v>100</v>
      </c>
      <c r="E1326" s="49" t="s">
        <v>1032</v>
      </c>
      <c r="F1326" s="68">
        <v>45866</v>
      </c>
      <c r="G1326" s="69" t="s">
        <v>415</v>
      </c>
      <c r="H1326" s="70">
        <v>3</v>
      </c>
      <c r="I1326" s="70"/>
      <c r="J1326" s="70"/>
      <c r="K1326" s="71">
        <v>185624.99999999948</v>
      </c>
      <c r="L1326" s="6" t="s">
        <v>530</v>
      </c>
      <c r="M1326" s="6" t="s">
        <v>669</v>
      </c>
      <c r="N1326" s="6">
        <v>1</v>
      </c>
      <c r="O1326" s="6"/>
      <c r="P1326" s="6"/>
    </row>
    <row r="1327" spans="1:16" ht="15.75" customHeight="1" x14ac:dyDescent="0.3">
      <c r="A1327" s="67">
        <v>1324</v>
      </c>
      <c r="B1327" s="67" t="s">
        <v>490</v>
      </c>
      <c r="C1327" s="49" t="s">
        <v>138</v>
      </c>
      <c r="D1327" s="49" t="s">
        <v>100</v>
      </c>
      <c r="E1327" s="49" t="s">
        <v>1032</v>
      </c>
      <c r="F1327" s="68">
        <v>45866</v>
      </c>
      <c r="G1327" s="69" t="s">
        <v>415</v>
      </c>
      <c r="H1327" s="70">
        <v>2</v>
      </c>
      <c r="I1327" s="70"/>
      <c r="J1327" s="70"/>
      <c r="K1327" s="71">
        <v>123749.99999999964</v>
      </c>
      <c r="L1327" s="6" t="s">
        <v>713</v>
      </c>
      <c r="M1327" s="6" t="s">
        <v>537</v>
      </c>
      <c r="N1327" s="6">
        <v>0</v>
      </c>
      <c r="O1327" s="6"/>
      <c r="P1327" s="6"/>
    </row>
    <row r="1328" spans="1:16" ht="15.75" customHeight="1" x14ac:dyDescent="0.3">
      <c r="A1328" s="67">
        <v>1325</v>
      </c>
      <c r="B1328" s="67" t="s">
        <v>474</v>
      </c>
      <c r="C1328" s="49" t="s">
        <v>164</v>
      </c>
      <c r="D1328" s="49" t="s">
        <v>100</v>
      </c>
      <c r="E1328" s="49" t="s">
        <v>1033</v>
      </c>
      <c r="F1328" s="68">
        <v>45866</v>
      </c>
      <c r="G1328" s="69" t="s">
        <v>415</v>
      </c>
      <c r="H1328" s="70">
        <v>1</v>
      </c>
      <c r="I1328" s="70"/>
      <c r="J1328" s="70"/>
      <c r="K1328" s="71">
        <v>525000.00000000093</v>
      </c>
      <c r="L1328" s="6" t="s">
        <v>576</v>
      </c>
      <c r="M1328" s="6" t="s">
        <v>531</v>
      </c>
      <c r="N1328" s="6">
        <v>0</v>
      </c>
      <c r="O1328" s="6"/>
      <c r="P1328" s="6"/>
    </row>
    <row r="1329" spans="1:16" ht="15.75" customHeight="1" x14ac:dyDescent="0.3">
      <c r="A1329" s="67">
        <v>1326</v>
      </c>
      <c r="B1329" s="67" t="s">
        <v>474</v>
      </c>
      <c r="C1329" s="49" t="s">
        <v>945</v>
      </c>
      <c r="D1329" s="49" t="s">
        <v>946</v>
      </c>
      <c r="E1329" s="49" t="s">
        <v>1034</v>
      </c>
      <c r="F1329" s="68">
        <v>45866</v>
      </c>
      <c r="G1329" s="69" t="s">
        <v>451</v>
      </c>
      <c r="H1329" s="70">
        <v>0.1</v>
      </c>
      <c r="I1329" s="70"/>
      <c r="J1329" s="70"/>
      <c r="K1329" s="71">
        <v>35000.000000000065</v>
      </c>
      <c r="L1329" s="6" t="s">
        <v>530</v>
      </c>
      <c r="M1329" s="6" t="s">
        <v>683</v>
      </c>
      <c r="N1329" s="6">
        <v>2</v>
      </c>
      <c r="O1329" s="6"/>
      <c r="P1329" s="6"/>
    </row>
    <row r="1330" spans="1:16" ht="15.75" customHeight="1" x14ac:dyDescent="0.3">
      <c r="A1330" s="67">
        <v>1327</v>
      </c>
      <c r="B1330" s="67" t="s">
        <v>463</v>
      </c>
      <c r="C1330" s="49" t="s">
        <v>117</v>
      </c>
      <c r="D1330" s="49" t="s">
        <v>102</v>
      </c>
      <c r="E1330" s="49" t="s">
        <v>1035</v>
      </c>
      <c r="F1330" s="68">
        <v>45866</v>
      </c>
      <c r="G1330" s="69" t="s">
        <v>415</v>
      </c>
      <c r="H1330" s="70">
        <v>4</v>
      </c>
      <c r="I1330" s="70"/>
      <c r="J1330" s="70"/>
      <c r="K1330" s="71">
        <v>209374.99999999921</v>
      </c>
      <c r="L1330" s="6" t="s">
        <v>526</v>
      </c>
      <c r="M1330" s="6" t="s">
        <v>505</v>
      </c>
      <c r="N1330" s="6">
        <v>4</v>
      </c>
      <c r="O1330" s="6"/>
      <c r="P1330" s="6"/>
    </row>
    <row r="1331" spans="1:16" ht="15.75" customHeight="1" x14ac:dyDescent="0.3">
      <c r="A1331" s="67">
        <v>1328</v>
      </c>
      <c r="B1331" s="67" t="s">
        <v>463</v>
      </c>
      <c r="C1331" s="49" t="s">
        <v>135</v>
      </c>
      <c r="D1331" s="49" t="s">
        <v>102</v>
      </c>
      <c r="E1331" s="49" t="s">
        <v>1036</v>
      </c>
      <c r="F1331" s="68">
        <v>45866</v>
      </c>
      <c r="G1331" s="69" t="s">
        <v>415</v>
      </c>
      <c r="H1331" s="70">
        <v>1</v>
      </c>
      <c r="I1331" s="70"/>
      <c r="J1331" s="70"/>
      <c r="K1331" s="71">
        <v>55833.333333333125</v>
      </c>
      <c r="L1331" s="6" t="s">
        <v>680</v>
      </c>
      <c r="M1331" s="6">
        <v>0</v>
      </c>
      <c r="N1331" s="6">
        <v>0</v>
      </c>
      <c r="O1331" s="6"/>
      <c r="P1331" s="6"/>
    </row>
    <row r="1332" spans="1:16" ht="15.75" customHeight="1" x14ac:dyDescent="0.3">
      <c r="A1332" s="67">
        <v>1329</v>
      </c>
      <c r="B1332" s="67" t="s">
        <v>463</v>
      </c>
      <c r="C1332" s="49" t="s">
        <v>625</v>
      </c>
      <c r="D1332" s="49" t="s">
        <v>100</v>
      </c>
      <c r="E1332" s="49" t="s">
        <v>1037</v>
      </c>
      <c r="F1332" s="68">
        <v>45866</v>
      </c>
      <c r="G1332" s="69" t="s">
        <v>1038</v>
      </c>
      <c r="H1332" s="70">
        <v>9</v>
      </c>
      <c r="I1332" s="70"/>
      <c r="J1332" s="70"/>
      <c r="K1332" s="71">
        <v>376874.99999999854</v>
      </c>
      <c r="L1332" s="6" t="s">
        <v>618</v>
      </c>
      <c r="M1332" s="6" t="s">
        <v>669</v>
      </c>
      <c r="N1332" s="6">
        <v>0</v>
      </c>
      <c r="O1332" s="6"/>
      <c r="P1332" s="6"/>
    </row>
    <row r="1333" spans="1:16" ht="15.75" customHeight="1" x14ac:dyDescent="0.3">
      <c r="A1333" s="67">
        <v>1330</v>
      </c>
      <c r="B1333" s="67" t="s">
        <v>430</v>
      </c>
      <c r="C1333" s="49" t="s">
        <v>150</v>
      </c>
      <c r="D1333" s="49" t="s">
        <v>151</v>
      </c>
      <c r="E1333" s="49" t="s">
        <v>1039</v>
      </c>
      <c r="F1333" s="68">
        <v>45866</v>
      </c>
      <c r="G1333" s="69" t="s">
        <v>709</v>
      </c>
      <c r="H1333" s="70">
        <v>1</v>
      </c>
      <c r="I1333" s="70"/>
      <c r="J1333" s="70"/>
      <c r="K1333" s="71">
        <v>77500.000000000073</v>
      </c>
      <c r="L1333" s="6" t="s">
        <v>558</v>
      </c>
      <c r="M1333" s="6" t="s">
        <v>917</v>
      </c>
      <c r="N1333" s="6">
        <v>0</v>
      </c>
      <c r="O1333" s="6"/>
      <c r="P1333" s="6"/>
    </row>
    <row r="1334" spans="1:16" ht="15.75" customHeight="1" x14ac:dyDescent="0.3">
      <c r="A1334" s="67">
        <v>1331</v>
      </c>
      <c r="B1334" s="67" t="s">
        <v>430</v>
      </c>
      <c r="C1334" s="49" t="s">
        <v>314</v>
      </c>
      <c r="D1334" s="49" t="s">
        <v>100</v>
      </c>
      <c r="E1334" s="49" t="s">
        <v>315</v>
      </c>
      <c r="F1334" s="68">
        <v>45866</v>
      </c>
      <c r="G1334" s="69" t="s">
        <v>906</v>
      </c>
      <c r="H1334" s="70">
        <v>1</v>
      </c>
      <c r="I1334" s="70"/>
      <c r="J1334" s="70"/>
      <c r="K1334" s="71">
        <v>930000.00000000093</v>
      </c>
      <c r="L1334" s="6" t="s">
        <v>554</v>
      </c>
      <c r="M1334" s="6" t="s">
        <v>517</v>
      </c>
      <c r="N1334" s="6">
        <v>0</v>
      </c>
      <c r="O1334" s="6"/>
      <c r="P1334" s="6"/>
    </row>
    <row r="1335" spans="1:16" ht="15.75" customHeight="1" x14ac:dyDescent="0.3">
      <c r="A1335" s="67">
        <v>1332</v>
      </c>
      <c r="B1335" s="67" t="s">
        <v>501</v>
      </c>
      <c r="C1335" s="49" t="s">
        <v>117</v>
      </c>
      <c r="D1335" s="49" t="s">
        <v>102</v>
      </c>
      <c r="E1335" s="49" t="s">
        <v>1040</v>
      </c>
      <c r="F1335" s="68">
        <v>45866</v>
      </c>
      <c r="G1335" s="69" t="s">
        <v>415</v>
      </c>
      <c r="H1335" s="70">
        <v>5</v>
      </c>
      <c r="I1335" s="70"/>
      <c r="J1335" s="70"/>
      <c r="K1335" s="71">
        <v>249999.99999999974</v>
      </c>
      <c r="L1335" s="6" t="s">
        <v>526</v>
      </c>
      <c r="M1335" s="6" t="s">
        <v>505</v>
      </c>
      <c r="N1335" s="6">
        <v>1</v>
      </c>
      <c r="O1335" s="6"/>
      <c r="P1335" s="6"/>
    </row>
    <row r="1336" spans="1:16" ht="15.75" customHeight="1" x14ac:dyDescent="0.3">
      <c r="A1336" s="67">
        <v>1333</v>
      </c>
      <c r="B1336" s="67" t="s">
        <v>501</v>
      </c>
      <c r="C1336" s="49" t="s">
        <v>138</v>
      </c>
      <c r="D1336" s="49" t="s">
        <v>100</v>
      </c>
      <c r="E1336" s="49" t="s">
        <v>1041</v>
      </c>
      <c r="F1336" s="68">
        <v>45866</v>
      </c>
      <c r="G1336" s="69" t="s">
        <v>415</v>
      </c>
      <c r="H1336" s="70">
        <v>0.5</v>
      </c>
      <c r="I1336" s="70"/>
      <c r="J1336" s="70"/>
      <c r="K1336" s="71">
        <v>29999.999999999971</v>
      </c>
      <c r="L1336" s="6" t="s">
        <v>543</v>
      </c>
      <c r="M1336" s="6" t="s">
        <v>517</v>
      </c>
      <c r="N1336" s="6">
        <v>0</v>
      </c>
      <c r="O1336" s="6"/>
      <c r="P1336" s="6"/>
    </row>
    <row r="1337" spans="1:16" ht="15.75" customHeight="1" x14ac:dyDescent="0.3">
      <c r="A1337" s="67">
        <v>1334</v>
      </c>
      <c r="B1337" s="67" t="s">
        <v>482</v>
      </c>
      <c r="C1337" s="49" t="s">
        <v>146</v>
      </c>
      <c r="D1337" s="49" t="s">
        <v>100</v>
      </c>
      <c r="E1337" s="49" t="s">
        <v>1042</v>
      </c>
      <c r="F1337" s="68">
        <v>45866</v>
      </c>
      <c r="G1337" s="69" t="s">
        <v>451</v>
      </c>
      <c r="H1337" s="70">
        <v>1</v>
      </c>
      <c r="I1337" s="70"/>
      <c r="J1337" s="70"/>
      <c r="K1337" s="71">
        <v>167499.99999999936</v>
      </c>
      <c r="L1337" s="6" t="s">
        <v>530</v>
      </c>
      <c r="M1337" s="6" t="s">
        <v>665</v>
      </c>
      <c r="N1337" s="6">
        <v>0</v>
      </c>
      <c r="O1337" s="6"/>
      <c r="P1337" s="6"/>
    </row>
    <row r="1338" spans="1:16" ht="15.75" customHeight="1" x14ac:dyDescent="0.3">
      <c r="A1338" s="67">
        <v>1335</v>
      </c>
      <c r="B1338" s="67" t="s">
        <v>482</v>
      </c>
      <c r="C1338" s="49" t="s">
        <v>310</v>
      </c>
      <c r="D1338" s="49" t="s">
        <v>100</v>
      </c>
      <c r="E1338" s="49" t="s">
        <v>311</v>
      </c>
      <c r="F1338" s="68">
        <v>45866</v>
      </c>
      <c r="G1338" s="69" t="s">
        <v>920</v>
      </c>
      <c r="H1338" s="70">
        <v>1</v>
      </c>
      <c r="I1338" s="70"/>
      <c r="J1338" s="70"/>
      <c r="K1338" s="71">
        <v>5359999.9999999795</v>
      </c>
      <c r="L1338" s="6" t="s">
        <v>530</v>
      </c>
      <c r="M1338" s="6" t="s">
        <v>683</v>
      </c>
      <c r="N1338" s="6">
        <v>8</v>
      </c>
      <c r="O1338" s="6"/>
      <c r="P1338" s="6"/>
    </row>
    <row r="1339" spans="1:16" ht="15.75" customHeight="1" x14ac:dyDescent="0.3">
      <c r="A1339" s="67">
        <v>1336</v>
      </c>
      <c r="B1339" s="67" t="s">
        <v>444</v>
      </c>
      <c r="C1339" s="49" t="s">
        <v>138</v>
      </c>
      <c r="D1339" s="49" t="s">
        <v>100</v>
      </c>
      <c r="E1339" s="49" t="s">
        <v>1043</v>
      </c>
      <c r="F1339" s="68">
        <v>45866</v>
      </c>
      <c r="G1339" s="69" t="s">
        <v>415</v>
      </c>
      <c r="H1339" s="70">
        <v>6</v>
      </c>
      <c r="I1339" s="70"/>
      <c r="J1339" s="70"/>
      <c r="K1339" s="71">
        <v>388125.00000000105</v>
      </c>
      <c r="L1339" s="6" t="s">
        <v>543</v>
      </c>
      <c r="M1339" s="6" t="s">
        <v>517</v>
      </c>
      <c r="N1339" s="6">
        <v>0</v>
      </c>
      <c r="O1339" s="6"/>
      <c r="P1339" s="6"/>
    </row>
    <row r="1340" spans="1:16" ht="15.75" customHeight="1" x14ac:dyDescent="0.3">
      <c r="A1340" s="67">
        <v>1337</v>
      </c>
      <c r="B1340" s="67" t="s">
        <v>444</v>
      </c>
      <c r="C1340" s="49" t="s">
        <v>214</v>
      </c>
      <c r="D1340" s="49" t="s">
        <v>102</v>
      </c>
      <c r="E1340" s="49" t="s">
        <v>1044</v>
      </c>
      <c r="F1340" s="68">
        <v>45866</v>
      </c>
      <c r="G1340" s="69" t="s">
        <v>466</v>
      </c>
      <c r="H1340" s="70">
        <v>2</v>
      </c>
      <c r="I1340" s="70"/>
      <c r="J1340" s="70"/>
      <c r="K1340" s="71">
        <v>129375.00000000036</v>
      </c>
      <c r="L1340" s="6" t="s">
        <v>526</v>
      </c>
      <c r="M1340" s="6" t="s">
        <v>505</v>
      </c>
      <c r="N1340" s="6">
        <v>1</v>
      </c>
      <c r="O1340" s="6"/>
      <c r="P1340" s="6"/>
    </row>
    <row r="1341" spans="1:16" ht="15.75" customHeight="1" x14ac:dyDescent="0.3">
      <c r="A1341" s="67">
        <v>1338</v>
      </c>
      <c r="B1341" s="67" t="s">
        <v>444</v>
      </c>
      <c r="C1341" s="49" t="s">
        <v>207</v>
      </c>
      <c r="D1341" s="49" t="s">
        <v>102</v>
      </c>
      <c r="E1341" s="49" t="s">
        <v>1045</v>
      </c>
      <c r="F1341" s="68">
        <v>45866</v>
      </c>
      <c r="G1341" s="69" t="s">
        <v>466</v>
      </c>
      <c r="H1341" s="70">
        <v>7</v>
      </c>
      <c r="I1341" s="70"/>
      <c r="J1341" s="70"/>
      <c r="K1341" s="71">
        <v>301875.00000000081</v>
      </c>
      <c r="L1341" s="6" t="s">
        <v>526</v>
      </c>
      <c r="M1341" s="6" t="s">
        <v>505</v>
      </c>
      <c r="N1341" s="6">
        <v>1</v>
      </c>
      <c r="O1341" s="6"/>
      <c r="P1341" s="6"/>
    </row>
    <row r="1342" spans="1:16" ht="15.75" customHeight="1" x14ac:dyDescent="0.3">
      <c r="A1342" s="67">
        <v>1339</v>
      </c>
      <c r="B1342" s="67" t="s">
        <v>413</v>
      </c>
      <c r="C1342" s="72" t="s">
        <v>138</v>
      </c>
      <c r="D1342" s="49" t="s">
        <v>100</v>
      </c>
      <c r="E1342" s="49" t="s">
        <v>1046</v>
      </c>
      <c r="F1342" s="68">
        <v>45867</v>
      </c>
      <c r="G1342" s="69" t="s">
        <v>415</v>
      </c>
      <c r="H1342" s="70">
        <v>6</v>
      </c>
      <c r="I1342" s="70"/>
      <c r="J1342" s="70"/>
      <c r="K1342" s="71">
        <v>371249.99999999895</v>
      </c>
      <c r="L1342" s="6" t="s">
        <v>516</v>
      </c>
      <c r="M1342" s="6" t="s">
        <v>517</v>
      </c>
      <c r="N1342" s="6">
        <v>0</v>
      </c>
      <c r="O1342" s="6"/>
      <c r="P1342" s="6"/>
    </row>
    <row r="1343" spans="1:16" ht="15.75" customHeight="1" x14ac:dyDescent="0.3">
      <c r="A1343" s="67">
        <v>1340</v>
      </c>
      <c r="B1343" s="67" t="s">
        <v>471</v>
      </c>
      <c r="C1343" s="49" t="s">
        <v>138</v>
      </c>
      <c r="D1343" s="49" t="s">
        <v>100</v>
      </c>
      <c r="E1343" s="49" t="s">
        <v>1047</v>
      </c>
      <c r="F1343" s="68">
        <v>45867</v>
      </c>
      <c r="G1343" s="69" t="s">
        <v>415</v>
      </c>
      <c r="H1343" s="70">
        <v>0.2</v>
      </c>
      <c r="I1343" s="70"/>
      <c r="J1343" s="70"/>
      <c r="K1343" s="71">
        <v>12937.500000000036</v>
      </c>
      <c r="L1343" s="6" t="s">
        <v>516</v>
      </c>
      <c r="M1343" s="6" t="s">
        <v>517</v>
      </c>
      <c r="N1343" s="6">
        <v>0</v>
      </c>
      <c r="O1343" s="6"/>
      <c r="P1343" s="6"/>
    </row>
    <row r="1344" spans="1:16" ht="15.75" customHeight="1" x14ac:dyDescent="0.3">
      <c r="A1344" s="67">
        <v>1341</v>
      </c>
      <c r="B1344" s="67" t="s">
        <v>471</v>
      </c>
      <c r="C1344" s="49" t="s">
        <v>327</v>
      </c>
      <c r="D1344" s="49" t="s">
        <v>100</v>
      </c>
      <c r="E1344" s="49" t="s">
        <v>328</v>
      </c>
      <c r="F1344" s="68">
        <v>45867</v>
      </c>
      <c r="G1344" s="69" t="s">
        <v>415</v>
      </c>
      <c r="H1344" s="70">
        <v>4</v>
      </c>
      <c r="I1344" s="70"/>
      <c r="J1344" s="70"/>
      <c r="K1344" s="71">
        <v>57500.00000000016</v>
      </c>
      <c r="L1344" s="6" t="s">
        <v>680</v>
      </c>
      <c r="M1344" s="6" t="s">
        <v>505</v>
      </c>
      <c r="N1344" s="6">
        <v>0</v>
      </c>
      <c r="O1344" s="6"/>
      <c r="P1344" s="6"/>
    </row>
    <row r="1345" spans="1:16" ht="15.75" customHeight="1" x14ac:dyDescent="0.3">
      <c r="A1345" s="67">
        <v>1342</v>
      </c>
      <c r="B1345" s="67" t="s">
        <v>490</v>
      </c>
      <c r="C1345" s="49" t="s">
        <v>138</v>
      </c>
      <c r="D1345" s="72" t="s">
        <v>100</v>
      </c>
      <c r="E1345" s="72" t="s">
        <v>1048</v>
      </c>
      <c r="F1345" s="68">
        <v>45867</v>
      </c>
      <c r="G1345" s="69" t="s">
        <v>415</v>
      </c>
      <c r="H1345" s="70">
        <v>1</v>
      </c>
      <c r="I1345" s="70"/>
      <c r="J1345" s="70"/>
      <c r="K1345" s="71">
        <v>61874.999999999818</v>
      </c>
      <c r="L1345" s="6" t="s">
        <v>516</v>
      </c>
      <c r="M1345" s="6" t="s">
        <v>517</v>
      </c>
      <c r="N1345" s="6">
        <v>0</v>
      </c>
      <c r="O1345" s="6"/>
      <c r="P1345" s="6"/>
    </row>
    <row r="1346" spans="1:16" ht="15.75" customHeight="1" x14ac:dyDescent="0.3">
      <c r="A1346" s="67">
        <v>1343</v>
      </c>
      <c r="B1346" s="67" t="s">
        <v>490</v>
      </c>
      <c r="C1346" s="72" t="s">
        <v>199</v>
      </c>
      <c r="D1346" s="49" t="s">
        <v>100</v>
      </c>
      <c r="E1346" s="49" t="s">
        <v>1049</v>
      </c>
      <c r="F1346" s="68">
        <v>45867</v>
      </c>
      <c r="G1346" s="69" t="s">
        <v>439</v>
      </c>
      <c r="H1346" s="70">
        <v>7</v>
      </c>
      <c r="I1346" s="70"/>
      <c r="J1346" s="70"/>
      <c r="K1346" s="71">
        <v>96249.999999999724</v>
      </c>
      <c r="L1346" s="6" t="s">
        <v>680</v>
      </c>
      <c r="M1346" s="6" t="s">
        <v>698</v>
      </c>
      <c r="N1346" s="6">
        <v>1</v>
      </c>
      <c r="O1346" s="6"/>
      <c r="P1346" s="6"/>
    </row>
    <row r="1347" spans="1:16" ht="15.75" customHeight="1" x14ac:dyDescent="0.3">
      <c r="A1347" s="67">
        <v>1344</v>
      </c>
      <c r="B1347" s="67" t="s">
        <v>490</v>
      </c>
      <c r="C1347" s="72" t="s">
        <v>233</v>
      </c>
      <c r="D1347" s="49" t="s">
        <v>26</v>
      </c>
      <c r="E1347" s="49" t="s">
        <v>1050</v>
      </c>
      <c r="F1347" s="68">
        <v>45867</v>
      </c>
      <c r="G1347" s="69" t="s">
        <v>662</v>
      </c>
      <c r="H1347" s="70">
        <v>1</v>
      </c>
      <c r="I1347" s="70"/>
      <c r="J1347" s="70"/>
      <c r="K1347" s="71">
        <v>82499.999999999767</v>
      </c>
      <c r="L1347" s="6" t="s">
        <v>545</v>
      </c>
      <c r="M1347" s="6" t="s">
        <v>514</v>
      </c>
      <c r="N1347" s="6">
        <v>8</v>
      </c>
      <c r="O1347" s="6"/>
      <c r="P1347" s="6"/>
    </row>
    <row r="1348" spans="1:16" ht="15.75" customHeight="1" x14ac:dyDescent="0.3">
      <c r="A1348" s="67">
        <v>1345</v>
      </c>
      <c r="B1348" s="67" t="s">
        <v>463</v>
      </c>
      <c r="C1348" s="49" t="s">
        <v>127</v>
      </c>
      <c r="D1348" s="49" t="s">
        <v>102</v>
      </c>
      <c r="E1348" s="49" t="s">
        <v>1051</v>
      </c>
      <c r="F1348" s="68">
        <v>45867</v>
      </c>
      <c r="G1348" s="69" t="s">
        <v>758</v>
      </c>
      <c r="H1348" s="70">
        <v>3</v>
      </c>
      <c r="I1348" s="70"/>
      <c r="J1348" s="70"/>
      <c r="K1348" s="71">
        <v>1004999.9999999962</v>
      </c>
      <c r="L1348" s="6" t="s">
        <v>526</v>
      </c>
      <c r="M1348" s="6" t="s">
        <v>505</v>
      </c>
      <c r="N1348" s="6">
        <v>4</v>
      </c>
      <c r="O1348" s="6"/>
      <c r="P1348" s="6"/>
    </row>
    <row r="1349" spans="1:16" ht="15.75" customHeight="1" x14ac:dyDescent="0.3">
      <c r="A1349" s="67">
        <v>1346</v>
      </c>
      <c r="B1349" s="67" t="s">
        <v>463</v>
      </c>
      <c r="C1349" s="49" t="s">
        <v>117</v>
      </c>
      <c r="D1349" s="49" t="s">
        <v>102</v>
      </c>
      <c r="E1349" s="49" t="s">
        <v>1052</v>
      </c>
      <c r="F1349" s="68">
        <v>45867</v>
      </c>
      <c r="G1349" s="69" t="s">
        <v>415</v>
      </c>
      <c r="H1349" s="70">
        <v>3</v>
      </c>
      <c r="I1349" s="70"/>
      <c r="J1349" s="70"/>
      <c r="K1349" s="71">
        <v>157031.24999999939</v>
      </c>
      <c r="L1349" s="6" t="s">
        <v>526</v>
      </c>
      <c r="M1349" s="6" t="s">
        <v>505</v>
      </c>
      <c r="N1349" s="6">
        <v>0</v>
      </c>
      <c r="O1349" s="6"/>
      <c r="P1349" s="6"/>
    </row>
    <row r="1350" spans="1:16" ht="15.75" customHeight="1" x14ac:dyDescent="0.3">
      <c r="A1350" s="67">
        <v>1347</v>
      </c>
      <c r="B1350" s="67" t="s">
        <v>430</v>
      </c>
      <c r="C1350" s="49" t="s">
        <v>82</v>
      </c>
      <c r="D1350" s="49" t="s">
        <v>79</v>
      </c>
      <c r="E1350" s="49" t="s">
        <v>1053</v>
      </c>
      <c r="F1350" s="68">
        <v>45867</v>
      </c>
      <c r="G1350" s="69" t="s">
        <v>443</v>
      </c>
      <c r="H1350" s="70">
        <v>3</v>
      </c>
      <c r="I1350" s="70"/>
      <c r="J1350" s="70"/>
      <c r="K1350" s="71">
        <v>13562.500000000015</v>
      </c>
      <c r="L1350" s="6" t="s">
        <v>554</v>
      </c>
      <c r="M1350" s="6" t="s">
        <v>517</v>
      </c>
      <c r="N1350" s="6">
        <v>0</v>
      </c>
      <c r="O1350" s="6"/>
      <c r="P1350" s="6"/>
    </row>
    <row r="1351" spans="1:16" ht="15.75" customHeight="1" x14ac:dyDescent="0.3">
      <c r="A1351" s="67">
        <v>1348</v>
      </c>
      <c r="B1351" s="67" t="s">
        <v>430</v>
      </c>
      <c r="C1351" s="49" t="s">
        <v>84</v>
      </c>
      <c r="D1351" s="49" t="s">
        <v>79</v>
      </c>
      <c r="E1351" s="49" t="s">
        <v>1054</v>
      </c>
      <c r="F1351" s="68">
        <v>45867</v>
      </c>
      <c r="G1351" s="69" t="s">
        <v>443</v>
      </c>
      <c r="H1351" s="70">
        <v>6</v>
      </c>
      <c r="I1351" s="70"/>
      <c r="J1351" s="70"/>
      <c r="K1351" s="71">
        <v>27125.000000000029</v>
      </c>
      <c r="L1351" s="6" t="s">
        <v>554</v>
      </c>
      <c r="M1351" s="6" t="s">
        <v>517</v>
      </c>
      <c r="N1351" s="6">
        <v>0</v>
      </c>
      <c r="O1351" s="6"/>
      <c r="P1351" s="6"/>
    </row>
    <row r="1352" spans="1:16" ht="15.75" customHeight="1" x14ac:dyDescent="0.3">
      <c r="A1352" s="67">
        <v>1349</v>
      </c>
      <c r="B1352" s="67" t="s">
        <v>430</v>
      </c>
      <c r="C1352" s="49" t="s">
        <v>85</v>
      </c>
      <c r="D1352" s="49" t="s">
        <v>79</v>
      </c>
      <c r="E1352" s="49" t="s">
        <v>1055</v>
      </c>
      <c r="F1352" s="68">
        <v>45867</v>
      </c>
      <c r="G1352" s="69" t="s">
        <v>443</v>
      </c>
      <c r="H1352" s="70">
        <v>9</v>
      </c>
      <c r="I1352" s="70"/>
      <c r="J1352" s="70"/>
      <c r="K1352" s="71">
        <v>40687.500000000044</v>
      </c>
      <c r="L1352" s="6" t="s">
        <v>554</v>
      </c>
      <c r="M1352" s="6" t="s">
        <v>517</v>
      </c>
      <c r="N1352" s="6">
        <v>0</v>
      </c>
      <c r="O1352" s="6"/>
      <c r="P1352" s="6"/>
    </row>
    <row r="1353" spans="1:16" ht="15.75" customHeight="1" x14ac:dyDescent="0.3">
      <c r="A1353" s="67">
        <v>1350</v>
      </c>
      <c r="B1353" s="67" t="s">
        <v>430</v>
      </c>
      <c r="C1353" s="49" t="s">
        <v>138</v>
      </c>
      <c r="D1353" s="49" t="s">
        <v>100</v>
      </c>
      <c r="E1353" s="49" t="s">
        <v>1056</v>
      </c>
      <c r="F1353" s="68">
        <v>45867</v>
      </c>
      <c r="G1353" s="69" t="s">
        <v>415</v>
      </c>
      <c r="H1353" s="70">
        <v>6</v>
      </c>
      <c r="I1353" s="70"/>
      <c r="J1353" s="70"/>
      <c r="K1353" s="71">
        <v>348750.00000000035</v>
      </c>
      <c r="L1353" s="6" t="s">
        <v>554</v>
      </c>
      <c r="M1353" s="6" t="s">
        <v>517</v>
      </c>
      <c r="N1353" s="6">
        <v>0</v>
      </c>
      <c r="O1353" s="6"/>
      <c r="P1353" s="6"/>
    </row>
    <row r="1354" spans="1:16" ht="15.75" customHeight="1" x14ac:dyDescent="0.3">
      <c r="A1354" s="67">
        <v>1351</v>
      </c>
      <c r="B1354" s="67" t="s">
        <v>430</v>
      </c>
      <c r="C1354" s="49" t="s">
        <v>122</v>
      </c>
      <c r="D1354" s="49" t="s">
        <v>102</v>
      </c>
      <c r="E1354" s="49" t="s">
        <v>1057</v>
      </c>
      <c r="F1354" s="68">
        <v>45867</v>
      </c>
      <c r="G1354" s="69" t="s">
        <v>415</v>
      </c>
      <c r="H1354" s="70">
        <v>22</v>
      </c>
      <c r="I1354" s="70"/>
      <c r="J1354" s="70"/>
      <c r="K1354" s="71">
        <v>1278750.0000000014</v>
      </c>
      <c r="L1354" s="6" t="s">
        <v>696</v>
      </c>
      <c r="M1354" s="6" t="s">
        <v>505</v>
      </c>
      <c r="N1354" s="6">
        <v>1</v>
      </c>
      <c r="O1354" s="6"/>
      <c r="P1354" s="6"/>
    </row>
    <row r="1355" spans="1:16" ht="15.75" customHeight="1" x14ac:dyDescent="0.3">
      <c r="A1355" s="67">
        <v>1352</v>
      </c>
      <c r="B1355" s="67" t="s">
        <v>497</v>
      </c>
      <c r="C1355" s="49" t="s">
        <v>138</v>
      </c>
      <c r="D1355" s="49" t="s">
        <v>100</v>
      </c>
      <c r="E1355" s="49" t="s">
        <v>1058</v>
      </c>
      <c r="F1355" s="68">
        <v>45866</v>
      </c>
      <c r="G1355" s="69" t="s">
        <v>415</v>
      </c>
      <c r="H1355" s="70">
        <v>6</v>
      </c>
      <c r="I1355" s="70"/>
      <c r="J1355" s="70"/>
      <c r="K1355" s="71">
        <v>388125.00000000105</v>
      </c>
      <c r="L1355" s="6" t="s">
        <v>543</v>
      </c>
      <c r="M1355" s="6" t="s">
        <v>517</v>
      </c>
      <c r="N1355" s="6">
        <v>0</v>
      </c>
      <c r="O1355" s="6"/>
      <c r="P1355" s="6"/>
    </row>
    <row r="1356" spans="1:16" ht="15.75" customHeight="1" x14ac:dyDescent="0.3">
      <c r="A1356" s="67">
        <v>1353</v>
      </c>
      <c r="B1356" s="67" t="s">
        <v>497</v>
      </c>
      <c r="C1356" s="49" t="s">
        <v>337</v>
      </c>
      <c r="D1356" s="49" t="s">
        <v>335</v>
      </c>
      <c r="E1356" s="49" t="s">
        <v>338</v>
      </c>
      <c r="F1356" s="68">
        <v>45866</v>
      </c>
      <c r="G1356" s="69" t="s">
        <v>1059</v>
      </c>
      <c r="H1356" s="70">
        <v>0.5</v>
      </c>
      <c r="I1356" s="70"/>
      <c r="J1356" s="70"/>
      <c r="K1356" s="71">
        <v>86250.000000000233</v>
      </c>
      <c r="L1356" s="6" t="s">
        <v>509</v>
      </c>
      <c r="M1356" s="6" t="s">
        <v>505</v>
      </c>
      <c r="N1356" s="6">
        <v>2</v>
      </c>
      <c r="O1356" s="6"/>
      <c r="P1356" s="6"/>
    </row>
    <row r="1357" spans="1:16" ht="15.75" customHeight="1" x14ac:dyDescent="0.3">
      <c r="A1357" s="67">
        <v>1354</v>
      </c>
      <c r="B1357" s="67" t="s">
        <v>497</v>
      </c>
      <c r="C1357" s="49" t="s">
        <v>337</v>
      </c>
      <c r="D1357" s="49" t="s">
        <v>335</v>
      </c>
      <c r="E1357" s="49" t="s">
        <v>338</v>
      </c>
      <c r="F1357" s="68">
        <v>45867</v>
      </c>
      <c r="G1357" s="69" t="s">
        <v>1060</v>
      </c>
      <c r="H1357" s="70">
        <v>1.3</v>
      </c>
      <c r="I1357" s="70"/>
      <c r="J1357" s="70"/>
      <c r="K1357" s="71">
        <v>112125.00000000031</v>
      </c>
      <c r="L1357" s="6" t="s">
        <v>509</v>
      </c>
      <c r="M1357" s="6" t="s">
        <v>505</v>
      </c>
      <c r="N1357" s="6">
        <v>4</v>
      </c>
      <c r="O1357" s="6"/>
      <c r="P1357" s="6"/>
    </row>
    <row r="1358" spans="1:16" ht="15.75" customHeight="1" x14ac:dyDescent="0.3">
      <c r="A1358" s="67">
        <v>1355</v>
      </c>
      <c r="B1358" s="67" t="s">
        <v>497</v>
      </c>
      <c r="C1358" s="49" t="s">
        <v>138</v>
      </c>
      <c r="D1358" s="49" t="s">
        <v>100</v>
      </c>
      <c r="E1358" s="49" t="s">
        <v>1061</v>
      </c>
      <c r="F1358" s="68">
        <v>45867</v>
      </c>
      <c r="G1358" s="69" t="s">
        <v>415</v>
      </c>
      <c r="H1358" s="70">
        <v>6</v>
      </c>
      <c r="I1358" s="70"/>
      <c r="J1358" s="70"/>
      <c r="K1358" s="71">
        <v>388125.00000000105</v>
      </c>
      <c r="L1358" s="6" t="s">
        <v>509</v>
      </c>
      <c r="M1358" s="6" t="s">
        <v>517</v>
      </c>
      <c r="N1358" s="6">
        <v>0</v>
      </c>
      <c r="O1358" s="6"/>
      <c r="P1358" s="6"/>
    </row>
    <row r="1359" spans="1:16" ht="15.75" customHeight="1" x14ac:dyDescent="0.3">
      <c r="A1359" s="67">
        <v>1356</v>
      </c>
      <c r="B1359" s="67" t="s">
        <v>459</v>
      </c>
      <c r="C1359" s="49" t="s">
        <v>334</v>
      </c>
      <c r="D1359" s="49" t="s">
        <v>335</v>
      </c>
      <c r="E1359" s="49" t="s">
        <v>336</v>
      </c>
      <c r="F1359" s="68">
        <v>45864</v>
      </c>
      <c r="G1359" s="69" t="s">
        <v>1062</v>
      </c>
      <c r="H1359" s="70">
        <v>0.7</v>
      </c>
      <c r="I1359" s="70"/>
      <c r="J1359" s="70"/>
      <c r="K1359" s="71">
        <v>119000.00000000045</v>
      </c>
      <c r="L1359" s="6" t="s">
        <v>509</v>
      </c>
      <c r="M1359" s="6" t="s">
        <v>505</v>
      </c>
      <c r="N1359" s="6">
        <v>2</v>
      </c>
      <c r="O1359" s="6"/>
      <c r="P1359" s="6"/>
    </row>
    <row r="1360" spans="1:16" ht="15.75" customHeight="1" x14ac:dyDescent="0.3">
      <c r="A1360" s="67">
        <v>1357</v>
      </c>
      <c r="B1360" s="67" t="s">
        <v>459</v>
      </c>
      <c r="C1360" s="49" t="s">
        <v>625</v>
      </c>
      <c r="D1360" s="49" t="s">
        <v>100</v>
      </c>
      <c r="E1360" s="49" t="s">
        <v>1063</v>
      </c>
      <c r="F1360" s="68">
        <v>45864</v>
      </c>
      <c r="G1360" s="69" t="s">
        <v>627</v>
      </c>
      <c r="H1360" s="70">
        <v>8</v>
      </c>
      <c r="I1360" s="70"/>
      <c r="J1360" s="70"/>
      <c r="K1360" s="71">
        <v>340000.00000000128</v>
      </c>
      <c r="L1360" s="6" t="s">
        <v>509</v>
      </c>
      <c r="M1360" s="6" t="s">
        <v>669</v>
      </c>
      <c r="N1360" s="6">
        <v>0</v>
      </c>
      <c r="O1360" s="6"/>
      <c r="P1360" s="6"/>
    </row>
    <row r="1361" spans="1:16" ht="15.75" customHeight="1" x14ac:dyDescent="0.3">
      <c r="A1361" s="67">
        <v>1358</v>
      </c>
      <c r="B1361" s="67" t="s">
        <v>459</v>
      </c>
      <c r="C1361" s="49" t="s">
        <v>625</v>
      </c>
      <c r="D1361" s="49" t="s">
        <v>100</v>
      </c>
      <c r="E1361" s="49" t="s">
        <v>1063</v>
      </c>
      <c r="F1361" s="68">
        <v>45865</v>
      </c>
      <c r="G1361" s="69" t="s">
        <v>627</v>
      </c>
      <c r="H1361" s="70">
        <v>8</v>
      </c>
      <c r="I1361" s="70"/>
      <c r="J1361" s="70"/>
      <c r="K1361" s="71">
        <v>340000.00000000128</v>
      </c>
      <c r="L1361" s="6" t="s">
        <v>509</v>
      </c>
      <c r="M1361" s="6" t="s">
        <v>669</v>
      </c>
      <c r="N1361" s="6">
        <v>0</v>
      </c>
      <c r="O1361" s="6"/>
      <c r="P1361" s="6"/>
    </row>
    <row r="1362" spans="1:16" ht="15.75" customHeight="1" x14ac:dyDescent="0.3">
      <c r="A1362" s="67">
        <v>1359</v>
      </c>
      <c r="B1362" s="67" t="s">
        <v>459</v>
      </c>
      <c r="C1362" s="49" t="s">
        <v>334</v>
      </c>
      <c r="D1362" s="49" t="s">
        <v>335</v>
      </c>
      <c r="E1362" s="49" t="s">
        <v>336</v>
      </c>
      <c r="F1362" s="68">
        <v>45865</v>
      </c>
      <c r="G1362" s="69" t="s">
        <v>1062</v>
      </c>
      <c r="H1362" s="70">
        <v>0.7</v>
      </c>
      <c r="I1362" s="70"/>
      <c r="J1362" s="70"/>
      <c r="K1362" s="71">
        <v>119000.00000000045</v>
      </c>
      <c r="L1362" s="6" t="s">
        <v>509</v>
      </c>
      <c r="M1362" s="6" t="s">
        <v>505</v>
      </c>
      <c r="N1362" s="6">
        <v>2</v>
      </c>
      <c r="O1362" s="6"/>
      <c r="P1362" s="6"/>
    </row>
    <row r="1363" spans="1:16" ht="15.75" customHeight="1" x14ac:dyDescent="0.3">
      <c r="A1363" s="67">
        <v>1360</v>
      </c>
      <c r="B1363" s="67" t="s">
        <v>459</v>
      </c>
      <c r="C1363" s="49" t="s">
        <v>337</v>
      </c>
      <c r="D1363" s="49" t="s">
        <v>335</v>
      </c>
      <c r="E1363" s="49" t="s">
        <v>338</v>
      </c>
      <c r="F1363" s="68">
        <v>45866</v>
      </c>
      <c r="G1363" s="69" t="s">
        <v>1059</v>
      </c>
      <c r="H1363" s="70">
        <v>3</v>
      </c>
      <c r="I1363" s="70"/>
      <c r="J1363" s="70"/>
      <c r="K1363" s="71">
        <v>510000.00000000192</v>
      </c>
      <c r="L1363" s="6" t="s">
        <v>509</v>
      </c>
      <c r="M1363" s="6" t="s">
        <v>505</v>
      </c>
      <c r="N1363" s="6">
        <v>3</v>
      </c>
      <c r="O1363" s="6"/>
      <c r="P1363" s="6"/>
    </row>
    <row r="1364" spans="1:16" ht="15.75" customHeight="1" x14ac:dyDescent="0.3">
      <c r="A1364" s="67">
        <v>1361</v>
      </c>
      <c r="B1364" s="67" t="s">
        <v>459</v>
      </c>
      <c r="C1364" s="49" t="s">
        <v>625</v>
      </c>
      <c r="D1364" s="49" t="s">
        <v>100</v>
      </c>
      <c r="E1364" s="49" t="s">
        <v>1064</v>
      </c>
      <c r="F1364" s="68">
        <v>45866</v>
      </c>
      <c r="G1364" s="69" t="s">
        <v>627</v>
      </c>
      <c r="H1364" s="70">
        <v>10</v>
      </c>
      <c r="I1364" s="70"/>
      <c r="J1364" s="70"/>
      <c r="K1364" s="71">
        <v>425000.00000000157</v>
      </c>
      <c r="L1364" s="6" t="s">
        <v>618</v>
      </c>
      <c r="M1364" s="6" t="s">
        <v>669</v>
      </c>
      <c r="N1364" s="6">
        <v>0</v>
      </c>
      <c r="O1364" s="6"/>
      <c r="P1364" s="6"/>
    </row>
    <row r="1365" spans="1:16" ht="15.75" customHeight="1" x14ac:dyDescent="0.3">
      <c r="A1365" s="67">
        <v>1362</v>
      </c>
      <c r="B1365" s="67" t="s">
        <v>459</v>
      </c>
      <c r="C1365" s="49" t="s">
        <v>625</v>
      </c>
      <c r="D1365" s="49" t="s">
        <v>100</v>
      </c>
      <c r="E1365" s="49" t="s">
        <v>1064</v>
      </c>
      <c r="F1365" s="68">
        <v>45867</v>
      </c>
      <c r="G1365" s="69" t="s">
        <v>627</v>
      </c>
      <c r="H1365" s="70">
        <v>6</v>
      </c>
      <c r="I1365" s="70"/>
      <c r="J1365" s="70"/>
      <c r="K1365" s="71">
        <v>255000.00000000096</v>
      </c>
      <c r="L1365" s="6" t="s">
        <v>618</v>
      </c>
      <c r="M1365" s="6" t="s">
        <v>669</v>
      </c>
      <c r="N1365" s="6">
        <v>0</v>
      </c>
      <c r="O1365" s="6"/>
      <c r="P1365" s="6"/>
    </row>
    <row r="1366" spans="1:16" ht="15.75" customHeight="1" x14ac:dyDescent="0.3">
      <c r="A1366" s="67">
        <v>1363</v>
      </c>
      <c r="B1366" s="67" t="s">
        <v>459</v>
      </c>
      <c r="C1366" s="49" t="s">
        <v>339</v>
      </c>
      <c r="D1366" s="49" t="s">
        <v>335</v>
      </c>
      <c r="E1366" s="49" t="s">
        <v>340</v>
      </c>
      <c r="F1366" s="68">
        <v>45867</v>
      </c>
      <c r="G1366" s="69" t="s">
        <v>1065</v>
      </c>
      <c r="H1366" s="70">
        <v>4</v>
      </c>
      <c r="I1366" s="70"/>
      <c r="J1366" s="70"/>
      <c r="K1366" s="71">
        <v>680000.00000000256</v>
      </c>
      <c r="L1366" s="6" t="s">
        <v>509</v>
      </c>
      <c r="M1366" s="6" t="s">
        <v>505</v>
      </c>
      <c r="N1366" s="6">
        <v>3</v>
      </c>
      <c r="O1366" s="6"/>
      <c r="P1366" s="6"/>
    </row>
    <row r="1367" spans="1:16" ht="15.75" customHeight="1" x14ac:dyDescent="0.3">
      <c r="A1367" s="67">
        <v>1364</v>
      </c>
      <c r="B1367" s="67" t="s">
        <v>501</v>
      </c>
      <c r="C1367" s="49" t="s">
        <v>138</v>
      </c>
      <c r="D1367" s="49" t="s">
        <v>100</v>
      </c>
      <c r="E1367" s="49" t="s">
        <v>1066</v>
      </c>
      <c r="F1367" s="68">
        <v>45867</v>
      </c>
      <c r="G1367" s="69" t="s">
        <v>415</v>
      </c>
      <c r="H1367" s="70">
        <v>1.5</v>
      </c>
      <c r="I1367" s="70"/>
      <c r="J1367" s="70"/>
      <c r="K1367" s="71">
        <v>89999.999999999913</v>
      </c>
      <c r="L1367" s="6" t="s">
        <v>543</v>
      </c>
      <c r="M1367" s="6" t="s">
        <v>517</v>
      </c>
      <c r="N1367" s="6">
        <v>1</v>
      </c>
      <c r="O1367" s="6"/>
      <c r="P1367" s="6"/>
    </row>
    <row r="1368" spans="1:16" ht="15.75" customHeight="1" x14ac:dyDescent="0.3">
      <c r="A1368" s="67">
        <v>1365</v>
      </c>
      <c r="B1368" s="67" t="s">
        <v>501</v>
      </c>
      <c r="C1368" s="49" t="s">
        <v>1067</v>
      </c>
      <c r="D1368" s="49" t="s">
        <v>102</v>
      </c>
      <c r="E1368" s="49" t="s">
        <v>1068</v>
      </c>
      <c r="F1368" s="68">
        <v>45867</v>
      </c>
      <c r="G1368" s="69" t="s">
        <v>415</v>
      </c>
      <c r="H1368" s="70">
        <v>2</v>
      </c>
      <c r="I1368" s="70"/>
      <c r="J1368" s="70"/>
      <c r="K1368" s="71">
        <v>99999.999999999898</v>
      </c>
      <c r="L1368" s="6" t="s">
        <v>526</v>
      </c>
      <c r="M1368" s="6" t="s">
        <v>505</v>
      </c>
      <c r="N1368" s="6">
        <v>1</v>
      </c>
      <c r="O1368" s="6"/>
      <c r="P1368" s="6"/>
    </row>
    <row r="1369" spans="1:16" ht="15.75" customHeight="1" x14ac:dyDescent="0.3">
      <c r="A1369" s="67">
        <v>1366</v>
      </c>
      <c r="B1369" s="67" t="s">
        <v>501</v>
      </c>
      <c r="C1369" s="49" t="s">
        <v>127</v>
      </c>
      <c r="D1369" s="49" t="s">
        <v>102</v>
      </c>
      <c r="E1369" s="49" t="s">
        <v>1069</v>
      </c>
      <c r="F1369" s="68">
        <v>45867</v>
      </c>
      <c r="G1369" s="69" t="s">
        <v>415</v>
      </c>
      <c r="H1369" s="70">
        <v>3</v>
      </c>
      <c r="I1369" s="70"/>
      <c r="J1369" s="70"/>
      <c r="K1369" s="71">
        <v>119999.99999999988</v>
      </c>
      <c r="L1369" s="6" t="s">
        <v>526</v>
      </c>
      <c r="M1369" s="6" t="s">
        <v>505</v>
      </c>
      <c r="N1369" s="6">
        <v>3</v>
      </c>
      <c r="O1369" s="6"/>
      <c r="P1369" s="6"/>
    </row>
    <row r="1370" spans="1:16" ht="15.75" customHeight="1" x14ac:dyDescent="0.3">
      <c r="A1370" s="67">
        <v>1367</v>
      </c>
      <c r="B1370" s="67" t="s">
        <v>482</v>
      </c>
      <c r="C1370" s="49" t="s">
        <v>146</v>
      </c>
      <c r="D1370" s="49" t="s">
        <v>100</v>
      </c>
      <c r="E1370" s="49" t="s">
        <v>1070</v>
      </c>
      <c r="F1370" s="68">
        <v>45867</v>
      </c>
      <c r="G1370" s="69" t="s">
        <v>451</v>
      </c>
      <c r="H1370" s="70">
        <v>2</v>
      </c>
      <c r="I1370" s="70"/>
      <c r="J1370" s="70"/>
      <c r="K1370" s="71">
        <v>334999.99999999872</v>
      </c>
      <c r="L1370" s="6" t="s">
        <v>530</v>
      </c>
      <c r="M1370" s="6" t="s">
        <v>593</v>
      </c>
      <c r="N1370" s="6">
        <v>0</v>
      </c>
      <c r="O1370" s="6"/>
      <c r="P1370" s="6"/>
    </row>
    <row r="1371" spans="1:16" ht="15.75" customHeight="1" x14ac:dyDescent="0.3">
      <c r="A1371" s="67">
        <v>1368</v>
      </c>
      <c r="B1371" s="67" t="s">
        <v>499</v>
      </c>
      <c r="C1371" s="49" t="s">
        <v>122</v>
      </c>
      <c r="D1371" s="49" t="s">
        <v>102</v>
      </c>
      <c r="E1371" s="49" t="s">
        <v>1071</v>
      </c>
      <c r="F1371" s="68">
        <v>45867</v>
      </c>
      <c r="G1371" s="69" t="s">
        <v>415</v>
      </c>
      <c r="H1371" s="70">
        <v>24</v>
      </c>
      <c r="I1371" s="70"/>
      <c r="J1371" s="70"/>
      <c r="K1371" s="71">
        <v>1439999.9999999986</v>
      </c>
      <c r="L1371" s="6" t="s">
        <v>696</v>
      </c>
      <c r="M1371" s="6" t="s">
        <v>505</v>
      </c>
      <c r="N1371" s="6">
        <v>1</v>
      </c>
      <c r="O1371" s="6"/>
      <c r="P1371" s="6"/>
    </row>
    <row r="1372" spans="1:16" ht="15.75" customHeight="1" x14ac:dyDescent="0.3">
      <c r="A1372" s="67">
        <v>1369</v>
      </c>
      <c r="B1372" s="67" t="s">
        <v>499</v>
      </c>
      <c r="C1372" s="49" t="s">
        <v>587</v>
      </c>
      <c r="D1372" s="49" t="s">
        <v>100</v>
      </c>
      <c r="E1372" s="49" t="s">
        <v>1072</v>
      </c>
      <c r="F1372" s="68">
        <v>45867</v>
      </c>
      <c r="G1372" s="69" t="s">
        <v>415</v>
      </c>
      <c r="H1372" s="70">
        <v>1</v>
      </c>
      <c r="I1372" s="70"/>
      <c r="J1372" s="70"/>
      <c r="K1372" s="71">
        <v>39999.999999999964</v>
      </c>
      <c r="L1372" s="6" t="s">
        <v>696</v>
      </c>
      <c r="M1372" s="6" t="s">
        <v>505</v>
      </c>
      <c r="N1372" s="6">
        <v>0</v>
      </c>
      <c r="O1372" s="6"/>
      <c r="P1372" s="6"/>
    </row>
    <row r="1373" spans="1:16" ht="15.75" customHeight="1" x14ac:dyDescent="0.3">
      <c r="A1373" s="67">
        <v>1370</v>
      </c>
      <c r="B1373" s="67" t="s">
        <v>535</v>
      </c>
      <c r="C1373" s="49" t="s">
        <v>334</v>
      </c>
      <c r="D1373" s="49" t="s">
        <v>335</v>
      </c>
      <c r="E1373" s="49" t="s">
        <v>336</v>
      </c>
      <c r="F1373" s="68">
        <v>45866</v>
      </c>
      <c r="G1373" s="69" t="s">
        <v>1073</v>
      </c>
      <c r="H1373" s="70">
        <v>1.5</v>
      </c>
      <c r="I1373" s="70"/>
      <c r="J1373" s="70"/>
      <c r="K1373" s="71">
        <v>91406.249999999825</v>
      </c>
      <c r="L1373" s="6" t="s">
        <v>696</v>
      </c>
      <c r="M1373" s="6" t="s">
        <v>514</v>
      </c>
      <c r="N1373" s="6">
        <v>3</v>
      </c>
      <c r="O1373" s="6"/>
      <c r="P1373" s="6"/>
    </row>
    <row r="1374" spans="1:16" ht="15.75" customHeight="1" x14ac:dyDescent="0.3">
      <c r="A1374" s="67">
        <v>1371</v>
      </c>
      <c r="B1374" s="67" t="s">
        <v>535</v>
      </c>
      <c r="C1374" s="49" t="s">
        <v>138</v>
      </c>
      <c r="D1374" s="49" t="s">
        <v>100</v>
      </c>
      <c r="E1374" s="49" t="s">
        <v>1074</v>
      </c>
      <c r="F1374" s="68">
        <v>45866</v>
      </c>
      <c r="G1374" s="69" t="s">
        <v>415</v>
      </c>
      <c r="H1374" s="70">
        <v>6</v>
      </c>
      <c r="I1374" s="70"/>
      <c r="J1374" s="70"/>
      <c r="K1374" s="71">
        <v>365624.9999999993</v>
      </c>
      <c r="L1374" s="6" t="s">
        <v>696</v>
      </c>
      <c r="M1374" s="6" t="s">
        <v>517</v>
      </c>
      <c r="N1374" s="6">
        <v>1</v>
      </c>
      <c r="O1374" s="6"/>
      <c r="P1374" s="6"/>
    </row>
    <row r="1375" spans="1:16" ht="15.75" customHeight="1" x14ac:dyDescent="0.3">
      <c r="A1375" s="67">
        <v>1372</v>
      </c>
      <c r="B1375" s="67" t="s">
        <v>535</v>
      </c>
      <c r="C1375" s="49" t="s">
        <v>138</v>
      </c>
      <c r="D1375" s="49" t="s">
        <v>100</v>
      </c>
      <c r="E1375" s="49" t="s">
        <v>1074</v>
      </c>
      <c r="F1375" s="68">
        <v>45867</v>
      </c>
      <c r="G1375" s="69" t="s">
        <v>415</v>
      </c>
      <c r="H1375" s="70">
        <v>6</v>
      </c>
      <c r="I1375" s="70"/>
      <c r="J1375" s="70"/>
      <c r="K1375" s="71">
        <v>365624.9999999993</v>
      </c>
      <c r="L1375" s="6" t="s">
        <v>696</v>
      </c>
      <c r="M1375" s="6" t="s">
        <v>517</v>
      </c>
      <c r="N1375" s="6">
        <v>1</v>
      </c>
      <c r="O1375" s="6"/>
      <c r="P1375" s="6"/>
    </row>
    <row r="1376" spans="1:16" ht="15.75" customHeight="1" x14ac:dyDescent="0.3">
      <c r="A1376" s="67">
        <v>1373</v>
      </c>
      <c r="B1376" s="67" t="s">
        <v>482</v>
      </c>
      <c r="C1376" s="49" t="s">
        <v>334</v>
      </c>
      <c r="D1376" s="49" t="s">
        <v>335</v>
      </c>
      <c r="E1376" s="49" t="s">
        <v>336</v>
      </c>
      <c r="F1376" s="68">
        <v>45867</v>
      </c>
      <c r="G1376" s="69" t="s">
        <v>1075</v>
      </c>
      <c r="H1376" s="70">
        <v>1</v>
      </c>
      <c r="I1376" s="70"/>
      <c r="J1376" s="70"/>
      <c r="K1376" s="71">
        <v>41874.99999999984</v>
      </c>
      <c r="L1376" s="6" t="s">
        <v>530</v>
      </c>
      <c r="M1376" s="6" t="s">
        <v>917</v>
      </c>
      <c r="N1376" s="6">
        <v>0</v>
      </c>
      <c r="O1376" s="6"/>
      <c r="P1376" s="6"/>
    </row>
    <row r="1377" spans="1:16" ht="15.75" customHeight="1" x14ac:dyDescent="0.3">
      <c r="A1377" s="67">
        <v>1374</v>
      </c>
      <c r="B1377" s="67" t="s">
        <v>482</v>
      </c>
      <c r="C1377" s="49" t="s">
        <v>334</v>
      </c>
      <c r="D1377" s="49" t="s">
        <v>335</v>
      </c>
      <c r="E1377" s="49" t="s">
        <v>336</v>
      </c>
      <c r="F1377" s="68">
        <v>45867</v>
      </c>
      <c r="G1377" s="69" t="s">
        <v>1076</v>
      </c>
      <c r="H1377" s="70">
        <v>1</v>
      </c>
      <c r="I1377" s="70"/>
      <c r="J1377" s="70"/>
      <c r="K1377" s="71">
        <v>41874.99999999984</v>
      </c>
      <c r="L1377" s="6" t="s">
        <v>576</v>
      </c>
      <c r="M1377" s="6" t="s">
        <v>917</v>
      </c>
      <c r="N1377" s="6">
        <v>0</v>
      </c>
      <c r="O1377" s="6"/>
      <c r="P1377" s="6"/>
    </row>
    <row r="1378" spans="1:16" ht="14.25" customHeight="1" x14ac:dyDescent="0.3">
      <c r="A1378" s="67">
        <v>1375</v>
      </c>
      <c r="B1378" s="67" t="s">
        <v>444</v>
      </c>
      <c r="C1378" s="49" t="s">
        <v>138</v>
      </c>
      <c r="D1378" s="72" t="s">
        <v>100</v>
      </c>
      <c r="E1378" s="72" t="s">
        <v>1077</v>
      </c>
      <c r="F1378" s="68">
        <v>45867</v>
      </c>
      <c r="G1378" s="69" t="s">
        <v>415</v>
      </c>
      <c r="H1378" s="70">
        <v>6</v>
      </c>
      <c r="I1378" s="70"/>
      <c r="J1378" s="70"/>
      <c r="K1378" s="71">
        <v>388125.00000000105</v>
      </c>
      <c r="L1378" s="6" t="s">
        <v>554</v>
      </c>
      <c r="M1378" s="6" t="s">
        <v>517</v>
      </c>
      <c r="N1378" s="6">
        <v>1</v>
      </c>
      <c r="O1378" s="6"/>
      <c r="P1378" s="6"/>
    </row>
    <row r="1379" spans="1:16" ht="15.75" customHeight="1" x14ac:dyDescent="0.3">
      <c r="A1379" s="67">
        <v>1376</v>
      </c>
      <c r="B1379" s="67" t="s">
        <v>444</v>
      </c>
      <c r="C1379" s="49" t="s">
        <v>207</v>
      </c>
      <c r="D1379" s="49" t="s">
        <v>102</v>
      </c>
      <c r="E1379" s="49" t="s">
        <v>1078</v>
      </c>
      <c r="F1379" s="68">
        <v>45867</v>
      </c>
      <c r="G1379" s="69" t="s">
        <v>466</v>
      </c>
      <c r="H1379" s="70">
        <v>9</v>
      </c>
      <c r="I1379" s="70"/>
      <c r="J1379" s="70"/>
      <c r="K1379" s="71">
        <v>388125.00000000105</v>
      </c>
      <c r="L1379" s="6" t="s">
        <v>526</v>
      </c>
      <c r="M1379" s="6" t="s">
        <v>505</v>
      </c>
      <c r="N1379" s="6">
        <v>4</v>
      </c>
      <c r="O1379" s="6"/>
      <c r="P1379" s="6"/>
    </row>
    <row r="1380" spans="1:16" ht="15.75" customHeight="1" x14ac:dyDescent="0.3">
      <c r="A1380" s="67">
        <v>1377</v>
      </c>
      <c r="B1380" s="67" t="s">
        <v>471</v>
      </c>
      <c r="C1380" s="49" t="s">
        <v>138</v>
      </c>
      <c r="D1380" s="49" t="s">
        <v>100</v>
      </c>
      <c r="E1380" s="49" t="s">
        <v>1079</v>
      </c>
      <c r="F1380" s="68">
        <v>45867</v>
      </c>
      <c r="G1380" s="69" t="s">
        <v>415</v>
      </c>
      <c r="H1380" s="70">
        <v>0.2</v>
      </c>
      <c r="I1380" s="70"/>
      <c r="J1380" s="70"/>
      <c r="K1380" s="71">
        <v>12937.500000000036</v>
      </c>
      <c r="L1380" s="6" t="s">
        <v>516</v>
      </c>
      <c r="M1380" s="6" t="s">
        <v>517</v>
      </c>
      <c r="N1380" s="6">
        <v>0</v>
      </c>
      <c r="O1380" s="6"/>
      <c r="P1380" s="6"/>
    </row>
    <row r="1381" spans="1:16" ht="15.75" customHeight="1" x14ac:dyDescent="0.3">
      <c r="A1381" s="67">
        <v>1378</v>
      </c>
      <c r="B1381" s="67" t="s">
        <v>471</v>
      </c>
      <c r="C1381" s="49" t="s">
        <v>320</v>
      </c>
      <c r="D1381" s="49" t="s">
        <v>100</v>
      </c>
      <c r="E1381" s="49" t="s">
        <v>321</v>
      </c>
      <c r="F1381" s="68">
        <v>45867</v>
      </c>
      <c r="G1381" s="69" t="s">
        <v>425</v>
      </c>
      <c r="H1381" s="70">
        <v>15</v>
      </c>
      <c r="I1381" s="70"/>
      <c r="J1381" s="70"/>
      <c r="K1381" s="71">
        <v>215625.00000000061</v>
      </c>
      <c r="L1381" s="6" t="s">
        <v>680</v>
      </c>
      <c r="M1381" s="6" t="s">
        <v>505</v>
      </c>
      <c r="N1381" s="6">
        <v>0</v>
      </c>
      <c r="O1381" s="6"/>
      <c r="P1381" s="6"/>
    </row>
    <row r="1382" spans="1:16" ht="15.75" customHeight="1" x14ac:dyDescent="0.3">
      <c r="A1382" s="67">
        <v>1379</v>
      </c>
      <c r="B1382" s="67" t="s">
        <v>471</v>
      </c>
      <c r="C1382" s="49" t="s">
        <v>320</v>
      </c>
      <c r="D1382" s="49" t="s">
        <v>100</v>
      </c>
      <c r="E1382" s="49" t="s">
        <v>321</v>
      </c>
      <c r="F1382" s="68">
        <v>45867</v>
      </c>
      <c r="G1382" s="69" t="s">
        <v>425</v>
      </c>
      <c r="H1382" s="70">
        <v>32</v>
      </c>
      <c r="I1382" s="70"/>
      <c r="J1382" s="70"/>
      <c r="K1382" s="71">
        <v>460000.00000000128</v>
      </c>
      <c r="L1382" s="6" t="s">
        <v>680</v>
      </c>
      <c r="M1382" s="6" t="s">
        <v>505</v>
      </c>
      <c r="N1382" s="6">
        <v>0</v>
      </c>
      <c r="O1382" s="6"/>
      <c r="P1382" s="6"/>
    </row>
    <row r="1383" spans="1:16" ht="15.75" customHeight="1" x14ac:dyDescent="0.3">
      <c r="A1383" s="67">
        <v>1380</v>
      </c>
      <c r="B1383" s="67" t="s">
        <v>474</v>
      </c>
      <c r="C1383" s="49" t="s">
        <v>945</v>
      </c>
      <c r="D1383" s="49" t="s">
        <v>946</v>
      </c>
      <c r="E1383" s="49" t="s">
        <v>1080</v>
      </c>
      <c r="F1383" s="68">
        <v>45867</v>
      </c>
      <c r="G1383" s="69" t="s">
        <v>451</v>
      </c>
      <c r="H1383" s="70">
        <v>0.1</v>
      </c>
      <c r="I1383" s="70"/>
      <c r="J1383" s="70"/>
      <c r="K1383" s="71">
        <v>35000.000000000065</v>
      </c>
      <c r="L1383" s="6" t="s">
        <v>530</v>
      </c>
      <c r="M1383" s="6" t="s">
        <v>683</v>
      </c>
      <c r="N1383" s="6">
        <v>1</v>
      </c>
      <c r="O1383" s="6"/>
      <c r="P1383" s="6"/>
    </row>
    <row r="1384" spans="1:16" ht="15.75" customHeight="1" x14ac:dyDescent="0.3">
      <c r="A1384" s="67">
        <v>1381</v>
      </c>
      <c r="B1384" s="67" t="s">
        <v>474</v>
      </c>
      <c r="C1384" s="49" t="s">
        <v>334</v>
      </c>
      <c r="D1384" s="49" t="s">
        <v>335</v>
      </c>
      <c r="E1384" s="49" t="s">
        <v>336</v>
      </c>
      <c r="F1384" s="68">
        <v>45867</v>
      </c>
      <c r="G1384" s="69" t="s">
        <v>1075</v>
      </c>
      <c r="H1384" s="70">
        <v>1.5</v>
      </c>
      <c r="I1384" s="70"/>
      <c r="J1384" s="70"/>
      <c r="K1384" s="71">
        <v>65625.000000000116</v>
      </c>
      <c r="L1384" s="6" t="s">
        <v>530</v>
      </c>
      <c r="M1384" s="6" t="s">
        <v>917</v>
      </c>
      <c r="N1384" s="6">
        <v>1</v>
      </c>
      <c r="O1384" s="6"/>
      <c r="P1384" s="6"/>
    </row>
    <row r="1385" spans="1:16" ht="15.75" customHeight="1" x14ac:dyDescent="0.3">
      <c r="A1385" s="67">
        <v>1382</v>
      </c>
      <c r="B1385" s="67" t="s">
        <v>430</v>
      </c>
      <c r="C1385" s="49" t="s">
        <v>334</v>
      </c>
      <c r="D1385" s="72" t="s">
        <v>335</v>
      </c>
      <c r="E1385" s="72" t="s">
        <v>336</v>
      </c>
      <c r="F1385" s="68">
        <v>45866</v>
      </c>
      <c r="G1385" s="69" t="s">
        <v>1062</v>
      </c>
      <c r="H1385" s="70">
        <v>1</v>
      </c>
      <c r="I1385" s="70"/>
      <c r="J1385" s="70"/>
      <c r="K1385" s="71">
        <v>155000.00000000015</v>
      </c>
      <c r="L1385" s="6" t="s">
        <v>558</v>
      </c>
      <c r="M1385" s="6" t="s">
        <v>580</v>
      </c>
      <c r="N1385" s="6">
        <v>3</v>
      </c>
      <c r="O1385" s="6"/>
      <c r="P1385" s="6"/>
    </row>
    <row r="1386" spans="1:16" ht="15.75" customHeight="1" x14ac:dyDescent="0.3">
      <c r="A1386" s="67">
        <v>1383</v>
      </c>
      <c r="B1386" s="67" t="s">
        <v>430</v>
      </c>
      <c r="C1386" s="49" t="s">
        <v>334</v>
      </c>
      <c r="D1386" s="72" t="s">
        <v>335</v>
      </c>
      <c r="E1386" s="72" t="s">
        <v>336</v>
      </c>
      <c r="F1386" s="68">
        <v>45867</v>
      </c>
      <c r="G1386" s="69" t="s">
        <v>1081</v>
      </c>
      <c r="H1386" s="70">
        <v>1.5</v>
      </c>
      <c r="I1386" s="70"/>
      <c r="J1386" s="70"/>
      <c r="K1386" s="71">
        <v>232500.00000000023</v>
      </c>
      <c r="L1386" s="6" t="s">
        <v>558</v>
      </c>
      <c r="M1386" s="6" t="s">
        <v>580</v>
      </c>
      <c r="N1386" s="6">
        <v>0</v>
      </c>
      <c r="O1386" s="6"/>
      <c r="P1386" s="6"/>
    </row>
    <row r="1387" spans="1:16" ht="15.75" customHeight="1" x14ac:dyDescent="0.3">
      <c r="A1387" s="67">
        <v>1384</v>
      </c>
      <c r="B1387" s="67" t="s">
        <v>430</v>
      </c>
      <c r="C1387" s="49" t="s">
        <v>124</v>
      </c>
      <c r="D1387" s="72" t="s">
        <v>102</v>
      </c>
      <c r="E1387" s="72" t="s">
        <v>1082</v>
      </c>
      <c r="F1387" s="68">
        <v>45868</v>
      </c>
      <c r="G1387" s="69" t="s">
        <v>415</v>
      </c>
      <c r="H1387" s="70">
        <v>2</v>
      </c>
      <c r="I1387" s="70"/>
      <c r="J1387" s="70"/>
      <c r="K1387" s="71">
        <v>27663.194444444474</v>
      </c>
      <c r="L1387" s="6" t="s">
        <v>696</v>
      </c>
      <c r="M1387" s="6" t="s">
        <v>505</v>
      </c>
      <c r="N1387" s="6">
        <v>0</v>
      </c>
      <c r="O1387" s="6"/>
      <c r="P1387" s="6"/>
    </row>
    <row r="1388" spans="1:16" ht="15.75" customHeight="1" x14ac:dyDescent="0.3">
      <c r="A1388" s="67">
        <v>1385</v>
      </c>
      <c r="B1388" s="67" t="s">
        <v>490</v>
      </c>
      <c r="C1388" s="49" t="s">
        <v>320</v>
      </c>
      <c r="D1388" s="72" t="s">
        <v>100</v>
      </c>
      <c r="E1388" s="72" t="s">
        <v>321</v>
      </c>
      <c r="F1388" s="68">
        <v>45868</v>
      </c>
      <c r="G1388" s="69" t="s">
        <v>425</v>
      </c>
      <c r="H1388" s="70">
        <v>8</v>
      </c>
      <c r="I1388" s="70"/>
      <c r="J1388" s="70"/>
      <c r="K1388" s="71">
        <v>109999.99999999968</v>
      </c>
      <c r="L1388" s="6" t="s">
        <v>680</v>
      </c>
      <c r="M1388" s="6" t="s">
        <v>698</v>
      </c>
      <c r="N1388" s="6">
        <v>0</v>
      </c>
      <c r="O1388" s="6"/>
      <c r="P1388" s="6"/>
    </row>
    <row r="1389" spans="1:16" ht="15.75" customHeight="1" x14ac:dyDescent="0.3">
      <c r="A1389" s="67">
        <v>1386</v>
      </c>
      <c r="B1389" s="67" t="s">
        <v>490</v>
      </c>
      <c r="C1389" s="49" t="s">
        <v>138</v>
      </c>
      <c r="D1389" s="72" t="s">
        <v>100</v>
      </c>
      <c r="E1389" s="72" t="s">
        <v>1083</v>
      </c>
      <c r="F1389" s="68">
        <v>45868</v>
      </c>
      <c r="G1389" s="69" t="s">
        <v>415</v>
      </c>
      <c r="H1389" s="70">
        <v>8</v>
      </c>
      <c r="I1389" s="70"/>
      <c r="J1389" s="70"/>
      <c r="K1389" s="71">
        <v>494999.99999999854</v>
      </c>
      <c r="L1389" s="6" t="s">
        <v>504</v>
      </c>
      <c r="M1389" s="6" t="s">
        <v>514</v>
      </c>
      <c r="N1389" s="6">
        <v>4</v>
      </c>
      <c r="O1389" s="6"/>
      <c r="P1389" s="6"/>
    </row>
    <row r="1390" spans="1:16" ht="15.75" customHeight="1" x14ac:dyDescent="0.3">
      <c r="A1390" s="67">
        <v>1387</v>
      </c>
      <c r="B1390" s="67" t="s">
        <v>490</v>
      </c>
      <c r="C1390" s="49" t="s">
        <v>138</v>
      </c>
      <c r="D1390" s="72" t="s">
        <v>100</v>
      </c>
      <c r="E1390" s="72" t="s">
        <v>1083</v>
      </c>
      <c r="F1390" s="68">
        <v>45868</v>
      </c>
      <c r="G1390" s="69" t="s">
        <v>415</v>
      </c>
      <c r="H1390" s="70">
        <v>3</v>
      </c>
      <c r="I1390" s="70"/>
      <c r="J1390" s="70"/>
      <c r="K1390" s="71">
        <v>185624.99999999948</v>
      </c>
      <c r="L1390" s="6" t="s">
        <v>713</v>
      </c>
      <c r="M1390" s="6" t="s">
        <v>537</v>
      </c>
      <c r="N1390" s="6">
        <v>0</v>
      </c>
      <c r="O1390" s="6"/>
      <c r="P1390" s="6"/>
    </row>
    <row r="1391" spans="1:16" ht="15.75" customHeight="1" x14ac:dyDescent="0.3">
      <c r="A1391" s="67">
        <v>1388</v>
      </c>
      <c r="B1391" s="67" t="s">
        <v>490</v>
      </c>
      <c r="C1391" s="49" t="s">
        <v>138</v>
      </c>
      <c r="D1391" s="49" t="s">
        <v>100</v>
      </c>
      <c r="E1391" s="49" t="s">
        <v>1083</v>
      </c>
      <c r="F1391" s="68">
        <v>45868</v>
      </c>
      <c r="G1391" s="69" t="s">
        <v>415</v>
      </c>
      <c r="H1391" s="70">
        <v>1</v>
      </c>
      <c r="I1391" s="70"/>
      <c r="J1391" s="70"/>
      <c r="K1391" s="71">
        <v>61874.999999999818</v>
      </c>
      <c r="L1391" s="6" t="s">
        <v>516</v>
      </c>
      <c r="M1391" s="6" t="s">
        <v>517</v>
      </c>
      <c r="N1391" s="6">
        <v>0</v>
      </c>
      <c r="O1391" s="6"/>
      <c r="P1391" s="6"/>
    </row>
    <row r="1392" spans="1:16" ht="15.75" customHeight="1" x14ac:dyDescent="0.3">
      <c r="A1392" s="67">
        <v>1389</v>
      </c>
      <c r="B1392" s="67" t="s">
        <v>490</v>
      </c>
      <c r="C1392" s="49" t="s">
        <v>233</v>
      </c>
      <c r="D1392" s="72" t="s">
        <v>26</v>
      </c>
      <c r="E1392" s="72" t="s">
        <v>1084</v>
      </c>
      <c r="F1392" s="68">
        <v>45868</v>
      </c>
      <c r="G1392" s="69" t="s">
        <v>662</v>
      </c>
      <c r="H1392" s="70">
        <v>1</v>
      </c>
      <c r="I1392" s="70"/>
      <c r="J1392" s="70"/>
      <c r="K1392" s="71">
        <v>82499.999999999767</v>
      </c>
      <c r="L1392" s="6" t="s">
        <v>516</v>
      </c>
      <c r="M1392" s="6" t="s">
        <v>531</v>
      </c>
      <c r="N1392" s="6">
        <v>8</v>
      </c>
      <c r="O1392" s="6"/>
      <c r="P1392" s="6"/>
    </row>
    <row r="1393" spans="1:16" ht="15.75" customHeight="1" x14ac:dyDescent="0.3">
      <c r="A1393" s="67">
        <v>1390</v>
      </c>
      <c r="B1393" s="67" t="s">
        <v>430</v>
      </c>
      <c r="C1393" s="49" t="s">
        <v>595</v>
      </c>
      <c r="D1393" s="72" t="s">
        <v>102</v>
      </c>
      <c r="E1393" s="72" t="s">
        <v>1085</v>
      </c>
      <c r="F1393" s="68">
        <v>45868</v>
      </c>
      <c r="G1393" s="69" t="s">
        <v>415</v>
      </c>
      <c r="H1393" s="70">
        <v>34</v>
      </c>
      <c r="I1393" s="70"/>
      <c r="J1393" s="70"/>
      <c r="K1393" s="71">
        <v>175666.66666666686</v>
      </c>
      <c r="L1393" s="6" t="s">
        <v>696</v>
      </c>
      <c r="M1393" s="6" t="s">
        <v>505</v>
      </c>
      <c r="N1393" s="6">
        <v>2</v>
      </c>
      <c r="O1393" s="6"/>
      <c r="P1393" s="6"/>
    </row>
    <row r="1394" spans="1:16" ht="15.75" customHeight="1" x14ac:dyDescent="0.3">
      <c r="A1394" s="67">
        <v>1391</v>
      </c>
      <c r="B1394" s="67" t="s">
        <v>463</v>
      </c>
      <c r="C1394" s="49" t="s">
        <v>1067</v>
      </c>
      <c r="D1394" s="49" t="s">
        <v>102</v>
      </c>
      <c r="E1394" s="49" t="s">
        <v>1086</v>
      </c>
      <c r="F1394" s="68">
        <v>45868</v>
      </c>
      <c r="G1394" s="69" t="s">
        <v>415</v>
      </c>
      <c r="H1394" s="70">
        <v>1</v>
      </c>
      <c r="I1394" s="70"/>
      <c r="J1394" s="70"/>
      <c r="K1394" s="71">
        <v>83749.99999999968</v>
      </c>
      <c r="L1394" s="6" t="s">
        <v>526</v>
      </c>
      <c r="M1394" s="6" t="s">
        <v>505</v>
      </c>
      <c r="N1394" s="6">
        <v>1</v>
      </c>
      <c r="O1394" s="6"/>
      <c r="P1394" s="6"/>
    </row>
    <row r="1395" spans="1:16" ht="15.75" customHeight="1" x14ac:dyDescent="0.3">
      <c r="A1395" s="67">
        <v>1392</v>
      </c>
      <c r="B1395" s="67" t="s">
        <v>463</v>
      </c>
      <c r="C1395" s="49" t="s">
        <v>127</v>
      </c>
      <c r="D1395" s="49" t="s">
        <v>102</v>
      </c>
      <c r="E1395" s="49" t="s">
        <v>1087</v>
      </c>
      <c r="F1395" s="68">
        <v>45868</v>
      </c>
      <c r="G1395" s="69" t="s">
        <v>415</v>
      </c>
      <c r="H1395" s="70">
        <v>5</v>
      </c>
      <c r="I1395" s="70"/>
      <c r="J1395" s="70"/>
      <c r="K1395" s="71">
        <v>209374.99999999921</v>
      </c>
      <c r="L1395" s="6" t="s">
        <v>526</v>
      </c>
      <c r="M1395" s="6" t="s">
        <v>505</v>
      </c>
      <c r="N1395" s="6">
        <v>4</v>
      </c>
      <c r="O1395" s="6"/>
      <c r="P1395" s="6"/>
    </row>
    <row r="1396" spans="1:16" ht="15.75" customHeight="1" x14ac:dyDescent="0.3">
      <c r="A1396" s="67">
        <v>1393</v>
      </c>
      <c r="B1396" s="67" t="s">
        <v>463</v>
      </c>
      <c r="C1396" s="49" t="s">
        <v>625</v>
      </c>
      <c r="D1396" s="72" t="s">
        <v>100</v>
      </c>
      <c r="E1396" s="72" t="s">
        <v>1088</v>
      </c>
      <c r="F1396" s="68">
        <v>45868</v>
      </c>
      <c r="G1396" s="69" t="s">
        <v>944</v>
      </c>
      <c r="H1396" s="70">
        <v>8</v>
      </c>
      <c r="I1396" s="70"/>
      <c r="J1396" s="70"/>
      <c r="K1396" s="71">
        <v>334999.99999999872</v>
      </c>
      <c r="L1396" s="6" t="s">
        <v>618</v>
      </c>
      <c r="M1396" s="6" t="s">
        <v>669</v>
      </c>
      <c r="N1396" s="6">
        <v>0</v>
      </c>
      <c r="O1396" s="6"/>
      <c r="P1396" s="6"/>
    </row>
    <row r="1397" spans="1:16" ht="15.75" customHeight="1" x14ac:dyDescent="0.3">
      <c r="A1397" s="67">
        <v>1394</v>
      </c>
      <c r="B1397" s="67" t="s">
        <v>474</v>
      </c>
      <c r="C1397" s="49" t="s">
        <v>337</v>
      </c>
      <c r="D1397" s="72" t="s">
        <v>335</v>
      </c>
      <c r="E1397" s="72" t="s">
        <v>338</v>
      </c>
      <c r="F1397" s="68">
        <v>45868</v>
      </c>
      <c r="G1397" s="69" t="s">
        <v>1089</v>
      </c>
      <c r="H1397" s="70">
        <v>2</v>
      </c>
      <c r="I1397" s="70"/>
      <c r="J1397" s="70"/>
      <c r="K1397" s="71">
        <v>87500.00000000016</v>
      </c>
      <c r="L1397" s="6" t="s">
        <v>530</v>
      </c>
      <c r="M1397" s="6" t="s">
        <v>917</v>
      </c>
      <c r="N1397" s="6">
        <v>1</v>
      </c>
      <c r="O1397" s="6"/>
      <c r="P1397" s="6"/>
    </row>
    <row r="1398" spans="1:16" ht="15.75" customHeight="1" x14ac:dyDescent="0.3">
      <c r="A1398" s="67">
        <v>1395</v>
      </c>
      <c r="B1398" s="67" t="s">
        <v>474</v>
      </c>
      <c r="C1398" s="49" t="s">
        <v>339</v>
      </c>
      <c r="D1398" s="72" t="s">
        <v>335</v>
      </c>
      <c r="E1398" s="72" t="s">
        <v>340</v>
      </c>
      <c r="F1398" s="68">
        <v>45868</v>
      </c>
      <c r="G1398" s="69" t="s">
        <v>1090</v>
      </c>
      <c r="H1398" s="70">
        <v>2</v>
      </c>
      <c r="I1398" s="70"/>
      <c r="J1398" s="70"/>
      <c r="K1398" s="71">
        <v>87500.00000000016</v>
      </c>
      <c r="L1398" s="6" t="s">
        <v>530</v>
      </c>
      <c r="M1398" s="6" t="s">
        <v>917</v>
      </c>
      <c r="N1398" s="6">
        <v>1</v>
      </c>
      <c r="O1398" s="6"/>
      <c r="P1398" s="6"/>
    </row>
    <row r="1399" spans="1:16" ht="15.75" customHeight="1" x14ac:dyDescent="0.3">
      <c r="A1399" s="67">
        <v>1396</v>
      </c>
      <c r="B1399" s="67" t="s">
        <v>474</v>
      </c>
      <c r="C1399" s="49" t="s">
        <v>146</v>
      </c>
      <c r="D1399" s="72" t="s">
        <v>100</v>
      </c>
      <c r="E1399" s="72" t="s">
        <v>1091</v>
      </c>
      <c r="F1399" s="68">
        <v>45868</v>
      </c>
      <c r="G1399" s="69" t="s">
        <v>451</v>
      </c>
      <c r="H1399" s="70">
        <v>0.2</v>
      </c>
      <c r="I1399" s="70"/>
      <c r="J1399" s="70"/>
      <c r="K1399" s="71">
        <v>35000.000000000065</v>
      </c>
      <c r="L1399" s="6" t="s">
        <v>576</v>
      </c>
      <c r="M1399" s="6" t="s">
        <v>531</v>
      </c>
      <c r="N1399" s="6">
        <v>1</v>
      </c>
      <c r="O1399" s="6"/>
      <c r="P1399" s="6"/>
    </row>
    <row r="1400" spans="1:16" ht="15.75" customHeight="1" x14ac:dyDescent="0.3">
      <c r="A1400" s="67">
        <v>1397</v>
      </c>
      <c r="B1400" s="67" t="s">
        <v>497</v>
      </c>
      <c r="C1400" s="49" t="s">
        <v>342</v>
      </c>
      <c r="D1400" s="72" t="s">
        <v>335</v>
      </c>
      <c r="E1400" s="72" t="s">
        <v>343</v>
      </c>
      <c r="F1400" s="68">
        <v>45868</v>
      </c>
      <c r="G1400" s="69" t="s">
        <v>438</v>
      </c>
      <c r="H1400" s="70">
        <v>1</v>
      </c>
      <c r="I1400" s="70"/>
      <c r="J1400" s="70"/>
      <c r="K1400" s="71">
        <v>172500.00000000047</v>
      </c>
      <c r="L1400" s="6" t="s">
        <v>509</v>
      </c>
      <c r="M1400" s="74" t="s">
        <v>510</v>
      </c>
      <c r="N1400" s="6">
        <v>1</v>
      </c>
      <c r="O1400" s="6"/>
      <c r="P1400" s="6"/>
    </row>
    <row r="1401" spans="1:16" ht="15.75" customHeight="1" x14ac:dyDescent="0.3">
      <c r="A1401" s="67">
        <v>1398</v>
      </c>
      <c r="B1401" s="67" t="s">
        <v>497</v>
      </c>
      <c r="C1401" s="49" t="s">
        <v>342</v>
      </c>
      <c r="D1401" s="72" t="s">
        <v>335</v>
      </c>
      <c r="E1401" s="72" t="s">
        <v>343</v>
      </c>
      <c r="F1401" s="68">
        <v>45868</v>
      </c>
      <c r="G1401" s="69" t="s">
        <v>1092</v>
      </c>
      <c r="H1401" s="70">
        <v>1</v>
      </c>
      <c r="I1401" s="70"/>
      <c r="J1401" s="70"/>
      <c r="K1401" s="71">
        <v>172500.00000000047</v>
      </c>
      <c r="L1401" s="6" t="s">
        <v>509</v>
      </c>
      <c r="M1401" s="6" t="s">
        <v>505</v>
      </c>
      <c r="N1401" s="6">
        <v>1</v>
      </c>
      <c r="O1401" s="6"/>
      <c r="P1401" s="6"/>
    </row>
    <row r="1402" spans="1:16" ht="15.75" customHeight="1" x14ac:dyDescent="0.3">
      <c r="A1402" s="67">
        <v>1399</v>
      </c>
      <c r="B1402" s="67" t="s">
        <v>501</v>
      </c>
      <c r="C1402" s="49" t="s">
        <v>127</v>
      </c>
      <c r="D1402" s="72" t="s">
        <v>102</v>
      </c>
      <c r="E1402" s="72" t="s">
        <v>1093</v>
      </c>
      <c r="F1402" s="68">
        <v>45868</v>
      </c>
      <c r="G1402" s="69" t="s">
        <v>415</v>
      </c>
      <c r="H1402" s="70">
        <v>4</v>
      </c>
      <c r="I1402" s="70"/>
      <c r="J1402" s="70"/>
      <c r="K1402" s="71">
        <v>159999.99999999985</v>
      </c>
      <c r="L1402" s="6" t="s">
        <v>526</v>
      </c>
      <c r="M1402" s="6" t="s">
        <v>505</v>
      </c>
      <c r="N1402" s="6">
        <v>3</v>
      </c>
      <c r="O1402" s="6"/>
      <c r="P1402" s="6"/>
    </row>
    <row r="1403" spans="1:16" ht="15.75" customHeight="1" x14ac:dyDescent="0.3">
      <c r="A1403" s="67">
        <v>1400</v>
      </c>
      <c r="B1403" s="67" t="s">
        <v>501</v>
      </c>
      <c r="C1403" s="49" t="s">
        <v>1094</v>
      </c>
      <c r="D1403" s="49" t="s">
        <v>102</v>
      </c>
      <c r="E1403" s="49" t="s">
        <v>1095</v>
      </c>
      <c r="F1403" s="68">
        <v>45868</v>
      </c>
      <c r="G1403" s="69" t="s">
        <v>415</v>
      </c>
      <c r="H1403" s="70">
        <v>2</v>
      </c>
      <c r="I1403" s="70"/>
      <c r="J1403" s="70"/>
      <c r="K1403" s="71">
        <v>99999.999999999898</v>
      </c>
      <c r="L1403" s="6" t="s">
        <v>509</v>
      </c>
      <c r="M1403" s="6" t="s">
        <v>505</v>
      </c>
      <c r="N1403" s="6">
        <v>0</v>
      </c>
      <c r="O1403" s="6"/>
      <c r="P1403" s="6"/>
    </row>
    <row r="1404" spans="1:16" ht="15.75" customHeight="1" x14ac:dyDescent="0.3">
      <c r="A1404" s="67">
        <v>1401</v>
      </c>
      <c r="B1404" s="67" t="s">
        <v>501</v>
      </c>
      <c r="C1404" s="49" t="s">
        <v>138</v>
      </c>
      <c r="D1404" s="49" t="s">
        <v>100</v>
      </c>
      <c r="E1404" s="49" t="s">
        <v>1096</v>
      </c>
      <c r="F1404" s="68">
        <v>45868</v>
      </c>
      <c r="G1404" s="69" t="s">
        <v>415</v>
      </c>
      <c r="H1404" s="70">
        <v>0.5</v>
      </c>
      <c r="I1404" s="70"/>
      <c r="J1404" s="70"/>
      <c r="K1404" s="71">
        <v>29999.999999999971</v>
      </c>
      <c r="L1404" s="6" t="s">
        <v>543</v>
      </c>
      <c r="M1404" s="6" t="s">
        <v>517</v>
      </c>
      <c r="N1404" s="6">
        <v>1</v>
      </c>
      <c r="O1404" s="6"/>
      <c r="P1404" s="6"/>
    </row>
    <row r="1405" spans="1:16" ht="15.75" customHeight="1" x14ac:dyDescent="0.3">
      <c r="A1405" s="67">
        <v>1402</v>
      </c>
      <c r="B1405" s="67" t="s">
        <v>444</v>
      </c>
      <c r="C1405" s="49" t="s">
        <v>138</v>
      </c>
      <c r="D1405" s="49" t="s">
        <v>100</v>
      </c>
      <c r="E1405" s="49" t="s">
        <v>1097</v>
      </c>
      <c r="F1405" s="68">
        <v>45868</v>
      </c>
      <c r="G1405" s="69" t="s">
        <v>415</v>
      </c>
      <c r="H1405" s="70">
        <v>1</v>
      </c>
      <c r="I1405" s="70"/>
      <c r="J1405" s="70"/>
      <c r="K1405" s="71">
        <v>64687.500000000182</v>
      </c>
      <c r="L1405" s="6" t="s">
        <v>543</v>
      </c>
      <c r="M1405" s="6" t="s">
        <v>517</v>
      </c>
      <c r="N1405" s="6">
        <v>1</v>
      </c>
      <c r="O1405" s="6"/>
      <c r="P1405" s="6"/>
    </row>
    <row r="1406" spans="1:16" ht="15.75" customHeight="1" x14ac:dyDescent="0.3">
      <c r="A1406" s="67">
        <v>1403</v>
      </c>
      <c r="B1406" s="67" t="s">
        <v>444</v>
      </c>
      <c r="C1406" s="49" t="s">
        <v>110</v>
      </c>
      <c r="D1406" s="49" t="s">
        <v>102</v>
      </c>
      <c r="E1406" s="49" t="s">
        <v>1098</v>
      </c>
      <c r="F1406" s="68">
        <v>45868</v>
      </c>
      <c r="G1406" s="69" t="s">
        <v>415</v>
      </c>
      <c r="H1406" s="70">
        <v>15</v>
      </c>
      <c r="I1406" s="70"/>
      <c r="J1406" s="70"/>
      <c r="K1406" s="71">
        <v>226406.25000000064</v>
      </c>
      <c r="L1406" s="6" t="s">
        <v>696</v>
      </c>
      <c r="M1406" s="6" t="s">
        <v>505</v>
      </c>
      <c r="N1406" s="6">
        <v>6</v>
      </c>
      <c r="O1406" s="6"/>
      <c r="P1406" s="6"/>
    </row>
    <row r="1407" spans="1:16" ht="15.75" customHeight="1" x14ac:dyDescent="0.3">
      <c r="A1407" s="67">
        <v>1404</v>
      </c>
      <c r="B1407" s="67" t="s">
        <v>413</v>
      </c>
      <c r="C1407" s="49" t="s">
        <v>116</v>
      </c>
      <c r="D1407" s="49" t="s">
        <v>102</v>
      </c>
      <c r="E1407" s="49" t="s">
        <v>1099</v>
      </c>
      <c r="F1407" s="68">
        <v>45868</v>
      </c>
      <c r="G1407" s="69" t="s">
        <v>758</v>
      </c>
      <c r="H1407" s="70">
        <v>6</v>
      </c>
      <c r="I1407" s="70"/>
      <c r="J1407" s="70"/>
      <c r="K1407" s="71">
        <v>989999.99999999709</v>
      </c>
      <c r="L1407" s="6" t="s">
        <v>509</v>
      </c>
      <c r="M1407" s="6" t="s">
        <v>505</v>
      </c>
      <c r="N1407" s="6">
        <v>3</v>
      </c>
      <c r="O1407" s="6"/>
      <c r="P1407" s="6"/>
    </row>
    <row r="1408" spans="1:16" ht="15.75" customHeight="1" x14ac:dyDescent="0.3">
      <c r="A1408" s="67">
        <v>1405</v>
      </c>
      <c r="B1408" s="67" t="s">
        <v>413</v>
      </c>
      <c r="C1408" s="49" t="s">
        <v>138</v>
      </c>
      <c r="D1408" s="49" t="s">
        <v>100</v>
      </c>
      <c r="E1408" s="49" t="s">
        <v>1100</v>
      </c>
      <c r="F1408" s="68">
        <v>45868</v>
      </c>
      <c r="G1408" s="69" t="s">
        <v>415</v>
      </c>
      <c r="H1408" s="70">
        <v>4</v>
      </c>
      <c r="I1408" s="70"/>
      <c r="J1408" s="70"/>
      <c r="K1408" s="71">
        <v>247499.99999999927</v>
      </c>
      <c r="L1408" s="6" t="s">
        <v>516</v>
      </c>
      <c r="M1408" s="6" t="s">
        <v>517</v>
      </c>
      <c r="N1408" s="6">
        <v>0</v>
      </c>
      <c r="O1408" s="6"/>
      <c r="P1408" s="6"/>
    </row>
    <row r="1409" spans="1:16" ht="15.75" customHeight="1" x14ac:dyDescent="0.3">
      <c r="A1409" s="67">
        <v>1406</v>
      </c>
      <c r="B1409" s="67" t="s">
        <v>471</v>
      </c>
      <c r="C1409" s="49" t="s">
        <v>138</v>
      </c>
      <c r="D1409" s="49" t="s">
        <v>100</v>
      </c>
      <c r="E1409" s="49" t="s">
        <v>1101</v>
      </c>
      <c r="F1409" s="68">
        <v>45868</v>
      </c>
      <c r="G1409" s="69" t="s">
        <v>415</v>
      </c>
      <c r="H1409" s="70">
        <v>0.4</v>
      </c>
      <c r="I1409" s="70"/>
      <c r="J1409" s="70"/>
      <c r="K1409" s="71">
        <v>25875.000000000073</v>
      </c>
      <c r="L1409" s="6" t="s">
        <v>516</v>
      </c>
      <c r="M1409" s="6" t="s">
        <v>517</v>
      </c>
      <c r="N1409" s="6">
        <v>0</v>
      </c>
      <c r="O1409" s="6"/>
      <c r="P1409" s="6"/>
    </row>
    <row r="1410" spans="1:16" ht="15.75" customHeight="1" x14ac:dyDescent="0.3">
      <c r="A1410" s="67">
        <v>1407</v>
      </c>
      <c r="B1410" s="67" t="s">
        <v>471</v>
      </c>
      <c r="C1410" s="49" t="s">
        <v>198</v>
      </c>
      <c r="D1410" s="49" t="s">
        <v>100</v>
      </c>
      <c r="E1410" s="49" t="s">
        <v>1102</v>
      </c>
      <c r="F1410" s="68">
        <v>45868</v>
      </c>
      <c r="G1410" s="69" t="s">
        <v>434</v>
      </c>
      <c r="H1410" s="70">
        <v>55</v>
      </c>
      <c r="I1410" s="70"/>
      <c r="J1410" s="70"/>
      <c r="K1410" s="71">
        <v>790625.00000000221</v>
      </c>
      <c r="L1410" s="6" t="s">
        <v>507</v>
      </c>
      <c r="M1410" s="6" t="s">
        <v>537</v>
      </c>
      <c r="N1410" s="6">
        <v>0</v>
      </c>
      <c r="O1410" s="6"/>
      <c r="P1410" s="6"/>
    </row>
    <row r="1411" spans="1:16" ht="15.75" customHeight="1" x14ac:dyDescent="0.3">
      <c r="A1411" s="67">
        <v>1408</v>
      </c>
      <c r="B1411" s="67" t="s">
        <v>501</v>
      </c>
      <c r="C1411" s="49" t="s">
        <v>113</v>
      </c>
      <c r="D1411" s="49" t="s">
        <v>102</v>
      </c>
      <c r="E1411" s="49" t="s">
        <v>1103</v>
      </c>
      <c r="F1411" s="68">
        <v>45869</v>
      </c>
      <c r="G1411" s="69" t="s">
        <v>415</v>
      </c>
      <c r="H1411" s="70">
        <v>5</v>
      </c>
      <c r="I1411" s="70"/>
      <c r="J1411" s="70"/>
      <c r="K1411" s="71">
        <v>185625</v>
      </c>
      <c r="L1411" s="6" t="s">
        <v>526</v>
      </c>
      <c r="M1411" s="6" t="s">
        <v>505</v>
      </c>
      <c r="N1411" s="6">
        <v>4</v>
      </c>
      <c r="O1411" s="6"/>
      <c r="P1411" s="6"/>
    </row>
    <row r="1412" spans="1:16" ht="15.75" customHeight="1" x14ac:dyDescent="0.3">
      <c r="A1412" s="67">
        <v>1409</v>
      </c>
      <c r="B1412" s="67" t="s">
        <v>501</v>
      </c>
      <c r="C1412" s="49" t="s">
        <v>117</v>
      </c>
      <c r="D1412" s="49" t="s">
        <v>102</v>
      </c>
      <c r="E1412" s="49" t="s">
        <v>1104</v>
      </c>
      <c r="F1412" s="68">
        <v>45869</v>
      </c>
      <c r="G1412" s="69" t="s">
        <v>415</v>
      </c>
      <c r="H1412" s="70">
        <v>2</v>
      </c>
      <c r="I1412" s="70"/>
      <c r="J1412" s="70"/>
      <c r="K1412" s="71">
        <v>99000</v>
      </c>
      <c r="L1412" s="6" t="s">
        <v>526</v>
      </c>
      <c r="M1412" s="6" t="s">
        <v>505</v>
      </c>
      <c r="N1412" s="6">
        <v>0</v>
      </c>
      <c r="O1412" s="6"/>
      <c r="P1412" s="6"/>
    </row>
    <row r="1413" spans="1:16" ht="15.75" customHeight="1" x14ac:dyDescent="0.3">
      <c r="A1413" s="67">
        <v>1410</v>
      </c>
      <c r="B1413" s="67" t="s">
        <v>499</v>
      </c>
      <c r="C1413" s="49" t="s">
        <v>124</v>
      </c>
      <c r="D1413" s="49" t="s">
        <v>102</v>
      </c>
      <c r="E1413" s="49" t="s">
        <v>1105</v>
      </c>
      <c r="F1413" s="68">
        <v>45869</v>
      </c>
      <c r="G1413" s="69" t="s">
        <v>415</v>
      </c>
      <c r="H1413" s="70">
        <v>11</v>
      </c>
      <c r="I1413" s="70"/>
      <c r="J1413" s="70"/>
      <c r="K1413" s="71">
        <v>155485</v>
      </c>
      <c r="L1413" s="6" t="s">
        <v>526</v>
      </c>
      <c r="M1413" s="6" t="s">
        <v>505</v>
      </c>
      <c r="N1413" s="6">
        <v>3</v>
      </c>
      <c r="O1413" s="6"/>
      <c r="P1413" s="6"/>
    </row>
    <row r="1414" spans="1:16" ht="15.75" customHeight="1" x14ac:dyDescent="0.3">
      <c r="A1414" s="67">
        <v>1411</v>
      </c>
      <c r="B1414" s="67" t="s">
        <v>499</v>
      </c>
      <c r="C1414" s="49" t="s">
        <v>138</v>
      </c>
      <c r="D1414" s="49" t="s">
        <v>100</v>
      </c>
      <c r="E1414" s="49" t="s">
        <v>1106</v>
      </c>
      <c r="F1414" s="68">
        <v>45869</v>
      </c>
      <c r="G1414" s="69" t="s">
        <v>415</v>
      </c>
      <c r="H1414" s="70">
        <v>6</v>
      </c>
      <c r="I1414" s="70"/>
      <c r="J1414" s="70"/>
      <c r="K1414" s="71">
        <v>356400</v>
      </c>
      <c r="L1414" s="6" t="s">
        <v>526</v>
      </c>
      <c r="M1414" s="6" t="s">
        <v>505</v>
      </c>
      <c r="N1414" s="6">
        <v>0</v>
      </c>
      <c r="O1414" s="6"/>
      <c r="P1414" s="6"/>
    </row>
    <row r="1415" spans="1:16" ht="15.75" customHeight="1" x14ac:dyDescent="0.3">
      <c r="A1415" s="67">
        <v>1412</v>
      </c>
      <c r="B1415" s="67" t="s">
        <v>459</v>
      </c>
      <c r="C1415" s="49" t="s">
        <v>334</v>
      </c>
      <c r="D1415" s="72" t="s">
        <v>335</v>
      </c>
      <c r="E1415" s="72" t="s">
        <v>336</v>
      </c>
      <c r="F1415" s="68">
        <v>45869</v>
      </c>
      <c r="G1415" s="69" t="s">
        <v>1107</v>
      </c>
      <c r="H1415" s="70">
        <v>2</v>
      </c>
      <c r="I1415" s="70"/>
      <c r="J1415" s="70"/>
      <c r="K1415" s="71">
        <v>79200</v>
      </c>
      <c r="L1415" s="6" t="s">
        <v>713</v>
      </c>
      <c r="M1415" s="6" t="s">
        <v>917</v>
      </c>
      <c r="N1415" s="6">
        <v>0</v>
      </c>
      <c r="O1415" s="6"/>
      <c r="P1415" s="6"/>
    </row>
    <row r="1416" spans="1:16" ht="15.75" customHeight="1" x14ac:dyDescent="0.3">
      <c r="A1416" s="67">
        <v>1413</v>
      </c>
      <c r="B1416" s="67" t="s">
        <v>535</v>
      </c>
      <c r="C1416" s="49" t="s">
        <v>198</v>
      </c>
      <c r="D1416" s="72" t="s">
        <v>100</v>
      </c>
      <c r="E1416" s="72" t="s">
        <v>1108</v>
      </c>
      <c r="F1416" s="68">
        <v>45869</v>
      </c>
      <c r="G1416" s="69" t="s">
        <v>434</v>
      </c>
      <c r="H1416" s="70">
        <v>60</v>
      </c>
      <c r="I1416" s="70"/>
      <c r="J1416" s="70"/>
      <c r="K1416" s="71">
        <v>792000</v>
      </c>
      <c r="L1416" s="6" t="s">
        <v>507</v>
      </c>
      <c r="M1416" s="6" t="s">
        <v>505</v>
      </c>
      <c r="N1416" s="6">
        <v>6</v>
      </c>
      <c r="O1416" s="6"/>
      <c r="P1416" s="6"/>
    </row>
    <row r="1417" spans="1:16" ht="15.75" customHeight="1" x14ac:dyDescent="0.3">
      <c r="A1417" s="67">
        <v>1414</v>
      </c>
      <c r="B1417" s="67" t="s">
        <v>535</v>
      </c>
      <c r="C1417" s="49" t="s">
        <v>138</v>
      </c>
      <c r="D1417" s="72" t="s">
        <v>100</v>
      </c>
      <c r="E1417" s="72" t="s">
        <v>1109</v>
      </c>
      <c r="F1417" s="68">
        <v>45869</v>
      </c>
      <c r="G1417" s="69" t="s">
        <v>415</v>
      </c>
      <c r="H1417" s="70">
        <v>6</v>
      </c>
      <c r="I1417" s="70"/>
      <c r="J1417" s="70"/>
      <c r="K1417" s="71">
        <v>356400</v>
      </c>
      <c r="L1417" s="6" t="s">
        <v>507</v>
      </c>
      <c r="M1417" s="6" t="s">
        <v>517</v>
      </c>
      <c r="N1417" s="6">
        <v>0</v>
      </c>
      <c r="O1417" s="6"/>
      <c r="P1417" s="6"/>
    </row>
    <row r="1418" spans="1:16" ht="15.75" customHeight="1" x14ac:dyDescent="0.3">
      <c r="A1418" s="67">
        <v>1415</v>
      </c>
      <c r="B1418" s="67" t="s">
        <v>471</v>
      </c>
      <c r="C1418" s="49" t="s">
        <v>138</v>
      </c>
      <c r="D1418" s="72" t="s">
        <v>100</v>
      </c>
      <c r="E1418" s="72" t="s">
        <v>1110</v>
      </c>
      <c r="F1418" s="68">
        <v>45869</v>
      </c>
      <c r="G1418" s="69" t="s">
        <v>415</v>
      </c>
      <c r="H1418" s="70">
        <v>6</v>
      </c>
      <c r="I1418" s="70"/>
      <c r="J1418" s="70"/>
      <c r="K1418" s="71">
        <v>356400</v>
      </c>
      <c r="L1418" s="6" t="s">
        <v>516</v>
      </c>
      <c r="M1418" s="6" t="s">
        <v>517</v>
      </c>
      <c r="N1418" s="6">
        <v>0</v>
      </c>
      <c r="O1418" s="6"/>
      <c r="P1418" s="6"/>
    </row>
    <row r="1419" spans="1:16" ht="15.75" customHeight="1" x14ac:dyDescent="0.3">
      <c r="A1419" s="67">
        <v>1416</v>
      </c>
      <c r="B1419" s="67" t="s">
        <v>471</v>
      </c>
      <c r="C1419" s="49" t="s">
        <v>198</v>
      </c>
      <c r="D1419" s="72" t="s">
        <v>100</v>
      </c>
      <c r="E1419" s="72" t="s">
        <v>1111</v>
      </c>
      <c r="F1419" s="68">
        <v>45869</v>
      </c>
      <c r="G1419" s="69" t="s">
        <v>434</v>
      </c>
      <c r="H1419" s="70">
        <v>60</v>
      </c>
      <c r="I1419" s="70"/>
      <c r="J1419" s="70"/>
      <c r="K1419" s="71">
        <v>792000</v>
      </c>
      <c r="L1419" s="6" t="s">
        <v>507</v>
      </c>
      <c r="M1419" s="6" t="s">
        <v>505</v>
      </c>
      <c r="N1419" s="6">
        <v>6</v>
      </c>
      <c r="O1419" s="6"/>
      <c r="P1419" s="6"/>
    </row>
    <row r="1420" spans="1:16" ht="15.75" customHeight="1" x14ac:dyDescent="0.3">
      <c r="A1420" s="67">
        <v>1417</v>
      </c>
      <c r="B1420" s="67" t="s">
        <v>413</v>
      </c>
      <c r="C1420" s="49" t="s">
        <v>126</v>
      </c>
      <c r="D1420" s="72" t="s">
        <v>102</v>
      </c>
      <c r="E1420" s="72" t="s">
        <v>1112</v>
      </c>
      <c r="F1420" s="68">
        <v>45869</v>
      </c>
      <c r="G1420" s="69" t="s">
        <v>415</v>
      </c>
      <c r="H1420" s="70">
        <v>10</v>
      </c>
      <c r="I1420" s="70"/>
      <c r="J1420" s="70"/>
      <c r="K1420" s="71">
        <v>212080</v>
      </c>
      <c r="L1420" s="6" t="s">
        <v>509</v>
      </c>
      <c r="M1420" s="6" t="s">
        <v>505</v>
      </c>
      <c r="N1420" s="6">
        <v>5</v>
      </c>
      <c r="O1420" s="6"/>
      <c r="P1420" s="6"/>
    </row>
    <row r="1421" spans="1:16" ht="15.75" customHeight="1" x14ac:dyDescent="0.3">
      <c r="A1421" s="67">
        <v>1418</v>
      </c>
      <c r="B1421" s="67" t="s">
        <v>413</v>
      </c>
      <c r="C1421" s="49" t="s">
        <v>128</v>
      </c>
      <c r="D1421" s="72" t="s">
        <v>102</v>
      </c>
      <c r="E1421" s="72" t="s">
        <v>1113</v>
      </c>
      <c r="F1421" s="68">
        <v>45869</v>
      </c>
      <c r="G1421" s="69" t="s">
        <v>415</v>
      </c>
      <c r="H1421" s="70">
        <v>4</v>
      </c>
      <c r="I1421" s="70"/>
      <c r="J1421" s="70"/>
      <c r="K1421" s="71">
        <v>158400</v>
      </c>
      <c r="L1421" s="6" t="s">
        <v>509</v>
      </c>
      <c r="M1421" s="6" t="s">
        <v>505</v>
      </c>
      <c r="N1421" s="6">
        <v>0</v>
      </c>
      <c r="O1421" s="6"/>
      <c r="P1421" s="6"/>
    </row>
    <row r="1422" spans="1:16" ht="15.75" customHeight="1" x14ac:dyDescent="0.3">
      <c r="A1422" s="67">
        <v>1419</v>
      </c>
      <c r="B1422" s="67" t="s">
        <v>444</v>
      </c>
      <c r="C1422" s="72" t="s">
        <v>111</v>
      </c>
      <c r="D1422" s="72" t="s">
        <v>102</v>
      </c>
      <c r="E1422" s="72" t="s">
        <v>1114</v>
      </c>
      <c r="F1422" s="68">
        <v>45869</v>
      </c>
      <c r="G1422" s="69" t="s">
        <v>415</v>
      </c>
      <c r="H1422" s="70">
        <v>15</v>
      </c>
      <c r="I1422" s="70"/>
      <c r="J1422" s="70"/>
      <c r="K1422" s="71">
        <v>234465</v>
      </c>
      <c r="L1422" s="6" t="s">
        <v>696</v>
      </c>
      <c r="M1422" s="6" t="s">
        <v>505</v>
      </c>
      <c r="N1422" s="6">
        <v>6</v>
      </c>
      <c r="O1422" s="6"/>
      <c r="P1422" s="6"/>
    </row>
    <row r="1423" spans="1:16" ht="15.75" customHeight="1" x14ac:dyDescent="0.3">
      <c r="A1423" s="67">
        <v>1420</v>
      </c>
      <c r="B1423" s="67" t="s">
        <v>444</v>
      </c>
      <c r="C1423" s="72" t="s">
        <v>138</v>
      </c>
      <c r="D1423" s="72" t="s">
        <v>100</v>
      </c>
      <c r="E1423" s="72" t="s">
        <v>1115</v>
      </c>
      <c r="F1423" s="68">
        <v>45869</v>
      </c>
      <c r="G1423" s="69" t="s">
        <v>415</v>
      </c>
      <c r="H1423" s="70">
        <v>6</v>
      </c>
      <c r="I1423" s="70"/>
      <c r="J1423" s="70"/>
      <c r="K1423" s="71">
        <v>356400</v>
      </c>
      <c r="L1423" s="6" t="s">
        <v>554</v>
      </c>
      <c r="M1423" s="6" t="s">
        <v>517</v>
      </c>
      <c r="N1423" s="6">
        <v>0</v>
      </c>
      <c r="O1423" s="6"/>
      <c r="P1423" s="6"/>
    </row>
    <row r="1424" spans="1:16" ht="15.75" customHeight="1" x14ac:dyDescent="0.3">
      <c r="A1424" s="67">
        <v>1421</v>
      </c>
      <c r="B1424" s="67" t="s">
        <v>463</v>
      </c>
      <c r="C1424" s="72" t="s">
        <v>116</v>
      </c>
      <c r="D1424" s="72" t="s">
        <v>102</v>
      </c>
      <c r="E1424" s="72" t="s">
        <v>1116</v>
      </c>
      <c r="F1424" s="68">
        <v>45869</v>
      </c>
      <c r="G1424" s="69" t="s">
        <v>415</v>
      </c>
      <c r="H1424" s="70">
        <v>4</v>
      </c>
      <c r="I1424" s="70"/>
      <c r="J1424" s="70"/>
      <c r="K1424" s="71">
        <v>158400</v>
      </c>
      <c r="L1424" s="6" t="s">
        <v>526</v>
      </c>
      <c r="M1424" s="6" t="s">
        <v>505</v>
      </c>
      <c r="N1424" s="6">
        <v>2</v>
      </c>
      <c r="O1424" s="6"/>
      <c r="P1424" s="6"/>
    </row>
    <row r="1425" spans="1:16" ht="15.75" customHeight="1" x14ac:dyDescent="0.3">
      <c r="A1425" s="67">
        <v>1422</v>
      </c>
      <c r="B1425" s="67" t="s">
        <v>430</v>
      </c>
      <c r="C1425" s="49" t="s">
        <v>138</v>
      </c>
      <c r="D1425" s="72" t="s">
        <v>100</v>
      </c>
      <c r="E1425" s="72" t="s">
        <v>1117</v>
      </c>
      <c r="F1425" s="68">
        <v>45869</v>
      </c>
      <c r="G1425" s="69" t="s">
        <v>415</v>
      </c>
      <c r="H1425" s="70">
        <v>6</v>
      </c>
      <c r="I1425" s="70"/>
      <c r="J1425" s="70"/>
      <c r="K1425" s="71">
        <v>324000</v>
      </c>
      <c r="L1425" s="6" t="s">
        <v>516</v>
      </c>
      <c r="M1425" s="6" t="s">
        <v>517</v>
      </c>
      <c r="N1425" s="6">
        <v>0</v>
      </c>
      <c r="O1425" s="6"/>
      <c r="P1425" s="6"/>
    </row>
    <row r="1426" spans="1:16" ht="15.75" customHeight="1" x14ac:dyDescent="0.3">
      <c r="A1426" s="67">
        <v>1423</v>
      </c>
      <c r="B1426" s="67" t="s">
        <v>430</v>
      </c>
      <c r="C1426" s="49" t="s">
        <v>198</v>
      </c>
      <c r="D1426" s="72" t="s">
        <v>100</v>
      </c>
      <c r="E1426" s="72" t="s">
        <v>1118</v>
      </c>
      <c r="F1426" s="68">
        <v>45869</v>
      </c>
      <c r="G1426" s="69" t="s">
        <v>434</v>
      </c>
      <c r="H1426" s="70">
        <v>80</v>
      </c>
      <c r="I1426" s="70"/>
      <c r="J1426" s="70"/>
      <c r="K1426" s="71">
        <v>960000</v>
      </c>
      <c r="L1426" s="6" t="s">
        <v>507</v>
      </c>
      <c r="M1426" s="6" t="s">
        <v>505</v>
      </c>
      <c r="N1426" s="6">
        <v>7</v>
      </c>
      <c r="O1426" s="6"/>
      <c r="P1426" s="6"/>
    </row>
    <row r="1427" spans="1:16" ht="15.75" customHeight="1" x14ac:dyDescent="0.3">
      <c r="A1427" s="67">
        <v>1424</v>
      </c>
      <c r="B1427" s="67" t="s">
        <v>501</v>
      </c>
      <c r="C1427" s="49" t="s">
        <v>84</v>
      </c>
      <c r="D1427" s="72" t="s">
        <v>79</v>
      </c>
      <c r="E1427" s="72" t="s">
        <v>1119</v>
      </c>
      <c r="F1427" s="68">
        <v>45870</v>
      </c>
      <c r="G1427" s="69" t="s">
        <v>450</v>
      </c>
      <c r="H1427" s="70">
        <v>12</v>
      </c>
      <c r="I1427" s="70"/>
      <c r="J1427" s="70"/>
      <c r="K1427" s="71">
        <v>23999.999999999975</v>
      </c>
      <c r="L1427" s="6" t="s">
        <v>543</v>
      </c>
      <c r="M1427" s="6" t="s">
        <v>517</v>
      </c>
      <c r="N1427" s="6">
        <v>0</v>
      </c>
      <c r="O1427" s="6"/>
      <c r="P1427" s="6"/>
    </row>
    <row r="1428" spans="1:16" ht="15.75" customHeight="1" x14ac:dyDescent="0.3">
      <c r="A1428" s="67">
        <v>1425</v>
      </c>
      <c r="B1428" s="67" t="s">
        <v>501</v>
      </c>
      <c r="C1428" s="49" t="s">
        <v>84</v>
      </c>
      <c r="D1428" s="72" t="s">
        <v>79</v>
      </c>
      <c r="E1428" s="72" t="s">
        <v>1119</v>
      </c>
      <c r="F1428" s="68">
        <v>45870</v>
      </c>
      <c r="G1428" s="69" t="s">
        <v>443</v>
      </c>
      <c r="H1428" s="70">
        <v>12</v>
      </c>
      <c r="I1428" s="70"/>
      <c r="J1428" s="70"/>
      <c r="K1428" s="71">
        <v>55999.999999999942</v>
      </c>
      <c r="L1428" s="6" t="s">
        <v>543</v>
      </c>
      <c r="M1428" s="6" t="s">
        <v>517</v>
      </c>
      <c r="N1428" s="6">
        <v>0</v>
      </c>
      <c r="O1428" s="6"/>
      <c r="P1428" s="6"/>
    </row>
    <row r="1429" spans="1:16" ht="15.75" customHeight="1" x14ac:dyDescent="0.3">
      <c r="A1429" s="67">
        <v>1426</v>
      </c>
      <c r="B1429" s="67" t="s">
        <v>501</v>
      </c>
      <c r="C1429" s="49" t="s">
        <v>86</v>
      </c>
      <c r="D1429" s="72" t="s">
        <v>79</v>
      </c>
      <c r="E1429" s="72" t="s">
        <v>1120</v>
      </c>
      <c r="F1429" s="68">
        <v>45870</v>
      </c>
      <c r="G1429" s="69" t="s">
        <v>433</v>
      </c>
      <c r="H1429" s="70">
        <v>6</v>
      </c>
      <c r="I1429" s="70"/>
      <c r="J1429" s="70"/>
      <c r="K1429" s="71">
        <v>39999.999999999964</v>
      </c>
      <c r="L1429" s="6" t="s">
        <v>543</v>
      </c>
      <c r="M1429" s="6" t="s">
        <v>517</v>
      </c>
      <c r="N1429" s="6">
        <v>0</v>
      </c>
      <c r="O1429" s="6"/>
      <c r="P1429" s="6"/>
    </row>
    <row r="1430" spans="1:16" ht="15.75" customHeight="1" x14ac:dyDescent="0.3">
      <c r="A1430" s="67">
        <v>1427</v>
      </c>
      <c r="B1430" s="67" t="s">
        <v>459</v>
      </c>
      <c r="C1430" s="49" t="s">
        <v>233</v>
      </c>
      <c r="D1430" s="72" t="s">
        <v>26</v>
      </c>
      <c r="E1430" s="72" t="s">
        <v>247</v>
      </c>
      <c r="F1430" s="68">
        <v>45870</v>
      </c>
      <c r="G1430" s="69" t="s">
        <v>662</v>
      </c>
      <c r="H1430" s="70">
        <v>2</v>
      </c>
      <c r="I1430" s="70"/>
      <c r="J1430" s="70"/>
      <c r="K1430" s="71">
        <v>170000.00000000064</v>
      </c>
      <c r="L1430" s="6" t="s">
        <v>545</v>
      </c>
      <c r="M1430" s="6" t="s">
        <v>593</v>
      </c>
      <c r="N1430" s="6">
        <v>10</v>
      </c>
      <c r="O1430" s="6"/>
      <c r="P1430" s="6"/>
    </row>
    <row r="1431" spans="1:16" ht="15.75" customHeight="1" x14ac:dyDescent="0.3">
      <c r="A1431" s="67">
        <v>1428</v>
      </c>
      <c r="B1431" s="67" t="s">
        <v>459</v>
      </c>
      <c r="C1431" s="72" t="s">
        <v>128</v>
      </c>
      <c r="D1431" s="49" t="s">
        <v>102</v>
      </c>
      <c r="E1431" s="49" t="s">
        <v>1121</v>
      </c>
      <c r="F1431" s="68">
        <v>45870</v>
      </c>
      <c r="G1431" s="69" t="s">
        <v>415</v>
      </c>
      <c r="H1431" s="70">
        <v>5</v>
      </c>
      <c r="I1431" s="70"/>
      <c r="J1431" s="70"/>
      <c r="K1431" s="71">
        <v>212500.00000000079</v>
      </c>
      <c r="L1431" s="6" t="s">
        <v>509</v>
      </c>
      <c r="M1431" s="6" t="s">
        <v>505</v>
      </c>
      <c r="N1431" s="6">
        <v>3</v>
      </c>
      <c r="O1431" s="6"/>
      <c r="P1431" s="6"/>
    </row>
    <row r="1432" spans="1:16" ht="15.75" customHeight="1" x14ac:dyDescent="0.3">
      <c r="A1432" s="67">
        <v>1429</v>
      </c>
      <c r="B1432" s="67" t="s">
        <v>501</v>
      </c>
      <c r="C1432" s="49" t="s">
        <v>128</v>
      </c>
      <c r="D1432" s="49" t="s">
        <v>102</v>
      </c>
      <c r="E1432" s="49" t="s">
        <v>1122</v>
      </c>
      <c r="F1432" s="68">
        <v>45870</v>
      </c>
      <c r="G1432" s="69" t="s">
        <v>415</v>
      </c>
      <c r="H1432" s="70">
        <v>3</v>
      </c>
      <c r="I1432" s="70"/>
      <c r="J1432" s="70"/>
      <c r="K1432" s="71">
        <v>119999.99999999988</v>
      </c>
      <c r="L1432" s="6" t="s">
        <v>526</v>
      </c>
      <c r="M1432" s="6" t="s">
        <v>505</v>
      </c>
      <c r="N1432" s="6">
        <v>1</v>
      </c>
      <c r="O1432" s="6"/>
      <c r="P1432" s="6"/>
    </row>
    <row r="1433" spans="1:16" ht="15.75" customHeight="1" x14ac:dyDescent="0.3">
      <c r="A1433" s="67">
        <v>1430</v>
      </c>
      <c r="B1433" s="67" t="s">
        <v>482</v>
      </c>
      <c r="C1433" s="49" t="s">
        <v>146</v>
      </c>
      <c r="D1433" s="49" t="s">
        <v>100</v>
      </c>
      <c r="E1433" s="49" t="s">
        <v>1123</v>
      </c>
      <c r="F1433" s="68">
        <v>45870</v>
      </c>
      <c r="G1433" s="69" t="s">
        <v>451</v>
      </c>
      <c r="H1433" s="70">
        <v>1</v>
      </c>
      <c r="I1433" s="70"/>
      <c r="J1433" s="70"/>
      <c r="K1433" s="71">
        <v>167499.99999999936</v>
      </c>
      <c r="L1433" s="6" t="s">
        <v>530</v>
      </c>
      <c r="M1433" s="6" t="s">
        <v>593</v>
      </c>
      <c r="N1433" s="6">
        <v>0</v>
      </c>
      <c r="O1433" s="6"/>
      <c r="P1433" s="6"/>
    </row>
    <row r="1434" spans="1:16" ht="15.75" customHeight="1" x14ac:dyDescent="0.3">
      <c r="A1434" s="67">
        <v>1431</v>
      </c>
      <c r="B1434" s="67" t="s">
        <v>535</v>
      </c>
      <c r="C1434" s="49" t="s">
        <v>595</v>
      </c>
      <c r="D1434" s="49" t="s">
        <v>102</v>
      </c>
      <c r="E1434" s="49" t="s">
        <v>1124</v>
      </c>
      <c r="F1434" s="68">
        <v>45870</v>
      </c>
      <c r="G1434" s="69" t="s">
        <v>415</v>
      </c>
      <c r="H1434" s="70">
        <v>54</v>
      </c>
      <c r="I1434" s="70"/>
      <c r="J1434" s="70"/>
      <c r="K1434" s="71">
        <v>292499.99999999942</v>
      </c>
      <c r="L1434" s="6" t="s">
        <v>696</v>
      </c>
      <c r="M1434" s="6" t="s">
        <v>580</v>
      </c>
      <c r="N1434" s="6">
        <v>2</v>
      </c>
      <c r="O1434" s="6"/>
      <c r="P1434" s="6"/>
    </row>
    <row r="1435" spans="1:16" ht="15.75" customHeight="1" x14ac:dyDescent="0.3">
      <c r="A1435" s="67">
        <v>1432</v>
      </c>
      <c r="B1435" s="67" t="s">
        <v>535</v>
      </c>
      <c r="C1435" s="49" t="s">
        <v>138</v>
      </c>
      <c r="D1435" s="49" t="s">
        <v>100</v>
      </c>
      <c r="E1435" s="49" t="s">
        <v>1125</v>
      </c>
      <c r="F1435" s="68">
        <v>45870</v>
      </c>
      <c r="G1435" s="69" t="s">
        <v>415</v>
      </c>
      <c r="H1435" s="70">
        <v>3</v>
      </c>
      <c r="I1435" s="70"/>
      <c r="J1435" s="70"/>
      <c r="K1435" s="71">
        <v>182812.49999999965</v>
      </c>
      <c r="L1435" s="6" t="s">
        <v>696</v>
      </c>
      <c r="M1435" s="6" t="s">
        <v>517</v>
      </c>
      <c r="N1435" s="6">
        <v>0</v>
      </c>
      <c r="O1435" s="6"/>
      <c r="P1435" s="6"/>
    </row>
    <row r="1436" spans="1:16" ht="15.75" customHeight="1" x14ac:dyDescent="0.3">
      <c r="A1436" s="67">
        <v>1433</v>
      </c>
      <c r="B1436" s="67" t="s">
        <v>499</v>
      </c>
      <c r="C1436" s="49" t="s">
        <v>595</v>
      </c>
      <c r="D1436" s="49" t="s">
        <v>102</v>
      </c>
      <c r="E1436" s="49" t="s">
        <v>1126</v>
      </c>
      <c r="F1436" s="68">
        <v>45870</v>
      </c>
      <c r="G1436" s="69" t="s">
        <v>415</v>
      </c>
      <c r="H1436" s="70">
        <v>54</v>
      </c>
      <c r="I1436" s="70"/>
      <c r="J1436" s="70"/>
      <c r="K1436" s="71">
        <v>287999.99999999971</v>
      </c>
      <c r="L1436" s="6" t="s">
        <v>696</v>
      </c>
      <c r="M1436" s="6" t="s">
        <v>505</v>
      </c>
      <c r="N1436" s="6">
        <v>1</v>
      </c>
      <c r="O1436" s="6"/>
      <c r="P1436" s="6"/>
    </row>
    <row r="1437" spans="1:16" ht="15.75" customHeight="1" x14ac:dyDescent="0.3">
      <c r="A1437" s="67">
        <v>1434</v>
      </c>
      <c r="B1437" s="67" t="s">
        <v>499</v>
      </c>
      <c r="C1437" s="49" t="s">
        <v>138</v>
      </c>
      <c r="D1437" s="49" t="s">
        <v>100</v>
      </c>
      <c r="E1437" s="49" t="s">
        <v>1127</v>
      </c>
      <c r="F1437" s="68">
        <v>45870</v>
      </c>
      <c r="G1437" s="69" t="s">
        <v>415</v>
      </c>
      <c r="H1437" s="70">
        <v>6</v>
      </c>
      <c r="I1437" s="70"/>
      <c r="J1437" s="70"/>
      <c r="K1437" s="71">
        <v>359999.99999999965</v>
      </c>
      <c r="L1437" s="6" t="s">
        <v>696</v>
      </c>
      <c r="M1437" s="6" t="s">
        <v>517</v>
      </c>
      <c r="N1437" s="6">
        <v>0</v>
      </c>
      <c r="O1437" s="6"/>
      <c r="P1437" s="6"/>
    </row>
    <row r="1438" spans="1:16" ht="15.75" customHeight="1" x14ac:dyDescent="0.3">
      <c r="A1438" s="67">
        <v>1435</v>
      </c>
      <c r="B1438" s="67" t="s">
        <v>444</v>
      </c>
      <c r="C1438" s="49" t="s">
        <v>138</v>
      </c>
      <c r="D1438" s="49" t="s">
        <v>100</v>
      </c>
      <c r="E1438" s="49" t="s">
        <v>1128</v>
      </c>
      <c r="F1438" s="68">
        <v>45870</v>
      </c>
      <c r="G1438" s="69" t="s">
        <v>415</v>
      </c>
      <c r="H1438" s="70">
        <v>1</v>
      </c>
      <c r="I1438" s="70"/>
      <c r="J1438" s="70"/>
      <c r="K1438" s="71">
        <v>64687.500000000182</v>
      </c>
      <c r="L1438" s="6" t="s">
        <v>554</v>
      </c>
      <c r="M1438" s="6" t="s">
        <v>517</v>
      </c>
      <c r="N1438" s="6">
        <v>0</v>
      </c>
      <c r="O1438" s="6"/>
      <c r="P1438" s="6"/>
    </row>
    <row r="1439" spans="1:16" ht="15.75" customHeight="1" x14ac:dyDescent="0.3">
      <c r="A1439" s="67">
        <v>1436</v>
      </c>
      <c r="B1439" s="67" t="s">
        <v>444</v>
      </c>
      <c r="C1439" s="49" t="s">
        <v>110</v>
      </c>
      <c r="D1439" s="49" t="s">
        <v>102</v>
      </c>
      <c r="E1439" s="49" t="s">
        <v>1129</v>
      </c>
      <c r="F1439" s="68">
        <v>45870</v>
      </c>
      <c r="G1439" s="69" t="s">
        <v>415</v>
      </c>
      <c r="H1439" s="70">
        <v>5</v>
      </c>
      <c r="I1439" s="70"/>
      <c r="J1439" s="70"/>
      <c r="K1439" s="71">
        <v>75468.750000000204</v>
      </c>
      <c r="L1439" s="6" t="s">
        <v>696</v>
      </c>
      <c r="M1439" s="6" t="s">
        <v>505</v>
      </c>
      <c r="N1439" s="6">
        <v>2</v>
      </c>
      <c r="O1439" s="6"/>
      <c r="P1439" s="6"/>
    </row>
    <row r="1440" spans="1:16" ht="15.75" customHeight="1" x14ac:dyDescent="0.3">
      <c r="A1440" s="67">
        <v>1437</v>
      </c>
      <c r="B1440" s="67" t="s">
        <v>444</v>
      </c>
      <c r="C1440" s="49" t="s">
        <v>111</v>
      </c>
      <c r="D1440" s="49" t="s">
        <v>102</v>
      </c>
      <c r="E1440" s="49" t="s">
        <v>1130</v>
      </c>
      <c r="F1440" s="68">
        <v>45870</v>
      </c>
      <c r="G1440" s="69" t="s">
        <v>415</v>
      </c>
      <c r="H1440" s="70">
        <v>4</v>
      </c>
      <c r="I1440" s="70"/>
      <c r="J1440" s="70"/>
      <c r="K1440" s="71">
        <v>68089.583333333518</v>
      </c>
      <c r="L1440" s="6" t="s">
        <v>696</v>
      </c>
      <c r="M1440" s="6" t="s">
        <v>505</v>
      </c>
      <c r="N1440" s="6">
        <v>2</v>
      </c>
      <c r="O1440" s="6"/>
      <c r="P1440" s="6"/>
    </row>
    <row r="1441" spans="1:16" ht="15.75" customHeight="1" x14ac:dyDescent="0.3">
      <c r="A1441" s="67">
        <v>1438</v>
      </c>
      <c r="B1441" s="67" t="s">
        <v>444</v>
      </c>
      <c r="C1441" s="49" t="s">
        <v>122</v>
      </c>
      <c r="D1441" s="49" t="s">
        <v>102</v>
      </c>
      <c r="E1441" s="49" t="s">
        <v>1131</v>
      </c>
      <c r="F1441" s="68">
        <v>45870</v>
      </c>
      <c r="G1441" s="69" t="s">
        <v>415</v>
      </c>
      <c r="H1441" s="70">
        <v>22</v>
      </c>
      <c r="I1441" s="70"/>
      <c r="J1441" s="70"/>
      <c r="K1441" s="71">
        <v>1423125.000000004</v>
      </c>
      <c r="L1441" s="6" t="s">
        <v>696</v>
      </c>
      <c r="M1441" s="6" t="s">
        <v>505</v>
      </c>
      <c r="N1441" s="6">
        <v>0</v>
      </c>
      <c r="O1441" s="6"/>
      <c r="P1441" s="6"/>
    </row>
    <row r="1442" spans="1:16" ht="15.75" customHeight="1" x14ac:dyDescent="0.3">
      <c r="A1442" s="67">
        <v>1439</v>
      </c>
      <c r="B1442" s="67" t="s">
        <v>413</v>
      </c>
      <c r="C1442" s="49" t="s">
        <v>117</v>
      </c>
      <c r="D1442" s="49" t="s">
        <v>102</v>
      </c>
      <c r="E1442" s="49" t="s">
        <v>1132</v>
      </c>
      <c r="F1442" s="68">
        <v>45870</v>
      </c>
      <c r="G1442" s="69" t="s">
        <v>415</v>
      </c>
      <c r="H1442" s="70">
        <v>4</v>
      </c>
      <c r="I1442" s="70"/>
      <c r="J1442" s="70"/>
      <c r="K1442" s="71">
        <v>206249.99999999939</v>
      </c>
      <c r="L1442" s="6" t="s">
        <v>509</v>
      </c>
      <c r="M1442" s="6" t="s">
        <v>505</v>
      </c>
      <c r="N1442" s="6">
        <v>5</v>
      </c>
      <c r="O1442" s="6"/>
      <c r="P1442" s="6"/>
    </row>
    <row r="1443" spans="1:16" ht="15.75" customHeight="1" x14ac:dyDescent="0.3">
      <c r="A1443" s="67">
        <v>1440</v>
      </c>
      <c r="B1443" s="67" t="s">
        <v>471</v>
      </c>
      <c r="C1443" s="49" t="s">
        <v>502</v>
      </c>
      <c r="D1443" s="49" t="s">
        <v>100</v>
      </c>
      <c r="E1443" s="49" t="s">
        <v>1133</v>
      </c>
      <c r="F1443" s="68">
        <v>45870</v>
      </c>
      <c r="G1443" s="69" t="s">
        <v>426</v>
      </c>
      <c r="H1443" s="70">
        <v>4</v>
      </c>
      <c r="I1443" s="70"/>
      <c r="J1443" s="70"/>
      <c r="K1443" s="71">
        <v>172500.00000000047</v>
      </c>
      <c r="L1443" s="6" t="s">
        <v>507</v>
      </c>
      <c r="M1443" s="6" t="s">
        <v>505</v>
      </c>
      <c r="N1443" s="6">
        <v>3</v>
      </c>
      <c r="O1443" s="6"/>
      <c r="P1443" s="6"/>
    </row>
    <row r="1444" spans="1:16" ht="15.75" customHeight="1" x14ac:dyDescent="0.3">
      <c r="A1444" s="67">
        <v>1441</v>
      </c>
      <c r="B1444" s="67" t="s">
        <v>474</v>
      </c>
      <c r="C1444" s="49" t="s">
        <v>146</v>
      </c>
      <c r="D1444" s="49" t="s">
        <v>100</v>
      </c>
      <c r="E1444" s="49" t="s">
        <v>1134</v>
      </c>
      <c r="F1444" s="68">
        <v>45870</v>
      </c>
      <c r="G1444" s="69" t="s">
        <v>451</v>
      </c>
      <c r="H1444" s="70">
        <v>1</v>
      </c>
      <c r="I1444" s="70"/>
      <c r="J1444" s="70"/>
      <c r="K1444" s="71">
        <v>175000.00000000032</v>
      </c>
      <c r="L1444" s="6" t="s">
        <v>576</v>
      </c>
      <c r="M1444" s="6" t="s">
        <v>531</v>
      </c>
      <c r="N1444" s="6">
        <v>0</v>
      </c>
      <c r="O1444" s="6"/>
      <c r="P1444" s="6"/>
    </row>
    <row r="1445" spans="1:16" ht="15.75" customHeight="1" x14ac:dyDescent="0.3">
      <c r="A1445" s="67">
        <v>1442</v>
      </c>
      <c r="B1445" s="67" t="s">
        <v>474</v>
      </c>
      <c r="C1445" s="49" t="s">
        <v>342</v>
      </c>
      <c r="D1445" s="49" t="s">
        <v>335</v>
      </c>
      <c r="E1445" s="49" t="s">
        <v>343</v>
      </c>
      <c r="F1445" s="68">
        <v>45871</v>
      </c>
      <c r="G1445" s="69" t="s">
        <v>1135</v>
      </c>
      <c r="H1445" s="70">
        <v>1</v>
      </c>
      <c r="I1445" s="70"/>
      <c r="J1445" s="70"/>
      <c r="K1445" s="71">
        <v>43750.00000000008</v>
      </c>
      <c r="L1445" s="6" t="s">
        <v>576</v>
      </c>
      <c r="M1445" s="6" t="s">
        <v>917</v>
      </c>
      <c r="N1445" s="6">
        <v>0</v>
      </c>
      <c r="O1445" s="6"/>
      <c r="P1445" s="6"/>
    </row>
    <row r="1446" spans="1:16" ht="15.75" customHeight="1" x14ac:dyDescent="0.3">
      <c r="A1446" s="67">
        <v>1443</v>
      </c>
      <c r="B1446" s="67" t="s">
        <v>490</v>
      </c>
      <c r="C1446" s="49" t="s">
        <v>138</v>
      </c>
      <c r="D1446" s="49" t="s">
        <v>100</v>
      </c>
      <c r="E1446" s="49" t="s">
        <v>1136</v>
      </c>
      <c r="F1446" s="68">
        <v>45871</v>
      </c>
      <c r="G1446" s="69" t="s">
        <v>415</v>
      </c>
      <c r="H1446" s="70">
        <v>1</v>
      </c>
      <c r="I1446" s="70"/>
      <c r="J1446" s="70"/>
      <c r="K1446" s="71">
        <v>61874.999999999818</v>
      </c>
      <c r="L1446" s="6" t="s">
        <v>516</v>
      </c>
      <c r="M1446" s="6" t="s">
        <v>517</v>
      </c>
      <c r="N1446" s="6">
        <v>0</v>
      </c>
      <c r="O1446" s="6"/>
      <c r="P1446" s="6"/>
    </row>
    <row r="1447" spans="1:16" ht="15.75" customHeight="1" x14ac:dyDescent="0.3">
      <c r="A1447" s="67">
        <v>1444</v>
      </c>
      <c r="B1447" s="67" t="s">
        <v>490</v>
      </c>
      <c r="C1447" s="49" t="s">
        <v>198</v>
      </c>
      <c r="D1447" s="49" t="s">
        <v>100</v>
      </c>
      <c r="E1447" s="49" t="s">
        <v>1137</v>
      </c>
      <c r="F1447" s="68">
        <v>45871</v>
      </c>
      <c r="G1447" s="69" t="s">
        <v>434</v>
      </c>
      <c r="H1447" s="70">
        <v>15</v>
      </c>
      <c r="I1447" s="70"/>
      <c r="J1447" s="70"/>
      <c r="K1447" s="71">
        <v>206249.99999999939</v>
      </c>
      <c r="L1447" s="6" t="s">
        <v>507</v>
      </c>
      <c r="M1447" s="6" t="s">
        <v>505</v>
      </c>
      <c r="N1447" s="6">
        <v>3</v>
      </c>
      <c r="O1447" s="6"/>
      <c r="P1447" s="6"/>
    </row>
    <row r="1448" spans="1:16" ht="15.75" customHeight="1" x14ac:dyDescent="0.3">
      <c r="A1448" s="67">
        <v>1445</v>
      </c>
      <c r="B1448" s="67" t="s">
        <v>490</v>
      </c>
      <c r="C1448" s="49" t="s">
        <v>138</v>
      </c>
      <c r="D1448" s="49" t="s">
        <v>100</v>
      </c>
      <c r="E1448" s="49" t="s">
        <v>1136</v>
      </c>
      <c r="F1448" s="68">
        <v>45871</v>
      </c>
      <c r="G1448" s="69" t="s">
        <v>415</v>
      </c>
      <c r="H1448" s="70">
        <v>2</v>
      </c>
      <c r="I1448" s="70"/>
      <c r="J1448" s="70"/>
      <c r="K1448" s="71">
        <v>123749.99999999964</v>
      </c>
      <c r="L1448" s="6" t="s">
        <v>680</v>
      </c>
      <c r="M1448" s="6" t="s">
        <v>505</v>
      </c>
      <c r="N1448" s="6">
        <v>1</v>
      </c>
      <c r="O1448" s="6"/>
      <c r="P1448" s="6"/>
    </row>
    <row r="1449" spans="1:16" ht="15.75" customHeight="1" x14ac:dyDescent="0.3">
      <c r="A1449" s="67">
        <v>1446</v>
      </c>
      <c r="B1449" s="67" t="s">
        <v>490</v>
      </c>
      <c r="C1449" s="72" t="s">
        <v>244</v>
      </c>
      <c r="D1449" s="49" t="s">
        <v>245</v>
      </c>
      <c r="E1449" s="49" t="s">
        <v>246</v>
      </c>
      <c r="F1449" s="68">
        <v>45871</v>
      </c>
      <c r="G1449" s="69" t="s">
        <v>425</v>
      </c>
      <c r="H1449" s="70">
        <v>12</v>
      </c>
      <c r="I1449" s="70"/>
      <c r="J1449" s="70"/>
      <c r="K1449" s="71">
        <v>107249.99999999969</v>
      </c>
      <c r="L1449" s="6" t="s">
        <v>680</v>
      </c>
      <c r="M1449" s="6" t="s">
        <v>505</v>
      </c>
      <c r="N1449" s="6">
        <v>1</v>
      </c>
      <c r="O1449" s="6"/>
      <c r="P1449" s="6"/>
    </row>
    <row r="1450" spans="1:16" ht="15.75" customHeight="1" x14ac:dyDescent="0.3">
      <c r="A1450" s="67">
        <v>1447</v>
      </c>
      <c r="B1450" s="67" t="s">
        <v>463</v>
      </c>
      <c r="C1450" s="72" t="s">
        <v>128</v>
      </c>
      <c r="D1450" s="49" t="s">
        <v>102</v>
      </c>
      <c r="E1450" s="49" t="s">
        <v>1138</v>
      </c>
      <c r="F1450" s="68">
        <v>45871</v>
      </c>
      <c r="G1450" s="69" t="s">
        <v>415</v>
      </c>
      <c r="H1450" s="70">
        <v>8</v>
      </c>
      <c r="I1450" s="70"/>
      <c r="J1450" s="70"/>
      <c r="K1450" s="71">
        <v>334999.99999999872</v>
      </c>
      <c r="L1450" s="6" t="s">
        <v>526</v>
      </c>
      <c r="M1450" s="6" t="s">
        <v>505</v>
      </c>
      <c r="N1450" s="6">
        <v>5</v>
      </c>
      <c r="O1450" s="6"/>
      <c r="P1450" s="6"/>
    </row>
    <row r="1451" spans="1:16" ht="15.75" customHeight="1" x14ac:dyDescent="0.3">
      <c r="A1451" s="67">
        <v>1448</v>
      </c>
      <c r="B1451" s="67" t="s">
        <v>430</v>
      </c>
      <c r="C1451" s="72" t="s">
        <v>138</v>
      </c>
      <c r="D1451" s="49" t="s">
        <v>100</v>
      </c>
      <c r="E1451" s="49" t="s">
        <v>1139</v>
      </c>
      <c r="F1451" s="68">
        <v>45871</v>
      </c>
      <c r="G1451" s="69" t="s">
        <v>415</v>
      </c>
      <c r="H1451" s="70">
        <v>3</v>
      </c>
      <c r="I1451" s="70"/>
      <c r="J1451" s="70"/>
      <c r="K1451" s="71">
        <v>174375.00000000017</v>
      </c>
      <c r="L1451" s="6" t="s">
        <v>554</v>
      </c>
      <c r="M1451" s="6" t="s">
        <v>517</v>
      </c>
      <c r="N1451" s="6">
        <v>0</v>
      </c>
      <c r="O1451" s="6"/>
      <c r="P1451" s="6"/>
    </row>
    <row r="1452" spans="1:16" ht="15.75" customHeight="1" x14ac:dyDescent="0.3">
      <c r="A1452" s="67">
        <v>1449</v>
      </c>
      <c r="B1452" s="67" t="s">
        <v>430</v>
      </c>
      <c r="C1452" s="49" t="s">
        <v>124</v>
      </c>
      <c r="D1452" s="49" t="s">
        <v>102</v>
      </c>
      <c r="E1452" s="49" t="s">
        <v>1140</v>
      </c>
      <c r="F1452" s="68">
        <v>45871</v>
      </c>
      <c r="G1452" s="69" t="s">
        <v>415</v>
      </c>
      <c r="H1452" s="70">
        <v>13</v>
      </c>
      <c r="I1452" s="70"/>
      <c r="J1452" s="70"/>
      <c r="K1452" s="71">
        <v>179810.76388888908</v>
      </c>
      <c r="L1452" s="6" t="s">
        <v>696</v>
      </c>
      <c r="M1452" s="6" t="s">
        <v>505</v>
      </c>
      <c r="N1452" s="6">
        <v>7</v>
      </c>
      <c r="O1452" s="6"/>
      <c r="P1452" s="6"/>
    </row>
    <row r="1453" spans="1:16" ht="15.75" customHeight="1" x14ac:dyDescent="0.3">
      <c r="A1453" s="67">
        <v>1450</v>
      </c>
      <c r="B1453" s="67" t="s">
        <v>430</v>
      </c>
      <c r="C1453" s="49" t="s">
        <v>595</v>
      </c>
      <c r="D1453" s="49" t="s">
        <v>102</v>
      </c>
      <c r="E1453" s="49" t="s">
        <v>1141</v>
      </c>
      <c r="F1453" s="68">
        <v>45724</v>
      </c>
      <c r="G1453" s="69" t="s">
        <v>415</v>
      </c>
      <c r="H1453" s="70">
        <v>30</v>
      </c>
      <c r="I1453" s="70"/>
      <c r="J1453" s="70"/>
      <c r="K1453" s="71">
        <v>144000</v>
      </c>
      <c r="L1453" s="6" t="s">
        <v>507</v>
      </c>
      <c r="M1453" s="6" t="s">
        <v>505</v>
      </c>
      <c r="N1453" s="6">
        <v>3</v>
      </c>
      <c r="O1453" s="6"/>
      <c r="P1453" s="6"/>
    </row>
    <row r="1454" spans="1:16" ht="15.75" customHeight="1" x14ac:dyDescent="0.3">
      <c r="A1454" s="67">
        <v>1451</v>
      </c>
      <c r="B1454" s="67" t="s">
        <v>497</v>
      </c>
      <c r="C1454" s="49" t="s">
        <v>587</v>
      </c>
      <c r="D1454" s="49" t="s">
        <v>100</v>
      </c>
      <c r="E1454" s="49" t="s">
        <v>1142</v>
      </c>
      <c r="F1454" s="68">
        <v>45871</v>
      </c>
      <c r="G1454" s="69" t="s">
        <v>415</v>
      </c>
      <c r="H1454" s="70">
        <v>1</v>
      </c>
      <c r="I1454" s="70"/>
      <c r="J1454" s="70"/>
      <c r="K1454" s="71">
        <v>43125.000000000116</v>
      </c>
      <c r="L1454" s="6" t="s">
        <v>516</v>
      </c>
      <c r="M1454" s="6" t="s">
        <v>517</v>
      </c>
      <c r="N1454" s="6">
        <v>0</v>
      </c>
      <c r="O1454" s="6"/>
      <c r="P1454" s="6"/>
    </row>
    <row r="1455" spans="1:16" ht="15.75" customHeight="1" x14ac:dyDescent="0.3">
      <c r="A1455" s="67">
        <v>1452</v>
      </c>
      <c r="B1455" s="67" t="s">
        <v>501</v>
      </c>
      <c r="C1455" s="49" t="s">
        <v>128</v>
      </c>
      <c r="D1455" s="49" t="s">
        <v>102</v>
      </c>
      <c r="E1455" s="49" t="s">
        <v>1143</v>
      </c>
      <c r="F1455" s="68">
        <v>45871</v>
      </c>
      <c r="G1455" s="69" t="s">
        <v>415</v>
      </c>
      <c r="H1455" s="70">
        <v>7</v>
      </c>
      <c r="I1455" s="70"/>
      <c r="J1455" s="70"/>
      <c r="K1455" s="71">
        <v>279999.99999999971</v>
      </c>
      <c r="L1455" s="6" t="s">
        <v>526</v>
      </c>
      <c r="M1455" s="6" t="s">
        <v>505</v>
      </c>
      <c r="N1455" s="6">
        <v>6</v>
      </c>
      <c r="O1455" s="6"/>
      <c r="P1455" s="6"/>
    </row>
    <row r="1456" spans="1:16" ht="15.75" customHeight="1" x14ac:dyDescent="0.3">
      <c r="A1456" s="67">
        <v>1453</v>
      </c>
      <c r="B1456" s="67" t="s">
        <v>501</v>
      </c>
      <c r="C1456" s="49" t="s">
        <v>138</v>
      </c>
      <c r="D1456" s="49" t="s">
        <v>100</v>
      </c>
      <c r="E1456" s="49" t="s">
        <v>1144</v>
      </c>
      <c r="F1456" s="68">
        <v>45871</v>
      </c>
      <c r="G1456" s="69" t="s">
        <v>415</v>
      </c>
      <c r="H1456" s="70">
        <v>0.5</v>
      </c>
      <c r="I1456" s="70"/>
      <c r="J1456" s="70"/>
      <c r="K1456" s="71">
        <v>29999.999999999971</v>
      </c>
      <c r="L1456" s="6" t="s">
        <v>543</v>
      </c>
      <c r="M1456" s="6" t="s">
        <v>517</v>
      </c>
      <c r="N1456" s="6">
        <v>0</v>
      </c>
      <c r="O1456" s="6"/>
      <c r="P1456" s="6"/>
    </row>
    <row r="1457" spans="1:16" ht="15.75" customHeight="1" x14ac:dyDescent="0.3">
      <c r="A1457" s="67">
        <v>1454</v>
      </c>
      <c r="B1457" s="67" t="s">
        <v>501</v>
      </c>
      <c r="C1457" s="49" t="s">
        <v>170</v>
      </c>
      <c r="D1457" s="72" t="s">
        <v>100</v>
      </c>
      <c r="E1457" s="72" t="s">
        <v>1145</v>
      </c>
      <c r="F1457" s="68">
        <v>45871</v>
      </c>
      <c r="G1457" s="69" t="s">
        <v>462</v>
      </c>
      <c r="H1457" s="70">
        <v>0.5</v>
      </c>
      <c r="I1457" s="70"/>
      <c r="J1457" s="70"/>
      <c r="K1457" s="71">
        <v>6666.6666666666597</v>
      </c>
      <c r="L1457" s="6" t="s">
        <v>543</v>
      </c>
      <c r="M1457" s="6" t="s">
        <v>517</v>
      </c>
      <c r="N1457" s="6">
        <v>0</v>
      </c>
      <c r="O1457" s="6"/>
      <c r="P1457" s="6"/>
    </row>
    <row r="1458" spans="1:16" ht="15.75" customHeight="1" x14ac:dyDescent="0.3">
      <c r="A1458" s="67">
        <v>1455</v>
      </c>
      <c r="B1458" s="67" t="s">
        <v>444</v>
      </c>
      <c r="C1458" s="72" t="s">
        <v>138</v>
      </c>
      <c r="D1458" s="72" t="s">
        <v>100</v>
      </c>
      <c r="E1458" s="72" t="s">
        <v>1146</v>
      </c>
      <c r="F1458" s="68">
        <v>45871</v>
      </c>
      <c r="G1458" s="69" t="s">
        <v>415</v>
      </c>
      <c r="H1458" s="70">
        <v>1</v>
      </c>
      <c r="I1458" s="70"/>
      <c r="J1458" s="70"/>
      <c r="K1458" s="71">
        <v>64687.500000000182</v>
      </c>
      <c r="L1458" s="6" t="s">
        <v>554</v>
      </c>
      <c r="M1458" s="6" t="s">
        <v>517</v>
      </c>
      <c r="N1458" s="6">
        <v>0</v>
      </c>
      <c r="O1458" s="6"/>
      <c r="P1458" s="6"/>
    </row>
    <row r="1459" spans="1:16" ht="15.75" customHeight="1" x14ac:dyDescent="0.3">
      <c r="A1459" s="67">
        <v>1456</v>
      </c>
      <c r="B1459" s="67" t="s">
        <v>444</v>
      </c>
      <c r="C1459" s="72" t="s">
        <v>198</v>
      </c>
      <c r="D1459" s="72" t="s">
        <v>100</v>
      </c>
      <c r="E1459" s="72" t="s">
        <v>1147</v>
      </c>
      <c r="F1459" s="68">
        <v>45871</v>
      </c>
      <c r="G1459" s="69" t="s">
        <v>434</v>
      </c>
      <c r="H1459" s="70">
        <v>45</v>
      </c>
      <c r="I1459" s="70"/>
      <c r="J1459" s="70"/>
      <c r="K1459" s="71">
        <v>646875.00000000175</v>
      </c>
      <c r="L1459" s="6" t="s">
        <v>507</v>
      </c>
      <c r="M1459" s="6" t="s">
        <v>505</v>
      </c>
      <c r="N1459" s="6">
        <v>8</v>
      </c>
      <c r="O1459" s="6"/>
      <c r="P1459" s="6"/>
    </row>
    <row r="1460" spans="1:16" ht="15.75" customHeight="1" x14ac:dyDescent="0.3">
      <c r="A1460" s="67">
        <v>1457</v>
      </c>
      <c r="B1460" s="67" t="s">
        <v>471</v>
      </c>
      <c r="C1460" s="49" t="s">
        <v>198</v>
      </c>
      <c r="D1460" s="49" t="s">
        <v>100</v>
      </c>
      <c r="E1460" s="49" t="s">
        <v>1148</v>
      </c>
      <c r="F1460" s="68">
        <v>45871</v>
      </c>
      <c r="G1460" s="69" t="s">
        <v>434</v>
      </c>
      <c r="H1460" s="70">
        <v>60</v>
      </c>
      <c r="I1460" s="70"/>
      <c r="J1460" s="70"/>
      <c r="K1460" s="71">
        <v>862500.00000000244</v>
      </c>
      <c r="L1460" s="6" t="s">
        <v>680</v>
      </c>
      <c r="M1460" s="6" t="s">
        <v>505</v>
      </c>
      <c r="N1460" s="6">
        <v>5</v>
      </c>
      <c r="O1460" s="6"/>
      <c r="P1460" s="6"/>
    </row>
    <row r="1461" spans="1:16" ht="15.75" customHeight="1" x14ac:dyDescent="0.3">
      <c r="A1461" s="67">
        <v>1458</v>
      </c>
      <c r="B1461" s="67" t="s">
        <v>471</v>
      </c>
      <c r="C1461" s="49" t="s">
        <v>150</v>
      </c>
      <c r="D1461" s="49" t="s">
        <v>151</v>
      </c>
      <c r="E1461" s="49" t="s">
        <v>1149</v>
      </c>
      <c r="F1461" s="68">
        <v>45871</v>
      </c>
      <c r="G1461" s="69" t="s">
        <v>726</v>
      </c>
      <c r="H1461" s="70">
        <v>4</v>
      </c>
      <c r="I1461" s="70"/>
      <c r="J1461" s="70"/>
      <c r="K1461" s="71">
        <v>172500.00000000047</v>
      </c>
      <c r="L1461" s="6" t="s">
        <v>680</v>
      </c>
      <c r="M1461" s="6" t="s">
        <v>505</v>
      </c>
      <c r="N1461" s="6">
        <v>4</v>
      </c>
      <c r="O1461" s="6"/>
      <c r="P1461" s="6"/>
    </row>
    <row r="1462" spans="1:16" ht="15.75" customHeight="1" x14ac:dyDescent="0.3">
      <c r="A1462" s="67">
        <v>1459</v>
      </c>
      <c r="B1462" s="67" t="s">
        <v>413</v>
      </c>
      <c r="C1462" s="49" t="s">
        <v>1067</v>
      </c>
      <c r="D1462" s="72" t="s">
        <v>102</v>
      </c>
      <c r="E1462" s="72" t="s">
        <v>1150</v>
      </c>
      <c r="F1462" s="68">
        <v>45871</v>
      </c>
      <c r="G1462" s="69" t="s">
        <v>415</v>
      </c>
      <c r="H1462" s="70">
        <v>3</v>
      </c>
      <c r="I1462" s="70"/>
      <c r="J1462" s="70"/>
      <c r="K1462" s="71">
        <v>247499.99999999927</v>
      </c>
      <c r="L1462" s="6" t="s">
        <v>509</v>
      </c>
      <c r="M1462" s="6" t="s">
        <v>505</v>
      </c>
      <c r="N1462" s="6">
        <v>5</v>
      </c>
      <c r="O1462" s="6"/>
      <c r="P1462" s="6"/>
    </row>
    <row r="1463" spans="1:16" ht="15.75" customHeight="1" x14ac:dyDescent="0.3">
      <c r="A1463" s="67">
        <v>1460</v>
      </c>
      <c r="B1463" s="67" t="s">
        <v>413</v>
      </c>
      <c r="C1463" s="49" t="s">
        <v>138</v>
      </c>
      <c r="D1463" s="49" t="s">
        <v>100</v>
      </c>
      <c r="E1463" s="49" t="s">
        <v>1151</v>
      </c>
      <c r="F1463" s="68">
        <v>45871</v>
      </c>
      <c r="G1463" s="69" t="s">
        <v>415</v>
      </c>
      <c r="H1463" s="70">
        <v>1</v>
      </c>
      <c r="I1463" s="70"/>
      <c r="J1463" s="70"/>
      <c r="K1463" s="71">
        <v>61874.999999999818</v>
      </c>
      <c r="L1463" s="6" t="s">
        <v>516</v>
      </c>
      <c r="M1463" s="6" t="s">
        <v>517</v>
      </c>
      <c r="N1463" s="6">
        <v>0</v>
      </c>
      <c r="O1463" s="6"/>
      <c r="P1463" s="6"/>
    </row>
    <row r="1464" spans="1:16" ht="15.75" customHeight="1" x14ac:dyDescent="0.3">
      <c r="A1464" s="67">
        <v>1461</v>
      </c>
      <c r="B1464" s="67" t="s">
        <v>499</v>
      </c>
      <c r="C1464" s="49" t="s">
        <v>126</v>
      </c>
      <c r="D1464" s="49" t="s">
        <v>102</v>
      </c>
      <c r="E1464" s="49" t="s">
        <v>1152</v>
      </c>
      <c r="F1464" s="68">
        <v>45871</v>
      </c>
      <c r="G1464" s="69" t="s">
        <v>415</v>
      </c>
      <c r="H1464" s="70">
        <v>4</v>
      </c>
      <c r="I1464" s="70"/>
      <c r="J1464" s="70"/>
      <c r="K1464" s="71">
        <v>85688.888888888803</v>
      </c>
      <c r="L1464" s="6" t="s">
        <v>696</v>
      </c>
      <c r="M1464" s="6" t="s">
        <v>505</v>
      </c>
      <c r="N1464" s="6">
        <v>2</v>
      </c>
      <c r="O1464" s="6"/>
      <c r="P1464" s="6"/>
    </row>
    <row r="1465" spans="1:16" ht="15.75" customHeight="1" x14ac:dyDescent="0.3">
      <c r="A1465" s="67">
        <v>1462</v>
      </c>
      <c r="B1465" s="67" t="s">
        <v>499</v>
      </c>
      <c r="C1465" s="49" t="s">
        <v>138</v>
      </c>
      <c r="D1465" s="49" t="s">
        <v>100</v>
      </c>
      <c r="E1465" s="49" t="s">
        <v>1153</v>
      </c>
      <c r="F1465" s="68">
        <v>45871</v>
      </c>
      <c r="G1465" s="69" t="s">
        <v>415</v>
      </c>
      <c r="H1465" s="70">
        <v>6</v>
      </c>
      <c r="I1465" s="70"/>
      <c r="J1465" s="70"/>
      <c r="K1465" s="71">
        <v>359999.99999999965</v>
      </c>
      <c r="L1465" s="6" t="s">
        <v>696</v>
      </c>
      <c r="M1465" s="6" t="s">
        <v>517</v>
      </c>
      <c r="N1465" s="6">
        <v>0</v>
      </c>
      <c r="O1465" s="6"/>
      <c r="P1465" s="6"/>
    </row>
    <row r="1466" spans="1:16" ht="15.75" customHeight="1" x14ac:dyDescent="0.3">
      <c r="A1466" s="67">
        <v>1463</v>
      </c>
      <c r="B1466" s="67" t="s">
        <v>535</v>
      </c>
      <c r="C1466" s="49" t="s">
        <v>138</v>
      </c>
      <c r="D1466" s="49" t="s">
        <v>100</v>
      </c>
      <c r="E1466" s="49" t="s">
        <v>1153</v>
      </c>
      <c r="F1466" s="68">
        <v>45871</v>
      </c>
      <c r="G1466" s="69" t="s">
        <v>415</v>
      </c>
      <c r="H1466" s="70">
        <v>0.1</v>
      </c>
      <c r="I1466" s="70"/>
      <c r="J1466" s="70"/>
      <c r="K1466" s="71">
        <v>6093.7499999999882</v>
      </c>
      <c r="L1466" s="6" t="s">
        <v>696</v>
      </c>
      <c r="M1466" s="6" t="s">
        <v>517</v>
      </c>
      <c r="N1466" s="6">
        <v>0</v>
      </c>
      <c r="O1466" s="6"/>
      <c r="P1466" s="6"/>
    </row>
    <row r="1467" spans="1:16" ht="15.75" customHeight="1" x14ac:dyDescent="0.3">
      <c r="A1467" s="67">
        <v>1464</v>
      </c>
      <c r="B1467" s="67" t="s">
        <v>535</v>
      </c>
      <c r="C1467" s="49" t="s">
        <v>198</v>
      </c>
      <c r="D1467" s="49" t="s">
        <v>100</v>
      </c>
      <c r="E1467" s="49" t="s">
        <v>1154</v>
      </c>
      <c r="F1467" s="68">
        <v>45871</v>
      </c>
      <c r="G1467" s="69" t="s">
        <v>434</v>
      </c>
      <c r="H1467" s="70">
        <v>20</v>
      </c>
      <c r="I1467" s="70"/>
      <c r="J1467" s="70"/>
      <c r="K1467" s="71">
        <v>270833.33333333279</v>
      </c>
      <c r="L1467" s="6" t="s">
        <v>507</v>
      </c>
      <c r="M1467" s="6" t="s">
        <v>505</v>
      </c>
      <c r="N1467" s="6">
        <v>5</v>
      </c>
      <c r="O1467" s="6"/>
      <c r="P1467" s="6"/>
    </row>
    <row r="1468" spans="1:16" ht="15.75" customHeight="1" x14ac:dyDescent="0.3">
      <c r="A1468" s="67">
        <v>1465</v>
      </c>
      <c r="B1468" s="67"/>
      <c r="C1468" s="67"/>
      <c r="D1468" s="67"/>
      <c r="E1468" s="67"/>
      <c r="F1468" s="67"/>
      <c r="G1468" s="67"/>
      <c r="H1468" s="67"/>
      <c r="I1468" s="119"/>
      <c r="J1468" s="119"/>
      <c r="K1468" s="67"/>
      <c r="L1468" s="67"/>
      <c r="M1468" s="67"/>
      <c r="N1468" s="6">
        <v>3</v>
      </c>
      <c r="O1468" s="6"/>
      <c r="P1468" s="6"/>
    </row>
    <row r="1469" spans="1:16" ht="15.75" customHeight="1" x14ac:dyDescent="0.3">
      <c r="A1469" s="67">
        <v>1466</v>
      </c>
      <c r="B1469" s="67" t="s">
        <v>499</v>
      </c>
      <c r="C1469" s="49" t="s">
        <v>198</v>
      </c>
      <c r="D1469" s="49" t="s">
        <v>100</v>
      </c>
      <c r="E1469" s="49" t="s">
        <v>1155</v>
      </c>
      <c r="F1469" s="68">
        <v>45872</v>
      </c>
      <c r="G1469" s="69" t="s">
        <v>434</v>
      </c>
      <c r="H1469" s="70">
        <v>50</v>
      </c>
      <c r="I1469" s="70"/>
      <c r="J1469" s="70"/>
      <c r="K1469" s="71">
        <v>666666.66666666605</v>
      </c>
      <c r="L1469" s="6" t="s">
        <v>507</v>
      </c>
      <c r="M1469" s="6" t="s">
        <v>505</v>
      </c>
      <c r="N1469" s="6">
        <v>3</v>
      </c>
      <c r="O1469" s="6"/>
      <c r="P1469" s="6"/>
    </row>
    <row r="1470" spans="1:16" ht="15.75" customHeight="1" x14ac:dyDescent="0.3">
      <c r="A1470" s="67">
        <v>1467</v>
      </c>
      <c r="B1470" s="67" t="s">
        <v>499</v>
      </c>
      <c r="C1470" s="49" t="s">
        <v>126</v>
      </c>
      <c r="D1470" s="49" t="s">
        <v>102</v>
      </c>
      <c r="E1470" s="49" t="s">
        <v>1156</v>
      </c>
      <c r="F1470" s="68">
        <v>45871</v>
      </c>
      <c r="G1470" s="69" t="s">
        <v>415</v>
      </c>
      <c r="H1470" s="70">
        <v>4</v>
      </c>
      <c r="I1470" s="70"/>
      <c r="J1470" s="70"/>
      <c r="K1470" s="71">
        <v>85688.888888888803</v>
      </c>
      <c r="L1470" s="6" t="s">
        <v>696</v>
      </c>
      <c r="M1470" s="6" t="s">
        <v>505</v>
      </c>
      <c r="N1470" s="6">
        <v>1</v>
      </c>
      <c r="O1470" s="6"/>
      <c r="P1470" s="6"/>
    </row>
    <row r="1471" spans="1:16" ht="15.75" customHeight="1" x14ac:dyDescent="0.3">
      <c r="A1471" s="67">
        <v>1468</v>
      </c>
      <c r="B1471" s="67" t="s">
        <v>499</v>
      </c>
      <c r="C1471" s="49" t="s">
        <v>264</v>
      </c>
      <c r="D1471" s="49" t="s">
        <v>100</v>
      </c>
      <c r="E1471" s="49" t="s">
        <v>265</v>
      </c>
      <c r="F1471" s="68">
        <v>45871</v>
      </c>
      <c r="G1471" s="69" t="s">
        <v>1157</v>
      </c>
      <c r="H1471" s="70">
        <v>38</v>
      </c>
      <c r="I1471" s="70"/>
      <c r="J1471" s="70"/>
      <c r="K1471" s="71">
        <v>3039999.9999999972</v>
      </c>
      <c r="L1471" s="6" t="s">
        <v>519</v>
      </c>
      <c r="M1471" s="6" t="s">
        <v>505</v>
      </c>
      <c r="N1471" s="6">
        <v>0</v>
      </c>
      <c r="O1471" s="6"/>
      <c r="P1471" s="6"/>
    </row>
    <row r="1472" spans="1:16" ht="15.75" customHeight="1" x14ac:dyDescent="0.3">
      <c r="A1472" s="67">
        <v>1469</v>
      </c>
      <c r="B1472" s="67" t="s">
        <v>463</v>
      </c>
      <c r="C1472" s="49" t="s">
        <v>128</v>
      </c>
      <c r="D1472" s="49" t="s">
        <v>102</v>
      </c>
      <c r="E1472" s="49" t="s">
        <v>1158</v>
      </c>
      <c r="F1472" s="68">
        <v>45872</v>
      </c>
      <c r="G1472" s="69" t="s">
        <v>415</v>
      </c>
      <c r="H1472" s="70">
        <v>5</v>
      </c>
      <c r="I1472" s="70"/>
      <c r="J1472" s="70"/>
      <c r="K1472" s="71">
        <v>209374.99999999921</v>
      </c>
      <c r="L1472" s="6" t="s">
        <v>526</v>
      </c>
      <c r="M1472" s="6" t="s">
        <v>505</v>
      </c>
      <c r="N1472" s="6">
        <v>6</v>
      </c>
      <c r="O1472" s="6"/>
      <c r="P1472" s="6"/>
    </row>
    <row r="1473" spans="1:16" ht="15.75" customHeight="1" x14ac:dyDescent="0.3">
      <c r="A1473" s="67">
        <v>1470</v>
      </c>
      <c r="B1473" s="67" t="s">
        <v>463</v>
      </c>
      <c r="C1473" s="49" t="s">
        <v>1067</v>
      </c>
      <c r="D1473" s="49" t="s">
        <v>102</v>
      </c>
      <c r="E1473" s="49" t="s">
        <v>1159</v>
      </c>
      <c r="F1473" s="68">
        <v>45872</v>
      </c>
      <c r="G1473" s="69" t="s">
        <v>415</v>
      </c>
      <c r="H1473" s="70">
        <v>3</v>
      </c>
      <c r="I1473" s="70"/>
      <c r="J1473" s="70"/>
      <c r="K1473" s="71">
        <v>251249.99999999904</v>
      </c>
      <c r="L1473" s="6" t="s">
        <v>526</v>
      </c>
      <c r="M1473" s="6" t="s">
        <v>505</v>
      </c>
      <c r="N1473" s="6">
        <v>0</v>
      </c>
      <c r="O1473" s="6"/>
      <c r="P1473" s="6"/>
    </row>
    <row r="1474" spans="1:16" ht="15.75" customHeight="1" x14ac:dyDescent="0.3">
      <c r="A1474" s="67">
        <v>1471</v>
      </c>
      <c r="B1474" s="67" t="s">
        <v>444</v>
      </c>
      <c r="C1474" s="49" t="s">
        <v>138</v>
      </c>
      <c r="D1474" s="49" t="s">
        <v>100</v>
      </c>
      <c r="E1474" s="49" t="s">
        <v>1160</v>
      </c>
      <c r="F1474" s="68">
        <v>45872</v>
      </c>
      <c r="G1474" s="69" t="s">
        <v>415</v>
      </c>
      <c r="H1474" s="70">
        <v>1</v>
      </c>
      <c r="I1474" s="70"/>
      <c r="J1474" s="70"/>
      <c r="K1474" s="71">
        <v>64687.500000000182</v>
      </c>
      <c r="L1474" s="6" t="s">
        <v>554</v>
      </c>
      <c r="M1474" s="6" t="s">
        <v>517</v>
      </c>
      <c r="N1474" s="6">
        <v>1</v>
      </c>
      <c r="O1474" s="6"/>
      <c r="P1474" s="6"/>
    </row>
    <row r="1475" spans="1:16" ht="15.75" customHeight="1" x14ac:dyDescent="0.3">
      <c r="A1475" s="67">
        <v>1472</v>
      </c>
      <c r="B1475" s="67" t="s">
        <v>444</v>
      </c>
      <c r="C1475" s="49" t="s">
        <v>198</v>
      </c>
      <c r="D1475" s="49" t="s">
        <v>100</v>
      </c>
      <c r="E1475" s="49" t="s">
        <v>1161</v>
      </c>
      <c r="F1475" s="68">
        <v>45872</v>
      </c>
      <c r="G1475" s="69" t="s">
        <v>828</v>
      </c>
      <c r="H1475" s="70">
        <v>55</v>
      </c>
      <c r="I1475" s="70"/>
      <c r="J1475" s="70"/>
      <c r="K1475" s="71">
        <v>118593.75000000033</v>
      </c>
      <c r="L1475" s="6" t="s">
        <v>680</v>
      </c>
      <c r="M1475" s="6" t="s">
        <v>505</v>
      </c>
      <c r="N1475" s="6">
        <v>4</v>
      </c>
      <c r="O1475" s="6"/>
      <c r="P1475" s="6"/>
    </row>
    <row r="1476" spans="1:16" ht="15.75" customHeight="1" x14ac:dyDescent="0.3">
      <c r="A1476" s="67">
        <v>1473</v>
      </c>
      <c r="B1476" s="67" t="s">
        <v>413</v>
      </c>
      <c r="C1476" s="49" t="s">
        <v>625</v>
      </c>
      <c r="D1476" s="49" t="s">
        <v>100</v>
      </c>
      <c r="E1476" s="49" t="s">
        <v>1162</v>
      </c>
      <c r="F1476" s="68">
        <v>45872</v>
      </c>
      <c r="G1476" s="69" t="s">
        <v>944</v>
      </c>
      <c r="H1476" s="70">
        <v>5</v>
      </c>
      <c r="I1476" s="70"/>
      <c r="J1476" s="70"/>
      <c r="K1476" s="71">
        <v>206249.99999999939</v>
      </c>
      <c r="L1476" s="6" t="s">
        <v>618</v>
      </c>
      <c r="M1476" s="6" t="s">
        <v>669</v>
      </c>
      <c r="N1476" s="6">
        <v>0</v>
      </c>
      <c r="O1476" s="6"/>
      <c r="P1476" s="6"/>
    </row>
    <row r="1477" spans="1:16" ht="15.75" customHeight="1" x14ac:dyDescent="0.3">
      <c r="A1477" s="67">
        <v>1474</v>
      </c>
      <c r="B1477" s="67" t="s">
        <v>413</v>
      </c>
      <c r="C1477" s="49" t="s">
        <v>198</v>
      </c>
      <c r="D1477" s="49" t="s">
        <v>100</v>
      </c>
      <c r="E1477" s="49" t="s">
        <v>1163</v>
      </c>
      <c r="F1477" s="68">
        <v>45872</v>
      </c>
      <c r="G1477" s="69" t="s">
        <v>827</v>
      </c>
      <c r="H1477" s="70">
        <v>41</v>
      </c>
      <c r="I1477" s="70"/>
      <c r="J1477" s="70"/>
      <c r="K1477" s="71">
        <v>84562.499999999753</v>
      </c>
      <c r="L1477" s="6" t="s">
        <v>507</v>
      </c>
      <c r="M1477" s="6" t="s">
        <v>505</v>
      </c>
      <c r="N1477" s="6">
        <v>6</v>
      </c>
      <c r="O1477" s="6"/>
      <c r="P1477" s="6"/>
    </row>
    <row r="1478" spans="1:16" ht="15.75" customHeight="1" x14ac:dyDescent="0.3">
      <c r="A1478" s="67">
        <v>1475</v>
      </c>
      <c r="B1478" s="67" t="s">
        <v>490</v>
      </c>
      <c r="C1478" s="67" t="s">
        <v>198</v>
      </c>
      <c r="D1478" s="66" t="s">
        <v>100</v>
      </c>
      <c r="E1478" s="66" t="s">
        <v>1164</v>
      </c>
      <c r="F1478" s="83">
        <v>45872</v>
      </c>
      <c r="G1478" s="66" t="s">
        <v>827</v>
      </c>
      <c r="H1478" s="66">
        <v>58</v>
      </c>
      <c r="I1478" s="120"/>
      <c r="J1478" s="120"/>
      <c r="K1478" s="66">
        <v>119624.99999999965</v>
      </c>
      <c r="L1478" s="66" t="s">
        <v>680</v>
      </c>
      <c r="M1478" s="66" t="s">
        <v>505</v>
      </c>
      <c r="N1478" s="6">
        <v>5</v>
      </c>
      <c r="O1478" s="6"/>
      <c r="P1478" s="6"/>
    </row>
    <row r="1479" spans="1:16" ht="15.75" customHeight="1" x14ac:dyDescent="0.3">
      <c r="A1479" s="67">
        <v>1476</v>
      </c>
      <c r="B1479" s="67" t="s">
        <v>490</v>
      </c>
      <c r="C1479" s="67" t="s">
        <v>150</v>
      </c>
      <c r="D1479" s="66" t="s">
        <v>151</v>
      </c>
      <c r="E1479" s="66" t="s">
        <v>1165</v>
      </c>
      <c r="F1479" s="83">
        <v>45872</v>
      </c>
      <c r="G1479" s="66" t="s">
        <v>726</v>
      </c>
      <c r="H1479" s="66">
        <v>5</v>
      </c>
      <c r="I1479" s="120"/>
      <c r="J1479" s="120"/>
      <c r="K1479" s="66">
        <v>206249.99999999939</v>
      </c>
      <c r="L1479" s="66" t="s">
        <v>519</v>
      </c>
      <c r="M1479" s="66" t="s">
        <v>698</v>
      </c>
      <c r="N1479" s="6">
        <v>5</v>
      </c>
      <c r="O1479" s="6"/>
      <c r="P1479" s="6"/>
    </row>
    <row r="1480" spans="1:16" ht="15.75" customHeight="1" x14ac:dyDescent="0.3">
      <c r="A1480" s="67">
        <v>1477</v>
      </c>
      <c r="B1480" s="67" t="s">
        <v>459</v>
      </c>
      <c r="C1480" s="49" t="s">
        <v>233</v>
      </c>
      <c r="D1480" s="49" t="s">
        <v>26</v>
      </c>
      <c r="E1480" s="49" t="s">
        <v>247</v>
      </c>
      <c r="F1480" s="68">
        <v>45872</v>
      </c>
      <c r="G1480" s="69" t="s">
        <v>662</v>
      </c>
      <c r="H1480" s="70">
        <v>3</v>
      </c>
      <c r="I1480" s="70"/>
      <c r="J1480" s="70"/>
      <c r="K1480" s="71">
        <v>255000.00000000096</v>
      </c>
      <c r="L1480" s="6" t="s">
        <v>545</v>
      </c>
      <c r="M1480" s="6" t="s">
        <v>1166</v>
      </c>
      <c r="N1480" s="6">
        <v>0</v>
      </c>
      <c r="O1480" s="6"/>
      <c r="P1480" s="6"/>
    </row>
    <row r="1481" spans="1:16" ht="15.75" customHeight="1" x14ac:dyDescent="0.3">
      <c r="A1481" s="67">
        <v>1478</v>
      </c>
      <c r="B1481" s="67" t="s">
        <v>459</v>
      </c>
      <c r="C1481" s="49" t="s">
        <v>314</v>
      </c>
      <c r="D1481" s="49" t="s">
        <v>100</v>
      </c>
      <c r="E1481" s="49" t="s">
        <v>315</v>
      </c>
      <c r="F1481" s="68">
        <v>45872</v>
      </c>
      <c r="G1481" s="69" t="s">
        <v>906</v>
      </c>
      <c r="H1481" s="70">
        <v>3</v>
      </c>
      <c r="I1481" s="70"/>
      <c r="J1481" s="70"/>
      <c r="K1481" s="71">
        <v>3060000.0000000116</v>
      </c>
      <c r="L1481" s="6" t="s">
        <v>554</v>
      </c>
      <c r="M1481" s="6" t="s">
        <v>517</v>
      </c>
      <c r="N1481" s="6">
        <v>0</v>
      </c>
      <c r="O1481" s="6"/>
      <c r="P1481" s="6"/>
    </row>
    <row r="1482" spans="1:16" ht="15.75" customHeight="1" x14ac:dyDescent="0.3">
      <c r="A1482" s="67">
        <v>1479</v>
      </c>
      <c r="B1482" s="67" t="s">
        <v>535</v>
      </c>
      <c r="C1482" s="72" t="s">
        <v>198</v>
      </c>
      <c r="D1482" s="49" t="s">
        <v>100</v>
      </c>
      <c r="E1482" s="49" t="s">
        <v>1167</v>
      </c>
      <c r="F1482" s="68">
        <v>45873</v>
      </c>
      <c r="G1482" s="69" t="s">
        <v>827</v>
      </c>
      <c r="H1482" s="70">
        <v>32</v>
      </c>
      <c r="I1482" s="70"/>
      <c r="J1482" s="70"/>
      <c r="K1482" s="71">
        <v>64999.999999999869</v>
      </c>
      <c r="L1482" s="6" t="s">
        <v>680</v>
      </c>
      <c r="M1482" s="6" t="s">
        <v>580</v>
      </c>
      <c r="N1482" s="6">
        <v>3</v>
      </c>
      <c r="O1482" s="6"/>
      <c r="P1482" s="6"/>
    </row>
    <row r="1483" spans="1:16" ht="15.75" customHeight="1" x14ac:dyDescent="0.3">
      <c r="A1483" s="67">
        <v>1480</v>
      </c>
      <c r="B1483" s="67" t="s">
        <v>535</v>
      </c>
      <c r="C1483" s="49" t="s">
        <v>200</v>
      </c>
      <c r="D1483" s="49" t="s">
        <v>100</v>
      </c>
      <c r="E1483" s="49" t="s">
        <v>1168</v>
      </c>
      <c r="F1483" s="68">
        <v>45873</v>
      </c>
      <c r="G1483" s="69" t="s">
        <v>415</v>
      </c>
      <c r="H1483" s="70">
        <v>31</v>
      </c>
      <c r="I1483" s="70"/>
      <c r="J1483" s="70"/>
      <c r="K1483" s="71">
        <v>62968.749999999876</v>
      </c>
      <c r="L1483" s="6" t="s">
        <v>680</v>
      </c>
      <c r="M1483" s="6">
        <v>1</v>
      </c>
      <c r="N1483" s="6">
        <v>1</v>
      </c>
      <c r="O1483" s="6"/>
      <c r="P1483" s="6"/>
    </row>
    <row r="1484" spans="1:16" ht="15.75" customHeight="1" x14ac:dyDescent="0.3">
      <c r="A1484" s="67">
        <v>1481</v>
      </c>
      <c r="B1484" s="67" t="s">
        <v>501</v>
      </c>
      <c r="C1484" s="49" t="s">
        <v>1067</v>
      </c>
      <c r="D1484" s="49" t="s">
        <v>102</v>
      </c>
      <c r="E1484" s="49" t="s">
        <v>1169</v>
      </c>
      <c r="F1484" s="68">
        <v>45873</v>
      </c>
      <c r="G1484" s="69" t="s">
        <v>415</v>
      </c>
      <c r="H1484" s="70">
        <v>1</v>
      </c>
      <c r="I1484" s="70"/>
      <c r="J1484" s="70"/>
      <c r="K1484" s="71">
        <v>79999.999999999927</v>
      </c>
      <c r="L1484" s="6" t="s">
        <v>526</v>
      </c>
      <c r="M1484" s="6" t="s">
        <v>505</v>
      </c>
      <c r="N1484" s="6">
        <v>0</v>
      </c>
      <c r="O1484" s="6"/>
      <c r="P1484" s="6"/>
    </row>
    <row r="1485" spans="1:16" ht="15.75" customHeight="1" x14ac:dyDescent="0.3">
      <c r="A1485" s="67">
        <v>1482</v>
      </c>
      <c r="B1485" s="67" t="s">
        <v>501</v>
      </c>
      <c r="C1485" s="49" t="s">
        <v>595</v>
      </c>
      <c r="D1485" s="49" t="s">
        <v>102</v>
      </c>
      <c r="E1485" s="49" t="s">
        <v>1170</v>
      </c>
      <c r="F1485" s="68">
        <v>45873</v>
      </c>
      <c r="G1485" s="69" t="s">
        <v>415</v>
      </c>
      <c r="H1485" s="70">
        <v>14</v>
      </c>
      <c r="I1485" s="70"/>
      <c r="J1485" s="70"/>
      <c r="K1485" s="71">
        <v>195999.9999999998</v>
      </c>
      <c r="L1485" s="6" t="s">
        <v>526</v>
      </c>
      <c r="M1485" s="6" t="s">
        <v>505</v>
      </c>
      <c r="N1485" s="6">
        <v>1</v>
      </c>
      <c r="O1485" s="6"/>
      <c r="P1485" s="6"/>
    </row>
    <row r="1486" spans="1:16" ht="15.75" customHeight="1" x14ac:dyDescent="0.3">
      <c r="A1486" s="67">
        <v>1483</v>
      </c>
      <c r="B1486" s="67" t="s">
        <v>413</v>
      </c>
      <c r="C1486" s="49" t="s">
        <v>128</v>
      </c>
      <c r="D1486" s="49" t="s">
        <v>102</v>
      </c>
      <c r="E1486" s="49" t="s">
        <v>1171</v>
      </c>
      <c r="F1486" s="68">
        <v>45873</v>
      </c>
      <c r="G1486" s="69" t="s">
        <v>415</v>
      </c>
      <c r="H1486" s="70">
        <v>8</v>
      </c>
      <c r="I1486" s="70"/>
      <c r="J1486" s="70"/>
      <c r="K1486" s="71">
        <v>329999.99999999907</v>
      </c>
      <c r="L1486" s="6" t="s">
        <v>509</v>
      </c>
      <c r="M1486" s="6" t="s">
        <v>505</v>
      </c>
      <c r="N1486" s="6">
        <v>5</v>
      </c>
      <c r="O1486" s="6"/>
      <c r="P1486" s="6"/>
    </row>
    <row r="1487" spans="1:16" ht="15.75" customHeight="1" x14ac:dyDescent="0.3">
      <c r="A1487" s="67">
        <v>1484</v>
      </c>
      <c r="B1487" s="67" t="s">
        <v>463</v>
      </c>
      <c r="C1487" s="49" t="s">
        <v>128</v>
      </c>
      <c r="D1487" s="49" t="s">
        <v>102</v>
      </c>
      <c r="E1487" s="49" t="s">
        <v>1172</v>
      </c>
      <c r="F1487" s="68">
        <v>45873</v>
      </c>
      <c r="G1487" s="69" t="s">
        <v>415</v>
      </c>
      <c r="H1487" s="70">
        <v>8</v>
      </c>
      <c r="I1487" s="70"/>
      <c r="J1487" s="70"/>
      <c r="K1487" s="71">
        <v>334999.99999999872</v>
      </c>
      <c r="L1487" s="6" t="s">
        <v>526</v>
      </c>
      <c r="M1487" s="6" t="s">
        <v>505</v>
      </c>
      <c r="N1487" s="6">
        <v>6</v>
      </c>
      <c r="O1487" s="6"/>
      <c r="P1487" s="6"/>
    </row>
    <row r="1488" spans="1:16" ht="15.75" customHeight="1" x14ac:dyDescent="0.3">
      <c r="A1488" s="67">
        <v>1485</v>
      </c>
      <c r="B1488" s="67" t="s">
        <v>471</v>
      </c>
      <c r="C1488" s="49" t="s">
        <v>138</v>
      </c>
      <c r="D1488" s="49" t="s">
        <v>100</v>
      </c>
      <c r="E1488" s="49" t="s">
        <v>1173</v>
      </c>
      <c r="F1488" s="68">
        <v>45873</v>
      </c>
      <c r="G1488" s="69" t="s">
        <v>415</v>
      </c>
      <c r="H1488" s="70">
        <v>4</v>
      </c>
      <c r="I1488" s="70"/>
      <c r="J1488" s="70"/>
      <c r="K1488" s="71">
        <v>258750.00000000073</v>
      </c>
      <c r="L1488" s="6" t="s">
        <v>516</v>
      </c>
      <c r="M1488" s="6" t="s">
        <v>517</v>
      </c>
      <c r="N1488" s="6">
        <v>0</v>
      </c>
      <c r="O1488" s="6"/>
      <c r="P1488" s="6"/>
    </row>
    <row r="1489" spans="1:16" ht="15.75" customHeight="1" x14ac:dyDescent="0.3">
      <c r="A1489" s="67">
        <v>1486</v>
      </c>
      <c r="B1489" s="67" t="s">
        <v>471</v>
      </c>
      <c r="C1489" s="49" t="s">
        <v>349</v>
      </c>
      <c r="D1489" s="49" t="s">
        <v>100</v>
      </c>
      <c r="E1489" s="49" t="s">
        <v>350</v>
      </c>
      <c r="F1489" s="68">
        <v>45873</v>
      </c>
      <c r="G1489" s="69" t="s">
        <v>1174</v>
      </c>
      <c r="H1489" s="70">
        <v>27</v>
      </c>
      <c r="I1489" s="70"/>
      <c r="J1489" s="70"/>
      <c r="K1489" s="71">
        <v>77625.000000000218</v>
      </c>
      <c r="L1489" s="6" t="s">
        <v>516</v>
      </c>
      <c r="M1489" s="6" t="s">
        <v>505</v>
      </c>
      <c r="N1489" s="6">
        <v>0</v>
      </c>
      <c r="O1489" s="6"/>
      <c r="P1489" s="6"/>
    </row>
    <row r="1490" spans="1:16" ht="15.75" customHeight="1" x14ac:dyDescent="0.3">
      <c r="A1490" s="67">
        <v>1487</v>
      </c>
      <c r="B1490" s="67" t="s">
        <v>444</v>
      </c>
      <c r="C1490" s="49" t="s">
        <v>314</v>
      </c>
      <c r="D1490" s="49" t="s">
        <v>100</v>
      </c>
      <c r="E1490" s="49" t="s">
        <v>315</v>
      </c>
      <c r="F1490" s="68">
        <v>45873</v>
      </c>
      <c r="G1490" s="69" t="s">
        <v>906</v>
      </c>
      <c r="H1490" s="70">
        <v>2</v>
      </c>
      <c r="I1490" s="70"/>
      <c r="J1490" s="70"/>
      <c r="K1490" s="71">
        <v>2070000.0000000058</v>
      </c>
      <c r="L1490" s="6" t="s">
        <v>554</v>
      </c>
      <c r="M1490" s="6" t="s">
        <v>517</v>
      </c>
      <c r="N1490" s="6">
        <v>0</v>
      </c>
      <c r="O1490" s="6"/>
      <c r="P1490" s="6"/>
    </row>
    <row r="1491" spans="1:16" ht="15.75" customHeight="1" x14ac:dyDescent="0.3">
      <c r="A1491" s="67">
        <v>1488</v>
      </c>
      <c r="B1491" s="67" t="s">
        <v>444</v>
      </c>
      <c r="C1491" s="49" t="s">
        <v>110</v>
      </c>
      <c r="D1491" s="49" t="s">
        <v>102</v>
      </c>
      <c r="E1491" s="49" t="s">
        <v>1175</v>
      </c>
      <c r="F1491" s="68">
        <v>45873</v>
      </c>
      <c r="G1491" s="69" t="s">
        <v>415</v>
      </c>
      <c r="H1491" s="70">
        <v>25</v>
      </c>
      <c r="I1491" s="70"/>
      <c r="J1491" s="70"/>
      <c r="K1491" s="71">
        <v>377343.75000000105</v>
      </c>
      <c r="L1491" s="6" t="s">
        <v>696</v>
      </c>
      <c r="M1491" s="6" t="s">
        <v>505</v>
      </c>
      <c r="N1491" s="6">
        <v>1</v>
      </c>
      <c r="O1491" s="6"/>
      <c r="P1491" s="6"/>
    </row>
    <row r="1492" spans="1:16" ht="15.75" customHeight="1" x14ac:dyDescent="0.3">
      <c r="A1492" s="67">
        <v>1489</v>
      </c>
      <c r="B1492" s="67" t="s">
        <v>430</v>
      </c>
      <c r="C1492" s="49" t="s">
        <v>198</v>
      </c>
      <c r="D1492" s="49" t="s">
        <v>100</v>
      </c>
      <c r="E1492" s="49" t="s">
        <v>1176</v>
      </c>
      <c r="F1492" s="68">
        <v>45872</v>
      </c>
      <c r="G1492" s="69" t="s">
        <v>434</v>
      </c>
      <c r="H1492" s="70">
        <v>45</v>
      </c>
      <c r="I1492" s="70"/>
      <c r="J1492" s="70"/>
      <c r="K1492" s="71">
        <v>581250.00000000058</v>
      </c>
      <c r="L1492" s="6" t="s">
        <v>507</v>
      </c>
      <c r="M1492" s="6" t="s">
        <v>505</v>
      </c>
      <c r="N1492" s="6">
        <v>6</v>
      </c>
      <c r="O1492" s="6"/>
      <c r="P1492" s="6"/>
    </row>
    <row r="1493" spans="1:16" ht="15.75" customHeight="1" x14ac:dyDescent="0.3">
      <c r="A1493" s="67">
        <v>1490</v>
      </c>
      <c r="B1493" s="67" t="s">
        <v>430</v>
      </c>
      <c r="C1493" s="49" t="s">
        <v>314</v>
      </c>
      <c r="D1493" s="49" t="s">
        <v>100</v>
      </c>
      <c r="E1493" s="49" t="s">
        <v>315</v>
      </c>
      <c r="F1493" s="68">
        <v>45872</v>
      </c>
      <c r="G1493" s="69" t="s">
        <v>906</v>
      </c>
      <c r="H1493" s="70">
        <v>2</v>
      </c>
      <c r="I1493" s="70"/>
      <c r="J1493" s="70"/>
      <c r="K1493" s="71">
        <v>1860000.0000000019</v>
      </c>
      <c r="L1493" s="6" t="s">
        <v>554</v>
      </c>
      <c r="M1493" s="6" t="s">
        <v>517</v>
      </c>
      <c r="N1493" s="6">
        <v>0</v>
      </c>
      <c r="O1493" s="6"/>
      <c r="P1493" s="6"/>
    </row>
    <row r="1494" spans="1:16" ht="15.75" customHeight="1" x14ac:dyDescent="0.3">
      <c r="A1494" s="67">
        <v>1491</v>
      </c>
      <c r="B1494" s="67" t="s">
        <v>490</v>
      </c>
      <c r="C1494" s="49" t="s">
        <v>198</v>
      </c>
      <c r="D1494" s="49" t="s">
        <v>100</v>
      </c>
      <c r="E1494" s="49" t="s">
        <v>1177</v>
      </c>
      <c r="F1494" s="68">
        <v>45873</v>
      </c>
      <c r="G1494" s="69" t="s">
        <v>828</v>
      </c>
      <c r="H1494" s="70">
        <v>42</v>
      </c>
      <c r="I1494" s="70"/>
      <c r="J1494" s="70"/>
      <c r="K1494" s="71">
        <v>86624.999999999753</v>
      </c>
      <c r="L1494" s="6" t="s">
        <v>680</v>
      </c>
      <c r="M1494" s="6" t="s">
        <v>505</v>
      </c>
      <c r="N1494" s="6">
        <v>4</v>
      </c>
      <c r="O1494" s="6"/>
      <c r="P1494" s="6"/>
    </row>
    <row r="1495" spans="1:16" ht="15.75" customHeight="1" x14ac:dyDescent="0.3">
      <c r="A1495" s="67">
        <v>1492</v>
      </c>
      <c r="B1495" s="67" t="s">
        <v>490</v>
      </c>
      <c r="C1495" s="49" t="s">
        <v>308</v>
      </c>
      <c r="D1495" s="49" t="s">
        <v>100</v>
      </c>
      <c r="E1495" s="49" t="s">
        <v>309</v>
      </c>
      <c r="F1495" s="68">
        <v>45873</v>
      </c>
      <c r="G1495" s="69" t="s">
        <v>435</v>
      </c>
      <c r="H1495" s="70">
        <v>32</v>
      </c>
      <c r="I1495" s="70"/>
      <c r="J1495" s="70"/>
      <c r="K1495" s="71">
        <v>87999.999999999738</v>
      </c>
      <c r="L1495" s="6" t="s">
        <v>680</v>
      </c>
      <c r="M1495" s="6" t="s">
        <v>505</v>
      </c>
      <c r="N1495" s="6">
        <v>0</v>
      </c>
      <c r="O1495" s="6"/>
      <c r="P1495" s="6"/>
    </row>
    <row r="1496" spans="1:16" ht="15.75" customHeight="1" x14ac:dyDescent="0.3">
      <c r="A1496" s="67">
        <v>1493</v>
      </c>
      <c r="B1496" s="67" t="s">
        <v>490</v>
      </c>
      <c r="C1496" s="49" t="s">
        <v>150</v>
      </c>
      <c r="D1496" s="49" t="s">
        <v>151</v>
      </c>
      <c r="E1496" s="49" t="s">
        <v>1178</v>
      </c>
      <c r="F1496" s="68">
        <v>45873</v>
      </c>
      <c r="G1496" s="69" t="s">
        <v>726</v>
      </c>
      <c r="H1496" s="70">
        <v>3</v>
      </c>
      <c r="I1496" s="70"/>
      <c r="J1496" s="70"/>
      <c r="K1496" s="71">
        <v>123749.99999999964</v>
      </c>
      <c r="L1496" s="6" t="s">
        <v>519</v>
      </c>
      <c r="M1496" s="6" t="s">
        <v>698</v>
      </c>
      <c r="N1496" s="6">
        <v>4</v>
      </c>
      <c r="O1496" s="6"/>
      <c r="P1496" s="6"/>
    </row>
    <row r="1497" spans="1:16" ht="15.75" customHeight="1" x14ac:dyDescent="0.3">
      <c r="A1497" s="67">
        <v>1494</v>
      </c>
      <c r="B1497" s="67" t="s">
        <v>474</v>
      </c>
      <c r="C1497" s="49" t="s">
        <v>146</v>
      </c>
      <c r="D1497" s="49" t="s">
        <v>100</v>
      </c>
      <c r="E1497" s="49" t="s">
        <v>1179</v>
      </c>
      <c r="F1497" s="68">
        <v>45873</v>
      </c>
      <c r="G1497" s="69" t="s">
        <v>451</v>
      </c>
      <c r="H1497" s="70">
        <v>4</v>
      </c>
      <c r="I1497" s="70"/>
      <c r="J1497" s="70"/>
      <c r="K1497" s="71">
        <v>700000.00000000128</v>
      </c>
      <c r="L1497" s="6" t="s">
        <v>530</v>
      </c>
      <c r="M1497" s="6" t="s">
        <v>531</v>
      </c>
      <c r="N1497" s="6">
        <v>0</v>
      </c>
      <c r="O1497" s="6"/>
      <c r="P1497" s="6"/>
    </row>
    <row r="1498" spans="1:16" ht="15.75" customHeight="1" x14ac:dyDescent="0.3">
      <c r="A1498" s="67">
        <v>1495</v>
      </c>
      <c r="B1498" s="67" t="s">
        <v>430</v>
      </c>
      <c r="C1498" s="49" t="s">
        <v>111</v>
      </c>
      <c r="D1498" s="49" t="s">
        <v>102</v>
      </c>
      <c r="E1498" s="49" t="s">
        <v>1180</v>
      </c>
      <c r="F1498" s="68">
        <v>45873</v>
      </c>
      <c r="G1498" s="69" t="s">
        <v>415</v>
      </c>
      <c r="H1498" s="70">
        <v>12</v>
      </c>
      <c r="I1498" s="70"/>
      <c r="J1498" s="70"/>
      <c r="K1498" s="71">
        <v>183545.83333333352</v>
      </c>
      <c r="L1498" s="6" t="s">
        <v>696</v>
      </c>
      <c r="M1498" s="6" t="s">
        <v>505</v>
      </c>
      <c r="N1498" s="6">
        <v>8</v>
      </c>
      <c r="O1498" s="6"/>
      <c r="P1498" s="6"/>
    </row>
    <row r="1499" spans="1:16" ht="15.75" customHeight="1" x14ac:dyDescent="0.3">
      <c r="A1499" s="67">
        <v>1496</v>
      </c>
      <c r="B1499" s="67" t="s">
        <v>430</v>
      </c>
      <c r="C1499" s="49" t="s">
        <v>314</v>
      </c>
      <c r="D1499" s="49" t="s">
        <v>100</v>
      </c>
      <c r="E1499" s="49" t="s">
        <v>315</v>
      </c>
      <c r="F1499" s="68">
        <v>45873</v>
      </c>
      <c r="G1499" s="69" t="s">
        <v>906</v>
      </c>
      <c r="H1499" s="70">
        <v>2</v>
      </c>
      <c r="I1499" s="70"/>
      <c r="J1499" s="70"/>
      <c r="K1499" s="71">
        <v>1860000.0000000019</v>
      </c>
      <c r="L1499" s="6" t="s">
        <v>554</v>
      </c>
      <c r="M1499" s="6" t="s">
        <v>517</v>
      </c>
      <c r="N1499" s="6">
        <v>0</v>
      </c>
      <c r="O1499" s="6"/>
      <c r="P1499" s="6"/>
    </row>
    <row r="1500" spans="1:16" ht="15.75" customHeight="1" x14ac:dyDescent="0.3">
      <c r="A1500" s="67">
        <v>1497</v>
      </c>
      <c r="B1500" s="67" t="s">
        <v>497</v>
      </c>
      <c r="C1500" s="49" t="s">
        <v>346</v>
      </c>
      <c r="D1500" s="49" t="s">
        <v>100</v>
      </c>
      <c r="E1500" s="49" t="s">
        <v>347</v>
      </c>
      <c r="F1500" s="68">
        <v>45873</v>
      </c>
      <c r="G1500" s="69" t="s">
        <v>1181</v>
      </c>
      <c r="H1500" s="70">
        <v>3</v>
      </c>
      <c r="I1500" s="70"/>
      <c r="J1500" s="70"/>
      <c r="K1500" s="71">
        <v>258750.00000000073</v>
      </c>
      <c r="L1500" s="6" t="s">
        <v>558</v>
      </c>
      <c r="M1500" s="6" t="s">
        <v>514</v>
      </c>
      <c r="N1500" s="6">
        <v>2</v>
      </c>
      <c r="O1500" s="6"/>
      <c r="P1500" s="6"/>
    </row>
    <row r="1501" spans="1:16" ht="15.75" customHeight="1" x14ac:dyDescent="0.3">
      <c r="A1501" s="67">
        <v>1498</v>
      </c>
      <c r="B1501" s="67" t="s">
        <v>497</v>
      </c>
      <c r="C1501" s="49" t="s">
        <v>138</v>
      </c>
      <c r="D1501" s="49" t="s">
        <v>100</v>
      </c>
      <c r="E1501" s="49" t="s">
        <v>1182</v>
      </c>
      <c r="F1501" s="68">
        <v>45873</v>
      </c>
      <c r="G1501" s="69" t="s">
        <v>415</v>
      </c>
      <c r="H1501" s="70">
        <v>4</v>
      </c>
      <c r="I1501" s="70"/>
      <c r="J1501" s="70"/>
      <c r="K1501" s="71">
        <v>258750.00000000073</v>
      </c>
      <c r="L1501" s="6" t="s">
        <v>516</v>
      </c>
      <c r="M1501" s="6" t="s">
        <v>517</v>
      </c>
      <c r="N1501" s="6">
        <v>1</v>
      </c>
      <c r="O1501" s="6"/>
      <c r="P1501" s="6"/>
    </row>
    <row r="1502" spans="1:16" ht="15.75" customHeight="1" x14ac:dyDescent="0.3">
      <c r="A1502" s="67">
        <v>1499</v>
      </c>
      <c r="B1502" s="67" t="s">
        <v>482</v>
      </c>
      <c r="C1502" s="49" t="s">
        <v>146</v>
      </c>
      <c r="D1502" s="49" t="s">
        <v>100</v>
      </c>
      <c r="E1502" s="49" t="s">
        <v>1183</v>
      </c>
      <c r="F1502" s="68">
        <v>45874</v>
      </c>
      <c r="G1502" s="69" t="s">
        <v>451</v>
      </c>
      <c r="H1502" s="70">
        <v>2</v>
      </c>
      <c r="I1502" s="70"/>
      <c r="J1502" s="70"/>
      <c r="K1502" s="71">
        <v>334999.99999999872</v>
      </c>
      <c r="L1502" s="6" t="s">
        <v>530</v>
      </c>
      <c r="M1502" s="6" t="s">
        <v>593</v>
      </c>
      <c r="N1502" s="6">
        <v>0</v>
      </c>
      <c r="O1502" s="6"/>
      <c r="P1502" s="6"/>
    </row>
    <row r="1503" spans="1:16" ht="15.75" customHeight="1" x14ac:dyDescent="0.3">
      <c r="A1503" s="67">
        <v>1500</v>
      </c>
      <c r="B1503" s="67" t="s">
        <v>501</v>
      </c>
      <c r="C1503" s="49" t="s">
        <v>1067</v>
      </c>
      <c r="D1503" s="49" t="s">
        <v>102</v>
      </c>
      <c r="E1503" s="49" t="s">
        <v>1184</v>
      </c>
      <c r="F1503" s="68">
        <v>45874</v>
      </c>
      <c r="G1503" s="69" t="s">
        <v>415</v>
      </c>
      <c r="H1503" s="70">
        <v>3</v>
      </c>
      <c r="I1503" s="70"/>
      <c r="J1503" s="70"/>
      <c r="K1503" s="71">
        <v>239999.99999999977</v>
      </c>
      <c r="L1503" s="6" t="s">
        <v>526</v>
      </c>
      <c r="M1503" s="6" t="s">
        <v>505</v>
      </c>
      <c r="N1503" s="6">
        <v>1</v>
      </c>
      <c r="O1503" s="6"/>
      <c r="P1503" s="6"/>
    </row>
    <row r="1504" spans="1:16" ht="15.75" customHeight="1" x14ac:dyDescent="0.3">
      <c r="A1504" s="67">
        <v>1501</v>
      </c>
      <c r="B1504" s="67" t="s">
        <v>501</v>
      </c>
      <c r="C1504" s="49" t="s">
        <v>128</v>
      </c>
      <c r="D1504" s="49" t="s">
        <v>102</v>
      </c>
      <c r="E1504" s="49" t="s">
        <v>1185</v>
      </c>
      <c r="F1504" s="68">
        <v>45874</v>
      </c>
      <c r="G1504" s="69" t="s">
        <v>415</v>
      </c>
      <c r="H1504" s="70">
        <v>2</v>
      </c>
      <c r="I1504" s="70"/>
      <c r="J1504" s="70"/>
      <c r="K1504" s="71">
        <v>79999.999999999927</v>
      </c>
      <c r="L1504" s="6" t="s">
        <v>526</v>
      </c>
      <c r="M1504" s="6" t="s">
        <v>505</v>
      </c>
      <c r="N1504" s="6">
        <v>1</v>
      </c>
      <c r="O1504" s="6"/>
      <c r="P1504" s="6"/>
    </row>
    <row r="1505" spans="1:16" ht="15.75" customHeight="1" x14ac:dyDescent="0.3">
      <c r="A1505" s="67">
        <v>1502</v>
      </c>
      <c r="B1505" s="67" t="s">
        <v>444</v>
      </c>
      <c r="C1505" s="49" t="s">
        <v>314</v>
      </c>
      <c r="D1505" s="49" t="s">
        <v>100</v>
      </c>
      <c r="E1505" s="49" t="s">
        <v>315</v>
      </c>
      <c r="F1505" s="68">
        <v>45874</v>
      </c>
      <c r="G1505" s="69" t="s">
        <v>906</v>
      </c>
      <c r="H1505" s="70">
        <v>2</v>
      </c>
      <c r="I1505" s="70"/>
      <c r="J1505" s="70"/>
      <c r="K1505" s="71">
        <v>2070000.0000000058</v>
      </c>
      <c r="L1505" s="6" t="s">
        <v>554</v>
      </c>
      <c r="M1505" s="6" t="s">
        <v>517</v>
      </c>
      <c r="N1505" s="6">
        <v>0</v>
      </c>
      <c r="O1505" s="6"/>
      <c r="P1505" s="6"/>
    </row>
    <row r="1506" spans="1:16" ht="15.75" customHeight="1" x14ac:dyDescent="0.3">
      <c r="A1506" s="67">
        <v>1503</v>
      </c>
      <c r="B1506" s="67" t="s">
        <v>444</v>
      </c>
      <c r="C1506" s="49" t="s">
        <v>111</v>
      </c>
      <c r="D1506" s="49" t="s">
        <v>102</v>
      </c>
      <c r="E1506" s="49" t="s">
        <v>1186</v>
      </c>
      <c r="F1506" s="68">
        <v>45874</v>
      </c>
      <c r="G1506" s="69" t="s">
        <v>415</v>
      </c>
      <c r="H1506" s="70">
        <v>4</v>
      </c>
      <c r="I1506" s="70"/>
      <c r="J1506" s="70"/>
      <c r="K1506" s="71">
        <v>68089.583333333518</v>
      </c>
      <c r="L1506" s="6" t="s">
        <v>696</v>
      </c>
      <c r="M1506" s="6" t="s">
        <v>505</v>
      </c>
      <c r="N1506" s="6">
        <v>2</v>
      </c>
      <c r="O1506" s="6"/>
      <c r="P1506" s="6"/>
    </row>
    <row r="1507" spans="1:16" ht="15.75" customHeight="1" x14ac:dyDescent="0.3">
      <c r="A1507" s="67">
        <v>1504</v>
      </c>
      <c r="B1507" s="67" t="s">
        <v>444</v>
      </c>
      <c r="C1507" s="49" t="s">
        <v>126</v>
      </c>
      <c r="D1507" s="49" t="s">
        <v>102</v>
      </c>
      <c r="E1507" s="49" t="s">
        <v>1187</v>
      </c>
      <c r="F1507" s="68">
        <v>45874</v>
      </c>
      <c r="G1507" s="69" t="s">
        <v>415</v>
      </c>
      <c r="H1507" s="70">
        <v>8</v>
      </c>
      <c r="I1507" s="70"/>
      <c r="J1507" s="70"/>
      <c r="K1507" s="71">
        <v>184766.66666666718</v>
      </c>
      <c r="L1507" s="6" t="s">
        <v>696</v>
      </c>
      <c r="M1507" s="6" t="s">
        <v>505</v>
      </c>
      <c r="N1507" s="6">
        <v>2</v>
      </c>
      <c r="O1507" s="6"/>
      <c r="P1507" s="6"/>
    </row>
    <row r="1508" spans="1:16" ht="15.75" customHeight="1" x14ac:dyDescent="0.3">
      <c r="A1508" s="67">
        <v>1505</v>
      </c>
      <c r="B1508" s="67" t="s">
        <v>444</v>
      </c>
      <c r="C1508" s="49" t="s">
        <v>308</v>
      </c>
      <c r="D1508" s="49" t="s">
        <v>100</v>
      </c>
      <c r="E1508" s="49" t="s">
        <v>309</v>
      </c>
      <c r="F1508" s="68">
        <v>45874</v>
      </c>
      <c r="G1508" s="69" t="s">
        <v>435</v>
      </c>
      <c r="H1508" s="70">
        <v>10</v>
      </c>
      <c r="I1508" s="70"/>
      <c r="J1508" s="70"/>
      <c r="K1508" s="71">
        <v>28750.00000000008</v>
      </c>
      <c r="L1508" s="6" t="s">
        <v>507</v>
      </c>
      <c r="M1508" s="6" t="s">
        <v>505</v>
      </c>
      <c r="N1508" s="6">
        <v>0</v>
      </c>
      <c r="O1508" s="6"/>
      <c r="P1508" s="6"/>
    </row>
    <row r="1509" spans="1:16" ht="15.75" customHeight="1" x14ac:dyDescent="0.3">
      <c r="A1509" s="67">
        <v>1506</v>
      </c>
      <c r="B1509" s="67" t="s">
        <v>463</v>
      </c>
      <c r="C1509" s="49" t="s">
        <v>1067</v>
      </c>
      <c r="D1509" s="49" t="s">
        <v>102</v>
      </c>
      <c r="E1509" s="49" t="s">
        <v>1188</v>
      </c>
      <c r="F1509" s="68">
        <v>45874</v>
      </c>
      <c r="G1509" s="69" t="s">
        <v>415</v>
      </c>
      <c r="H1509" s="70">
        <v>4</v>
      </c>
      <c r="I1509" s="70"/>
      <c r="J1509" s="70"/>
      <c r="K1509" s="71">
        <v>334999.99999999872</v>
      </c>
      <c r="L1509" s="6" t="s">
        <v>526</v>
      </c>
      <c r="M1509" s="6" t="s">
        <v>505</v>
      </c>
      <c r="N1509" s="6">
        <v>5</v>
      </c>
      <c r="O1509" s="6"/>
      <c r="P1509" s="6"/>
    </row>
    <row r="1510" spans="1:16" ht="15.75" customHeight="1" x14ac:dyDescent="0.3">
      <c r="A1510" s="67">
        <v>1507</v>
      </c>
      <c r="B1510" s="67" t="s">
        <v>463</v>
      </c>
      <c r="C1510" s="49" t="s">
        <v>128</v>
      </c>
      <c r="D1510" s="49" t="s">
        <v>102</v>
      </c>
      <c r="E1510" s="49" t="s">
        <v>1189</v>
      </c>
      <c r="F1510" s="68">
        <v>45874</v>
      </c>
      <c r="G1510" s="69" t="s">
        <v>415</v>
      </c>
      <c r="H1510" s="70">
        <v>2</v>
      </c>
      <c r="I1510" s="70"/>
      <c r="J1510" s="70"/>
      <c r="K1510" s="71">
        <v>83749.99999999968</v>
      </c>
      <c r="L1510" s="6" t="s">
        <v>526</v>
      </c>
      <c r="M1510" s="6" t="s">
        <v>505</v>
      </c>
      <c r="N1510" s="6">
        <v>0</v>
      </c>
      <c r="O1510" s="6"/>
      <c r="P1510" s="6"/>
    </row>
    <row r="1511" spans="1:16" ht="15.75" customHeight="1" x14ac:dyDescent="0.3">
      <c r="A1511" s="67">
        <v>1508</v>
      </c>
      <c r="B1511" s="67" t="s">
        <v>463</v>
      </c>
      <c r="C1511" s="49" t="s">
        <v>625</v>
      </c>
      <c r="D1511" s="49" t="s">
        <v>100</v>
      </c>
      <c r="E1511" s="49" t="s">
        <v>1190</v>
      </c>
      <c r="F1511" s="68">
        <v>45874</v>
      </c>
      <c r="G1511" s="69" t="s">
        <v>627</v>
      </c>
      <c r="H1511" s="70">
        <v>5</v>
      </c>
      <c r="I1511" s="70"/>
      <c r="J1511" s="70"/>
      <c r="K1511" s="71">
        <v>209374.99999999921</v>
      </c>
      <c r="L1511" s="6" t="s">
        <v>618</v>
      </c>
      <c r="M1511" s="6" t="s">
        <v>669</v>
      </c>
      <c r="N1511" s="6">
        <v>0</v>
      </c>
      <c r="O1511" s="6"/>
      <c r="P1511" s="6"/>
    </row>
    <row r="1512" spans="1:16" ht="15.75" customHeight="1" x14ac:dyDescent="0.3">
      <c r="A1512" s="67">
        <v>1509</v>
      </c>
      <c r="B1512" s="67" t="s">
        <v>497</v>
      </c>
      <c r="C1512" s="49" t="s">
        <v>128</v>
      </c>
      <c r="D1512" s="49" t="s">
        <v>102</v>
      </c>
      <c r="E1512" s="49" t="s">
        <v>1191</v>
      </c>
      <c r="F1512" s="68">
        <v>45874</v>
      </c>
      <c r="G1512" s="69" t="s">
        <v>415</v>
      </c>
      <c r="H1512" s="70">
        <v>6</v>
      </c>
      <c r="I1512" s="70"/>
      <c r="J1512" s="70"/>
      <c r="K1512" s="71">
        <v>258750.00000000073</v>
      </c>
      <c r="L1512" s="6" t="s">
        <v>509</v>
      </c>
      <c r="M1512" s="6" t="s">
        <v>505</v>
      </c>
      <c r="N1512" s="6">
        <v>2</v>
      </c>
      <c r="O1512" s="6"/>
      <c r="P1512" s="6"/>
    </row>
    <row r="1513" spans="1:16" ht="15.75" customHeight="1" x14ac:dyDescent="0.3">
      <c r="A1513" s="67">
        <v>1510</v>
      </c>
      <c r="B1513" s="67" t="s">
        <v>497</v>
      </c>
      <c r="C1513" s="49" t="s">
        <v>127</v>
      </c>
      <c r="D1513" s="49" t="s">
        <v>102</v>
      </c>
      <c r="E1513" s="49" t="s">
        <v>1192</v>
      </c>
      <c r="F1513" s="68">
        <v>45874</v>
      </c>
      <c r="G1513" s="69" t="s">
        <v>415</v>
      </c>
      <c r="H1513" s="70">
        <v>2</v>
      </c>
      <c r="I1513" s="70"/>
      <c r="J1513" s="70"/>
      <c r="K1513" s="71">
        <v>86250.000000000233</v>
      </c>
      <c r="L1513" s="6" t="s">
        <v>509</v>
      </c>
      <c r="M1513" s="6" t="s">
        <v>505</v>
      </c>
      <c r="N1513" s="6">
        <v>1</v>
      </c>
      <c r="O1513" s="6"/>
      <c r="P1513" s="6"/>
    </row>
    <row r="1514" spans="1:16" ht="15.75" customHeight="1" x14ac:dyDescent="0.3">
      <c r="A1514" s="67">
        <v>1511</v>
      </c>
      <c r="B1514" s="67" t="s">
        <v>497</v>
      </c>
      <c r="C1514" s="72" t="s">
        <v>138</v>
      </c>
      <c r="D1514" s="49" t="s">
        <v>100</v>
      </c>
      <c r="E1514" s="49" t="s">
        <v>1193</v>
      </c>
      <c r="F1514" s="68">
        <v>45874</v>
      </c>
      <c r="G1514" s="69" t="s">
        <v>415</v>
      </c>
      <c r="H1514" s="70">
        <v>6</v>
      </c>
      <c r="I1514" s="70"/>
      <c r="J1514" s="70"/>
      <c r="K1514" s="71">
        <v>388125.00000000105</v>
      </c>
      <c r="L1514" s="6" t="s">
        <v>516</v>
      </c>
      <c r="M1514" s="6" t="s">
        <v>517</v>
      </c>
      <c r="N1514" s="6">
        <v>1</v>
      </c>
      <c r="O1514" s="6"/>
      <c r="P1514" s="6"/>
    </row>
    <row r="1515" spans="1:16" ht="15.75" customHeight="1" x14ac:dyDescent="0.3">
      <c r="A1515" s="67">
        <v>1512</v>
      </c>
      <c r="B1515" s="67" t="s">
        <v>490</v>
      </c>
      <c r="C1515" s="72" t="s">
        <v>128</v>
      </c>
      <c r="D1515" s="49" t="s">
        <v>102</v>
      </c>
      <c r="E1515" s="49" t="s">
        <v>1194</v>
      </c>
      <c r="F1515" s="68">
        <v>45874</v>
      </c>
      <c r="G1515" s="69" t="s">
        <v>415</v>
      </c>
      <c r="H1515" s="70">
        <v>8</v>
      </c>
      <c r="I1515" s="70"/>
      <c r="J1515" s="70"/>
      <c r="K1515" s="71">
        <v>329999.99999999907</v>
      </c>
      <c r="L1515" s="6" t="s">
        <v>526</v>
      </c>
      <c r="M1515" s="6" t="s">
        <v>505</v>
      </c>
      <c r="N1515" s="6">
        <v>4</v>
      </c>
      <c r="O1515" s="6"/>
      <c r="P1515" s="6"/>
    </row>
    <row r="1516" spans="1:16" ht="15.75" customHeight="1" x14ac:dyDescent="0.3">
      <c r="A1516" s="67">
        <v>1513</v>
      </c>
      <c r="B1516" s="67" t="s">
        <v>490</v>
      </c>
      <c r="C1516" s="72" t="s">
        <v>138</v>
      </c>
      <c r="D1516" s="49" t="s">
        <v>100</v>
      </c>
      <c r="E1516" s="49" t="s">
        <v>1195</v>
      </c>
      <c r="F1516" s="68">
        <v>45874</v>
      </c>
      <c r="G1516" s="69" t="s">
        <v>415</v>
      </c>
      <c r="H1516" s="70">
        <v>1</v>
      </c>
      <c r="I1516" s="70"/>
      <c r="J1516" s="70"/>
      <c r="K1516" s="71">
        <v>61874.999999999818</v>
      </c>
      <c r="L1516" s="6" t="s">
        <v>516</v>
      </c>
      <c r="M1516" s="6" t="s">
        <v>517</v>
      </c>
      <c r="N1516" s="6">
        <v>0</v>
      </c>
      <c r="O1516" s="6"/>
      <c r="P1516" s="6"/>
    </row>
    <row r="1517" spans="1:16" ht="15.75" customHeight="1" x14ac:dyDescent="0.3">
      <c r="A1517" s="67">
        <v>1514</v>
      </c>
      <c r="B1517" s="67" t="s">
        <v>474</v>
      </c>
      <c r="C1517" s="72" t="s">
        <v>146</v>
      </c>
      <c r="D1517" s="49" t="s">
        <v>100</v>
      </c>
      <c r="E1517" s="49" t="s">
        <v>1196</v>
      </c>
      <c r="F1517" s="68">
        <v>45874</v>
      </c>
      <c r="G1517" s="69" t="s">
        <v>451</v>
      </c>
      <c r="H1517" s="70">
        <v>3</v>
      </c>
      <c r="I1517" s="70"/>
      <c r="J1517" s="70"/>
      <c r="K1517" s="71">
        <v>525000.00000000093</v>
      </c>
      <c r="L1517" s="6" t="s">
        <v>530</v>
      </c>
      <c r="M1517" s="6" t="s">
        <v>531</v>
      </c>
      <c r="N1517" s="6">
        <v>0</v>
      </c>
      <c r="O1517" s="6"/>
      <c r="P1517" s="6"/>
    </row>
    <row r="1518" spans="1:16" ht="15.75" customHeight="1" x14ac:dyDescent="0.3">
      <c r="A1518" s="67">
        <v>1515</v>
      </c>
      <c r="B1518" s="67" t="s">
        <v>459</v>
      </c>
      <c r="C1518" s="72" t="s">
        <v>231</v>
      </c>
      <c r="D1518" s="49" t="s">
        <v>100</v>
      </c>
      <c r="E1518" s="49" t="s">
        <v>348</v>
      </c>
      <c r="F1518" s="68">
        <v>45873</v>
      </c>
      <c r="G1518" s="69" t="s">
        <v>1197</v>
      </c>
      <c r="H1518" s="70">
        <v>1</v>
      </c>
      <c r="I1518" s="70"/>
      <c r="J1518" s="70"/>
      <c r="K1518" s="71">
        <v>85000.00000000032</v>
      </c>
      <c r="L1518" s="6" t="s">
        <v>558</v>
      </c>
      <c r="M1518" s="6" t="s">
        <v>580</v>
      </c>
      <c r="N1518" s="6">
        <v>0</v>
      </c>
      <c r="O1518" s="6"/>
      <c r="P1518" s="6"/>
    </row>
    <row r="1519" spans="1:16" ht="15.75" customHeight="1" x14ac:dyDescent="0.3">
      <c r="A1519" s="67">
        <v>1516</v>
      </c>
      <c r="B1519" s="67" t="s">
        <v>459</v>
      </c>
      <c r="C1519" s="72" t="s">
        <v>233</v>
      </c>
      <c r="D1519" s="49" t="s">
        <v>26</v>
      </c>
      <c r="E1519" s="49" t="s">
        <v>247</v>
      </c>
      <c r="F1519" s="68">
        <v>45873</v>
      </c>
      <c r="G1519" s="69" t="s">
        <v>662</v>
      </c>
      <c r="H1519" s="70">
        <v>2</v>
      </c>
      <c r="I1519" s="70"/>
      <c r="J1519" s="70"/>
      <c r="K1519" s="71">
        <v>170000.00000000064</v>
      </c>
      <c r="L1519" s="6" t="s">
        <v>558</v>
      </c>
      <c r="M1519" s="6" t="s">
        <v>580</v>
      </c>
      <c r="N1519" s="6">
        <v>8</v>
      </c>
      <c r="O1519" s="6"/>
      <c r="P1519" s="6"/>
    </row>
    <row r="1520" spans="1:16" ht="15.75" customHeight="1" x14ac:dyDescent="0.3">
      <c r="A1520" s="67">
        <v>1517</v>
      </c>
      <c r="B1520" s="67" t="s">
        <v>459</v>
      </c>
      <c r="C1520" s="72" t="s">
        <v>314</v>
      </c>
      <c r="D1520" s="49" t="s">
        <v>100</v>
      </c>
      <c r="E1520" s="49" t="s">
        <v>315</v>
      </c>
      <c r="F1520" s="68">
        <v>45873</v>
      </c>
      <c r="G1520" s="69" t="s">
        <v>906</v>
      </c>
      <c r="H1520" s="70">
        <v>2</v>
      </c>
      <c r="I1520" s="70"/>
      <c r="J1520" s="70"/>
      <c r="K1520" s="71">
        <v>2040000.0000000077</v>
      </c>
      <c r="L1520" s="6" t="s">
        <v>558</v>
      </c>
      <c r="M1520" s="6" t="s">
        <v>517</v>
      </c>
      <c r="N1520" s="6">
        <v>0</v>
      </c>
      <c r="O1520" s="6"/>
      <c r="P1520" s="6"/>
    </row>
    <row r="1521" spans="1:16" ht="15.75" customHeight="1" x14ac:dyDescent="0.3">
      <c r="A1521" s="67">
        <v>1518</v>
      </c>
      <c r="B1521" s="67" t="s">
        <v>459</v>
      </c>
      <c r="C1521" s="49" t="s">
        <v>314</v>
      </c>
      <c r="D1521" s="49" t="s">
        <v>100</v>
      </c>
      <c r="E1521" s="49" t="s">
        <v>315</v>
      </c>
      <c r="F1521" s="68">
        <v>45874</v>
      </c>
      <c r="G1521" s="69" t="s">
        <v>906</v>
      </c>
      <c r="H1521" s="70">
        <v>2</v>
      </c>
      <c r="I1521" s="70"/>
      <c r="J1521" s="70"/>
      <c r="K1521" s="71">
        <v>2040000.0000000077</v>
      </c>
      <c r="L1521" s="6" t="s">
        <v>558</v>
      </c>
      <c r="M1521" s="6" t="s">
        <v>517</v>
      </c>
      <c r="N1521" s="6">
        <v>0</v>
      </c>
      <c r="O1521" s="6"/>
      <c r="P1521" s="6"/>
    </row>
    <row r="1522" spans="1:16" ht="15.75" customHeight="1" x14ac:dyDescent="0.3">
      <c r="A1522" s="67">
        <v>1519</v>
      </c>
      <c r="B1522" s="67" t="s">
        <v>459</v>
      </c>
      <c r="C1522" s="49" t="s">
        <v>231</v>
      </c>
      <c r="D1522" s="49" t="s">
        <v>100</v>
      </c>
      <c r="E1522" s="49" t="s">
        <v>348</v>
      </c>
      <c r="F1522" s="68">
        <v>45874</v>
      </c>
      <c r="G1522" s="69" t="s">
        <v>1197</v>
      </c>
      <c r="H1522" s="70">
        <v>1</v>
      </c>
      <c r="I1522" s="70"/>
      <c r="J1522" s="70"/>
      <c r="K1522" s="71">
        <v>85000.00000000032</v>
      </c>
      <c r="L1522" s="6" t="s">
        <v>558</v>
      </c>
      <c r="M1522" s="6" t="s">
        <v>580</v>
      </c>
      <c r="N1522" s="6">
        <v>1</v>
      </c>
      <c r="O1522" s="6"/>
      <c r="P1522" s="6"/>
    </row>
    <row r="1523" spans="1:16" ht="15.75" customHeight="1" x14ac:dyDescent="0.3">
      <c r="A1523" s="67">
        <v>1520</v>
      </c>
      <c r="B1523" s="67" t="s">
        <v>459</v>
      </c>
      <c r="C1523" s="49" t="s">
        <v>231</v>
      </c>
      <c r="D1523" s="49" t="s">
        <v>100</v>
      </c>
      <c r="E1523" s="49" t="s">
        <v>348</v>
      </c>
      <c r="F1523" s="68">
        <v>45874</v>
      </c>
      <c r="G1523" s="69" t="s">
        <v>1198</v>
      </c>
      <c r="H1523" s="70">
        <v>0.8</v>
      </c>
      <c r="I1523" s="70"/>
      <c r="J1523" s="70"/>
      <c r="K1523" s="71">
        <v>68000.000000000262</v>
      </c>
      <c r="L1523" s="6" t="s">
        <v>558</v>
      </c>
      <c r="M1523" s="6" t="s">
        <v>505</v>
      </c>
      <c r="N1523" s="6">
        <v>1</v>
      </c>
      <c r="O1523" s="6"/>
      <c r="P1523" s="6"/>
    </row>
    <row r="1524" spans="1:16" ht="15.75" customHeight="1" x14ac:dyDescent="0.3">
      <c r="A1524" s="67">
        <v>1521</v>
      </c>
      <c r="B1524" s="67" t="s">
        <v>459</v>
      </c>
      <c r="C1524" s="49" t="s">
        <v>127</v>
      </c>
      <c r="D1524" s="49" t="s">
        <v>102</v>
      </c>
      <c r="E1524" s="49" t="s">
        <v>1199</v>
      </c>
      <c r="F1524" s="68">
        <v>45875</v>
      </c>
      <c r="G1524" s="69" t="s">
        <v>415</v>
      </c>
      <c r="H1524" s="70">
        <v>2</v>
      </c>
      <c r="I1524" s="70"/>
      <c r="J1524" s="70"/>
      <c r="K1524" s="71">
        <v>85000.00000000032</v>
      </c>
      <c r="L1524" s="6" t="s">
        <v>509</v>
      </c>
      <c r="M1524" s="6" t="s">
        <v>505</v>
      </c>
      <c r="N1524" s="6">
        <v>1</v>
      </c>
      <c r="O1524" s="6"/>
      <c r="P1524" s="6"/>
    </row>
    <row r="1525" spans="1:16" ht="15.75" customHeight="1" x14ac:dyDescent="0.3">
      <c r="A1525" s="67">
        <v>1522</v>
      </c>
      <c r="B1525" s="67" t="s">
        <v>459</v>
      </c>
      <c r="C1525" s="49" t="s">
        <v>128</v>
      </c>
      <c r="D1525" s="49" t="s">
        <v>102</v>
      </c>
      <c r="E1525" s="49" t="s">
        <v>1200</v>
      </c>
      <c r="F1525" s="68">
        <v>45875</v>
      </c>
      <c r="G1525" s="69" t="s">
        <v>415</v>
      </c>
      <c r="H1525" s="70">
        <v>6</v>
      </c>
      <c r="I1525" s="70"/>
      <c r="J1525" s="70"/>
      <c r="K1525" s="71">
        <v>255000.00000000096</v>
      </c>
      <c r="L1525" s="6" t="s">
        <v>509</v>
      </c>
      <c r="M1525" s="6" t="s">
        <v>505</v>
      </c>
      <c r="N1525" s="6">
        <v>5</v>
      </c>
      <c r="O1525" s="6"/>
      <c r="P1525" s="6"/>
    </row>
    <row r="1526" spans="1:16" ht="15.75" customHeight="1" x14ac:dyDescent="0.3">
      <c r="A1526" s="67">
        <v>1523</v>
      </c>
      <c r="B1526" s="67" t="s">
        <v>459</v>
      </c>
      <c r="C1526" s="49" t="s">
        <v>314</v>
      </c>
      <c r="D1526" s="49" t="s">
        <v>100</v>
      </c>
      <c r="E1526" s="49" t="s">
        <v>315</v>
      </c>
      <c r="F1526" s="68">
        <v>45875</v>
      </c>
      <c r="G1526" s="69" t="s">
        <v>906</v>
      </c>
      <c r="H1526" s="70">
        <v>2</v>
      </c>
      <c r="I1526" s="70"/>
      <c r="J1526" s="70"/>
      <c r="K1526" s="71">
        <v>2040000.0000000077</v>
      </c>
      <c r="L1526" s="6" t="s">
        <v>509</v>
      </c>
      <c r="M1526" s="6" t="s">
        <v>517</v>
      </c>
      <c r="N1526" s="6">
        <v>0</v>
      </c>
      <c r="O1526" s="6"/>
      <c r="P1526" s="6"/>
    </row>
    <row r="1527" spans="1:16" ht="15.75" customHeight="1" x14ac:dyDescent="0.3">
      <c r="A1527" s="67">
        <v>1524</v>
      </c>
      <c r="B1527" s="67" t="s">
        <v>499</v>
      </c>
      <c r="C1527" s="49" t="s">
        <v>202</v>
      </c>
      <c r="D1527" s="49" t="s">
        <v>100</v>
      </c>
      <c r="E1527" s="49" t="s">
        <v>1201</v>
      </c>
      <c r="F1527" s="68">
        <v>45875</v>
      </c>
      <c r="G1527" s="69" t="s">
        <v>438</v>
      </c>
      <c r="H1527" s="70">
        <v>13</v>
      </c>
      <c r="I1527" s="70"/>
      <c r="J1527" s="70"/>
      <c r="K1527" s="71">
        <v>285999.99999999971</v>
      </c>
      <c r="L1527" s="6" t="s">
        <v>507</v>
      </c>
      <c r="M1527" s="6" t="s">
        <v>505</v>
      </c>
      <c r="N1527" s="6">
        <v>1</v>
      </c>
      <c r="O1527" s="6"/>
      <c r="P1527" s="6"/>
    </row>
    <row r="1528" spans="1:16" ht="15.75" customHeight="1" x14ac:dyDescent="0.3">
      <c r="A1528" s="67">
        <v>1525</v>
      </c>
      <c r="B1528" s="67" t="s">
        <v>499</v>
      </c>
      <c r="C1528" s="49" t="s">
        <v>200</v>
      </c>
      <c r="D1528" s="49" t="s">
        <v>100</v>
      </c>
      <c r="E1528" s="49" t="s">
        <v>1202</v>
      </c>
      <c r="F1528" s="68">
        <v>45875</v>
      </c>
      <c r="G1528" s="69" t="s">
        <v>415</v>
      </c>
      <c r="H1528" s="70">
        <v>80</v>
      </c>
      <c r="I1528" s="70"/>
      <c r="J1528" s="70"/>
      <c r="K1528" s="71">
        <v>159999.99999999985</v>
      </c>
      <c r="L1528" s="6" t="s">
        <v>507</v>
      </c>
      <c r="M1528" s="6" t="s">
        <v>505</v>
      </c>
      <c r="N1528" s="6">
        <v>1</v>
      </c>
      <c r="O1528" s="6"/>
      <c r="P1528" s="6"/>
    </row>
    <row r="1529" spans="1:16" ht="15.75" customHeight="1" x14ac:dyDescent="0.3">
      <c r="A1529" s="67">
        <v>1526</v>
      </c>
      <c r="B1529" s="67" t="s">
        <v>499</v>
      </c>
      <c r="C1529" s="49" t="s">
        <v>202</v>
      </c>
      <c r="D1529" s="49" t="s">
        <v>100</v>
      </c>
      <c r="E1529" s="49" t="s">
        <v>1201</v>
      </c>
      <c r="F1529" s="68">
        <v>45874</v>
      </c>
      <c r="G1529" s="69" t="s">
        <v>438</v>
      </c>
      <c r="H1529" s="70">
        <v>5</v>
      </c>
      <c r="I1529" s="70"/>
      <c r="J1529" s="70"/>
      <c r="K1529" s="71">
        <v>109999.99999999988</v>
      </c>
      <c r="L1529" s="6" t="s">
        <v>507</v>
      </c>
      <c r="M1529" s="6" t="s">
        <v>505</v>
      </c>
      <c r="N1529" s="6">
        <v>1</v>
      </c>
      <c r="O1529" s="6"/>
      <c r="P1529" s="6"/>
    </row>
    <row r="1530" spans="1:16" ht="15.75" customHeight="1" x14ac:dyDescent="0.3">
      <c r="A1530" s="67">
        <v>1527</v>
      </c>
      <c r="B1530" s="67" t="s">
        <v>499</v>
      </c>
      <c r="C1530" s="49" t="s">
        <v>198</v>
      </c>
      <c r="D1530" s="49" t="s">
        <v>100</v>
      </c>
      <c r="E1530" s="49" t="s">
        <v>1203</v>
      </c>
      <c r="F1530" s="68">
        <v>45874</v>
      </c>
      <c r="G1530" s="69" t="s">
        <v>434</v>
      </c>
      <c r="H1530" s="70">
        <v>20</v>
      </c>
      <c r="I1530" s="70"/>
      <c r="J1530" s="70"/>
      <c r="K1530" s="71">
        <v>266666.6666666664</v>
      </c>
      <c r="L1530" s="6" t="s">
        <v>507</v>
      </c>
      <c r="M1530" s="6" t="s">
        <v>505</v>
      </c>
      <c r="N1530" s="6">
        <v>2</v>
      </c>
      <c r="O1530" s="6"/>
      <c r="P1530" s="6"/>
    </row>
    <row r="1531" spans="1:16" ht="15.75" customHeight="1" x14ac:dyDescent="0.3">
      <c r="A1531" s="67">
        <v>1528</v>
      </c>
      <c r="B1531" s="67" t="s">
        <v>499</v>
      </c>
      <c r="C1531" s="49" t="s">
        <v>138</v>
      </c>
      <c r="D1531" s="49" t="s">
        <v>100</v>
      </c>
      <c r="E1531" s="49" t="s">
        <v>1204</v>
      </c>
      <c r="F1531" s="68">
        <v>45874</v>
      </c>
      <c r="G1531" s="69" t="s">
        <v>415</v>
      </c>
      <c r="H1531" s="70">
        <v>6</v>
      </c>
      <c r="I1531" s="70"/>
      <c r="J1531" s="70"/>
      <c r="K1531" s="71">
        <v>359999.99999999965</v>
      </c>
      <c r="L1531" s="6" t="s">
        <v>516</v>
      </c>
      <c r="M1531" s="6" t="s">
        <v>517</v>
      </c>
      <c r="N1531" s="6">
        <v>0</v>
      </c>
      <c r="O1531" s="6"/>
      <c r="P1531" s="6"/>
    </row>
    <row r="1532" spans="1:16" ht="15.75" customHeight="1" x14ac:dyDescent="0.3">
      <c r="A1532" s="67">
        <v>1529</v>
      </c>
      <c r="B1532" s="67" t="s">
        <v>501</v>
      </c>
      <c r="C1532" s="49" t="s">
        <v>127</v>
      </c>
      <c r="D1532" s="49" t="s">
        <v>102</v>
      </c>
      <c r="E1532" s="49" t="s">
        <v>1205</v>
      </c>
      <c r="F1532" s="68">
        <v>45875</v>
      </c>
      <c r="G1532" s="69" t="s">
        <v>415</v>
      </c>
      <c r="H1532" s="70">
        <v>4</v>
      </c>
      <c r="I1532" s="70"/>
      <c r="J1532" s="70"/>
      <c r="K1532" s="71">
        <v>159999.99999999985</v>
      </c>
      <c r="L1532" s="6" t="s">
        <v>526</v>
      </c>
      <c r="M1532" s="6" t="s">
        <v>505</v>
      </c>
      <c r="N1532" s="6">
        <v>2</v>
      </c>
      <c r="O1532" s="6"/>
      <c r="P1532" s="6"/>
    </row>
    <row r="1533" spans="1:16" ht="15.75" customHeight="1" x14ac:dyDescent="0.3">
      <c r="A1533" s="67">
        <v>1530</v>
      </c>
      <c r="B1533" s="67" t="s">
        <v>501</v>
      </c>
      <c r="C1533" s="49" t="s">
        <v>128</v>
      </c>
      <c r="D1533" s="49" t="s">
        <v>102</v>
      </c>
      <c r="E1533" s="49" t="s">
        <v>1206</v>
      </c>
      <c r="F1533" s="68">
        <v>45875</v>
      </c>
      <c r="G1533" s="69" t="s">
        <v>415</v>
      </c>
      <c r="H1533" s="70">
        <v>4</v>
      </c>
      <c r="I1533" s="70"/>
      <c r="J1533" s="70"/>
      <c r="K1533" s="71">
        <v>159999.99999999985</v>
      </c>
      <c r="L1533" s="6" t="s">
        <v>526</v>
      </c>
      <c r="M1533" s="6" t="s">
        <v>505</v>
      </c>
      <c r="N1533" s="6">
        <v>2</v>
      </c>
      <c r="O1533" s="6"/>
      <c r="P1533" s="6"/>
    </row>
    <row r="1534" spans="1:16" ht="15.75" customHeight="1" x14ac:dyDescent="0.3">
      <c r="A1534" s="67">
        <v>1531</v>
      </c>
      <c r="B1534" s="67" t="s">
        <v>444</v>
      </c>
      <c r="C1534" s="49" t="s">
        <v>314</v>
      </c>
      <c r="D1534" s="49" t="s">
        <v>100</v>
      </c>
      <c r="E1534" s="49" t="s">
        <v>315</v>
      </c>
      <c r="F1534" s="68">
        <v>45875</v>
      </c>
      <c r="G1534" s="69" t="s">
        <v>906</v>
      </c>
      <c r="H1534" s="70">
        <v>2</v>
      </c>
      <c r="I1534" s="70"/>
      <c r="J1534" s="70"/>
      <c r="K1534" s="71">
        <v>2070000.0000000058</v>
      </c>
      <c r="L1534" s="6" t="s">
        <v>554</v>
      </c>
      <c r="M1534" s="6" t="s">
        <v>517</v>
      </c>
      <c r="N1534" s="6">
        <v>1</v>
      </c>
      <c r="O1534" s="6"/>
      <c r="P1534" s="6"/>
    </row>
    <row r="1535" spans="1:16" ht="15.75" customHeight="1" x14ac:dyDescent="0.3">
      <c r="A1535" s="67">
        <v>1532</v>
      </c>
      <c r="B1535" s="67" t="s">
        <v>444</v>
      </c>
      <c r="C1535" s="49" t="s">
        <v>109</v>
      </c>
      <c r="D1535" s="49" t="s">
        <v>102</v>
      </c>
      <c r="E1535" s="49" t="s">
        <v>1207</v>
      </c>
      <c r="F1535" s="68">
        <v>45875</v>
      </c>
      <c r="G1535" s="69" t="s">
        <v>415</v>
      </c>
      <c r="H1535" s="70">
        <v>20</v>
      </c>
      <c r="I1535" s="70"/>
      <c r="J1535" s="70"/>
      <c r="K1535" s="71">
        <v>172500.00000000047</v>
      </c>
      <c r="L1535" s="6" t="s">
        <v>696</v>
      </c>
      <c r="M1535" s="6" t="s">
        <v>505</v>
      </c>
      <c r="N1535" s="6">
        <v>1</v>
      </c>
      <c r="O1535" s="6"/>
      <c r="P1535" s="6"/>
    </row>
    <row r="1536" spans="1:16" ht="15.75" customHeight="1" x14ac:dyDescent="0.3">
      <c r="A1536" s="67">
        <v>1533</v>
      </c>
      <c r="B1536" s="67" t="s">
        <v>444</v>
      </c>
      <c r="C1536" s="49" t="s">
        <v>244</v>
      </c>
      <c r="D1536" s="49" t="s">
        <v>245</v>
      </c>
      <c r="E1536" s="49" t="s">
        <v>246</v>
      </c>
      <c r="F1536" s="68">
        <v>45875</v>
      </c>
      <c r="G1536" s="69" t="s">
        <v>425</v>
      </c>
      <c r="H1536" s="70">
        <v>9</v>
      </c>
      <c r="I1536" s="70"/>
      <c r="J1536" s="70"/>
      <c r="K1536" s="71">
        <v>84093.750000000233</v>
      </c>
      <c r="L1536" s="6" t="s">
        <v>507</v>
      </c>
      <c r="M1536" s="6" t="s">
        <v>505</v>
      </c>
      <c r="N1536" s="6">
        <v>2</v>
      </c>
      <c r="O1536" s="6"/>
      <c r="P1536" s="6"/>
    </row>
    <row r="1537" spans="1:16" ht="15.75" customHeight="1" x14ac:dyDescent="0.3">
      <c r="A1537" s="67">
        <v>1534</v>
      </c>
      <c r="B1537" s="67" t="s">
        <v>463</v>
      </c>
      <c r="C1537" s="49" t="s">
        <v>1067</v>
      </c>
      <c r="D1537" s="49" t="s">
        <v>102</v>
      </c>
      <c r="E1537" s="49" t="s">
        <v>1208</v>
      </c>
      <c r="F1537" s="68">
        <v>45875</v>
      </c>
      <c r="G1537" s="69" t="s">
        <v>415</v>
      </c>
      <c r="H1537" s="70">
        <v>5</v>
      </c>
      <c r="I1537" s="70"/>
      <c r="J1537" s="70"/>
      <c r="K1537" s="71">
        <v>418749.99999999843</v>
      </c>
      <c r="L1537" s="6" t="s">
        <v>526</v>
      </c>
      <c r="M1537" s="6" t="s">
        <v>505</v>
      </c>
      <c r="N1537" s="6">
        <v>6</v>
      </c>
      <c r="O1537" s="6"/>
      <c r="P1537" s="6"/>
    </row>
    <row r="1538" spans="1:16" ht="15.75" customHeight="1" x14ac:dyDescent="0.3">
      <c r="A1538" s="67">
        <v>1535</v>
      </c>
      <c r="B1538" s="67" t="s">
        <v>413</v>
      </c>
      <c r="C1538" s="49" t="s">
        <v>127</v>
      </c>
      <c r="D1538" s="49" t="s">
        <v>102</v>
      </c>
      <c r="E1538" s="49" t="s">
        <v>1209</v>
      </c>
      <c r="F1538" s="68">
        <v>45875</v>
      </c>
      <c r="G1538" s="69" t="s">
        <v>415</v>
      </c>
      <c r="H1538" s="70">
        <v>5</v>
      </c>
      <c r="I1538" s="70"/>
      <c r="J1538" s="70"/>
      <c r="K1538" s="71">
        <v>206249.99999999939</v>
      </c>
      <c r="L1538" s="6" t="s">
        <v>509</v>
      </c>
      <c r="M1538" s="6" t="s">
        <v>505</v>
      </c>
      <c r="N1538" s="6">
        <v>6</v>
      </c>
      <c r="O1538" s="6"/>
      <c r="P1538" s="6"/>
    </row>
    <row r="1539" spans="1:16" ht="15.75" customHeight="1" x14ac:dyDescent="0.3">
      <c r="A1539" s="67">
        <v>1536</v>
      </c>
      <c r="B1539" s="67" t="s">
        <v>471</v>
      </c>
      <c r="C1539" s="49" t="s">
        <v>587</v>
      </c>
      <c r="D1539" s="49" t="s">
        <v>100</v>
      </c>
      <c r="E1539" s="49" t="s">
        <v>1210</v>
      </c>
      <c r="F1539" s="68">
        <v>45875</v>
      </c>
      <c r="G1539" s="69" t="s">
        <v>415</v>
      </c>
      <c r="H1539" s="70">
        <v>2</v>
      </c>
      <c r="I1539" s="70"/>
      <c r="J1539" s="70"/>
      <c r="K1539" s="71">
        <v>86250.000000000233</v>
      </c>
      <c r="L1539" s="6" t="s">
        <v>516</v>
      </c>
      <c r="M1539" s="6" t="s">
        <v>517</v>
      </c>
      <c r="N1539" s="6">
        <v>0</v>
      </c>
      <c r="O1539" s="6"/>
      <c r="P1539" s="6"/>
    </row>
    <row r="1540" spans="1:16" ht="15.75" customHeight="1" x14ac:dyDescent="0.3">
      <c r="A1540" s="67">
        <v>1537</v>
      </c>
      <c r="B1540" s="67" t="s">
        <v>471</v>
      </c>
      <c r="C1540" s="49" t="s">
        <v>244</v>
      </c>
      <c r="D1540" s="49" t="s">
        <v>245</v>
      </c>
      <c r="E1540" s="49" t="s">
        <v>246</v>
      </c>
      <c r="F1540" s="68">
        <v>45875</v>
      </c>
      <c r="G1540" s="69" t="s">
        <v>425</v>
      </c>
      <c r="H1540" s="70">
        <v>22</v>
      </c>
      <c r="I1540" s="70"/>
      <c r="J1540" s="70"/>
      <c r="K1540" s="71">
        <v>205562.50000000058</v>
      </c>
      <c r="L1540" s="6" t="s">
        <v>516</v>
      </c>
      <c r="M1540" s="6" t="s">
        <v>505</v>
      </c>
      <c r="N1540" s="6">
        <v>4</v>
      </c>
      <c r="O1540" s="6"/>
      <c r="P1540" s="6"/>
    </row>
    <row r="1541" spans="1:16" ht="15.75" customHeight="1" x14ac:dyDescent="0.3">
      <c r="A1541" s="67">
        <v>1538</v>
      </c>
      <c r="B1541" s="67" t="s">
        <v>474</v>
      </c>
      <c r="C1541" s="49" t="s">
        <v>146</v>
      </c>
      <c r="D1541" s="49" t="s">
        <v>100</v>
      </c>
      <c r="E1541" s="49" t="s">
        <v>1211</v>
      </c>
      <c r="F1541" s="68">
        <v>45875</v>
      </c>
      <c r="G1541" s="69" t="s">
        <v>451</v>
      </c>
      <c r="H1541" s="70">
        <v>1</v>
      </c>
      <c r="I1541" s="70"/>
      <c r="J1541" s="70"/>
      <c r="K1541" s="71">
        <v>175000.00000000032</v>
      </c>
      <c r="L1541" s="6" t="s">
        <v>530</v>
      </c>
      <c r="M1541" s="6" t="s">
        <v>531</v>
      </c>
      <c r="N1541" s="6">
        <v>0</v>
      </c>
      <c r="O1541" s="6"/>
      <c r="P1541" s="6"/>
    </row>
    <row r="1542" spans="1:16" ht="15.75" customHeight="1" x14ac:dyDescent="0.3">
      <c r="A1542" s="67">
        <v>1539</v>
      </c>
      <c r="B1542" s="67" t="s">
        <v>490</v>
      </c>
      <c r="C1542" s="49" t="s">
        <v>202</v>
      </c>
      <c r="D1542" s="49" t="s">
        <v>100</v>
      </c>
      <c r="E1542" s="49" t="s">
        <v>1212</v>
      </c>
      <c r="F1542" s="68">
        <v>45875</v>
      </c>
      <c r="G1542" s="69" t="s">
        <v>456</v>
      </c>
      <c r="H1542" s="70">
        <v>11</v>
      </c>
      <c r="I1542" s="70"/>
      <c r="J1542" s="70"/>
      <c r="K1542" s="71">
        <v>37812.499999999891</v>
      </c>
      <c r="L1542" s="6" t="s">
        <v>519</v>
      </c>
      <c r="M1542" s="6" t="s">
        <v>698</v>
      </c>
      <c r="N1542" s="6">
        <v>12</v>
      </c>
      <c r="O1542" s="6"/>
      <c r="P1542" s="6"/>
    </row>
    <row r="1543" spans="1:16" ht="15.75" customHeight="1" x14ac:dyDescent="0.3">
      <c r="A1543" s="67">
        <v>1540</v>
      </c>
      <c r="B1543" s="67" t="s">
        <v>490</v>
      </c>
      <c r="C1543" s="49" t="s">
        <v>244</v>
      </c>
      <c r="D1543" s="49" t="s">
        <v>245</v>
      </c>
      <c r="E1543" s="49" t="s">
        <v>246</v>
      </c>
      <c r="F1543" s="68">
        <v>45875</v>
      </c>
      <c r="G1543" s="69" t="s">
        <v>425</v>
      </c>
      <c r="H1543" s="70">
        <v>35</v>
      </c>
      <c r="I1543" s="70"/>
      <c r="J1543" s="70"/>
      <c r="K1543" s="71">
        <v>312812.49999999907</v>
      </c>
      <c r="L1543" s="6" t="s">
        <v>519</v>
      </c>
      <c r="M1543" s="6" t="s">
        <v>505</v>
      </c>
      <c r="N1543" s="6">
        <v>8</v>
      </c>
      <c r="O1543" s="6"/>
      <c r="P1543" s="6"/>
    </row>
    <row r="1544" spans="1:16" ht="15.75" customHeight="1" x14ac:dyDescent="0.3">
      <c r="A1544" s="67">
        <v>1541</v>
      </c>
      <c r="B1544" s="67" t="s">
        <v>430</v>
      </c>
      <c r="C1544" s="49" t="s">
        <v>314</v>
      </c>
      <c r="D1544" s="49" t="s">
        <v>100</v>
      </c>
      <c r="E1544" s="49" t="s">
        <v>315</v>
      </c>
      <c r="F1544" s="68">
        <v>45874</v>
      </c>
      <c r="G1544" s="69" t="s">
        <v>906</v>
      </c>
      <c r="H1544" s="70">
        <v>1</v>
      </c>
      <c r="I1544" s="70"/>
      <c r="J1544" s="70"/>
      <c r="K1544" s="71">
        <v>930000.00000000093</v>
      </c>
      <c r="L1544" s="6" t="s">
        <v>554</v>
      </c>
      <c r="M1544" s="6" t="s">
        <v>517</v>
      </c>
      <c r="N1544" s="6">
        <v>1</v>
      </c>
      <c r="O1544" s="6"/>
      <c r="P1544" s="6"/>
    </row>
    <row r="1545" spans="1:16" ht="15.75" customHeight="1" x14ac:dyDescent="0.3">
      <c r="A1545" s="67">
        <v>1542</v>
      </c>
      <c r="B1545" s="67" t="s">
        <v>430</v>
      </c>
      <c r="C1545" s="49" t="s">
        <v>314</v>
      </c>
      <c r="D1545" s="49" t="s">
        <v>100</v>
      </c>
      <c r="E1545" s="49" t="s">
        <v>315</v>
      </c>
      <c r="F1545" s="68">
        <v>45875</v>
      </c>
      <c r="G1545" s="69" t="s">
        <v>906</v>
      </c>
      <c r="H1545" s="70">
        <v>2</v>
      </c>
      <c r="I1545" s="70"/>
      <c r="J1545" s="70"/>
      <c r="K1545" s="71">
        <v>1860000.0000000019</v>
      </c>
      <c r="L1545" s="6" t="s">
        <v>554</v>
      </c>
      <c r="M1545" s="6" t="s">
        <v>517</v>
      </c>
      <c r="N1545" s="6">
        <v>0</v>
      </c>
      <c r="O1545" s="6"/>
      <c r="P1545" s="6"/>
    </row>
    <row r="1546" spans="1:16" ht="15.75" customHeight="1" x14ac:dyDescent="0.3">
      <c r="A1546" s="67">
        <v>1543</v>
      </c>
      <c r="B1546" s="67" t="s">
        <v>430</v>
      </c>
      <c r="C1546" s="49" t="s">
        <v>244</v>
      </c>
      <c r="D1546" s="49" t="s">
        <v>245</v>
      </c>
      <c r="E1546" s="49" t="s">
        <v>246</v>
      </c>
      <c r="F1546" s="68">
        <v>45875</v>
      </c>
      <c r="G1546" s="69" t="s">
        <v>425</v>
      </c>
      <c r="H1546" s="70">
        <v>26</v>
      </c>
      <c r="I1546" s="70"/>
      <c r="J1546" s="70"/>
      <c r="K1546" s="71">
        <v>218291.66666666689</v>
      </c>
      <c r="L1546" s="6" t="s">
        <v>507</v>
      </c>
      <c r="M1546" s="6" t="s">
        <v>505</v>
      </c>
      <c r="N1546" s="6">
        <v>4</v>
      </c>
      <c r="O1546" s="6"/>
      <c r="P1546" s="6"/>
    </row>
    <row r="1547" spans="1:16" ht="15.75" customHeight="1" x14ac:dyDescent="0.3">
      <c r="A1547" s="67">
        <v>1544</v>
      </c>
      <c r="B1547" s="67" t="s">
        <v>497</v>
      </c>
      <c r="C1547" s="49" t="s">
        <v>138</v>
      </c>
      <c r="D1547" s="49" t="s">
        <v>100</v>
      </c>
      <c r="E1547" s="49" t="s">
        <v>1213</v>
      </c>
      <c r="F1547" s="68">
        <v>45876</v>
      </c>
      <c r="G1547" s="69" t="s">
        <v>415</v>
      </c>
      <c r="H1547" s="70">
        <v>3</v>
      </c>
      <c r="I1547" s="70"/>
      <c r="J1547" s="70"/>
      <c r="K1547" s="71">
        <v>194062.50000000052</v>
      </c>
      <c r="L1547" s="6"/>
      <c r="M1547" s="6" t="s">
        <v>517</v>
      </c>
      <c r="N1547" s="6">
        <v>2</v>
      </c>
      <c r="O1547" s="6"/>
      <c r="P1547" s="6"/>
    </row>
    <row r="1548" spans="1:16" ht="15.75" customHeight="1" x14ac:dyDescent="0.3">
      <c r="A1548" s="67">
        <v>1545</v>
      </c>
      <c r="B1548" s="67" t="s">
        <v>497</v>
      </c>
      <c r="C1548" s="49" t="s">
        <v>126</v>
      </c>
      <c r="D1548" s="49" t="s">
        <v>102</v>
      </c>
      <c r="E1548" s="49" t="s">
        <v>1214</v>
      </c>
      <c r="F1548" s="68">
        <v>45876</v>
      </c>
      <c r="G1548" s="69" t="s">
        <v>415</v>
      </c>
      <c r="H1548" s="70">
        <v>8</v>
      </c>
      <c r="I1548" s="70"/>
      <c r="J1548" s="70"/>
      <c r="K1548" s="71">
        <v>184766.66666666718</v>
      </c>
      <c r="L1548" s="6" t="s">
        <v>1215</v>
      </c>
      <c r="M1548" s="6" t="s">
        <v>505</v>
      </c>
      <c r="N1548" s="6">
        <v>2</v>
      </c>
      <c r="O1548" s="6"/>
      <c r="P1548" s="6"/>
    </row>
    <row r="1549" spans="1:16" ht="15.75" customHeight="1" x14ac:dyDescent="0.3">
      <c r="A1549" s="67">
        <v>1546</v>
      </c>
      <c r="B1549" s="67" t="s">
        <v>497</v>
      </c>
      <c r="C1549" s="49" t="s">
        <v>1067</v>
      </c>
      <c r="D1549" s="49" t="s">
        <v>102</v>
      </c>
      <c r="E1549" s="49" t="s">
        <v>1216</v>
      </c>
      <c r="F1549" s="68">
        <v>45876</v>
      </c>
      <c r="G1549" s="69" t="s">
        <v>415</v>
      </c>
      <c r="H1549" s="70">
        <v>3</v>
      </c>
      <c r="I1549" s="70"/>
      <c r="J1549" s="70"/>
      <c r="K1549" s="71">
        <v>258750.00000000073</v>
      </c>
      <c r="L1549" s="6" t="s">
        <v>1215</v>
      </c>
      <c r="M1549" s="74" t="s">
        <v>510</v>
      </c>
      <c r="N1549" s="6">
        <v>1</v>
      </c>
      <c r="O1549" s="6"/>
      <c r="P1549" s="6"/>
    </row>
    <row r="1550" spans="1:16" ht="15.75" customHeight="1" x14ac:dyDescent="0.3">
      <c r="A1550" s="67">
        <v>1547</v>
      </c>
      <c r="B1550" s="67" t="s">
        <v>501</v>
      </c>
      <c r="C1550" s="49" t="s">
        <v>109</v>
      </c>
      <c r="D1550" s="49" t="s">
        <v>102</v>
      </c>
      <c r="E1550" s="49" t="s">
        <v>1217</v>
      </c>
      <c r="F1550" s="68">
        <v>45876</v>
      </c>
      <c r="G1550" s="69" t="s">
        <v>415</v>
      </c>
      <c r="H1550" s="70">
        <v>14</v>
      </c>
      <c r="I1550" s="70"/>
      <c r="J1550" s="70"/>
      <c r="K1550" s="71">
        <v>111999.99999999988</v>
      </c>
      <c r="L1550" s="6" t="s">
        <v>526</v>
      </c>
      <c r="M1550" s="6" t="s">
        <v>505</v>
      </c>
      <c r="N1550" s="6">
        <v>1</v>
      </c>
      <c r="O1550" s="6"/>
      <c r="P1550" s="6"/>
    </row>
    <row r="1551" spans="1:16" ht="15.75" customHeight="1" x14ac:dyDescent="0.3">
      <c r="A1551" s="67">
        <v>1548</v>
      </c>
      <c r="B1551" s="67" t="s">
        <v>501</v>
      </c>
      <c r="C1551" s="49" t="s">
        <v>126</v>
      </c>
      <c r="D1551" s="49" t="s">
        <v>102</v>
      </c>
      <c r="E1551" s="49" t="s">
        <v>1218</v>
      </c>
      <c r="F1551" s="68">
        <v>45876</v>
      </c>
      <c r="G1551" s="69" t="s">
        <v>415</v>
      </c>
      <c r="H1551" s="70">
        <v>2</v>
      </c>
      <c r="I1551" s="70"/>
      <c r="J1551" s="70"/>
      <c r="K1551" s="71">
        <v>42844.444444444402</v>
      </c>
      <c r="L1551" s="6" t="s">
        <v>526</v>
      </c>
      <c r="M1551" s="6" t="s">
        <v>505</v>
      </c>
      <c r="N1551" s="6">
        <v>1</v>
      </c>
      <c r="O1551" s="6"/>
      <c r="P1551" s="6"/>
    </row>
    <row r="1552" spans="1:16" ht="15.75" customHeight="1" x14ac:dyDescent="0.3">
      <c r="A1552" s="67">
        <v>1549</v>
      </c>
      <c r="B1552" s="67" t="s">
        <v>501</v>
      </c>
      <c r="C1552" s="49" t="s">
        <v>1067</v>
      </c>
      <c r="D1552" s="49" t="s">
        <v>102</v>
      </c>
      <c r="E1552" s="49" t="s">
        <v>1219</v>
      </c>
      <c r="F1552" s="68">
        <v>45876</v>
      </c>
      <c r="G1552" s="69" t="s">
        <v>415</v>
      </c>
      <c r="H1552" s="70">
        <v>1</v>
      </c>
      <c r="I1552" s="70"/>
      <c r="J1552" s="70"/>
      <c r="K1552" s="71">
        <v>79999.999999999927</v>
      </c>
      <c r="L1552" s="6" t="s">
        <v>526</v>
      </c>
      <c r="M1552" s="6" t="s">
        <v>505</v>
      </c>
      <c r="N1552" s="6">
        <v>0</v>
      </c>
      <c r="O1552" s="6"/>
      <c r="P1552" s="6"/>
    </row>
    <row r="1553" spans="1:16" ht="15.75" customHeight="1" x14ac:dyDescent="0.3">
      <c r="A1553" s="67">
        <v>1550</v>
      </c>
      <c r="B1553" s="67" t="s">
        <v>535</v>
      </c>
      <c r="C1553" s="49" t="s">
        <v>138</v>
      </c>
      <c r="D1553" s="49" t="s">
        <v>100</v>
      </c>
      <c r="E1553" s="49" t="s">
        <v>1220</v>
      </c>
      <c r="F1553" s="68">
        <v>45876</v>
      </c>
      <c r="G1553" s="69" t="s">
        <v>415</v>
      </c>
      <c r="H1553" s="70">
        <v>6</v>
      </c>
      <c r="I1553" s="70"/>
      <c r="J1553" s="70"/>
      <c r="K1553" s="71">
        <v>365624.9999999993</v>
      </c>
      <c r="L1553" s="6" t="s">
        <v>554</v>
      </c>
      <c r="M1553" s="6" t="s">
        <v>517</v>
      </c>
      <c r="N1553" s="6">
        <v>0</v>
      </c>
      <c r="O1553" s="6"/>
      <c r="P1553" s="6"/>
    </row>
    <row r="1554" spans="1:16" ht="15.75" customHeight="1" x14ac:dyDescent="0.3">
      <c r="A1554" s="67">
        <v>1551</v>
      </c>
      <c r="B1554" s="67" t="s">
        <v>471</v>
      </c>
      <c r="C1554" s="49" t="s">
        <v>502</v>
      </c>
      <c r="D1554" s="49" t="s">
        <v>100</v>
      </c>
      <c r="E1554" s="49" t="s">
        <v>1221</v>
      </c>
      <c r="F1554" s="68">
        <v>45876</v>
      </c>
      <c r="G1554" s="69" t="s">
        <v>426</v>
      </c>
      <c r="H1554" s="70">
        <v>2</v>
      </c>
      <c r="I1554" s="70"/>
      <c r="J1554" s="70"/>
      <c r="K1554" s="71">
        <v>86250.000000000233</v>
      </c>
      <c r="L1554" s="6" t="s">
        <v>507</v>
      </c>
      <c r="M1554" s="6" t="s">
        <v>505</v>
      </c>
      <c r="N1554" s="6">
        <v>1</v>
      </c>
      <c r="O1554" s="6"/>
      <c r="P1554" s="6"/>
    </row>
    <row r="1555" spans="1:16" ht="15.75" customHeight="1" x14ac:dyDescent="0.3">
      <c r="A1555" s="67">
        <v>1552</v>
      </c>
      <c r="B1555" s="67" t="s">
        <v>471</v>
      </c>
      <c r="C1555" s="49" t="s">
        <v>138</v>
      </c>
      <c r="D1555" s="49" t="s">
        <v>100</v>
      </c>
      <c r="E1555" s="49" t="s">
        <v>1222</v>
      </c>
      <c r="F1555" s="68">
        <v>45876</v>
      </c>
      <c r="G1555" s="69" t="s">
        <v>415</v>
      </c>
      <c r="H1555" s="70">
        <v>6</v>
      </c>
      <c r="I1555" s="70"/>
      <c r="J1555" s="70"/>
      <c r="K1555" s="71">
        <v>388125.00000000105</v>
      </c>
      <c r="L1555" s="6" t="s">
        <v>516</v>
      </c>
      <c r="M1555" s="6" t="s">
        <v>517</v>
      </c>
      <c r="N1555" s="6">
        <v>0</v>
      </c>
      <c r="O1555" s="6"/>
      <c r="P1555" s="6"/>
    </row>
    <row r="1556" spans="1:16" ht="15.75" customHeight="1" x14ac:dyDescent="0.3">
      <c r="A1556" s="67">
        <v>1553</v>
      </c>
      <c r="B1556" s="67" t="s">
        <v>471</v>
      </c>
      <c r="C1556" s="49" t="s">
        <v>244</v>
      </c>
      <c r="D1556" s="49" t="s">
        <v>245</v>
      </c>
      <c r="E1556" s="49" t="s">
        <v>246</v>
      </c>
      <c r="F1556" s="68">
        <v>45876</v>
      </c>
      <c r="G1556" s="69" t="s">
        <v>425</v>
      </c>
      <c r="H1556" s="70">
        <v>15</v>
      </c>
      <c r="I1556" s="70"/>
      <c r="J1556" s="70"/>
      <c r="K1556" s="71">
        <v>140156.25000000038</v>
      </c>
      <c r="L1556" s="6" t="s">
        <v>680</v>
      </c>
      <c r="M1556" s="74" t="s">
        <v>510</v>
      </c>
      <c r="N1556" s="6">
        <v>4</v>
      </c>
      <c r="O1556" s="6"/>
      <c r="P1556" s="6"/>
    </row>
    <row r="1557" spans="1:16" ht="15.75" customHeight="1" x14ac:dyDescent="0.3">
      <c r="A1557" s="67">
        <v>1554</v>
      </c>
      <c r="B1557" s="67" t="s">
        <v>463</v>
      </c>
      <c r="C1557" s="49" t="s">
        <v>133</v>
      </c>
      <c r="D1557" s="49" t="s">
        <v>102</v>
      </c>
      <c r="E1557" s="49" t="s">
        <v>1223</v>
      </c>
      <c r="F1557" s="68">
        <v>45876</v>
      </c>
      <c r="G1557" s="69" t="s">
        <v>415</v>
      </c>
      <c r="H1557" s="70">
        <v>7</v>
      </c>
      <c r="I1557" s="70"/>
      <c r="J1557" s="70"/>
      <c r="K1557" s="71">
        <v>390833.33333333186</v>
      </c>
      <c r="L1557" s="6" t="s">
        <v>526</v>
      </c>
      <c r="M1557" s="6" t="s">
        <v>505</v>
      </c>
      <c r="N1557" s="6">
        <v>6</v>
      </c>
      <c r="O1557" s="6"/>
      <c r="P1557" s="6"/>
    </row>
    <row r="1558" spans="1:16" ht="15.75" customHeight="1" x14ac:dyDescent="0.3">
      <c r="A1558" s="67">
        <v>1555</v>
      </c>
      <c r="B1558" s="67" t="s">
        <v>463</v>
      </c>
      <c r="C1558" s="49" t="s">
        <v>625</v>
      </c>
      <c r="D1558" s="49" t="s">
        <v>100</v>
      </c>
      <c r="E1558" s="49" t="s">
        <v>1224</v>
      </c>
      <c r="F1558" s="68">
        <v>45876</v>
      </c>
      <c r="G1558" s="69" t="s">
        <v>627</v>
      </c>
      <c r="H1558" s="70">
        <v>8</v>
      </c>
      <c r="I1558" s="70"/>
      <c r="J1558" s="70"/>
      <c r="K1558" s="71">
        <v>334999.99999999872</v>
      </c>
      <c r="L1558" s="6" t="s">
        <v>618</v>
      </c>
      <c r="M1558" s="6" t="s">
        <v>669</v>
      </c>
      <c r="N1558" s="6">
        <v>0</v>
      </c>
      <c r="O1558" s="6"/>
      <c r="P1558" s="6"/>
    </row>
    <row r="1559" spans="1:16" ht="15.75" customHeight="1" x14ac:dyDescent="0.3">
      <c r="A1559" s="67">
        <v>1556</v>
      </c>
      <c r="B1559" s="67" t="s">
        <v>490</v>
      </c>
      <c r="C1559" s="49" t="s">
        <v>244</v>
      </c>
      <c r="D1559" s="49" t="s">
        <v>245</v>
      </c>
      <c r="E1559" s="49" t="s">
        <v>246</v>
      </c>
      <c r="F1559" s="68">
        <v>45876</v>
      </c>
      <c r="G1559" s="69" t="s">
        <v>1225</v>
      </c>
      <c r="H1559" s="70">
        <v>96</v>
      </c>
      <c r="I1559" s="70"/>
      <c r="J1559" s="70"/>
      <c r="K1559" s="71">
        <v>659999.99999999814</v>
      </c>
      <c r="L1559" s="6" t="s">
        <v>713</v>
      </c>
      <c r="M1559" s="6" t="s">
        <v>917</v>
      </c>
      <c r="N1559" s="6">
        <v>1</v>
      </c>
      <c r="O1559" s="6"/>
      <c r="P1559" s="6"/>
    </row>
    <row r="1560" spans="1:16" ht="15.75" customHeight="1" x14ac:dyDescent="0.3">
      <c r="A1560" s="67">
        <v>1557</v>
      </c>
      <c r="B1560" s="67" t="s">
        <v>490</v>
      </c>
      <c r="C1560" s="49" t="s">
        <v>138</v>
      </c>
      <c r="D1560" s="49" t="s">
        <v>100</v>
      </c>
      <c r="E1560" s="49" t="s">
        <v>1226</v>
      </c>
      <c r="F1560" s="68">
        <v>45876</v>
      </c>
      <c r="G1560" s="69" t="s">
        <v>415</v>
      </c>
      <c r="H1560" s="70">
        <v>6</v>
      </c>
      <c r="I1560" s="70"/>
      <c r="J1560" s="70"/>
      <c r="K1560" s="71">
        <v>371249.99999999895</v>
      </c>
      <c r="L1560" s="6" t="s">
        <v>516</v>
      </c>
      <c r="M1560" s="6" t="s">
        <v>517</v>
      </c>
      <c r="N1560" s="6">
        <v>0</v>
      </c>
      <c r="O1560" s="6"/>
      <c r="P1560" s="6"/>
    </row>
    <row r="1561" spans="1:16" ht="15.75" customHeight="1" x14ac:dyDescent="0.3">
      <c r="A1561" s="67">
        <v>1558</v>
      </c>
      <c r="B1561" s="67" t="s">
        <v>430</v>
      </c>
      <c r="C1561" s="49" t="s">
        <v>244</v>
      </c>
      <c r="D1561" s="49" t="s">
        <v>245</v>
      </c>
      <c r="E1561" s="49" t="s">
        <v>246</v>
      </c>
      <c r="F1561" s="68">
        <v>45876</v>
      </c>
      <c r="G1561" s="69" t="s">
        <v>425</v>
      </c>
      <c r="H1561" s="70">
        <v>35</v>
      </c>
      <c r="I1561" s="70"/>
      <c r="J1561" s="70"/>
      <c r="K1561" s="71">
        <v>293854.16666666698</v>
      </c>
      <c r="L1561" s="6" t="s">
        <v>680</v>
      </c>
      <c r="M1561" s="6" t="s">
        <v>505</v>
      </c>
      <c r="N1561" s="6">
        <v>4</v>
      </c>
      <c r="O1561" s="6"/>
      <c r="P1561" s="6"/>
    </row>
    <row r="1562" spans="1:16" ht="15.75" customHeight="1" x14ac:dyDescent="0.3">
      <c r="A1562" s="67">
        <v>1559</v>
      </c>
      <c r="B1562" s="67" t="s">
        <v>501</v>
      </c>
      <c r="C1562" s="49" t="s">
        <v>133</v>
      </c>
      <c r="D1562" s="49" t="s">
        <v>102</v>
      </c>
      <c r="E1562" s="49" t="s">
        <v>1227</v>
      </c>
      <c r="F1562" s="68">
        <v>45877</v>
      </c>
      <c r="G1562" s="69" t="s">
        <v>415</v>
      </c>
      <c r="H1562" s="70">
        <v>3</v>
      </c>
      <c r="I1562" s="70"/>
      <c r="J1562" s="70"/>
      <c r="K1562" s="71">
        <v>159999.99999999985</v>
      </c>
      <c r="L1562" s="6" t="s">
        <v>526</v>
      </c>
      <c r="M1562" s="6" t="s">
        <v>505</v>
      </c>
      <c r="N1562" s="6">
        <v>2</v>
      </c>
      <c r="O1562" s="6"/>
      <c r="P1562" s="6"/>
    </row>
    <row r="1563" spans="1:16" ht="15.75" customHeight="1" x14ac:dyDescent="0.3">
      <c r="A1563" s="67">
        <v>1560</v>
      </c>
      <c r="B1563" s="67" t="s">
        <v>501</v>
      </c>
      <c r="C1563" s="49" t="s">
        <v>135</v>
      </c>
      <c r="D1563" s="49" t="s">
        <v>102</v>
      </c>
      <c r="E1563" s="49" t="s">
        <v>1228</v>
      </c>
      <c r="F1563" s="68">
        <v>45877</v>
      </c>
      <c r="G1563" s="69" t="s">
        <v>415</v>
      </c>
      <c r="H1563" s="70">
        <v>4</v>
      </c>
      <c r="I1563" s="70"/>
      <c r="J1563" s="70"/>
      <c r="K1563" s="71">
        <v>213333.33333333311</v>
      </c>
      <c r="L1563" s="6" t="s">
        <v>526</v>
      </c>
      <c r="M1563" s="6" t="s">
        <v>505</v>
      </c>
      <c r="N1563" s="6">
        <v>1</v>
      </c>
      <c r="O1563" s="6"/>
      <c r="P1563" s="6"/>
    </row>
    <row r="1564" spans="1:16" ht="15.75" customHeight="1" x14ac:dyDescent="0.3">
      <c r="A1564" s="67">
        <v>1561</v>
      </c>
      <c r="B1564" s="67" t="s">
        <v>501</v>
      </c>
      <c r="C1564" s="49" t="s">
        <v>138</v>
      </c>
      <c r="D1564" s="49" t="s">
        <v>100</v>
      </c>
      <c r="E1564" s="49" t="s">
        <v>1229</v>
      </c>
      <c r="F1564" s="68">
        <v>45877</v>
      </c>
      <c r="G1564" s="69" t="s">
        <v>415</v>
      </c>
      <c r="H1564" s="70">
        <v>5</v>
      </c>
      <c r="I1564" s="70"/>
      <c r="J1564" s="70"/>
      <c r="K1564" s="71">
        <v>299999.99999999971</v>
      </c>
      <c r="L1564" s="6" t="s">
        <v>618</v>
      </c>
      <c r="M1564" s="6" t="s">
        <v>669</v>
      </c>
      <c r="N1564" s="6">
        <v>0</v>
      </c>
      <c r="O1564" s="6"/>
      <c r="P1564" s="6"/>
    </row>
    <row r="1565" spans="1:16" ht="15.75" customHeight="1" x14ac:dyDescent="0.3">
      <c r="A1565" s="67">
        <v>1562</v>
      </c>
      <c r="B1565" s="67" t="s">
        <v>459</v>
      </c>
      <c r="C1565" s="49" t="s">
        <v>314</v>
      </c>
      <c r="D1565" s="49" t="s">
        <v>100</v>
      </c>
      <c r="E1565" s="49" t="s">
        <v>315</v>
      </c>
      <c r="F1565" s="68">
        <v>45876</v>
      </c>
      <c r="G1565" s="69" t="s">
        <v>906</v>
      </c>
      <c r="H1565" s="70">
        <v>1.5</v>
      </c>
      <c r="I1565" s="70"/>
      <c r="J1565" s="70"/>
      <c r="K1565" s="71">
        <v>1530000.0000000058</v>
      </c>
      <c r="L1565" s="6" t="s">
        <v>516</v>
      </c>
      <c r="M1565" s="6" t="s">
        <v>517</v>
      </c>
      <c r="N1565" s="6">
        <v>0</v>
      </c>
      <c r="O1565" s="6"/>
      <c r="P1565" s="6"/>
    </row>
    <row r="1566" spans="1:16" ht="15.75" customHeight="1" x14ac:dyDescent="0.3">
      <c r="A1566" s="67">
        <v>1563</v>
      </c>
      <c r="B1566" s="67" t="s">
        <v>459</v>
      </c>
      <c r="C1566" s="49" t="s">
        <v>244</v>
      </c>
      <c r="D1566" s="72" t="s">
        <v>245</v>
      </c>
      <c r="E1566" s="72" t="s">
        <v>246</v>
      </c>
      <c r="F1566" s="68">
        <v>45876</v>
      </c>
      <c r="G1566" s="69" t="s">
        <v>1225</v>
      </c>
      <c r="H1566" s="70">
        <v>50</v>
      </c>
      <c r="I1566" s="70"/>
      <c r="J1566" s="70"/>
      <c r="K1566" s="71">
        <v>354166.66666666797</v>
      </c>
      <c r="L1566" s="6" t="s">
        <v>713</v>
      </c>
      <c r="M1566" s="6" t="s">
        <v>917</v>
      </c>
      <c r="N1566" s="6">
        <v>1</v>
      </c>
      <c r="O1566" s="6"/>
      <c r="P1566" s="6"/>
    </row>
    <row r="1567" spans="1:16" ht="15.75" customHeight="1" x14ac:dyDescent="0.3">
      <c r="A1567" s="67">
        <v>1564</v>
      </c>
      <c r="B1567" s="67" t="s">
        <v>459</v>
      </c>
      <c r="C1567" s="49" t="s">
        <v>244</v>
      </c>
      <c r="D1567" s="72" t="s">
        <v>245</v>
      </c>
      <c r="E1567" s="72" t="s">
        <v>246</v>
      </c>
      <c r="F1567" s="68">
        <v>45877</v>
      </c>
      <c r="G1567" s="69" t="s">
        <v>1225</v>
      </c>
      <c r="H1567" s="70">
        <v>40</v>
      </c>
      <c r="I1567" s="70"/>
      <c r="J1567" s="70"/>
      <c r="K1567" s="71">
        <v>283333.33333333442</v>
      </c>
      <c r="L1567" s="6" t="s">
        <v>713</v>
      </c>
      <c r="M1567" s="6" t="s">
        <v>917</v>
      </c>
      <c r="N1567" s="6">
        <v>0</v>
      </c>
      <c r="O1567" s="6"/>
      <c r="P1567" s="6"/>
    </row>
    <row r="1568" spans="1:16" ht="15.75" customHeight="1" x14ac:dyDescent="0.3">
      <c r="A1568" s="67">
        <v>1565</v>
      </c>
      <c r="B1568" s="67" t="s">
        <v>459</v>
      </c>
      <c r="C1568" s="49" t="s">
        <v>314</v>
      </c>
      <c r="D1568" s="49" t="s">
        <v>100</v>
      </c>
      <c r="E1568" s="49" t="s">
        <v>315</v>
      </c>
      <c r="F1568" s="68">
        <v>45877</v>
      </c>
      <c r="G1568" s="69" t="s">
        <v>906</v>
      </c>
      <c r="H1568" s="70">
        <v>1.5</v>
      </c>
      <c r="I1568" s="70"/>
      <c r="J1568" s="70"/>
      <c r="K1568" s="71">
        <v>1530000.0000000058</v>
      </c>
      <c r="L1568" s="6" t="s">
        <v>713</v>
      </c>
      <c r="M1568" s="6" t="s">
        <v>517</v>
      </c>
      <c r="N1568" s="6">
        <v>0</v>
      </c>
      <c r="O1568" s="6"/>
      <c r="P1568" s="6"/>
    </row>
    <row r="1569" spans="1:16" ht="15.75" customHeight="1" x14ac:dyDescent="0.3">
      <c r="A1569" s="67">
        <v>1566</v>
      </c>
      <c r="B1569" s="67" t="s">
        <v>444</v>
      </c>
      <c r="C1569" s="49" t="s">
        <v>244</v>
      </c>
      <c r="D1569" s="49" t="s">
        <v>245</v>
      </c>
      <c r="E1569" s="49" t="s">
        <v>246</v>
      </c>
      <c r="F1569" s="68">
        <v>45876</v>
      </c>
      <c r="G1569" s="69" t="s">
        <v>1225</v>
      </c>
      <c r="H1569" s="70">
        <v>92</v>
      </c>
      <c r="I1569" s="70"/>
      <c r="J1569" s="70"/>
      <c r="K1569" s="71">
        <v>661250.00000000186</v>
      </c>
      <c r="L1569" s="6" t="s">
        <v>713</v>
      </c>
      <c r="M1569" s="6" t="s">
        <v>917</v>
      </c>
      <c r="N1569" s="6">
        <v>1</v>
      </c>
      <c r="O1569" s="6"/>
      <c r="P1569" s="6"/>
    </row>
    <row r="1570" spans="1:16" ht="15.75" customHeight="1" x14ac:dyDescent="0.3">
      <c r="A1570" s="67">
        <v>1567</v>
      </c>
      <c r="B1570" s="67" t="s">
        <v>444</v>
      </c>
      <c r="C1570" s="49" t="s">
        <v>314</v>
      </c>
      <c r="D1570" s="49" t="s">
        <v>100</v>
      </c>
      <c r="E1570" s="49" t="s">
        <v>315</v>
      </c>
      <c r="F1570" s="68">
        <v>45876</v>
      </c>
      <c r="G1570" s="69" t="s">
        <v>906</v>
      </c>
      <c r="H1570" s="70">
        <v>2</v>
      </c>
      <c r="I1570" s="70"/>
      <c r="J1570" s="70"/>
      <c r="K1570" s="71">
        <v>2070000.0000000058</v>
      </c>
      <c r="L1570" s="6" t="s">
        <v>713</v>
      </c>
      <c r="M1570" s="6" t="s">
        <v>517</v>
      </c>
      <c r="N1570" s="6">
        <v>0</v>
      </c>
      <c r="O1570" s="6"/>
      <c r="P1570" s="6"/>
    </row>
    <row r="1571" spans="1:16" ht="15.75" customHeight="1" x14ac:dyDescent="0.3">
      <c r="A1571" s="67">
        <v>1568</v>
      </c>
      <c r="B1571" s="67" t="s">
        <v>471</v>
      </c>
      <c r="C1571" s="49" t="s">
        <v>202</v>
      </c>
      <c r="D1571" s="49" t="s">
        <v>100</v>
      </c>
      <c r="E1571" s="49" t="s">
        <v>1230</v>
      </c>
      <c r="F1571" s="68">
        <v>45877</v>
      </c>
      <c r="G1571" s="69" t="s">
        <v>438</v>
      </c>
      <c r="H1571" s="70">
        <v>10</v>
      </c>
      <c r="I1571" s="70"/>
      <c r="J1571" s="70"/>
      <c r="K1571" s="71">
        <v>237187.50000000067</v>
      </c>
      <c r="L1571" s="6" t="s">
        <v>519</v>
      </c>
      <c r="M1571" s="74" t="s">
        <v>510</v>
      </c>
      <c r="N1571" s="6">
        <v>4</v>
      </c>
      <c r="O1571" s="6"/>
      <c r="P1571" s="6"/>
    </row>
    <row r="1572" spans="1:16" ht="15.75" customHeight="1" x14ac:dyDescent="0.3">
      <c r="A1572" s="67">
        <v>1569</v>
      </c>
      <c r="B1572" s="67" t="s">
        <v>471</v>
      </c>
      <c r="C1572" s="49" t="s">
        <v>587</v>
      </c>
      <c r="D1572" s="49" t="s">
        <v>100</v>
      </c>
      <c r="E1572" s="49" t="s">
        <v>1231</v>
      </c>
      <c r="F1572" s="68">
        <v>45877</v>
      </c>
      <c r="G1572" s="69" t="s">
        <v>415</v>
      </c>
      <c r="H1572" s="70">
        <v>14</v>
      </c>
      <c r="I1572" s="70"/>
      <c r="J1572" s="70"/>
      <c r="K1572" s="71">
        <v>603750.00000000163</v>
      </c>
      <c r="L1572" s="6" t="s">
        <v>680</v>
      </c>
      <c r="M1572" s="74" t="s">
        <v>510</v>
      </c>
      <c r="N1572" s="6">
        <v>1</v>
      </c>
      <c r="O1572" s="6"/>
      <c r="P1572" s="6"/>
    </row>
    <row r="1573" spans="1:16" ht="15.75" customHeight="1" x14ac:dyDescent="0.3">
      <c r="A1573" s="67">
        <v>1570</v>
      </c>
      <c r="B1573" s="67" t="s">
        <v>444</v>
      </c>
      <c r="C1573" s="49" t="s">
        <v>138</v>
      </c>
      <c r="D1573" s="49" t="s">
        <v>100</v>
      </c>
      <c r="E1573" s="49" t="s">
        <v>1232</v>
      </c>
      <c r="F1573" s="68">
        <v>45877</v>
      </c>
      <c r="G1573" s="69" t="s">
        <v>415</v>
      </c>
      <c r="H1573" s="70">
        <v>6</v>
      </c>
      <c r="I1573" s="70"/>
      <c r="J1573" s="70"/>
      <c r="K1573" s="71">
        <v>388125.00000000105</v>
      </c>
      <c r="L1573" s="6" t="s">
        <v>554</v>
      </c>
      <c r="M1573" s="6" t="s">
        <v>517</v>
      </c>
      <c r="N1573" s="6">
        <v>0</v>
      </c>
      <c r="O1573" s="6"/>
      <c r="P1573" s="6"/>
    </row>
    <row r="1574" spans="1:16" ht="15.75" customHeight="1" x14ac:dyDescent="0.3">
      <c r="A1574" s="67">
        <v>1571</v>
      </c>
      <c r="B1574" s="67" t="s">
        <v>444</v>
      </c>
      <c r="C1574" s="49" t="s">
        <v>138</v>
      </c>
      <c r="D1574" s="49" t="s">
        <v>100</v>
      </c>
      <c r="E1574" s="49" t="s">
        <v>1232</v>
      </c>
      <c r="F1574" s="68">
        <v>45877</v>
      </c>
      <c r="G1574" s="69" t="s">
        <v>415</v>
      </c>
      <c r="H1574" s="70">
        <v>3</v>
      </c>
      <c r="I1574" s="70"/>
      <c r="J1574" s="70"/>
      <c r="K1574" s="71">
        <v>194062.50000000052</v>
      </c>
      <c r="L1574" s="6" t="s">
        <v>507</v>
      </c>
      <c r="M1574" s="6" t="s">
        <v>505</v>
      </c>
      <c r="N1574" s="6">
        <v>1</v>
      </c>
      <c r="O1574" s="6"/>
      <c r="P1574" s="6"/>
    </row>
    <row r="1575" spans="1:16" ht="15.75" customHeight="1" x14ac:dyDescent="0.3">
      <c r="A1575" s="67">
        <v>1572</v>
      </c>
      <c r="B1575" s="67" t="s">
        <v>444</v>
      </c>
      <c r="C1575" s="49" t="s">
        <v>502</v>
      </c>
      <c r="D1575" s="49" t="s">
        <v>100</v>
      </c>
      <c r="E1575" s="49" t="s">
        <v>1233</v>
      </c>
      <c r="F1575" s="68">
        <v>45877</v>
      </c>
      <c r="G1575" s="69" t="s">
        <v>426</v>
      </c>
      <c r="H1575" s="70">
        <v>3</v>
      </c>
      <c r="I1575" s="70"/>
      <c r="J1575" s="70"/>
      <c r="K1575" s="71">
        <v>129375.00000000036</v>
      </c>
      <c r="L1575" s="6" t="s">
        <v>507</v>
      </c>
      <c r="M1575" s="6" t="s">
        <v>505</v>
      </c>
      <c r="N1575" s="6">
        <v>0</v>
      </c>
      <c r="O1575" s="6"/>
      <c r="P1575" s="6"/>
    </row>
    <row r="1576" spans="1:16" ht="15.75" customHeight="1" x14ac:dyDescent="0.3">
      <c r="A1576" s="67">
        <v>1573</v>
      </c>
      <c r="B1576" s="67" t="s">
        <v>444</v>
      </c>
      <c r="C1576" s="49" t="s">
        <v>84</v>
      </c>
      <c r="D1576" s="49" t="s">
        <v>79</v>
      </c>
      <c r="E1576" s="49" t="s">
        <v>1234</v>
      </c>
      <c r="F1576" s="68">
        <v>45877</v>
      </c>
      <c r="G1576" s="69" t="s">
        <v>443</v>
      </c>
      <c r="H1576" s="70">
        <v>4</v>
      </c>
      <c r="I1576" s="70"/>
      <c r="J1576" s="70"/>
      <c r="K1576" s="71">
        <v>20125.000000000055</v>
      </c>
      <c r="L1576" s="6" t="s">
        <v>554</v>
      </c>
      <c r="M1576" s="6" t="s">
        <v>517</v>
      </c>
      <c r="N1576" s="6">
        <v>0</v>
      </c>
      <c r="O1576" s="6"/>
      <c r="P1576" s="6"/>
    </row>
    <row r="1577" spans="1:16" ht="15.75" customHeight="1" x14ac:dyDescent="0.3">
      <c r="A1577" s="67">
        <v>1574</v>
      </c>
      <c r="B1577" s="67" t="s">
        <v>463</v>
      </c>
      <c r="C1577" s="49" t="s">
        <v>135</v>
      </c>
      <c r="D1577" s="49" t="s">
        <v>102</v>
      </c>
      <c r="E1577" s="49" t="s">
        <v>1235</v>
      </c>
      <c r="F1577" s="68">
        <v>45877</v>
      </c>
      <c r="G1577" s="69" t="s">
        <v>415</v>
      </c>
      <c r="H1577" s="70">
        <v>6</v>
      </c>
      <c r="I1577" s="70"/>
      <c r="J1577" s="70"/>
      <c r="K1577" s="71">
        <v>334999.99999999872</v>
      </c>
      <c r="L1577" s="6" t="s">
        <v>526</v>
      </c>
      <c r="M1577" s="6" t="s">
        <v>505</v>
      </c>
      <c r="N1577" s="6">
        <v>6</v>
      </c>
      <c r="O1577" s="6"/>
      <c r="P1577" s="6"/>
    </row>
    <row r="1578" spans="1:16" ht="15.75" customHeight="1" x14ac:dyDescent="0.3">
      <c r="A1578" s="67">
        <v>1575</v>
      </c>
      <c r="B1578" s="67" t="s">
        <v>463</v>
      </c>
      <c r="C1578" s="49" t="s">
        <v>625</v>
      </c>
      <c r="D1578" s="49" t="s">
        <v>100</v>
      </c>
      <c r="E1578" s="49" t="s">
        <v>1236</v>
      </c>
      <c r="F1578" s="68">
        <v>45877</v>
      </c>
      <c r="G1578" s="69" t="s">
        <v>627</v>
      </c>
      <c r="H1578" s="70">
        <v>5</v>
      </c>
      <c r="I1578" s="70"/>
      <c r="J1578" s="70"/>
      <c r="K1578" s="71">
        <v>209374.99999999921</v>
      </c>
      <c r="L1578" s="6" t="s">
        <v>618</v>
      </c>
      <c r="M1578" s="6" t="s">
        <v>669</v>
      </c>
      <c r="N1578" s="6">
        <v>0</v>
      </c>
      <c r="O1578" s="6"/>
      <c r="P1578" s="6"/>
    </row>
    <row r="1579" spans="1:16" ht="15.75" customHeight="1" x14ac:dyDescent="0.3">
      <c r="A1579" s="67">
        <v>1576</v>
      </c>
      <c r="B1579" s="67" t="s">
        <v>430</v>
      </c>
      <c r="C1579" s="49" t="s">
        <v>202</v>
      </c>
      <c r="D1579" s="49" t="s">
        <v>100</v>
      </c>
      <c r="E1579" s="49" t="s">
        <v>1237</v>
      </c>
      <c r="F1579" s="68">
        <v>45876</v>
      </c>
      <c r="G1579" s="69" t="s">
        <v>438</v>
      </c>
      <c r="H1579" s="70">
        <v>12</v>
      </c>
      <c r="I1579" s="70"/>
      <c r="J1579" s="70"/>
      <c r="K1579" s="71">
        <v>255750.00000000026</v>
      </c>
      <c r="L1579" s="6" t="s">
        <v>680</v>
      </c>
      <c r="M1579" s="6" t="s">
        <v>505</v>
      </c>
      <c r="N1579" s="6">
        <v>4</v>
      </c>
      <c r="O1579" s="6"/>
      <c r="P1579" s="6"/>
    </row>
    <row r="1580" spans="1:16" ht="15.75" customHeight="1" x14ac:dyDescent="0.3">
      <c r="A1580" s="67">
        <v>1577</v>
      </c>
      <c r="B1580" s="67" t="s">
        <v>490</v>
      </c>
      <c r="C1580" s="49" t="s">
        <v>138</v>
      </c>
      <c r="D1580" s="49" t="s">
        <v>100</v>
      </c>
      <c r="E1580" s="49" t="s">
        <v>1238</v>
      </c>
      <c r="F1580" s="68">
        <v>45877</v>
      </c>
      <c r="G1580" s="69" t="s">
        <v>415</v>
      </c>
      <c r="H1580" s="70">
        <v>1</v>
      </c>
      <c r="I1580" s="70"/>
      <c r="J1580" s="70"/>
      <c r="K1580" s="71">
        <v>61874.999999999818</v>
      </c>
      <c r="L1580" s="6" t="s">
        <v>516</v>
      </c>
      <c r="M1580" s="6" t="s">
        <v>517</v>
      </c>
      <c r="N1580" s="6">
        <v>0</v>
      </c>
      <c r="O1580" s="6"/>
      <c r="P1580" s="6"/>
    </row>
    <row r="1581" spans="1:16" ht="15.75" customHeight="1" x14ac:dyDescent="0.3">
      <c r="A1581" s="67">
        <v>1578</v>
      </c>
      <c r="B1581" s="67" t="s">
        <v>490</v>
      </c>
      <c r="C1581" s="49" t="s">
        <v>502</v>
      </c>
      <c r="D1581" s="49" t="s">
        <v>100</v>
      </c>
      <c r="E1581" s="49" t="s">
        <v>1239</v>
      </c>
      <c r="F1581" s="68">
        <v>45877</v>
      </c>
      <c r="G1581" s="69" t="s">
        <v>426</v>
      </c>
      <c r="H1581" s="70">
        <v>4</v>
      </c>
      <c r="I1581" s="70"/>
      <c r="J1581" s="70"/>
      <c r="K1581" s="71">
        <v>164999.99999999953</v>
      </c>
      <c r="L1581" s="6" t="s">
        <v>507</v>
      </c>
      <c r="M1581" s="6" t="s">
        <v>505</v>
      </c>
      <c r="N1581" s="6">
        <v>3</v>
      </c>
      <c r="O1581" s="6"/>
      <c r="P1581" s="6"/>
    </row>
    <row r="1582" spans="1:16" ht="15.75" customHeight="1" x14ac:dyDescent="0.3">
      <c r="A1582" s="67">
        <v>1579</v>
      </c>
      <c r="B1582" s="67" t="s">
        <v>490</v>
      </c>
      <c r="C1582" s="49" t="s">
        <v>202</v>
      </c>
      <c r="D1582" s="49" t="s">
        <v>100</v>
      </c>
      <c r="E1582" s="49" t="s">
        <v>1240</v>
      </c>
      <c r="F1582" s="68">
        <v>45877</v>
      </c>
      <c r="G1582" s="69" t="s">
        <v>438</v>
      </c>
      <c r="H1582" s="70">
        <v>9</v>
      </c>
      <c r="I1582" s="70"/>
      <c r="J1582" s="70"/>
      <c r="K1582" s="71">
        <v>204187.49999999942</v>
      </c>
      <c r="L1582" s="6" t="s">
        <v>680</v>
      </c>
      <c r="M1582" s="6" t="s">
        <v>1166</v>
      </c>
      <c r="N1582" s="6">
        <v>2</v>
      </c>
      <c r="O1582" s="6"/>
      <c r="P1582" s="6"/>
    </row>
    <row r="1583" spans="1:16" ht="15.75" customHeight="1" x14ac:dyDescent="0.3">
      <c r="A1583" s="67">
        <v>1580</v>
      </c>
      <c r="B1583" s="67" t="s">
        <v>430</v>
      </c>
      <c r="C1583" s="49" t="s">
        <v>138</v>
      </c>
      <c r="D1583" s="49" t="s">
        <v>100</v>
      </c>
      <c r="E1583" s="49" t="s">
        <v>1241</v>
      </c>
      <c r="F1583" s="68">
        <v>45877</v>
      </c>
      <c r="G1583" s="69" t="s">
        <v>415</v>
      </c>
      <c r="H1583" s="70">
        <v>6</v>
      </c>
      <c r="I1583" s="70"/>
      <c r="J1583" s="70"/>
      <c r="K1583" s="71">
        <v>348750.00000000035</v>
      </c>
      <c r="L1583" s="6" t="s">
        <v>554</v>
      </c>
      <c r="M1583" s="6" t="s">
        <v>517</v>
      </c>
      <c r="N1583" s="6">
        <v>0</v>
      </c>
      <c r="O1583" s="6"/>
      <c r="P1583" s="6"/>
    </row>
    <row r="1584" spans="1:16" ht="15.75" customHeight="1" x14ac:dyDescent="0.3">
      <c r="A1584" s="67">
        <v>1581</v>
      </c>
      <c r="B1584" s="67" t="s">
        <v>430</v>
      </c>
      <c r="C1584" s="49" t="s">
        <v>109</v>
      </c>
      <c r="D1584" s="72" t="s">
        <v>102</v>
      </c>
      <c r="E1584" s="72" t="s">
        <v>1242</v>
      </c>
      <c r="F1584" s="68">
        <v>45877</v>
      </c>
      <c r="G1584" s="69" t="s">
        <v>415</v>
      </c>
      <c r="H1584" s="70">
        <v>33</v>
      </c>
      <c r="I1584" s="70"/>
      <c r="J1584" s="70"/>
      <c r="K1584" s="71">
        <v>255750.00000000026</v>
      </c>
      <c r="L1584" s="6" t="s">
        <v>696</v>
      </c>
      <c r="M1584" s="6" t="s">
        <v>505</v>
      </c>
      <c r="N1584" s="6">
        <v>4</v>
      </c>
      <c r="O1584" s="6"/>
      <c r="P1584" s="6"/>
    </row>
    <row r="1585" spans="1:16" ht="15.75" customHeight="1" x14ac:dyDescent="0.3">
      <c r="A1585" s="67">
        <v>1582</v>
      </c>
      <c r="B1585" s="67" t="s">
        <v>474</v>
      </c>
      <c r="C1585" s="72" t="s">
        <v>146</v>
      </c>
      <c r="D1585" s="72" t="s">
        <v>100</v>
      </c>
      <c r="E1585" s="72" t="s">
        <v>1243</v>
      </c>
      <c r="F1585" s="68">
        <v>45877</v>
      </c>
      <c r="G1585" s="69" t="s">
        <v>451</v>
      </c>
      <c r="H1585" s="70">
        <v>0.7</v>
      </c>
      <c r="I1585" s="70"/>
      <c r="J1585" s="70"/>
      <c r="K1585" s="71">
        <v>122500.00000000022</v>
      </c>
      <c r="L1585" s="6" t="s">
        <v>576</v>
      </c>
      <c r="M1585" s="6" t="s">
        <v>683</v>
      </c>
      <c r="N1585" s="6">
        <v>1</v>
      </c>
      <c r="O1585" s="6"/>
      <c r="P1585" s="6"/>
    </row>
    <row r="1586" spans="1:16" ht="15.75" customHeight="1" x14ac:dyDescent="0.3">
      <c r="A1586" s="67">
        <v>1583</v>
      </c>
      <c r="B1586" s="67" t="s">
        <v>497</v>
      </c>
      <c r="C1586" s="49" t="s">
        <v>1094</v>
      </c>
      <c r="D1586" s="72" t="s">
        <v>102</v>
      </c>
      <c r="E1586" s="72" t="s">
        <v>1244</v>
      </c>
      <c r="F1586" s="68">
        <v>45877</v>
      </c>
      <c r="G1586" s="69" t="s">
        <v>415</v>
      </c>
      <c r="H1586" s="70">
        <v>4</v>
      </c>
      <c r="I1586" s="70"/>
      <c r="J1586" s="70"/>
      <c r="K1586" s="71">
        <v>215625.00000000061</v>
      </c>
      <c r="L1586" s="6" t="s">
        <v>509</v>
      </c>
      <c r="M1586" s="6" t="s">
        <v>505</v>
      </c>
      <c r="N1586" s="6">
        <v>3</v>
      </c>
      <c r="O1586" s="6"/>
      <c r="P1586" s="6"/>
    </row>
    <row r="1587" spans="1:16" ht="15.75" customHeight="1" x14ac:dyDescent="0.3">
      <c r="A1587" s="67">
        <v>1584</v>
      </c>
      <c r="B1587" s="67" t="s">
        <v>497</v>
      </c>
      <c r="C1587" s="49" t="s">
        <v>128</v>
      </c>
      <c r="D1587" s="72" t="s">
        <v>102</v>
      </c>
      <c r="E1587" s="72" t="s">
        <v>1245</v>
      </c>
      <c r="F1587" s="68">
        <v>45877</v>
      </c>
      <c r="G1587" s="69" t="s">
        <v>415</v>
      </c>
      <c r="H1587" s="70">
        <v>3</v>
      </c>
      <c r="I1587" s="70"/>
      <c r="J1587" s="70"/>
      <c r="K1587" s="71">
        <v>129375.00000000036</v>
      </c>
      <c r="L1587" s="6" t="s">
        <v>509</v>
      </c>
      <c r="M1587" s="6" t="s">
        <v>505</v>
      </c>
      <c r="N1587" s="6">
        <v>1</v>
      </c>
      <c r="O1587" s="6"/>
      <c r="P1587" s="6"/>
    </row>
    <row r="1588" spans="1:16" ht="15.75" customHeight="1" x14ac:dyDescent="0.3">
      <c r="A1588" s="67">
        <v>1585</v>
      </c>
      <c r="B1588" s="67" t="s">
        <v>499</v>
      </c>
      <c r="C1588" s="49" t="s">
        <v>202</v>
      </c>
      <c r="D1588" s="49" t="s">
        <v>100</v>
      </c>
      <c r="E1588" s="49" t="s">
        <v>1246</v>
      </c>
      <c r="F1588" s="68">
        <v>45878</v>
      </c>
      <c r="G1588" s="69" t="s">
        <v>456</v>
      </c>
      <c r="H1588" s="70">
        <v>10</v>
      </c>
      <c r="I1588" s="70"/>
      <c r="J1588" s="70"/>
      <c r="K1588" s="71">
        <v>33333.333333333299</v>
      </c>
      <c r="L1588" s="6" t="s">
        <v>507</v>
      </c>
      <c r="M1588" s="6" t="s">
        <v>505</v>
      </c>
      <c r="N1588" s="6">
        <v>2</v>
      </c>
      <c r="O1588" s="6"/>
      <c r="P1588" s="6"/>
    </row>
    <row r="1589" spans="1:16" ht="15.75" customHeight="1" x14ac:dyDescent="0.3">
      <c r="A1589" s="67">
        <v>1586</v>
      </c>
      <c r="B1589" s="67" t="s">
        <v>499</v>
      </c>
      <c r="C1589" s="49" t="s">
        <v>202</v>
      </c>
      <c r="D1589" s="49" t="s">
        <v>100</v>
      </c>
      <c r="E1589" s="49" t="s">
        <v>1246</v>
      </c>
      <c r="F1589" s="68">
        <v>45878</v>
      </c>
      <c r="G1589" s="69" t="s">
        <v>438</v>
      </c>
      <c r="H1589" s="70">
        <v>10</v>
      </c>
      <c r="I1589" s="70"/>
      <c r="J1589" s="70"/>
      <c r="K1589" s="71">
        <v>219999.99999999977</v>
      </c>
      <c r="L1589" s="6" t="s">
        <v>507</v>
      </c>
      <c r="M1589" s="6" t="s">
        <v>505</v>
      </c>
      <c r="N1589" s="6">
        <v>1</v>
      </c>
      <c r="O1589" s="6"/>
      <c r="P1589" s="6"/>
    </row>
    <row r="1590" spans="1:16" ht="15.75" customHeight="1" x14ac:dyDescent="0.3">
      <c r="A1590" s="67">
        <v>1587</v>
      </c>
      <c r="B1590" s="67" t="s">
        <v>499</v>
      </c>
      <c r="C1590" s="49" t="s">
        <v>273</v>
      </c>
      <c r="D1590" s="49" t="s">
        <v>100</v>
      </c>
      <c r="E1590" s="49" t="s">
        <v>274</v>
      </c>
      <c r="F1590" s="68">
        <v>45878</v>
      </c>
      <c r="G1590" s="69" t="s">
        <v>715</v>
      </c>
      <c r="H1590" s="70">
        <v>1</v>
      </c>
      <c r="I1590" s="70"/>
      <c r="J1590" s="70"/>
      <c r="K1590" s="71">
        <v>1919999.9999999981</v>
      </c>
      <c r="L1590" s="6" t="s">
        <v>507</v>
      </c>
      <c r="M1590" s="6" t="s">
        <v>505</v>
      </c>
      <c r="N1590" s="6">
        <v>1</v>
      </c>
      <c r="O1590" s="6"/>
      <c r="P1590" s="6"/>
    </row>
    <row r="1591" spans="1:16" ht="15.75" customHeight="1" x14ac:dyDescent="0.3">
      <c r="A1591" s="67">
        <v>1588</v>
      </c>
      <c r="B1591" s="67" t="s">
        <v>499</v>
      </c>
      <c r="C1591" s="49" t="s">
        <v>85</v>
      </c>
      <c r="D1591" s="49" t="s">
        <v>79</v>
      </c>
      <c r="E1591" s="49" t="s">
        <v>1247</v>
      </c>
      <c r="F1591" s="68">
        <v>45878</v>
      </c>
      <c r="G1591" s="69" t="s">
        <v>443</v>
      </c>
      <c r="H1591" s="70">
        <v>9</v>
      </c>
      <c r="I1591" s="70"/>
      <c r="J1591" s="70"/>
      <c r="K1591" s="71">
        <v>41999.999999999956</v>
      </c>
      <c r="L1591" s="6" t="s">
        <v>516</v>
      </c>
      <c r="M1591" s="6" t="s">
        <v>517</v>
      </c>
      <c r="N1591" s="6">
        <v>0</v>
      </c>
      <c r="O1591" s="6"/>
      <c r="P1591" s="6"/>
    </row>
    <row r="1592" spans="1:16" ht="15.75" customHeight="1" x14ac:dyDescent="0.3">
      <c r="A1592" s="67">
        <v>1589</v>
      </c>
      <c r="B1592" s="67" t="s">
        <v>499</v>
      </c>
      <c r="C1592" s="49" t="s">
        <v>85</v>
      </c>
      <c r="D1592" s="49" t="s">
        <v>79</v>
      </c>
      <c r="E1592" s="49" t="s">
        <v>1247</v>
      </c>
      <c r="F1592" s="68">
        <v>45878</v>
      </c>
      <c r="G1592" s="69" t="s">
        <v>450</v>
      </c>
      <c r="H1592" s="70">
        <v>9</v>
      </c>
      <c r="I1592" s="70"/>
      <c r="J1592" s="70"/>
      <c r="K1592" s="71">
        <v>17999.999999999982</v>
      </c>
      <c r="L1592" s="6" t="s">
        <v>516</v>
      </c>
      <c r="M1592" s="6" t="s">
        <v>517</v>
      </c>
      <c r="N1592" s="6">
        <v>0</v>
      </c>
      <c r="O1592" s="6"/>
      <c r="P1592" s="6"/>
    </row>
    <row r="1593" spans="1:16" ht="15.75" customHeight="1" x14ac:dyDescent="0.3">
      <c r="A1593" s="67">
        <v>1590</v>
      </c>
      <c r="B1593" s="67" t="s">
        <v>499</v>
      </c>
      <c r="C1593" s="49" t="s">
        <v>138</v>
      </c>
      <c r="D1593" s="49" t="s">
        <v>100</v>
      </c>
      <c r="E1593" s="49" t="s">
        <v>1248</v>
      </c>
      <c r="F1593" s="68">
        <v>45877</v>
      </c>
      <c r="G1593" s="69" t="s">
        <v>415</v>
      </c>
      <c r="H1593" s="70">
        <v>6</v>
      </c>
      <c r="I1593" s="70"/>
      <c r="J1593" s="70"/>
      <c r="K1593" s="71">
        <v>359999.99999999965</v>
      </c>
      <c r="L1593" s="6" t="s">
        <v>516</v>
      </c>
      <c r="M1593" s="6" t="s">
        <v>517</v>
      </c>
      <c r="N1593" s="6">
        <v>0</v>
      </c>
      <c r="O1593" s="6"/>
      <c r="P1593" s="6"/>
    </row>
    <row r="1594" spans="1:16" ht="15.75" customHeight="1" x14ac:dyDescent="0.3">
      <c r="A1594" s="67">
        <v>1591</v>
      </c>
      <c r="B1594" s="67" t="s">
        <v>499</v>
      </c>
      <c r="C1594" s="49" t="s">
        <v>202</v>
      </c>
      <c r="D1594" s="49" t="s">
        <v>100</v>
      </c>
      <c r="E1594" s="49" t="s">
        <v>1249</v>
      </c>
      <c r="F1594" s="68">
        <v>45877</v>
      </c>
      <c r="G1594" s="69" t="s">
        <v>438</v>
      </c>
      <c r="H1594" s="70">
        <v>15</v>
      </c>
      <c r="I1594" s="70"/>
      <c r="J1594" s="70"/>
      <c r="K1594" s="71">
        <v>329999.99999999965</v>
      </c>
      <c r="L1594" s="6" t="s">
        <v>507</v>
      </c>
      <c r="M1594" s="6" t="s">
        <v>505</v>
      </c>
      <c r="N1594" s="6">
        <v>1</v>
      </c>
      <c r="O1594" s="6"/>
      <c r="P1594" s="6"/>
    </row>
    <row r="1595" spans="1:16" ht="15.75" customHeight="1" x14ac:dyDescent="0.3">
      <c r="A1595" s="67">
        <v>1592</v>
      </c>
      <c r="B1595" s="67" t="s">
        <v>482</v>
      </c>
      <c r="C1595" s="49" t="s">
        <v>146</v>
      </c>
      <c r="D1595" s="49" t="s">
        <v>100</v>
      </c>
      <c r="E1595" s="49" t="s">
        <v>1250</v>
      </c>
      <c r="F1595" s="68">
        <v>45878</v>
      </c>
      <c r="G1595" s="69" t="s">
        <v>451</v>
      </c>
      <c r="H1595" s="70">
        <v>3</v>
      </c>
      <c r="I1595" s="70"/>
      <c r="J1595" s="70"/>
      <c r="K1595" s="71">
        <v>502499.99999999808</v>
      </c>
      <c r="L1595" s="6" t="s">
        <v>576</v>
      </c>
      <c r="M1595" s="6" t="s">
        <v>665</v>
      </c>
      <c r="N1595" s="6">
        <v>0</v>
      </c>
      <c r="O1595" s="6"/>
      <c r="P1595" s="6"/>
    </row>
    <row r="1596" spans="1:16" ht="15.75" customHeight="1" x14ac:dyDescent="0.3">
      <c r="A1596" s="67">
        <v>1593</v>
      </c>
      <c r="B1596" s="67" t="s">
        <v>459</v>
      </c>
      <c r="C1596" s="49" t="s">
        <v>346</v>
      </c>
      <c r="D1596" s="49" t="s">
        <v>100</v>
      </c>
      <c r="E1596" s="49" t="s">
        <v>347</v>
      </c>
      <c r="F1596" s="68">
        <v>45878</v>
      </c>
      <c r="G1596" s="69" t="s">
        <v>1251</v>
      </c>
      <c r="H1596" s="70">
        <v>7</v>
      </c>
      <c r="I1596" s="70"/>
      <c r="J1596" s="70"/>
      <c r="K1596" s="71">
        <v>595000.00000000221</v>
      </c>
      <c r="L1596" s="6" t="s">
        <v>713</v>
      </c>
      <c r="M1596" s="6" t="s">
        <v>917</v>
      </c>
      <c r="N1596" s="6">
        <v>0</v>
      </c>
      <c r="O1596" s="6"/>
      <c r="P1596" s="6"/>
    </row>
    <row r="1597" spans="1:16" ht="15.75" customHeight="1" x14ac:dyDescent="0.3">
      <c r="A1597" s="67">
        <v>1594</v>
      </c>
      <c r="B1597" s="67" t="s">
        <v>501</v>
      </c>
      <c r="C1597" s="49" t="s">
        <v>128</v>
      </c>
      <c r="D1597" s="49" t="s">
        <v>102</v>
      </c>
      <c r="E1597" s="49" t="s">
        <v>1252</v>
      </c>
      <c r="F1597" s="68">
        <v>45878</v>
      </c>
      <c r="G1597" s="69" t="s">
        <v>415</v>
      </c>
      <c r="H1597" s="70">
        <v>7</v>
      </c>
      <c r="I1597" s="70"/>
      <c r="J1597" s="70"/>
      <c r="K1597" s="71">
        <v>279999.99999999971</v>
      </c>
      <c r="L1597" s="6" t="s">
        <v>526</v>
      </c>
      <c r="M1597" s="6" t="s">
        <v>505</v>
      </c>
      <c r="N1597" s="6">
        <v>9</v>
      </c>
      <c r="O1597" s="6"/>
      <c r="P1597" s="6"/>
    </row>
    <row r="1598" spans="1:16" ht="15.75" customHeight="1" x14ac:dyDescent="0.3">
      <c r="A1598" s="67">
        <v>1595</v>
      </c>
      <c r="B1598" s="67" t="s">
        <v>535</v>
      </c>
      <c r="C1598" s="49" t="s">
        <v>126</v>
      </c>
      <c r="D1598" s="49" t="s">
        <v>102</v>
      </c>
      <c r="E1598" s="49" t="s">
        <v>1253</v>
      </c>
      <c r="F1598" s="68">
        <v>45847</v>
      </c>
      <c r="G1598" s="69" t="s">
        <v>415</v>
      </c>
      <c r="H1598" s="70">
        <v>7</v>
      </c>
      <c r="I1598" s="70"/>
      <c r="J1598" s="70"/>
      <c r="K1598" s="71">
        <v>152298.6111111108</v>
      </c>
      <c r="L1598" s="6" t="s">
        <v>509</v>
      </c>
      <c r="M1598" s="6" t="s">
        <v>580</v>
      </c>
      <c r="N1598" s="6">
        <v>1</v>
      </c>
      <c r="O1598" s="6"/>
      <c r="P1598" s="6"/>
    </row>
    <row r="1599" spans="1:16" ht="15.75" customHeight="1" x14ac:dyDescent="0.3">
      <c r="A1599" s="67">
        <v>1596</v>
      </c>
      <c r="B1599" s="67" t="s">
        <v>535</v>
      </c>
      <c r="C1599" s="49" t="s">
        <v>138</v>
      </c>
      <c r="D1599" s="49" t="s">
        <v>100</v>
      </c>
      <c r="E1599" s="49" t="s">
        <v>1254</v>
      </c>
      <c r="F1599" s="68">
        <v>45847</v>
      </c>
      <c r="G1599" s="69" t="s">
        <v>415</v>
      </c>
      <c r="H1599" s="70">
        <v>6</v>
      </c>
      <c r="I1599" s="70"/>
      <c r="J1599" s="70"/>
      <c r="K1599" s="71">
        <v>365624.9999999993</v>
      </c>
      <c r="L1599" s="6" t="s">
        <v>509</v>
      </c>
      <c r="M1599" s="6" t="s">
        <v>517</v>
      </c>
      <c r="N1599" s="6">
        <v>0</v>
      </c>
      <c r="O1599" s="6"/>
      <c r="P1599" s="6"/>
    </row>
    <row r="1600" spans="1:16" ht="15.75" customHeight="1" x14ac:dyDescent="0.3">
      <c r="A1600" s="67">
        <v>1597</v>
      </c>
      <c r="B1600" s="67" t="s">
        <v>535</v>
      </c>
      <c r="C1600" s="49" t="s">
        <v>138</v>
      </c>
      <c r="D1600" s="49" t="s">
        <v>100</v>
      </c>
      <c r="E1600" s="49" t="s">
        <v>1254</v>
      </c>
      <c r="F1600" s="68">
        <v>45878</v>
      </c>
      <c r="G1600" s="69" t="s">
        <v>415</v>
      </c>
      <c r="H1600" s="70">
        <v>4</v>
      </c>
      <c r="I1600" s="70"/>
      <c r="J1600" s="70"/>
      <c r="K1600" s="71">
        <v>243749.99999999953</v>
      </c>
      <c r="L1600" s="6" t="s">
        <v>509</v>
      </c>
      <c r="M1600" s="6" t="s">
        <v>517</v>
      </c>
      <c r="N1600" s="6">
        <v>0</v>
      </c>
      <c r="O1600" s="6"/>
      <c r="P1600" s="6"/>
    </row>
    <row r="1601" spans="1:16" ht="15.75" customHeight="1" x14ac:dyDescent="0.3">
      <c r="A1601" s="67">
        <v>1598</v>
      </c>
      <c r="B1601" s="67" t="s">
        <v>535</v>
      </c>
      <c r="C1601" s="49" t="s">
        <v>109</v>
      </c>
      <c r="D1601" s="49" t="s">
        <v>102</v>
      </c>
      <c r="E1601" s="49" t="s">
        <v>1255</v>
      </c>
      <c r="F1601" s="68">
        <v>45878</v>
      </c>
      <c r="G1601" s="69" t="s">
        <v>415</v>
      </c>
      <c r="H1601" s="70">
        <v>14</v>
      </c>
      <c r="I1601" s="70"/>
      <c r="J1601" s="70"/>
      <c r="K1601" s="71">
        <v>113749.99999999978</v>
      </c>
      <c r="L1601" s="6" t="s">
        <v>696</v>
      </c>
      <c r="M1601" s="6" t="s">
        <v>580</v>
      </c>
      <c r="N1601" s="6">
        <v>3</v>
      </c>
      <c r="O1601" s="6"/>
      <c r="P1601" s="6"/>
    </row>
    <row r="1602" spans="1:16" ht="15.75" customHeight="1" x14ac:dyDescent="0.3">
      <c r="A1602" s="67">
        <v>1599</v>
      </c>
      <c r="B1602" s="67" t="s">
        <v>535</v>
      </c>
      <c r="C1602" s="49" t="s">
        <v>125</v>
      </c>
      <c r="D1602" s="49" t="s">
        <v>102</v>
      </c>
      <c r="E1602" s="49" t="s">
        <v>1256</v>
      </c>
      <c r="F1602" s="68">
        <v>45878</v>
      </c>
      <c r="G1602" s="69" t="s">
        <v>415</v>
      </c>
      <c r="H1602" s="70">
        <v>7</v>
      </c>
      <c r="I1602" s="70"/>
      <c r="J1602" s="70"/>
      <c r="K1602" s="71">
        <v>125440.97222222197</v>
      </c>
      <c r="L1602" s="6" t="s">
        <v>696</v>
      </c>
      <c r="M1602" s="6" t="s">
        <v>580</v>
      </c>
      <c r="N1602" s="6">
        <v>1</v>
      </c>
      <c r="O1602" s="6"/>
      <c r="P1602" s="6"/>
    </row>
    <row r="1603" spans="1:16" ht="15.75" customHeight="1" x14ac:dyDescent="0.3">
      <c r="A1603" s="67">
        <v>1600</v>
      </c>
      <c r="B1603" s="67" t="s">
        <v>463</v>
      </c>
      <c r="C1603" s="49" t="s">
        <v>625</v>
      </c>
      <c r="D1603" s="49" t="s">
        <v>100</v>
      </c>
      <c r="E1603" s="49" t="s">
        <v>1257</v>
      </c>
      <c r="F1603" s="68">
        <v>45878</v>
      </c>
      <c r="G1603" s="69" t="s">
        <v>944</v>
      </c>
      <c r="H1603" s="70">
        <v>5</v>
      </c>
      <c r="I1603" s="70"/>
      <c r="J1603" s="70"/>
      <c r="K1603" s="71">
        <v>209374.99999999921</v>
      </c>
      <c r="L1603" s="6" t="s">
        <v>618</v>
      </c>
      <c r="M1603" s="6" t="s">
        <v>669</v>
      </c>
      <c r="N1603" s="6">
        <v>0</v>
      </c>
      <c r="O1603" s="6"/>
      <c r="P1603" s="6"/>
    </row>
    <row r="1604" spans="1:16" ht="15.75" customHeight="1" x14ac:dyDescent="0.3">
      <c r="A1604" s="67">
        <v>1601</v>
      </c>
      <c r="B1604" s="67" t="s">
        <v>471</v>
      </c>
      <c r="C1604" s="49" t="s">
        <v>138</v>
      </c>
      <c r="D1604" s="49" t="s">
        <v>100</v>
      </c>
      <c r="E1604" s="49" t="s">
        <v>1258</v>
      </c>
      <c r="F1604" s="68">
        <v>45878</v>
      </c>
      <c r="G1604" s="69" t="s">
        <v>415</v>
      </c>
      <c r="H1604" s="70">
        <v>3</v>
      </c>
      <c r="I1604" s="70"/>
      <c r="J1604" s="70"/>
      <c r="K1604" s="71">
        <v>194062.50000000052</v>
      </c>
      <c r="L1604" s="6" t="s">
        <v>516</v>
      </c>
      <c r="M1604" s="6" t="s">
        <v>517</v>
      </c>
      <c r="N1604" s="6">
        <v>0</v>
      </c>
      <c r="O1604" s="6"/>
      <c r="P1604" s="6"/>
    </row>
    <row r="1605" spans="1:16" ht="15.75" customHeight="1" x14ac:dyDescent="0.3">
      <c r="A1605" s="67">
        <v>1602</v>
      </c>
      <c r="B1605" s="67" t="s">
        <v>471</v>
      </c>
      <c r="C1605" s="49" t="s">
        <v>202</v>
      </c>
      <c r="D1605" s="49" t="s">
        <v>100</v>
      </c>
      <c r="E1605" s="49" t="s">
        <v>1259</v>
      </c>
      <c r="F1605" s="68">
        <v>45878</v>
      </c>
      <c r="G1605" s="69" t="s">
        <v>456</v>
      </c>
      <c r="H1605" s="70">
        <v>22</v>
      </c>
      <c r="I1605" s="70"/>
      <c r="J1605" s="70"/>
      <c r="K1605" s="71">
        <v>79062.500000000218</v>
      </c>
      <c r="L1605" s="6" t="s">
        <v>507</v>
      </c>
      <c r="M1605" s="6" t="s">
        <v>505</v>
      </c>
      <c r="N1605" s="6">
        <v>5</v>
      </c>
      <c r="O1605" s="6"/>
      <c r="P1605" s="6"/>
    </row>
    <row r="1606" spans="1:16" ht="15.75" customHeight="1" x14ac:dyDescent="0.3">
      <c r="A1606" s="67">
        <v>1603</v>
      </c>
      <c r="B1606" s="67" t="s">
        <v>490</v>
      </c>
      <c r="C1606" s="49" t="s">
        <v>202</v>
      </c>
      <c r="D1606" s="49" t="s">
        <v>100</v>
      </c>
      <c r="E1606" s="49" t="s">
        <v>1260</v>
      </c>
      <c r="F1606" s="68">
        <v>45878</v>
      </c>
      <c r="G1606" s="69" t="s">
        <v>438</v>
      </c>
      <c r="H1606" s="70">
        <v>14</v>
      </c>
      <c r="I1606" s="70"/>
      <c r="J1606" s="70"/>
      <c r="K1606" s="71">
        <v>317624.99999999907</v>
      </c>
      <c r="L1606" s="6" t="s">
        <v>680</v>
      </c>
      <c r="M1606" s="6" t="s">
        <v>698</v>
      </c>
      <c r="N1606" s="6">
        <v>9</v>
      </c>
      <c r="O1606" s="6"/>
      <c r="P1606" s="6"/>
    </row>
    <row r="1607" spans="1:16" ht="15.75" customHeight="1" x14ac:dyDescent="0.3">
      <c r="A1607" s="67">
        <v>1604</v>
      </c>
      <c r="B1607" s="67" t="s">
        <v>490</v>
      </c>
      <c r="C1607" s="49" t="s">
        <v>138</v>
      </c>
      <c r="D1607" s="49" t="s">
        <v>100</v>
      </c>
      <c r="E1607" s="49" t="s">
        <v>1261</v>
      </c>
      <c r="F1607" s="68">
        <v>45878</v>
      </c>
      <c r="G1607" s="69" t="s">
        <v>415</v>
      </c>
      <c r="H1607" s="70">
        <v>6</v>
      </c>
      <c r="I1607" s="70"/>
      <c r="J1607" s="70"/>
      <c r="K1607" s="71">
        <v>371249.99999999895</v>
      </c>
      <c r="L1607" s="6" t="s">
        <v>516</v>
      </c>
      <c r="M1607" s="6" t="s">
        <v>517</v>
      </c>
      <c r="N1607" s="6">
        <v>0</v>
      </c>
      <c r="O1607" s="6"/>
      <c r="P1607" s="6"/>
    </row>
    <row r="1608" spans="1:16" ht="15.75" customHeight="1" x14ac:dyDescent="0.3">
      <c r="A1608" s="67">
        <v>1605</v>
      </c>
      <c r="B1608" s="67" t="s">
        <v>430</v>
      </c>
      <c r="C1608" s="49" t="s">
        <v>110</v>
      </c>
      <c r="D1608" s="49" t="s">
        <v>102</v>
      </c>
      <c r="E1608" s="49" t="s">
        <v>1262</v>
      </c>
      <c r="F1608" s="68">
        <v>45878</v>
      </c>
      <c r="G1608" s="69" t="s">
        <v>415</v>
      </c>
      <c r="H1608" s="70">
        <v>27</v>
      </c>
      <c r="I1608" s="70"/>
      <c r="J1608" s="70"/>
      <c r="K1608" s="71">
        <v>366187.50000000035</v>
      </c>
      <c r="L1608" s="6" t="s">
        <v>696</v>
      </c>
      <c r="M1608" s="6" t="s">
        <v>505</v>
      </c>
      <c r="N1608" s="6">
        <v>4</v>
      </c>
      <c r="O1608" s="6"/>
      <c r="P1608" s="6"/>
    </row>
    <row r="1609" spans="1:16" ht="15.75" customHeight="1" x14ac:dyDescent="0.3">
      <c r="A1609" s="67">
        <v>1606</v>
      </c>
      <c r="B1609" s="67" t="s">
        <v>430</v>
      </c>
      <c r="C1609" s="49" t="s">
        <v>138</v>
      </c>
      <c r="D1609" s="49" t="s">
        <v>100</v>
      </c>
      <c r="E1609" s="49" t="s">
        <v>1263</v>
      </c>
      <c r="F1609" s="68">
        <v>45878</v>
      </c>
      <c r="G1609" s="69" t="s">
        <v>415</v>
      </c>
      <c r="H1609" s="70">
        <v>6</v>
      </c>
      <c r="I1609" s="70"/>
      <c r="J1609" s="70"/>
      <c r="K1609" s="71">
        <v>348750.00000000035</v>
      </c>
      <c r="L1609" s="6" t="s">
        <v>696</v>
      </c>
      <c r="M1609" s="6" t="s">
        <v>517</v>
      </c>
      <c r="N1609" s="6">
        <v>0</v>
      </c>
      <c r="O1609" s="6"/>
      <c r="P1609" s="6"/>
    </row>
    <row r="1610" spans="1:16" ht="15.75" customHeight="1" x14ac:dyDescent="0.3">
      <c r="A1610" s="67">
        <v>1607</v>
      </c>
      <c r="B1610" s="67" t="s">
        <v>444</v>
      </c>
      <c r="C1610" s="49" t="s">
        <v>346</v>
      </c>
      <c r="D1610" s="49" t="s">
        <v>100</v>
      </c>
      <c r="E1610" s="49" t="s">
        <v>347</v>
      </c>
      <c r="F1610" s="68">
        <v>45878</v>
      </c>
      <c r="G1610" s="69" t="s">
        <v>1251</v>
      </c>
      <c r="H1610" s="70">
        <v>2</v>
      </c>
      <c r="I1610" s="70"/>
      <c r="J1610" s="70"/>
      <c r="K1610" s="71">
        <v>172500.00000000047</v>
      </c>
      <c r="L1610" s="6" t="s">
        <v>713</v>
      </c>
      <c r="M1610" s="6" t="s">
        <v>917</v>
      </c>
      <c r="N1610" s="6">
        <v>0</v>
      </c>
      <c r="O1610" s="6"/>
      <c r="P1610" s="6"/>
    </row>
    <row r="1611" spans="1:16" ht="15.75" customHeight="1" x14ac:dyDescent="0.3">
      <c r="A1611" s="67">
        <v>1608</v>
      </c>
      <c r="B1611" s="67" t="s">
        <v>444</v>
      </c>
      <c r="C1611" s="49" t="s">
        <v>346</v>
      </c>
      <c r="D1611" s="49" t="s">
        <v>100</v>
      </c>
      <c r="E1611" s="49" t="s">
        <v>347</v>
      </c>
      <c r="F1611" s="68">
        <v>45878</v>
      </c>
      <c r="G1611" s="69" t="s">
        <v>1264</v>
      </c>
      <c r="H1611" s="70">
        <v>2</v>
      </c>
      <c r="I1611" s="70"/>
      <c r="J1611" s="70"/>
      <c r="K1611" s="71">
        <v>172500.00000000047</v>
      </c>
      <c r="L1611" s="6" t="s">
        <v>713</v>
      </c>
      <c r="M1611" s="6" t="s">
        <v>917</v>
      </c>
      <c r="N1611" s="6">
        <v>0</v>
      </c>
      <c r="O1611" s="6"/>
      <c r="P1611" s="6"/>
    </row>
    <row r="1612" spans="1:16" ht="15.75" customHeight="1" x14ac:dyDescent="0.3">
      <c r="A1612" s="67">
        <v>1609</v>
      </c>
      <c r="B1612" s="67" t="s">
        <v>444</v>
      </c>
      <c r="C1612" s="49" t="s">
        <v>110</v>
      </c>
      <c r="D1612" s="49" t="s">
        <v>102</v>
      </c>
      <c r="E1612" s="49" t="s">
        <v>1265</v>
      </c>
      <c r="F1612" s="68">
        <v>45879</v>
      </c>
      <c r="G1612" s="69" t="s">
        <v>415</v>
      </c>
      <c r="H1612" s="70">
        <v>16</v>
      </c>
      <c r="I1612" s="70"/>
      <c r="J1612" s="70"/>
      <c r="K1612" s="71">
        <v>241500.00000000067</v>
      </c>
      <c r="L1612" s="6" t="s">
        <v>696</v>
      </c>
      <c r="M1612" s="74" t="s">
        <v>510</v>
      </c>
      <c r="N1612" s="6">
        <v>1</v>
      </c>
      <c r="O1612" s="6"/>
      <c r="P1612" s="6"/>
    </row>
    <row r="1613" spans="1:16" ht="15.75" customHeight="1" x14ac:dyDescent="0.3">
      <c r="A1613" s="67">
        <v>1610</v>
      </c>
      <c r="B1613" s="67" t="s">
        <v>444</v>
      </c>
      <c r="C1613" s="49" t="s">
        <v>109</v>
      </c>
      <c r="D1613" s="49" t="s">
        <v>102</v>
      </c>
      <c r="E1613" s="49" t="s">
        <v>1266</v>
      </c>
      <c r="F1613" s="68">
        <v>45879</v>
      </c>
      <c r="G1613" s="69" t="s">
        <v>415</v>
      </c>
      <c r="H1613" s="70">
        <v>18</v>
      </c>
      <c r="I1613" s="70"/>
      <c r="J1613" s="70"/>
      <c r="K1613" s="71">
        <v>155250.00000000044</v>
      </c>
      <c r="L1613" s="6" t="s">
        <v>696</v>
      </c>
      <c r="M1613" s="74" t="s">
        <v>510</v>
      </c>
      <c r="N1613" s="6">
        <v>1</v>
      </c>
      <c r="O1613" s="6"/>
      <c r="P1613" s="6"/>
    </row>
    <row r="1614" spans="1:16" ht="15.75" customHeight="1" x14ac:dyDescent="0.3">
      <c r="A1614" s="67">
        <v>1611</v>
      </c>
      <c r="B1614" s="67" t="s">
        <v>444</v>
      </c>
      <c r="C1614" s="73" t="s">
        <v>138</v>
      </c>
      <c r="D1614" s="49" t="s">
        <v>100</v>
      </c>
      <c r="E1614" s="49" t="s">
        <v>1267</v>
      </c>
      <c r="F1614" s="68">
        <v>45879</v>
      </c>
      <c r="G1614" s="69" t="s">
        <v>415</v>
      </c>
      <c r="H1614" s="70">
        <v>6</v>
      </c>
      <c r="I1614" s="70"/>
      <c r="J1614" s="70"/>
      <c r="K1614" s="71">
        <v>388125.00000000105</v>
      </c>
      <c r="L1614" s="6" t="s">
        <v>516</v>
      </c>
      <c r="M1614" s="6" t="s">
        <v>517</v>
      </c>
      <c r="N1614" s="6">
        <v>0</v>
      </c>
      <c r="O1614" s="6"/>
      <c r="P1614" s="6"/>
    </row>
    <row r="1615" spans="1:16" ht="15.75" customHeight="1" x14ac:dyDescent="0.3">
      <c r="A1615" s="67">
        <v>1612</v>
      </c>
      <c r="B1615" s="67" t="s">
        <v>482</v>
      </c>
      <c r="C1615" s="49" t="s">
        <v>146</v>
      </c>
      <c r="D1615" s="49" t="s">
        <v>100</v>
      </c>
      <c r="E1615" s="49" t="s">
        <v>1268</v>
      </c>
      <c r="F1615" s="68">
        <v>45879</v>
      </c>
      <c r="G1615" s="69" t="s">
        <v>451</v>
      </c>
      <c r="H1615" s="70">
        <v>1</v>
      </c>
      <c r="I1615" s="70"/>
      <c r="J1615" s="70"/>
      <c r="K1615" s="71">
        <v>167499.99999999936</v>
      </c>
      <c r="L1615" s="6" t="s">
        <v>530</v>
      </c>
      <c r="M1615" s="6" t="s">
        <v>665</v>
      </c>
      <c r="N1615" s="6">
        <v>0</v>
      </c>
      <c r="O1615" s="6"/>
      <c r="P1615" s="6"/>
    </row>
    <row r="1616" spans="1:16" ht="15.75" customHeight="1" x14ac:dyDescent="0.3">
      <c r="A1616" s="67">
        <v>1613</v>
      </c>
      <c r="B1616" s="67" t="s">
        <v>471</v>
      </c>
      <c r="C1616" s="49" t="s">
        <v>202</v>
      </c>
      <c r="D1616" s="49" t="s">
        <v>100</v>
      </c>
      <c r="E1616" s="49" t="s">
        <v>1269</v>
      </c>
      <c r="F1616" s="68">
        <v>45879</v>
      </c>
      <c r="G1616" s="69" t="s">
        <v>438</v>
      </c>
      <c r="H1616" s="70">
        <v>5</v>
      </c>
      <c r="I1616" s="70"/>
      <c r="J1616" s="70"/>
      <c r="K1616" s="71">
        <v>118593.75000000033</v>
      </c>
      <c r="L1616" s="6" t="s">
        <v>680</v>
      </c>
      <c r="M1616" s="6" t="s">
        <v>505</v>
      </c>
      <c r="N1616" s="6">
        <v>5</v>
      </c>
      <c r="O1616" s="6"/>
      <c r="P1616" s="6"/>
    </row>
    <row r="1617" spans="1:16" ht="15.75" customHeight="1" x14ac:dyDescent="0.3">
      <c r="A1617" s="67">
        <v>1614</v>
      </c>
      <c r="B1617" s="67" t="s">
        <v>471</v>
      </c>
      <c r="C1617" s="49" t="s">
        <v>138</v>
      </c>
      <c r="D1617" s="49" t="s">
        <v>100</v>
      </c>
      <c r="E1617" s="49" t="s">
        <v>1270</v>
      </c>
      <c r="F1617" s="68">
        <v>45879</v>
      </c>
      <c r="G1617" s="69" t="s">
        <v>415</v>
      </c>
      <c r="H1617" s="70">
        <v>11</v>
      </c>
      <c r="I1617" s="70"/>
      <c r="J1617" s="70"/>
      <c r="K1617" s="71">
        <v>711562.50000000198</v>
      </c>
      <c r="L1617" s="6" t="s">
        <v>680</v>
      </c>
      <c r="M1617" s="6" t="s">
        <v>505</v>
      </c>
      <c r="N1617" s="6">
        <v>0</v>
      </c>
      <c r="O1617" s="6"/>
      <c r="P1617" s="6"/>
    </row>
    <row r="1618" spans="1:16" ht="15.75" customHeight="1" x14ac:dyDescent="0.3">
      <c r="A1618" s="67">
        <v>1615</v>
      </c>
      <c r="B1618" s="67" t="s">
        <v>471</v>
      </c>
      <c r="C1618" s="49" t="s">
        <v>202</v>
      </c>
      <c r="D1618" s="49" t="s">
        <v>100</v>
      </c>
      <c r="E1618" s="49" t="s">
        <v>1269</v>
      </c>
      <c r="F1618" s="68">
        <v>45879</v>
      </c>
      <c r="G1618" s="69" t="s">
        <v>438</v>
      </c>
      <c r="H1618" s="70">
        <v>7</v>
      </c>
      <c r="I1618" s="70"/>
      <c r="J1618" s="70"/>
      <c r="K1618" s="71">
        <v>166031.25000000047</v>
      </c>
      <c r="L1618" s="6" t="s">
        <v>519</v>
      </c>
      <c r="M1618" s="6" t="s">
        <v>505</v>
      </c>
      <c r="N1618" s="6">
        <v>6</v>
      </c>
      <c r="O1618" s="6"/>
      <c r="P1618" s="6"/>
    </row>
    <row r="1619" spans="1:16" ht="15.75" customHeight="1" x14ac:dyDescent="0.3">
      <c r="A1619" s="67">
        <v>1616</v>
      </c>
      <c r="B1619" s="67" t="s">
        <v>463</v>
      </c>
      <c r="C1619" s="49" t="s">
        <v>214</v>
      </c>
      <c r="D1619" s="49" t="s">
        <v>102</v>
      </c>
      <c r="E1619" s="49" t="s">
        <v>1271</v>
      </c>
      <c r="F1619" s="68">
        <v>45879</v>
      </c>
      <c r="G1619" s="69" t="s">
        <v>466</v>
      </c>
      <c r="H1619" s="70">
        <v>6</v>
      </c>
      <c r="I1619" s="70"/>
      <c r="J1619" s="70"/>
      <c r="K1619" s="71">
        <v>376874.99999999854</v>
      </c>
      <c r="L1619" s="6" t="s">
        <v>526</v>
      </c>
      <c r="M1619" s="6" t="s">
        <v>505</v>
      </c>
      <c r="N1619" s="6">
        <v>6</v>
      </c>
      <c r="O1619" s="6"/>
      <c r="P1619" s="6"/>
    </row>
    <row r="1620" spans="1:16" ht="15.75" customHeight="1" x14ac:dyDescent="0.3">
      <c r="A1620" s="67">
        <v>1617</v>
      </c>
      <c r="B1620" s="67" t="s">
        <v>463</v>
      </c>
      <c r="C1620" s="49" t="s">
        <v>128</v>
      </c>
      <c r="D1620" s="49" t="s">
        <v>102</v>
      </c>
      <c r="E1620" s="49" t="s">
        <v>1272</v>
      </c>
      <c r="F1620" s="68">
        <v>45879</v>
      </c>
      <c r="G1620" s="69" t="s">
        <v>415</v>
      </c>
      <c r="H1620" s="70">
        <v>1</v>
      </c>
      <c r="I1620" s="70"/>
      <c r="J1620" s="70"/>
      <c r="K1620" s="71">
        <v>41874.99999999984</v>
      </c>
      <c r="L1620" s="6" t="s">
        <v>526</v>
      </c>
      <c r="M1620" s="74" t="s">
        <v>510</v>
      </c>
      <c r="N1620" s="6">
        <v>0</v>
      </c>
      <c r="O1620" s="6"/>
      <c r="P1620" s="6"/>
    </row>
    <row r="1621" spans="1:16" ht="15.75" customHeight="1" x14ac:dyDescent="0.3">
      <c r="A1621" s="67">
        <v>1618</v>
      </c>
      <c r="B1621" s="67" t="s">
        <v>474</v>
      </c>
      <c r="C1621" s="49" t="s">
        <v>146</v>
      </c>
      <c r="D1621" s="49" t="s">
        <v>100</v>
      </c>
      <c r="E1621" s="49" t="s">
        <v>1273</v>
      </c>
      <c r="F1621" s="68">
        <v>45878</v>
      </c>
      <c r="G1621" s="69" t="s">
        <v>451</v>
      </c>
      <c r="H1621" s="70">
        <v>1</v>
      </c>
      <c r="I1621" s="70"/>
      <c r="J1621" s="70"/>
      <c r="K1621" s="71">
        <v>175000.00000000032</v>
      </c>
      <c r="L1621" s="6" t="s">
        <v>576</v>
      </c>
      <c r="M1621" s="6" t="s">
        <v>531</v>
      </c>
      <c r="N1621" s="6">
        <v>0</v>
      </c>
      <c r="O1621" s="6"/>
      <c r="P1621" s="6"/>
    </row>
    <row r="1622" spans="1:16" ht="15.75" customHeight="1" x14ac:dyDescent="0.3">
      <c r="A1622" s="67">
        <v>1619</v>
      </c>
      <c r="B1622" s="67" t="s">
        <v>474</v>
      </c>
      <c r="C1622" s="49" t="s">
        <v>234</v>
      </c>
      <c r="D1622" s="49" t="s">
        <v>26</v>
      </c>
      <c r="E1622" s="49" t="s">
        <v>1274</v>
      </c>
      <c r="F1622" s="68">
        <v>45879</v>
      </c>
      <c r="G1622" s="69" t="s">
        <v>592</v>
      </c>
      <c r="H1622" s="70">
        <v>6</v>
      </c>
      <c r="I1622" s="70"/>
      <c r="J1622" s="70"/>
      <c r="K1622" s="71">
        <v>393750.0000000007</v>
      </c>
      <c r="L1622" s="6" t="s">
        <v>530</v>
      </c>
      <c r="M1622" s="6" t="s">
        <v>531</v>
      </c>
      <c r="N1622" s="6">
        <v>0</v>
      </c>
      <c r="O1622" s="6"/>
      <c r="P1622" s="6"/>
    </row>
    <row r="1623" spans="1:16" ht="15.75" customHeight="1" x14ac:dyDescent="0.3">
      <c r="A1623" s="67">
        <v>1620</v>
      </c>
      <c r="B1623" s="67" t="s">
        <v>490</v>
      </c>
      <c r="C1623" s="49" t="s">
        <v>109</v>
      </c>
      <c r="D1623" s="49" t="s">
        <v>102</v>
      </c>
      <c r="E1623" s="49" t="s">
        <v>1275</v>
      </c>
      <c r="F1623" s="68">
        <v>45879</v>
      </c>
      <c r="G1623" s="69" t="s">
        <v>415</v>
      </c>
      <c r="H1623" s="70">
        <v>5</v>
      </c>
      <c r="I1623" s="70"/>
      <c r="J1623" s="70"/>
      <c r="K1623" s="71">
        <v>41249.999999999884</v>
      </c>
      <c r="L1623" s="6" t="s">
        <v>696</v>
      </c>
      <c r="M1623" s="6" t="s">
        <v>505</v>
      </c>
      <c r="N1623" s="6">
        <v>1</v>
      </c>
      <c r="O1623" s="6"/>
      <c r="P1623" s="6"/>
    </row>
    <row r="1624" spans="1:16" ht="15.75" customHeight="1" x14ac:dyDescent="0.3">
      <c r="A1624" s="67">
        <v>1621</v>
      </c>
      <c r="B1624" s="67" t="s">
        <v>490</v>
      </c>
      <c r="C1624" s="49" t="s">
        <v>595</v>
      </c>
      <c r="D1624" s="49" t="s">
        <v>102</v>
      </c>
      <c r="E1624" s="49" t="s">
        <v>1276</v>
      </c>
      <c r="F1624" s="68">
        <v>45879</v>
      </c>
      <c r="G1624" s="69" t="s">
        <v>415</v>
      </c>
      <c r="H1624" s="70">
        <v>16</v>
      </c>
      <c r="I1624" s="70"/>
      <c r="J1624" s="70"/>
      <c r="K1624" s="71">
        <v>87999.999999999738</v>
      </c>
      <c r="L1624" s="6" t="s">
        <v>696</v>
      </c>
      <c r="M1624" s="6" t="s">
        <v>505</v>
      </c>
      <c r="N1624" s="6">
        <v>2</v>
      </c>
      <c r="O1624" s="6"/>
      <c r="P1624" s="6"/>
    </row>
    <row r="1625" spans="1:16" ht="15.75" customHeight="1" x14ac:dyDescent="0.3">
      <c r="A1625" s="67">
        <v>1622</v>
      </c>
      <c r="B1625" s="67" t="s">
        <v>490</v>
      </c>
      <c r="C1625" s="49" t="s">
        <v>202</v>
      </c>
      <c r="D1625" s="49" t="s">
        <v>100</v>
      </c>
      <c r="E1625" s="49" t="s">
        <v>1277</v>
      </c>
      <c r="F1625" s="68">
        <v>45879</v>
      </c>
      <c r="G1625" s="69" t="s">
        <v>438</v>
      </c>
      <c r="H1625" s="70">
        <v>15</v>
      </c>
      <c r="I1625" s="70"/>
      <c r="J1625" s="70"/>
      <c r="K1625" s="71">
        <v>340312.49999999901</v>
      </c>
      <c r="L1625" s="6" t="s">
        <v>519</v>
      </c>
      <c r="M1625" s="6" t="s">
        <v>698</v>
      </c>
      <c r="N1625" s="6">
        <v>3</v>
      </c>
      <c r="O1625" s="6"/>
      <c r="P1625" s="6"/>
    </row>
    <row r="1626" spans="1:16" ht="15.75" customHeight="1" x14ac:dyDescent="0.3">
      <c r="A1626" s="67">
        <v>1623</v>
      </c>
      <c r="B1626" s="67" t="s">
        <v>490</v>
      </c>
      <c r="C1626" s="49" t="s">
        <v>202</v>
      </c>
      <c r="D1626" s="49" t="s">
        <v>100</v>
      </c>
      <c r="E1626" s="49" t="s">
        <v>1277</v>
      </c>
      <c r="F1626" s="68">
        <v>45879</v>
      </c>
      <c r="G1626" s="69" t="s">
        <v>456</v>
      </c>
      <c r="H1626" s="70">
        <v>10</v>
      </c>
      <c r="I1626" s="70"/>
      <c r="J1626" s="70"/>
      <c r="K1626" s="71">
        <v>34374.999999999898</v>
      </c>
      <c r="L1626" s="6" t="s">
        <v>519</v>
      </c>
      <c r="M1626" s="6" t="s">
        <v>698</v>
      </c>
      <c r="N1626" s="6">
        <v>3</v>
      </c>
      <c r="O1626" s="6"/>
      <c r="P1626" s="6"/>
    </row>
    <row r="1627" spans="1:16" ht="15.75" customHeight="1" x14ac:dyDescent="0.3">
      <c r="A1627" s="67">
        <v>1624</v>
      </c>
      <c r="B1627" s="67" t="s">
        <v>497</v>
      </c>
      <c r="C1627" s="49" t="s">
        <v>113</v>
      </c>
      <c r="D1627" s="49" t="s">
        <v>102</v>
      </c>
      <c r="E1627" s="49" t="s">
        <v>1278</v>
      </c>
      <c r="F1627" s="68">
        <v>45879</v>
      </c>
      <c r="G1627" s="69" t="s">
        <v>415</v>
      </c>
      <c r="H1627" s="70">
        <v>4</v>
      </c>
      <c r="I1627" s="70"/>
      <c r="J1627" s="70"/>
      <c r="K1627" s="71">
        <v>161718.75000000044</v>
      </c>
      <c r="L1627" s="6" t="s">
        <v>509</v>
      </c>
      <c r="M1627" s="74" t="s">
        <v>510</v>
      </c>
      <c r="N1627" s="6">
        <v>1</v>
      </c>
      <c r="O1627" s="6"/>
      <c r="P1627" s="6"/>
    </row>
    <row r="1628" spans="1:16" ht="15.75" customHeight="1" x14ac:dyDescent="0.3">
      <c r="A1628" s="67">
        <v>1625</v>
      </c>
      <c r="B1628" s="67" t="s">
        <v>497</v>
      </c>
      <c r="C1628" s="49" t="s">
        <v>126</v>
      </c>
      <c r="D1628" s="49" t="s">
        <v>102</v>
      </c>
      <c r="E1628" s="49" t="s">
        <v>1279</v>
      </c>
      <c r="F1628" s="68">
        <v>45879</v>
      </c>
      <c r="G1628" s="69" t="s">
        <v>415</v>
      </c>
      <c r="H1628" s="70">
        <v>1</v>
      </c>
      <c r="I1628" s="70"/>
      <c r="J1628" s="70"/>
      <c r="K1628" s="71">
        <v>23095.833333333398</v>
      </c>
      <c r="L1628" s="6" t="s">
        <v>509</v>
      </c>
      <c r="M1628" s="6" t="s">
        <v>505</v>
      </c>
      <c r="N1628" s="6">
        <v>1</v>
      </c>
      <c r="O1628" s="6"/>
      <c r="P1628" s="6"/>
    </row>
    <row r="1629" spans="1:16" ht="15.75" customHeight="1" x14ac:dyDescent="0.3">
      <c r="A1629" s="67">
        <v>1626</v>
      </c>
      <c r="B1629" s="67" t="s">
        <v>499</v>
      </c>
      <c r="C1629" s="49" t="s">
        <v>198</v>
      </c>
      <c r="D1629" s="49" t="s">
        <v>100</v>
      </c>
      <c r="E1629" s="49" t="s">
        <v>1280</v>
      </c>
      <c r="F1629" s="68">
        <v>45879</v>
      </c>
      <c r="G1629" s="69" t="s">
        <v>827</v>
      </c>
      <c r="H1629" s="70">
        <v>20</v>
      </c>
      <c r="I1629" s="70"/>
      <c r="J1629" s="70"/>
      <c r="K1629" s="71">
        <v>39999.999999999964</v>
      </c>
      <c r="L1629" s="6" t="s">
        <v>507</v>
      </c>
      <c r="M1629" s="6" t="s">
        <v>505</v>
      </c>
      <c r="N1629" s="6">
        <v>1</v>
      </c>
      <c r="O1629" s="6"/>
      <c r="P1629" s="6"/>
    </row>
    <row r="1630" spans="1:16" ht="15.75" customHeight="1" x14ac:dyDescent="0.3">
      <c r="A1630" s="67">
        <v>1627</v>
      </c>
      <c r="B1630" s="67" t="s">
        <v>499</v>
      </c>
      <c r="C1630" s="49" t="s">
        <v>239</v>
      </c>
      <c r="D1630" s="49" t="s">
        <v>100</v>
      </c>
      <c r="E1630" s="49" t="s">
        <v>1281</v>
      </c>
      <c r="F1630" s="68">
        <v>45879</v>
      </c>
      <c r="G1630" s="69" t="s">
        <v>435</v>
      </c>
      <c r="H1630" s="70">
        <v>50</v>
      </c>
      <c r="I1630" s="70"/>
      <c r="J1630" s="70"/>
      <c r="K1630" s="71">
        <v>133333.3333333332</v>
      </c>
      <c r="L1630" s="6" t="s">
        <v>507</v>
      </c>
      <c r="M1630" s="6" t="s">
        <v>505</v>
      </c>
      <c r="N1630" s="6">
        <v>1</v>
      </c>
      <c r="O1630" s="6"/>
      <c r="P1630" s="6"/>
    </row>
    <row r="1631" spans="1:16" ht="15.75" customHeight="1" x14ac:dyDescent="0.3">
      <c r="A1631" s="67">
        <v>1628</v>
      </c>
      <c r="B1631" s="67" t="s">
        <v>535</v>
      </c>
      <c r="C1631" s="49" t="s">
        <v>202</v>
      </c>
      <c r="D1631" s="49" t="s">
        <v>100</v>
      </c>
      <c r="E1631" s="49" t="s">
        <v>1282</v>
      </c>
      <c r="F1631" s="68">
        <v>45879</v>
      </c>
      <c r="G1631" s="69" t="s">
        <v>438</v>
      </c>
      <c r="H1631" s="70">
        <v>14</v>
      </c>
      <c r="I1631" s="70"/>
      <c r="J1631" s="70"/>
      <c r="K1631" s="71">
        <v>312812.49999999936</v>
      </c>
      <c r="L1631" s="6" t="s">
        <v>680</v>
      </c>
      <c r="M1631" s="6" t="s">
        <v>580</v>
      </c>
      <c r="N1631" s="6">
        <v>2</v>
      </c>
      <c r="O1631" s="6"/>
      <c r="P1631" s="6"/>
    </row>
    <row r="1632" spans="1:16" ht="15.75" customHeight="1" x14ac:dyDescent="0.3">
      <c r="A1632" s="67">
        <v>1629</v>
      </c>
      <c r="B1632" s="67" t="s">
        <v>535</v>
      </c>
      <c r="C1632" s="49" t="s">
        <v>202</v>
      </c>
      <c r="D1632" s="49" t="s">
        <v>100</v>
      </c>
      <c r="E1632" s="49" t="s">
        <v>1282</v>
      </c>
      <c r="F1632" s="68">
        <v>45879</v>
      </c>
      <c r="G1632" s="69" t="s">
        <v>456</v>
      </c>
      <c r="H1632" s="70">
        <v>36</v>
      </c>
      <c r="I1632" s="70"/>
      <c r="J1632" s="70"/>
      <c r="K1632" s="71">
        <v>121874.99999999977</v>
      </c>
      <c r="L1632" s="6" t="s">
        <v>680</v>
      </c>
      <c r="M1632" s="6" t="s">
        <v>580</v>
      </c>
      <c r="N1632" s="6">
        <v>2</v>
      </c>
      <c r="O1632" s="6"/>
      <c r="P1632" s="6"/>
    </row>
    <row r="1633" spans="1:16" ht="15.75" customHeight="1" x14ac:dyDescent="0.3">
      <c r="A1633" s="67">
        <v>1630</v>
      </c>
      <c r="B1633" s="67" t="s">
        <v>501</v>
      </c>
      <c r="C1633" s="49" t="s">
        <v>126</v>
      </c>
      <c r="D1633" s="49" t="s">
        <v>102</v>
      </c>
      <c r="E1633" s="49" t="s">
        <v>1283</v>
      </c>
      <c r="F1633" s="68">
        <v>45879</v>
      </c>
      <c r="G1633" s="69" t="s">
        <v>415</v>
      </c>
      <c r="H1633" s="70">
        <v>10</v>
      </c>
      <c r="I1633" s="70"/>
      <c r="J1633" s="70"/>
      <c r="K1633" s="71">
        <v>214222.22222222202</v>
      </c>
      <c r="L1633" s="6" t="s">
        <v>507</v>
      </c>
      <c r="M1633" s="6" t="s">
        <v>505</v>
      </c>
      <c r="N1633" s="6">
        <v>8</v>
      </c>
      <c r="O1633" s="6"/>
      <c r="P1633" s="6"/>
    </row>
    <row r="1634" spans="1:16" ht="15.75" customHeight="1" x14ac:dyDescent="0.3">
      <c r="A1634" s="67">
        <v>1631</v>
      </c>
      <c r="B1634" s="67" t="s">
        <v>482</v>
      </c>
      <c r="C1634" s="72" t="s">
        <v>231</v>
      </c>
      <c r="D1634" s="49" t="s">
        <v>100</v>
      </c>
      <c r="E1634" s="49" t="s">
        <v>348</v>
      </c>
      <c r="F1634" s="68">
        <v>45880</v>
      </c>
      <c r="G1634" s="69" t="s">
        <v>1198</v>
      </c>
      <c r="H1634" s="70">
        <v>4</v>
      </c>
      <c r="I1634" s="70"/>
      <c r="J1634" s="70"/>
      <c r="K1634" s="71">
        <v>334999.99999999872</v>
      </c>
      <c r="L1634" s="6" t="s">
        <v>576</v>
      </c>
      <c r="M1634" s="6" t="s">
        <v>593</v>
      </c>
      <c r="N1634" s="6">
        <v>0</v>
      </c>
      <c r="O1634" s="6"/>
      <c r="P1634" s="6"/>
    </row>
    <row r="1635" spans="1:16" ht="15.75" customHeight="1" x14ac:dyDescent="0.3">
      <c r="A1635" s="67">
        <v>1632</v>
      </c>
      <c r="B1635" s="67" t="s">
        <v>413</v>
      </c>
      <c r="C1635" s="49" t="s">
        <v>97</v>
      </c>
      <c r="D1635" s="49" t="s">
        <v>352</v>
      </c>
      <c r="E1635" s="49" t="s">
        <v>1284</v>
      </c>
      <c r="F1635" s="68">
        <v>45880</v>
      </c>
      <c r="G1635" s="69" t="s">
        <v>420</v>
      </c>
      <c r="H1635" s="70">
        <v>1</v>
      </c>
      <c r="I1635" s="70"/>
      <c r="J1635" s="70"/>
      <c r="K1635" s="71">
        <v>164999.99999999953</v>
      </c>
      <c r="L1635" s="6" t="s">
        <v>509</v>
      </c>
      <c r="M1635" s="6" t="s">
        <v>505</v>
      </c>
      <c r="N1635" s="6">
        <v>0</v>
      </c>
      <c r="O1635" s="6"/>
      <c r="P1635" s="6"/>
    </row>
    <row r="1636" spans="1:16" ht="15.75" customHeight="1" x14ac:dyDescent="0.3">
      <c r="A1636" s="67">
        <v>1633</v>
      </c>
      <c r="B1636" s="67" t="s">
        <v>471</v>
      </c>
      <c r="C1636" s="49" t="s">
        <v>138</v>
      </c>
      <c r="D1636" s="49" t="s">
        <v>100</v>
      </c>
      <c r="E1636" s="49" t="s">
        <v>1285</v>
      </c>
      <c r="F1636" s="68">
        <v>45880</v>
      </c>
      <c r="G1636" s="69" t="s">
        <v>415</v>
      </c>
      <c r="H1636" s="70">
        <v>0.5</v>
      </c>
      <c r="I1636" s="70"/>
      <c r="J1636" s="70"/>
      <c r="K1636" s="71">
        <v>32343.750000000091</v>
      </c>
      <c r="L1636" s="6" t="s">
        <v>680</v>
      </c>
      <c r="M1636" s="6" t="s">
        <v>505</v>
      </c>
      <c r="N1636" s="6">
        <v>0</v>
      </c>
      <c r="O1636" s="6"/>
      <c r="P1636" s="6"/>
    </row>
    <row r="1637" spans="1:16" ht="15.75" customHeight="1" x14ac:dyDescent="0.3">
      <c r="A1637" s="67">
        <v>1634</v>
      </c>
      <c r="B1637" s="67" t="s">
        <v>490</v>
      </c>
      <c r="C1637" s="49" t="s">
        <v>86</v>
      </c>
      <c r="D1637" s="49" t="s">
        <v>79</v>
      </c>
      <c r="E1637" s="49" t="s">
        <v>1286</v>
      </c>
      <c r="F1637" s="68">
        <v>45880</v>
      </c>
      <c r="G1637" s="69" t="s">
        <v>433</v>
      </c>
      <c r="H1637" s="70">
        <v>2</v>
      </c>
      <c r="I1637" s="70"/>
      <c r="J1637" s="70"/>
      <c r="K1637" s="71">
        <v>13749.99999999996</v>
      </c>
      <c r="L1637" s="6" t="s">
        <v>516</v>
      </c>
      <c r="M1637" s="6" t="s">
        <v>517</v>
      </c>
      <c r="N1637" s="6">
        <v>0</v>
      </c>
      <c r="O1637" s="6"/>
      <c r="P1637" s="6"/>
    </row>
    <row r="1638" spans="1:16" ht="15.75" customHeight="1" x14ac:dyDescent="0.3">
      <c r="A1638" s="67">
        <v>1635</v>
      </c>
      <c r="B1638" s="67" t="s">
        <v>490</v>
      </c>
      <c r="C1638" s="49" t="s">
        <v>138</v>
      </c>
      <c r="D1638" s="49" t="s">
        <v>100</v>
      </c>
      <c r="E1638" s="49" t="s">
        <v>1287</v>
      </c>
      <c r="F1638" s="68">
        <v>45880</v>
      </c>
      <c r="G1638" s="69" t="s">
        <v>415</v>
      </c>
      <c r="H1638" s="70">
        <v>3</v>
      </c>
      <c r="I1638" s="70"/>
      <c r="J1638" s="70"/>
      <c r="K1638" s="71">
        <v>185624.99999999948</v>
      </c>
      <c r="L1638" s="6" t="s">
        <v>516</v>
      </c>
      <c r="M1638" s="6" t="s">
        <v>517</v>
      </c>
      <c r="N1638" s="6">
        <v>0</v>
      </c>
      <c r="O1638" s="6"/>
      <c r="P1638" s="6"/>
    </row>
    <row r="1639" spans="1:16" ht="15.75" customHeight="1" x14ac:dyDescent="0.3">
      <c r="A1639" s="67">
        <v>1636</v>
      </c>
      <c r="B1639" s="67" t="s">
        <v>490</v>
      </c>
      <c r="C1639" s="49" t="s">
        <v>138</v>
      </c>
      <c r="D1639" s="72" t="s">
        <v>100</v>
      </c>
      <c r="E1639" s="72" t="s">
        <v>1287</v>
      </c>
      <c r="F1639" s="68">
        <v>45880</v>
      </c>
      <c r="G1639" s="69" t="s">
        <v>415</v>
      </c>
      <c r="H1639" s="70">
        <v>0.5</v>
      </c>
      <c r="I1639" s="70"/>
      <c r="J1639" s="70"/>
      <c r="K1639" s="71">
        <v>30937.499999999909</v>
      </c>
      <c r="L1639" s="6" t="s">
        <v>680</v>
      </c>
      <c r="M1639" s="6" t="s">
        <v>698</v>
      </c>
      <c r="N1639" s="6">
        <v>1</v>
      </c>
      <c r="O1639" s="6"/>
      <c r="P1639" s="6"/>
    </row>
    <row r="1640" spans="1:16" ht="15.75" customHeight="1" x14ac:dyDescent="0.3">
      <c r="A1640" s="67">
        <v>1637</v>
      </c>
      <c r="B1640" s="67" t="s">
        <v>490</v>
      </c>
      <c r="C1640" s="49" t="s">
        <v>198</v>
      </c>
      <c r="D1640" s="72" t="s">
        <v>100</v>
      </c>
      <c r="E1640" s="72" t="s">
        <v>1288</v>
      </c>
      <c r="F1640" s="68">
        <v>45880</v>
      </c>
      <c r="G1640" s="69" t="s">
        <v>828</v>
      </c>
      <c r="H1640" s="70">
        <v>26</v>
      </c>
      <c r="I1640" s="70"/>
      <c r="J1640" s="70"/>
      <c r="K1640" s="71">
        <v>53624.999999999847</v>
      </c>
      <c r="L1640" s="6" t="s">
        <v>680</v>
      </c>
      <c r="M1640" s="6" t="s">
        <v>505</v>
      </c>
      <c r="N1640" s="6">
        <v>2</v>
      </c>
      <c r="O1640" s="6"/>
      <c r="P1640" s="6"/>
    </row>
    <row r="1641" spans="1:16" ht="15.75" customHeight="1" x14ac:dyDescent="0.3">
      <c r="A1641" s="67">
        <v>1638</v>
      </c>
      <c r="B1641" s="67" t="s">
        <v>430</v>
      </c>
      <c r="C1641" s="49" t="s">
        <v>198</v>
      </c>
      <c r="D1641" s="72" t="s">
        <v>100</v>
      </c>
      <c r="E1641" s="72" t="s">
        <v>1289</v>
      </c>
      <c r="F1641" s="68">
        <v>45880</v>
      </c>
      <c r="G1641" s="69" t="s">
        <v>827</v>
      </c>
      <c r="H1641" s="70">
        <v>18</v>
      </c>
      <c r="I1641" s="70"/>
      <c r="J1641" s="70"/>
      <c r="K1641" s="71">
        <v>34875.000000000036</v>
      </c>
      <c r="L1641" s="6" t="s">
        <v>507</v>
      </c>
      <c r="M1641" s="6" t="s">
        <v>505</v>
      </c>
      <c r="N1641" s="6">
        <v>3</v>
      </c>
      <c r="O1641" s="6"/>
      <c r="P1641" s="6"/>
    </row>
    <row r="1642" spans="1:16" ht="15.75" customHeight="1" x14ac:dyDescent="0.3">
      <c r="A1642" s="67">
        <v>1639</v>
      </c>
      <c r="B1642" s="67" t="s">
        <v>430</v>
      </c>
      <c r="C1642" s="49" t="s">
        <v>198</v>
      </c>
      <c r="D1642" s="72" t="s">
        <v>100</v>
      </c>
      <c r="E1642" s="72" t="s">
        <v>1289</v>
      </c>
      <c r="F1642" s="68">
        <v>45880</v>
      </c>
      <c r="G1642" s="69" t="s">
        <v>434</v>
      </c>
      <c r="H1642" s="70">
        <v>16</v>
      </c>
      <c r="I1642" s="70"/>
      <c r="J1642" s="70"/>
      <c r="K1642" s="71">
        <v>206666.66666666689</v>
      </c>
      <c r="L1642" s="6" t="s">
        <v>507</v>
      </c>
      <c r="M1642" s="6" t="s">
        <v>505</v>
      </c>
      <c r="N1642" s="6">
        <v>2</v>
      </c>
      <c r="O1642" s="6"/>
      <c r="P1642" s="6"/>
    </row>
    <row r="1643" spans="1:16" ht="15.75" customHeight="1" x14ac:dyDescent="0.3">
      <c r="A1643" s="67">
        <v>1640</v>
      </c>
      <c r="B1643" s="67" t="s">
        <v>430</v>
      </c>
      <c r="C1643" s="49" t="s">
        <v>138</v>
      </c>
      <c r="D1643" s="72" t="s">
        <v>100</v>
      </c>
      <c r="E1643" s="72" t="s">
        <v>1290</v>
      </c>
      <c r="F1643" s="68">
        <v>45880</v>
      </c>
      <c r="G1643" s="69" t="s">
        <v>415</v>
      </c>
      <c r="H1643" s="70">
        <v>4</v>
      </c>
      <c r="I1643" s="70"/>
      <c r="J1643" s="70"/>
      <c r="K1643" s="71">
        <v>232500.00000000023</v>
      </c>
      <c r="L1643" s="6" t="s">
        <v>554</v>
      </c>
      <c r="M1643" s="6" t="s">
        <v>517</v>
      </c>
      <c r="N1643" s="6">
        <v>1</v>
      </c>
      <c r="O1643" s="6"/>
      <c r="P1643" s="6"/>
    </row>
    <row r="1644" spans="1:16" ht="15.75" customHeight="1" x14ac:dyDescent="0.3">
      <c r="A1644" s="67">
        <v>1641</v>
      </c>
      <c r="B1644" s="67" t="s">
        <v>497</v>
      </c>
      <c r="C1644" s="49" t="s">
        <v>97</v>
      </c>
      <c r="D1644" s="72" t="s">
        <v>352</v>
      </c>
      <c r="E1644" s="72" t="s">
        <v>1291</v>
      </c>
      <c r="F1644" s="68">
        <v>45880</v>
      </c>
      <c r="G1644" s="69" t="s">
        <v>429</v>
      </c>
      <c r="H1644" s="70">
        <v>0.9</v>
      </c>
      <c r="I1644" s="70"/>
      <c r="J1644" s="70"/>
      <c r="K1644" s="71">
        <v>29109.37500000008</v>
      </c>
      <c r="L1644" s="6" t="s">
        <v>509</v>
      </c>
      <c r="M1644" s="74" t="s">
        <v>510</v>
      </c>
      <c r="N1644" s="6">
        <v>4</v>
      </c>
      <c r="O1644" s="6"/>
      <c r="P1644" s="6"/>
    </row>
    <row r="1645" spans="1:16" ht="15.75" customHeight="1" x14ac:dyDescent="0.3">
      <c r="A1645" s="67">
        <v>1642</v>
      </c>
      <c r="B1645" s="67" t="s">
        <v>497</v>
      </c>
      <c r="C1645" s="49" t="s">
        <v>138</v>
      </c>
      <c r="D1645" s="72" t="s">
        <v>100</v>
      </c>
      <c r="E1645" s="72" t="s">
        <v>1292</v>
      </c>
      <c r="F1645" s="68">
        <v>45880</v>
      </c>
      <c r="G1645" s="69" t="s">
        <v>415</v>
      </c>
      <c r="H1645" s="70">
        <v>4</v>
      </c>
      <c r="I1645" s="70"/>
      <c r="J1645" s="70"/>
      <c r="K1645" s="71">
        <v>258750.00000000073</v>
      </c>
      <c r="L1645" s="6" t="s">
        <v>516</v>
      </c>
      <c r="M1645" s="6" t="s">
        <v>517</v>
      </c>
      <c r="N1645" s="6">
        <v>2</v>
      </c>
      <c r="O1645" s="6"/>
      <c r="P1645" s="6"/>
    </row>
    <row r="1646" spans="1:16" ht="15.75" customHeight="1" x14ac:dyDescent="0.3">
      <c r="A1646" s="67">
        <v>1643</v>
      </c>
      <c r="B1646" s="67" t="s">
        <v>474</v>
      </c>
      <c r="C1646" s="49" t="s">
        <v>146</v>
      </c>
      <c r="D1646" s="72" t="s">
        <v>100</v>
      </c>
      <c r="E1646" s="72" t="s">
        <v>1293</v>
      </c>
      <c r="F1646" s="68">
        <v>45880</v>
      </c>
      <c r="G1646" s="69" t="s">
        <v>451</v>
      </c>
      <c r="H1646" s="70">
        <v>1</v>
      </c>
      <c r="I1646" s="70"/>
      <c r="J1646" s="70"/>
      <c r="K1646" s="71">
        <v>175000.00000000032</v>
      </c>
      <c r="L1646" s="6" t="s">
        <v>530</v>
      </c>
      <c r="M1646" s="6" t="s">
        <v>531</v>
      </c>
      <c r="N1646" s="6">
        <v>0</v>
      </c>
      <c r="O1646" s="6"/>
      <c r="P1646" s="6"/>
    </row>
    <row r="1647" spans="1:16" ht="15.75" customHeight="1" x14ac:dyDescent="0.3">
      <c r="A1647" s="67">
        <v>1644</v>
      </c>
      <c r="B1647" s="67" t="s">
        <v>535</v>
      </c>
      <c r="C1647" s="49" t="s">
        <v>198</v>
      </c>
      <c r="D1647" s="49" t="s">
        <v>100</v>
      </c>
      <c r="E1647" s="49" t="s">
        <v>1294</v>
      </c>
      <c r="F1647" s="68">
        <v>45880</v>
      </c>
      <c r="G1647" s="69" t="s">
        <v>828</v>
      </c>
      <c r="H1647" s="70">
        <v>65</v>
      </c>
      <c r="I1647" s="70"/>
      <c r="J1647" s="70"/>
      <c r="K1647" s="71">
        <v>132031.24999999974</v>
      </c>
      <c r="L1647" s="6" t="s">
        <v>680</v>
      </c>
      <c r="M1647" s="6" t="s">
        <v>580</v>
      </c>
      <c r="N1647" s="6">
        <v>2</v>
      </c>
      <c r="O1647" s="6"/>
      <c r="P1647" s="6"/>
    </row>
    <row r="1648" spans="1:16" ht="15.75" customHeight="1" x14ac:dyDescent="0.3">
      <c r="A1648" s="67">
        <v>1645</v>
      </c>
      <c r="B1648" s="67" t="s">
        <v>535</v>
      </c>
      <c r="C1648" s="49" t="s">
        <v>320</v>
      </c>
      <c r="D1648" s="49" t="s">
        <v>100</v>
      </c>
      <c r="E1648" s="49" t="s">
        <v>321</v>
      </c>
      <c r="F1648" s="68">
        <v>45880</v>
      </c>
      <c r="G1648" s="69" t="s">
        <v>425</v>
      </c>
      <c r="H1648" s="70">
        <v>39</v>
      </c>
      <c r="I1648" s="70"/>
      <c r="J1648" s="70"/>
      <c r="K1648" s="71">
        <v>528124.99999999895</v>
      </c>
      <c r="L1648" s="6" t="s">
        <v>680</v>
      </c>
      <c r="M1648" s="6" t="s">
        <v>1295</v>
      </c>
      <c r="N1648" s="6">
        <v>2</v>
      </c>
      <c r="O1648" s="6"/>
      <c r="P1648" s="6"/>
    </row>
    <row r="1649" spans="1:16" ht="15.75" customHeight="1" x14ac:dyDescent="0.3">
      <c r="A1649" s="67">
        <v>1646</v>
      </c>
      <c r="B1649" s="67" t="s">
        <v>499</v>
      </c>
      <c r="C1649" s="49" t="s">
        <v>198</v>
      </c>
      <c r="D1649" s="49" t="s">
        <v>100</v>
      </c>
      <c r="E1649" s="49" t="s">
        <v>1296</v>
      </c>
      <c r="F1649" s="68">
        <v>45880</v>
      </c>
      <c r="G1649" s="69" t="s">
        <v>828</v>
      </c>
      <c r="H1649" s="70">
        <v>40</v>
      </c>
      <c r="I1649" s="70"/>
      <c r="J1649" s="70"/>
      <c r="K1649" s="71">
        <v>79999.999999999927</v>
      </c>
      <c r="L1649" s="6" t="s">
        <v>507</v>
      </c>
      <c r="M1649" s="6" t="s">
        <v>505</v>
      </c>
      <c r="N1649" s="6">
        <v>1</v>
      </c>
      <c r="O1649" s="6"/>
      <c r="P1649" s="6"/>
    </row>
    <row r="1650" spans="1:16" ht="15.75" customHeight="1" x14ac:dyDescent="0.3">
      <c r="A1650" s="67">
        <v>1647</v>
      </c>
      <c r="B1650" s="67" t="s">
        <v>499</v>
      </c>
      <c r="C1650" s="49" t="s">
        <v>198</v>
      </c>
      <c r="D1650" s="49" t="s">
        <v>100</v>
      </c>
      <c r="E1650" s="49" t="s">
        <v>1296</v>
      </c>
      <c r="F1650" s="68">
        <v>45880</v>
      </c>
      <c r="G1650" s="69" t="s">
        <v>827</v>
      </c>
      <c r="H1650" s="70">
        <v>40</v>
      </c>
      <c r="I1650" s="70"/>
      <c r="J1650" s="70"/>
      <c r="K1650" s="71">
        <v>79999.999999999927</v>
      </c>
      <c r="L1650" s="6" t="s">
        <v>507</v>
      </c>
      <c r="M1650" s="6" t="s">
        <v>505</v>
      </c>
      <c r="N1650" s="6">
        <v>1</v>
      </c>
      <c r="O1650" s="6"/>
      <c r="P1650" s="6"/>
    </row>
    <row r="1651" spans="1:16" ht="15.75" customHeight="1" x14ac:dyDescent="0.3">
      <c r="A1651" s="67">
        <v>1648</v>
      </c>
      <c r="B1651" s="67" t="s">
        <v>499</v>
      </c>
      <c r="C1651" s="49" t="s">
        <v>138</v>
      </c>
      <c r="D1651" s="49" t="s">
        <v>100</v>
      </c>
      <c r="E1651" s="49" t="s">
        <v>1297</v>
      </c>
      <c r="F1651" s="68">
        <v>45880</v>
      </c>
      <c r="G1651" s="69" t="s">
        <v>415</v>
      </c>
      <c r="H1651" s="70">
        <v>6</v>
      </c>
      <c r="I1651" s="70"/>
      <c r="J1651" s="70"/>
      <c r="K1651" s="71">
        <v>359999.99999999965</v>
      </c>
      <c r="L1651" s="6" t="s">
        <v>516</v>
      </c>
      <c r="M1651" s="6" t="s">
        <v>517</v>
      </c>
      <c r="N1651" s="6">
        <v>0</v>
      </c>
      <c r="O1651" s="6"/>
      <c r="P1651" s="6"/>
    </row>
    <row r="1652" spans="1:16" ht="15.75" customHeight="1" x14ac:dyDescent="0.3">
      <c r="A1652" s="67">
        <v>1649</v>
      </c>
      <c r="B1652" s="67" t="s">
        <v>459</v>
      </c>
      <c r="C1652" s="49" t="s">
        <v>97</v>
      </c>
      <c r="D1652" s="49" t="s">
        <v>352</v>
      </c>
      <c r="E1652" s="49" t="s">
        <v>1298</v>
      </c>
      <c r="F1652" s="68">
        <v>45880</v>
      </c>
      <c r="G1652" s="69" t="s">
        <v>429</v>
      </c>
      <c r="H1652" s="70">
        <v>0.8</v>
      </c>
      <c r="I1652" s="70"/>
      <c r="J1652" s="70"/>
      <c r="K1652" s="71">
        <v>25500.000000000095</v>
      </c>
      <c r="L1652" s="6" t="s">
        <v>509</v>
      </c>
      <c r="M1652" s="6" t="s">
        <v>505</v>
      </c>
      <c r="N1652" s="6">
        <v>10</v>
      </c>
      <c r="O1652" s="6"/>
      <c r="P1652" s="6"/>
    </row>
    <row r="1653" spans="1:16" ht="15.75" customHeight="1" x14ac:dyDescent="0.3">
      <c r="A1653" s="67">
        <v>1650</v>
      </c>
      <c r="B1653" s="67" t="s">
        <v>459</v>
      </c>
      <c r="C1653" s="49" t="s">
        <v>97</v>
      </c>
      <c r="D1653" s="49" t="s">
        <v>352</v>
      </c>
      <c r="E1653" s="49" t="s">
        <v>1298</v>
      </c>
      <c r="F1653" s="68">
        <v>45880</v>
      </c>
      <c r="G1653" s="69" t="s">
        <v>429</v>
      </c>
      <c r="H1653" s="70">
        <v>1</v>
      </c>
      <c r="I1653" s="70"/>
      <c r="J1653" s="70"/>
      <c r="K1653" s="71">
        <v>31875.00000000012</v>
      </c>
      <c r="L1653" s="6" t="s">
        <v>509</v>
      </c>
      <c r="M1653" s="6" t="s">
        <v>505</v>
      </c>
      <c r="N1653" s="6">
        <v>12</v>
      </c>
      <c r="O1653" s="6"/>
      <c r="P1653" s="6"/>
    </row>
    <row r="1654" spans="1:16" ht="15.75" customHeight="1" x14ac:dyDescent="0.3">
      <c r="A1654" s="67">
        <v>1651</v>
      </c>
      <c r="B1654" s="67" t="s">
        <v>459</v>
      </c>
      <c r="C1654" s="49" t="s">
        <v>138</v>
      </c>
      <c r="D1654" s="49" t="s">
        <v>100</v>
      </c>
      <c r="E1654" s="49" t="s">
        <v>1299</v>
      </c>
      <c r="F1654" s="68">
        <v>45881</v>
      </c>
      <c r="G1654" s="69" t="s">
        <v>415</v>
      </c>
      <c r="H1654" s="70">
        <v>3</v>
      </c>
      <c r="I1654" s="70"/>
      <c r="J1654" s="70"/>
      <c r="K1654" s="71">
        <v>191250.00000000073</v>
      </c>
      <c r="L1654" s="6" t="s">
        <v>543</v>
      </c>
      <c r="M1654" s="6" t="s">
        <v>517</v>
      </c>
      <c r="N1654" s="6">
        <v>2</v>
      </c>
      <c r="O1654" s="6"/>
      <c r="P1654" s="6"/>
    </row>
    <row r="1655" spans="1:16" ht="15.75" customHeight="1" x14ac:dyDescent="0.3">
      <c r="A1655" s="67">
        <v>1652</v>
      </c>
      <c r="B1655" s="67" t="s">
        <v>501</v>
      </c>
      <c r="C1655" s="49" t="s">
        <v>117</v>
      </c>
      <c r="D1655" s="49" t="s">
        <v>102</v>
      </c>
      <c r="E1655" s="49" t="s">
        <v>1300</v>
      </c>
      <c r="F1655" s="68">
        <v>45880</v>
      </c>
      <c r="G1655" s="69" t="s">
        <v>415</v>
      </c>
      <c r="H1655" s="70">
        <v>1</v>
      </c>
      <c r="I1655" s="70"/>
      <c r="J1655" s="70"/>
      <c r="K1655" s="71">
        <v>49999.999999999949</v>
      </c>
      <c r="L1655" s="6" t="s">
        <v>526</v>
      </c>
      <c r="M1655" s="6" t="s">
        <v>505</v>
      </c>
      <c r="N1655" s="6">
        <v>0</v>
      </c>
      <c r="O1655" s="6"/>
      <c r="P1655" s="6"/>
    </row>
    <row r="1656" spans="1:16" ht="15.75" customHeight="1" x14ac:dyDescent="0.3">
      <c r="A1656" s="67">
        <v>1653</v>
      </c>
      <c r="B1656" s="67" t="s">
        <v>501</v>
      </c>
      <c r="C1656" s="49" t="s">
        <v>126</v>
      </c>
      <c r="D1656" s="72" t="s">
        <v>102</v>
      </c>
      <c r="E1656" s="72" t="s">
        <v>1301</v>
      </c>
      <c r="F1656" s="68">
        <v>45880</v>
      </c>
      <c r="G1656" s="69" t="s">
        <v>415</v>
      </c>
      <c r="H1656" s="70">
        <v>3</v>
      </c>
      <c r="I1656" s="70"/>
      <c r="J1656" s="70"/>
      <c r="K1656" s="71">
        <v>64266.666666666606</v>
      </c>
      <c r="L1656" s="6" t="s">
        <v>507</v>
      </c>
      <c r="M1656" s="6" t="s">
        <v>505</v>
      </c>
      <c r="N1656" s="6">
        <v>3</v>
      </c>
      <c r="O1656" s="6"/>
      <c r="P1656" s="6"/>
    </row>
    <row r="1657" spans="1:16" ht="15.75" customHeight="1" x14ac:dyDescent="0.3">
      <c r="A1657" s="67">
        <v>1654</v>
      </c>
      <c r="B1657" s="67" t="s">
        <v>501</v>
      </c>
      <c r="C1657" s="49" t="s">
        <v>123</v>
      </c>
      <c r="D1657" s="72" t="s">
        <v>102</v>
      </c>
      <c r="E1657" s="72" t="s">
        <v>1302</v>
      </c>
      <c r="F1657" s="68">
        <v>45880</v>
      </c>
      <c r="G1657" s="69" t="s">
        <v>415</v>
      </c>
      <c r="H1657" s="70">
        <v>5</v>
      </c>
      <c r="I1657" s="70"/>
      <c r="J1657" s="70"/>
      <c r="K1657" s="71">
        <v>31499.999999999967</v>
      </c>
      <c r="L1657" s="6" t="s">
        <v>507</v>
      </c>
      <c r="M1657" s="6" t="s">
        <v>505</v>
      </c>
      <c r="N1657" s="6">
        <v>5</v>
      </c>
      <c r="O1657" s="6"/>
      <c r="P1657" s="6"/>
    </row>
    <row r="1658" spans="1:16" ht="15.75" customHeight="1" x14ac:dyDescent="0.3">
      <c r="A1658" s="67">
        <v>1655</v>
      </c>
      <c r="B1658" s="67" t="s">
        <v>444</v>
      </c>
      <c r="C1658" s="49" t="s">
        <v>123</v>
      </c>
      <c r="D1658" s="72" t="s">
        <v>102</v>
      </c>
      <c r="E1658" s="72" t="s">
        <v>1303</v>
      </c>
      <c r="F1658" s="68">
        <v>45881</v>
      </c>
      <c r="G1658" s="69" t="s">
        <v>415</v>
      </c>
      <c r="H1658" s="70">
        <v>16</v>
      </c>
      <c r="I1658" s="70"/>
      <c r="J1658" s="70"/>
      <c r="K1658" s="71">
        <v>108675.00000000031</v>
      </c>
      <c r="L1658" s="6" t="s">
        <v>696</v>
      </c>
      <c r="M1658" s="6" t="s">
        <v>505</v>
      </c>
      <c r="N1658" s="6">
        <v>6</v>
      </c>
      <c r="O1658" s="6"/>
      <c r="P1658" s="6"/>
    </row>
    <row r="1659" spans="1:16" ht="15.75" customHeight="1" x14ac:dyDescent="0.3">
      <c r="A1659" s="67">
        <v>1656</v>
      </c>
      <c r="B1659" s="67" t="s">
        <v>444</v>
      </c>
      <c r="C1659" s="49" t="s">
        <v>138</v>
      </c>
      <c r="D1659" s="72" t="s">
        <v>100</v>
      </c>
      <c r="E1659" s="72" t="s">
        <v>1304</v>
      </c>
      <c r="F1659" s="68">
        <v>45881</v>
      </c>
      <c r="G1659" s="69" t="s">
        <v>415</v>
      </c>
      <c r="H1659" s="70">
        <v>6</v>
      </c>
      <c r="I1659" s="70"/>
      <c r="J1659" s="70"/>
      <c r="K1659" s="71">
        <v>388125.00000000105</v>
      </c>
      <c r="L1659" s="6" t="s">
        <v>543</v>
      </c>
      <c r="M1659" s="6" t="s">
        <v>517</v>
      </c>
      <c r="N1659" s="6">
        <v>0</v>
      </c>
      <c r="O1659" s="6"/>
      <c r="P1659" s="6"/>
    </row>
    <row r="1660" spans="1:16" ht="15.75" customHeight="1" x14ac:dyDescent="0.3">
      <c r="A1660" s="67">
        <v>1657</v>
      </c>
      <c r="B1660" s="67" t="s">
        <v>471</v>
      </c>
      <c r="C1660" s="49" t="s">
        <v>264</v>
      </c>
      <c r="D1660" s="72" t="s">
        <v>100</v>
      </c>
      <c r="E1660" s="72" t="s">
        <v>265</v>
      </c>
      <c r="F1660" s="68">
        <v>45881</v>
      </c>
      <c r="G1660" s="69" t="s">
        <v>765</v>
      </c>
      <c r="H1660" s="70">
        <v>2</v>
      </c>
      <c r="I1660" s="70"/>
      <c r="J1660" s="70"/>
      <c r="K1660" s="71">
        <v>86250.000000000233</v>
      </c>
      <c r="L1660" s="6" t="s">
        <v>680</v>
      </c>
      <c r="M1660" s="6" t="s">
        <v>505</v>
      </c>
      <c r="N1660" s="6">
        <v>0</v>
      </c>
      <c r="O1660" s="6"/>
      <c r="P1660" s="6"/>
    </row>
    <row r="1661" spans="1:16" ht="15.75" customHeight="1" x14ac:dyDescent="0.3">
      <c r="A1661" s="67">
        <v>1658</v>
      </c>
      <c r="B1661" s="67" t="s">
        <v>471</v>
      </c>
      <c r="C1661" s="49" t="s">
        <v>264</v>
      </c>
      <c r="D1661" s="72" t="s">
        <v>100</v>
      </c>
      <c r="E1661" s="72" t="s">
        <v>265</v>
      </c>
      <c r="F1661" s="68">
        <v>45881</v>
      </c>
      <c r="G1661" s="69" t="s">
        <v>1157</v>
      </c>
      <c r="H1661" s="70">
        <v>1.5</v>
      </c>
      <c r="I1661" s="70"/>
      <c r="J1661" s="70"/>
      <c r="K1661" s="71">
        <v>129375.00000000036</v>
      </c>
      <c r="L1661" s="6" t="s">
        <v>680</v>
      </c>
      <c r="M1661" s="6" t="s">
        <v>505</v>
      </c>
      <c r="N1661" s="6">
        <v>1</v>
      </c>
      <c r="O1661" s="6"/>
      <c r="P1661" s="6"/>
    </row>
    <row r="1662" spans="1:16" ht="15.75" customHeight="1" x14ac:dyDescent="0.3">
      <c r="A1662" s="67">
        <v>1659</v>
      </c>
      <c r="B1662" s="67" t="s">
        <v>471</v>
      </c>
      <c r="C1662" s="49" t="s">
        <v>587</v>
      </c>
      <c r="D1662" s="72" t="s">
        <v>100</v>
      </c>
      <c r="E1662" s="72" t="s">
        <v>1305</v>
      </c>
      <c r="F1662" s="68">
        <v>45881</v>
      </c>
      <c r="G1662" s="69" t="s">
        <v>415</v>
      </c>
      <c r="H1662" s="70">
        <v>2</v>
      </c>
      <c r="I1662" s="70"/>
      <c r="J1662" s="70"/>
      <c r="K1662" s="71">
        <v>86250.000000000233</v>
      </c>
      <c r="L1662" s="6" t="s">
        <v>680</v>
      </c>
      <c r="M1662" s="6" t="s">
        <v>505</v>
      </c>
      <c r="N1662" s="6">
        <v>0</v>
      </c>
      <c r="O1662" s="6"/>
      <c r="P1662" s="6"/>
    </row>
    <row r="1663" spans="1:16" ht="15.75" customHeight="1" x14ac:dyDescent="0.3">
      <c r="A1663" s="67">
        <v>1660</v>
      </c>
      <c r="B1663" s="67" t="s">
        <v>463</v>
      </c>
      <c r="C1663" s="49" t="s">
        <v>113</v>
      </c>
      <c r="D1663" s="72" t="s">
        <v>102</v>
      </c>
      <c r="E1663" s="72" t="s">
        <v>1306</v>
      </c>
      <c r="F1663" s="68">
        <v>45881</v>
      </c>
      <c r="G1663" s="69" t="s">
        <v>415</v>
      </c>
      <c r="H1663" s="70">
        <v>4</v>
      </c>
      <c r="I1663" s="70"/>
      <c r="J1663" s="70"/>
      <c r="K1663" s="71">
        <v>157031.24999999939</v>
      </c>
      <c r="L1663" s="6" t="s">
        <v>526</v>
      </c>
      <c r="M1663" s="6" t="s">
        <v>505</v>
      </c>
      <c r="N1663" s="6">
        <v>5</v>
      </c>
      <c r="O1663" s="6"/>
      <c r="P1663" s="6"/>
    </row>
    <row r="1664" spans="1:16" ht="15.75" customHeight="1" x14ac:dyDescent="0.3">
      <c r="A1664" s="67">
        <v>1661</v>
      </c>
      <c r="B1664" s="67" t="s">
        <v>463</v>
      </c>
      <c r="C1664" s="49" t="s">
        <v>127</v>
      </c>
      <c r="D1664" s="72" t="s">
        <v>102</v>
      </c>
      <c r="E1664" s="72" t="s">
        <v>1307</v>
      </c>
      <c r="F1664" s="68">
        <v>45881</v>
      </c>
      <c r="G1664" s="69" t="s">
        <v>415</v>
      </c>
      <c r="H1664" s="70">
        <v>4</v>
      </c>
      <c r="I1664" s="70"/>
      <c r="J1664" s="70"/>
      <c r="K1664" s="71">
        <v>167499.99999999936</v>
      </c>
      <c r="L1664" s="6" t="s">
        <v>526</v>
      </c>
      <c r="M1664" s="6" t="s">
        <v>505</v>
      </c>
      <c r="N1664" s="6">
        <v>0</v>
      </c>
      <c r="O1664" s="6"/>
      <c r="P1664" s="6"/>
    </row>
    <row r="1665" spans="1:16" ht="15.75" customHeight="1" x14ac:dyDescent="0.3">
      <c r="A1665" s="67">
        <v>1662</v>
      </c>
      <c r="B1665" s="67" t="s">
        <v>463</v>
      </c>
      <c r="C1665" s="49" t="s">
        <v>113</v>
      </c>
      <c r="D1665" s="72" t="s">
        <v>102</v>
      </c>
      <c r="E1665" s="72" t="s">
        <v>1308</v>
      </c>
      <c r="F1665" s="68">
        <v>45880</v>
      </c>
      <c r="G1665" s="69" t="s">
        <v>415</v>
      </c>
      <c r="H1665" s="70">
        <v>7</v>
      </c>
      <c r="I1665" s="70"/>
      <c r="J1665" s="70"/>
      <c r="K1665" s="71">
        <v>274804.68749999895</v>
      </c>
      <c r="L1665" s="6" t="s">
        <v>526</v>
      </c>
      <c r="M1665" s="6" t="s">
        <v>505</v>
      </c>
      <c r="N1665" s="6">
        <v>4</v>
      </c>
      <c r="O1665" s="6"/>
      <c r="P1665" s="6"/>
    </row>
    <row r="1666" spans="1:16" ht="15.75" customHeight="1" x14ac:dyDescent="0.3">
      <c r="A1666" s="67">
        <v>1663</v>
      </c>
      <c r="B1666" s="67" t="s">
        <v>430</v>
      </c>
      <c r="C1666" s="49" t="s">
        <v>138</v>
      </c>
      <c r="D1666" s="72" t="s">
        <v>100</v>
      </c>
      <c r="E1666" s="72" t="s">
        <v>1309</v>
      </c>
      <c r="F1666" s="68">
        <v>45881</v>
      </c>
      <c r="G1666" s="69" t="s">
        <v>415</v>
      </c>
      <c r="H1666" s="70">
        <v>6</v>
      </c>
      <c r="I1666" s="70"/>
      <c r="J1666" s="70"/>
      <c r="K1666" s="71">
        <v>348750.00000000035</v>
      </c>
      <c r="L1666" s="6" t="s">
        <v>554</v>
      </c>
      <c r="M1666" s="6" t="s">
        <v>517</v>
      </c>
      <c r="N1666" s="6">
        <v>0</v>
      </c>
      <c r="O1666" s="6"/>
      <c r="P1666" s="6"/>
    </row>
    <row r="1667" spans="1:16" ht="15.75" customHeight="1" x14ac:dyDescent="0.3">
      <c r="A1667" s="67">
        <v>1664</v>
      </c>
      <c r="B1667" s="67" t="s">
        <v>430</v>
      </c>
      <c r="C1667" s="49" t="s">
        <v>502</v>
      </c>
      <c r="D1667" s="72" t="s">
        <v>100</v>
      </c>
      <c r="E1667" s="72" t="s">
        <v>1310</v>
      </c>
      <c r="F1667" s="68">
        <v>45881</v>
      </c>
      <c r="G1667" s="69" t="s">
        <v>426</v>
      </c>
      <c r="H1667" s="70">
        <v>2</v>
      </c>
      <c r="I1667" s="70"/>
      <c r="J1667" s="70"/>
      <c r="K1667" s="71">
        <v>77500.000000000073</v>
      </c>
      <c r="L1667" s="6" t="s">
        <v>554</v>
      </c>
      <c r="M1667" s="6" t="s">
        <v>505</v>
      </c>
      <c r="N1667" s="6">
        <v>3</v>
      </c>
      <c r="O1667" s="6"/>
      <c r="P1667" s="6"/>
    </row>
    <row r="1668" spans="1:16" ht="15.75" customHeight="1" x14ac:dyDescent="0.3">
      <c r="A1668" s="67">
        <v>1665</v>
      </c>
      <c r="B1668" s="67" t="s">
        <v>463</v>
      </c>
      <c r="C1668" s="49" t="s">
        <v>127</v>
      </c>
      <c r="D1668" s="72" t="s">
        <v>102</v>
      </c>
      <c r="E1668" s="72" t="s">
        <v>1311</v>
      </c>
      <c r="F1668" s="68">
        <v>45882</v>
      </c>
      <c r="G1668" s="69" t="s">
        <v>415</v>
      </c>
      <c r="H1668" s="70">
        <v>8</v>
      </c>
      <c r="I1668" s="70"/>
      <c r="J1668" s="70"/>
      <c r="K1668" s="71">
        <v>334999.99999999872</v>
      </c>
      <c r="L1668" s="6" t="s">
        <v>526</v>
      </c>
      <c r="M1668" s="6" t="s">
        <v>505</v>
      </c>
      <c r="N1668" s="6">
        <v>6</v>
      </c>
      <c r="O1668" s="6"/>
      <c r="P1668" s="6"/>
    </row>
    <row r="1669" spans="1:16" ht="15.75" customHeight="1" x14ac:dyDescent="0.3">
      <c r="A1669" s="67">
        <v>1666</v>
      </c>
      <c r="B1669" s="67" t="s">
        <v>490</v>
      </c>
      <c r="C1669" s="49" t="s">
        <v>138</v>
      </c>
      <c r="D1669" s="72" t="s">
        <v>100</v>
      </c>
      <c r="E1669" s="72" t="s">
        <v>1312</v>
      </c>
      <c r="F1669" s="68">
        <v>45881</v>
      </c>
      <c r="G1669" s="69" t="s">
        <v>415</v>
      </c>
      <c r="H1669" s="70">
        <v>6</v>
      </c>
      <c r="I1669" s="70"/>
      <c r="J1669" s="70"/>
      <c r="K1669" s="71">
        <v>371249.99999999895</v>
      </c>
      <c r="L1669" s="6" t="s">
        <v>516</v>
      </c>
      <c r="M1669" s="6" t="s">
        <v>517</v>
      </c>
      <c r="N1669" s="6">
        <v>0</v>
      </c>
      <c r="O1669" s="6"/>
      <c r="P1669" s="6"/>
    </row>
    <row r="1670" spans="1:16" ht="15.75" customHeight="1" x14ac:dyDescent="0.3">
      <c r="A1670" s="67">
        <v>1667</v>
      </c>
      <c r="B1670" s="67" t="s">
        <v>490</v>
      </c>
      <c r="C1670" s="49" t="s">
        <v>138</v>
      </c>
      <c r="D1670" s="72" t="s">
        <v>100</v>
      </c>
      <c r="E1670" s="72" t="s">
        <v>1312</v>
      </c>
      <c r="F1670" s="68">
        <v>45881</v>
      </c>
      <c r="G1670" s="69" t="s">
        <v>415</v>
      </c>
      <c r="H1670" s="70">
        <v>2</v>
      </c>
      <c r="I1670" s="70"/>
      <c r="J1670" s="70"/>
      <c r="K1670" s="71">
        <v>123749.99999999964</v>
      </c>
      <c r="L1670" s="6" t="s">
        <v>1313</v>
      </c>
      <c r="M1670" s="6" t="s">
        <v>537</v>
      </c>
      <c r="N1670" s="6">
        <v>0</v>
      </c>
      <c r="O1670" s="6"/>
      <c r="P1670" s="6"/>
    </row>
    <row r="1671" spans="1:16" ht="15.75" customHeight="1" x14ac:dyDescent="0.3">
      <c r="A1671" s="67">
        <v>1668</v>
      </c>
      <c r="B1671" s="67" t="s">
        <v>490</v>
      </c>
      <c r="C1671" s="49" t="s">
        <v>264</v>
      </c>
      <c r="D1671" s="72" t="s">
        <v>100</v>
      </c>
      <c r="E1671" s="72" t="s">
        <v>265</v>
      </c>
      <c r="F1671" s="68">
        <v>45881</v>
      </c>
      <c r="G1671" s="69" t="s">
        <v>1157</v>
      </c>
      <c r="H1671" s="70">
        <v>0.5</v>
      </c>
      <c r="I1671" s="70"/>
      <c r="J1671" s="70"/>
      <c r="K1671" s="71">
        <v>41249.999999999884</v>
      </c>
      <c r="L1671" s="6" t="s">
        <v>680</v>
      </c>
      <c r="M1671" s="6" t="s">
        <v>698</v>
      </c>
      <c r="N1671" s="6">
        <v>1</v>
      </c>
      <c r="O1671" s="6"/>
      <c r="P1671" s="6"/>
    </row>
    <row r="1672" spans="1:16" ht="15.75" customHeight="1" x14ac:dyDescent="0.3">
      <c r="A1672" s="67">
        <v>1669</v>
      </c>
      <c r="B1672" s="67" t="s">
        <v>490</v>
      </c>
      <c r="C1672" s="49" t="s">
        <v>198</v>
      </c>
      <c r="D1672" s="72" t="s">
        <v>100</v>
      </c>
      <c r="E1672" s="72" t="s">
        <v>1314</v>
      </c>
      <c r="F1672" s="68">
        <v>45881</v>
      </c>
      <c r="G1672" s="69" t="s">
        <v>828</v>
      </c>
      <c r="H1672" s="70">
        <v>35</v>
      </c>
      <c r="I1672" s="70"/>
      <c r="J1672" s="70"/>
      <c r="K1672" s="71">
        <v>72187.499999999796</v>
      </c>
      <c r="L1672" s="6" t="s">
        <v>680</v>
      </c>
      <c r="M1672" s="6" t="s">
        <v>505</v>
      </c>
      <c r="N1672" s="6">
        <v>5</v>
      </c>
      <c r="O1672" s="6"/>
      <c r="P1672" s="6"/>
    </row>
    <row r="1673" spans="1:16" ht="15.75" customHeight="1" x14ac:dyDescent="0.3">
      <c r="A1673" s="67">
        <v>1670</v>
      </c>
      <c r="B1673" s="67" t="s">
        <v>471</v>
      </c>
      <c r="C1673" s="49" t="s">
        <v>502</v>
      </c>
      <c r="D1673" s="72" t="s">
        <v>100</v>
      </c>
      <c r="E1673" s="72" t="s">
        <v>1315</v>
      </c>
      <c r="F1673" s="68">
        <v>45882</v>
      </c>
      <c r="G1673" s="69" t="s">
        <v>426</v>
      </c>
      <c r="H1673" s="70">
        <v>1</v>
      </c>
      <c r="I1673" s="70"/>
      <c r="J1673" s="70"/>
      <c r="K1673" s="71">
        <v>43125.000000000116</v>
      </c>
      <c r="L1673" s="6" t="s">
        <v>507</v>
      </c>
      <c r="M1673" s="6" t="s">
        <v>505</v>
      </c>
      <c r="N1673" s="6">
        <v>1</v>
      </c>
      <c r="O1673" s="6"/>
      <c r="P1673" s="6"/>
    </row>
    <row r="1674" spans="1:16" ht="15.75" customHeight="1" x14ac:dyDescent="0.3">
      <c r="A1674" s="67">
        <v>1671</v>
      </c>
      <c r="B1674" s="67" t="s">
        <v>471</v>
      </c>
      <c r="C1674" s="49" t="s">
        <v>138</v>
      </c>
      <c r="D1674" s="72" t="s">
        <v>100</v>
      </c>
      <c r="E1674" s="72" t="s">
        <v>1316</v>
      </c>
      <c r="F1674" s="68">
        <v>45882</v>
      </c>
      <c r="G1674" s="69" t="s">
        <v>415</v>
      </c>
      <c r="H1674" s="70">
        <v>6</v>
      </c>
      <c r="I1674" s="70"/>
      <c r="J1674" s="70"/>
      <c r="K1674" s="71">
        <v>388125.00000000105</v>
      </c>
      <c r="L1674" s="6" t="s">
        <v>554</v>
      </c>
      <c r="M1674" s="6" t="s">
        <v>517</v>
      </c>
      <c r="N1674" s="6">
        <v>1</v>
      </c>
      <c r="O1674" s="6"/>
      <c r="P1674" s="6"/>
    </row>
    <row r="1675" spans="1:16" ht="15.75" customHeight="1" x14ac:dyDescent="0.3">
      <c r="A1675" s="67">
        <v>1672</v>
      </c>
      <c r="B1675" s="67" t="s">
        <v>471</v>
      </c>
      <c r="C1675" s="49" t="s">
        <v>346</v>
      </c>
      <c r="D1675" s="72" t="s">
        <v>100</v>
      </c>
      <c r="E1675" s="72" t="s">
        <v>347</v>
      </c>
      <c r="F1675" s="68">
        <v>45882</v>
      </c>
      <c r="G1675" s="69" t="s">
        <v>1251</v>
      </c>
      <c r="H1675" s="70">
        <v>16</v>
      </c>
      <c r="I1675" s="70"/>
      <c r="J1675" s="70"/>
      <c r="K1675" s="71">
        <v>1380000.0000000037</v>
      </c>
      <c r="L1675" s="6" t="s">
        <v>713</v>
      </c>
      <c r="M1675" s="6" t="s">
        <v>917</v>
      </c>
      <c r="N1675" s="6">
        <v>0</v>
      </c>
      <c r="O1675" s="6"/>
      <c r="P1675" s="6"/>
    </row>
    <row r="1676" spans="1:16" ht="15.75" customHeight="1" x14ac:dyDescent="0.3">
      <c r="A1676" s="67">
        <v>1673</v>
      </c>
      <c r="B1676" s="67" t="s">
        <v>949</v>
      </c>
      <c r="C1676" s="49" t="s">
        <v>320</v>
      </c>
      <c r="D1676" s="72" t="s">
        <v>100</v>
      </c>
      <c r="E1676" s="72" t="s">
        <v>321</v>
      </c>
      <c r="F1676" s="68">
        <v>45882</v>
      </c>
      <c r="G1676" s="69" t="s">
        <v>425</v>
      </c>
      <c r="H1676" s="70">
        <v>19</v>
      </c>
      <c r="I1676" s="70"/>
      <c r="J1676" s="70"/>
      <c r="K1676" s="71">
        <v>158333.33333333323</v>
      </c>
      <c r="L1676" s="6" t="s">
        <v>680</v>
      </c>
      <c r="M1676" s="6" t="s">
        <v>698</v>
      </c>
      <c r="N1676" s="6">
        <v>1</v>
      </c>
      <c r="O1676" s="6"/>
      <c r="P1676" s="6"/>
    </row>
    <row r="1677" spans="1:16" ht="15.75" customHeight="1" x14ac:dyDescent="0.3">
      <c r="A1677" s="67">
        <v>1674</v>
      </c>
      <c r="B1677" s="67" t="s">
        <v>949</v>
      </c>
      <c r="C1677" s="49" t="s">
        <v>88</v>
      </c>
      <c r="D1677" s="72" t="s">
        <v>79</v>
      </c>
      <c r="E1677" s="72" t="s">
        <v>1317</v>
      </c>
      <c r="F1677" s="68">
        <v>45882</v>
      </c>
      <c r="G1677" s="69" t="s">
        <v>443</v>
      </c>
      <c r="H1677" s="70">
        <v>2</v>
      </c>
      <c r="I1677" s="70"/>
      <c r="J1677" s="70"/>
      <c r="K1677" s="71">
        <v>5833.3333333333294</v>
      </c>
      <c r="L1677" s="6" t="s">
        <v>680</v>
      </c>
      <c r="M1677" s="6" t="s">
        <v>517</v>
      </c>
      <c r="N1677" s="6">
        <v>0</v>
      </c>
      <c r="O1677" s="6"/>
      <c r="P1677" s="6"/>
    </row>
    <row r="1678" spans="1:16" ht="15.75" customHeight="1" x14ac:dyDescent="0.3">
      <c r="A1678" s="67">
        <v>1675</v>
      </c>
      <c r="B1678" s="67" t="s">
        <v>430</v>
      </c>
      <c r="C1678" s="49" t="s">
        <v>138</v>
      </c>
      <c r="D1678" s="72" t="s">
        <v>100</v>
      </c>
      <c r="E1678" s="72" t="s">
        <v>1318</v>
      </c>
      <c r="F1678" s="68">
        <v>45882</v>
      </c>
      <c r="G1678" s="69" t="s">
        <v>415</v>
      </c>
      <c r="H1678" s="70">
        <v>6</v>
      </c>
      <c r="I1678" s="70"/>
      <c r="J1678" s="70"/>
      <c r="K1678" s="71">
        <v>348750.00000000035</v>
      </c>
      <c r="L1678" s="6" t="s">
        <v>554</v>
      </c>
      <c r="M1678" s="6" t="s">
        <v>505</v>
      </c>
      <c r="N1678" s="6">
        <v>0</v>
      </c>
      <c r="O1678" s="6"/>
      <c r="P1678" s="6"/>
    </row>
    <row r="1679" spans="1:16" ht="15.75" customHeight="1" x14ac:dyDescent="0.3">
      <c r="A1679" s="67">
        <v>1676</v>
      </c>
      <c r="B1679" s="67" t="s">
        <v>430</v>
      </c>
      <c r="C1679" s="49" t="s">
        <v>109</v>
      </c>
      <c r="D1679" s="72" t="s">
        <v>102</v>
      </c>
      <c r="E1679" s="72" t="s">
        <v>1319</v>
      </c>
      <c r="F1679" s="68">
        <v>45882</v>
      </c>
      <c r="G1679" s="69" t="s">
        <v>415</v>
      </c>
      <c r="H1679" s="70">
        <v>14</v>
      </c>
      <c r="I1679" s="70"/>
      <c r="J1679" s="70"/>
      <c r="K1679" s="71">
        <v>108500.00000000012</v>
      </c>
      <c r="L1679" s="6" t="s">
        <v>696</v>
      </c>
      <c r="M1679" s="6" t="s">
        <v>505</v>
      </c>
      <c r="N1679" s="6">
        <v>2</v>
      </c>
      <c r="O1679" s="6"/>
      <c r="P1679" s="6"/>
    </row>
    <row r="1680" spans="1:16" ht="15.75" customHeight="1" x14ac:dyDescent="0.3">
      <c r="A1680" s="67">
        <v>1677</v>
      </c>
      <c r="B1680" s="67" t="s">
        <v>430</v>
      </c>
      <c r="C1680" s="49" t="s">
        <v>82</v>
      </c>
      <c r="D1680" s="72" t="s">
        <v>79</v>
      </c>
      <c r="E1680" s="72" t="s">
        <v>1320</v>
      </c>
      <c r="F1680" s="68">
        <v>45882</v>
      </c>
      <c r="G1680" s="69" t="s">
        <v>443</v>
      </c>
      <c r="H1680" s="70">
        <v>6</v>
      </c>
      <c r="I1680" s="70"/>
      <c r="J1680" s="70"/>
      <c r="K1680" s="71">
        <v>27125.000000000029</v>
      </c>
      <c r="L1680" s="6" t="s">
        <v>554</v>
      </c>
      <c r="M1680" s="6" t="s">
        <v>517</v>
      </c>
      <c r="N1680" s="6">
        <v>0</v>
      </c>
      <c r="O1680" s="6"/>
      <c r="P1680" s="6"/>
    </row>
    <row r="1681" spans="1:16" ht="15.75" customHeight="1" x14ac:dyDescent="0.3">
      <c r="A1681" s="67">
        <v>1678</v>
      </c>
      <c r="B1681" s="67" t="s">
        <v>430</v>
      </c>
      <c r="C1681" s="49" t="s">
        <v>85</v>
      </c>
      <c r="D1681" s="72" t="s">
        <v>79</v>
      </c>
      <c r="E1681" s="72" t="s">
        <v>1321</v>
      </c>
      <c r="F1681" s="68">
        <v>45882</v>
      </c>
      <c r="G1681" s="69" t="s">
        <v>443</v>
      </c>
      <c r="H1681" s="70">
        <v>3</v>
      </c>
      <c r="I1681" s="70"/>
      <c r="J1681" s="70"/>
      <c r="K1681" s="71">
        <v>13562.500000000015</v>
      </c>
      <c r="L1681" s="6" t="s">
        <v>554</v>
      </c>
      <c r="M1681" s="6" t="s">
        <v>517</v>
      </c>
      <c r="N1681" s="6">
        <v>0</v>
      </c>
      <c r="O1681" s="6"/>
      <c r="P1681" s="6"/>
    </row>
    <row r="1682" spans="1:16" ht="15.75" customHeight="1" x14ac:dyDescent="0.3">
      <c r="A1682" s="67">
        <v>1679</v>
      </c>
      <c r="B1682" s="67" t="s">
        <v>430</v>
      </c>
      <c r="C1682" s="49" t="s">
        <v>86</v>
      </c>
      <c r="D1682" s="72" t="s">
        <v>79</v>
      </c>
      <c r="E1682" s="72" t="s">
        <v>1322</v>
      </c>
      <c r="F1682" s="68">
        <v>45882</v>
      </c>
      <c r="G1682" s="69" t="s">
        <v>433</v>
      </c>
      <c r="H1682" s="70">
        <v>3</v>
      </c>
      <c r="I1682" s="70"/>
      <c r="J1682" s="70"/>
      <c r="K1682" s="71">
        <v>19375.000000000018</v>
      </c>
      <c r="L1682" s="6" t="s">
        <v>554</v>
      </c>
      <c r="M1682" s="6" t="s">
        <v>517</v>
      </c>
      <c r="N1682" s="6">
        <v>0</v>
      </c>
      <c r="O1682" s="6"/>
      <c r="P1682" s="6"/>
    </row>
    <row r="1683" spans="1:16" ht="15.75" customHeight="1" x14ac:dyDescent="0.3">
      <c r="A1683" s="67">
        <v>1680</v>
      </c>
      <c r="B1683" s="67" t="s">
        <v>430</v>
      </c>
      <c r="C1683" s="49" t="s">
        <v>88</v>
      </c>
      <c r="D1683" s="72" t="s">
        <v>79</v>
      </c>
      <c r="E1683" s="72" t="s">
        <v>1323</v>
      </c>
      <c r="F1683" s="68">
        <v>45882</v>
      </c>
      <c r="G1683" s="69" t="s">
        <v>450</v>
      </c>
      <c r="H1683" s="70">
        <v>2</v>
      </c>
      <c r="I1683" s="70"/>
      <c r="J1683" s="70"/>
      <c r="K1683" s="71">
        <v>3875.0000000000041</v>
      </c>
      <c r="L1683" s="6" t="s">
        <v>554</v>
      </c>
      <c r="M1683" s="6" t="s">
        <v>517</v>
      </c>
      <c r="N1683" s="6">
        <v>0</v>
      </c>
      <c r="O1683" s="6"/>
      <c r="P1683" s="6"/>
    </row>
    <row r="1684" spans="1:16" ht="15.75" customHeight="1" x14ac:dyDescent="0.3">
      <c r="A1684" s="67">
        <v>1681</v>
      </c>
      <c r="B1684" s="67" t="s">
        <v>413</v>
      </c>
      <c r="C1684" s="49" t="s">
        <v>97</v>
      </c>
      <c r="D1684" s="72" t="s">
        <v>352</v>
      </c>
      <c r="E1684" s="72" t="s">
        <v>1324</v>
      </c>
      <c r="F1684" s="68">
        <v>45882</v>
      </c>
      <c r="G1684" s="69" t="s">
        <v>429</v>
      </c>
      <c r="H1684" s="70">
        <v>1</v>
      </c>
      <c r="I1684" s="70"/>
      <c r="J1684" s="70"/>
      <c r="K1684" s="71">
        <v>30937.499999999909</v>
      </c>
      <c r="L1684" s="6" t="s">
        <v>509</v>
      </c>
      <c r="M1684" s="6" t="s">
        <v>505</v>
      </c>
      <c r="N1684" s="6">
        <v>1</v>
      </c>
      <c r="O1684" s="6"/>
      <c r="P1684" s="6"/>
    </row>
    <row r="1685" spans="1:16" ht="15.75" customHeight="1" x14ac:dyDescent="0.3">
      <c r="A1685" s="67">
        <v>1682</v>
      </c>
      <c r="B1685" s="67" t="s">
        <v>413</v>
      </c>
      <c r="C1685" s="49" t="s">
        <v>625</v>
      </c>
      <c r="D1685" s="72" t="s">
        <v>100</v>
      </c>
      <c r="E1685" s="72" t="s">
        <v>1325</v>
      </c>
      <c r="F1685" s="68">
        <v>45882</v>
      </c>
      <c r="G1685" s="69" t="s">
        <v>944</v>
      </c>
      <c r="H1685" s="70">
        <v>5</v>
      </c>
      <c r="I1685" s="70"/>
      <c r="J1685" s="70"/>
      <c r="K1685" s="71">
        <v>206249.99999999939</v>
      </c>
      <c r="L1685" s="6" t="s">
        <v>618</v>
      </c>
      <c r="M1685" s="6" t="s">
        <v>669</v>
      </c>
      <c r="N1685" s="6">
        <v>0</v>
      </c>
      <c r="O1685" s="6"/>
      <c r="P1685" s="6"/>
    </row>
    <row r="1686" spans="1:16" ht="15.75" customHeight="1" x14ac:dyDescent="0.3">
      <c r="A1686" s="67">
        <v>1683</v>
      </c>
      <c r="B1686" s="67" t="s">
        <v>490</v>
      </c>
      <c r="C1686" s="49" t="s">
        <v>138</v>
      </c>
      <c r="D1686" s="72" t="s">
        <v>100</v>
      </c>
      <c r="E1686" s="72" t="s">
        <v>1326</v>
      </c>
      <c r="F1686" s="68">
        <v>45882</v>
      </c>
      <c r="G1686" s="69" t="s">
        <v>415</v>
      </c>
      <c r="H1686" s="70">
        <v>1</v>
      </c>
      <c r="I1686" s="70"/>
      <c r="J1686" s="70"/>
      <c r="K1686" s="71">
        <v>61874.999999999818</v>
      </c>
      <c r="L1686" s="6" t="s">
        <v>680</v>
      </c>
      <c r="M1686" s="74" t="s">
        <v>510</v>
      </c>
      <c r="N1686" s="6">
        <v>0</v>
      </c>
      <c r="O1686" s="6"/>
      <c r="P1686" s="6"/>
    </row>
    <row r="1687" spans="1:16" ht="15.75" customHeight="1" x14ac:dyDescent="0.3">
      <c r="A1687" s="67">
        <v>1684</v>
      </c>
      <c r="B1687" s="67" t="s">
        <v>490</v>
      </c>
      <c r="C1687" s="49" t="s">
        <v>109</v>
      </c>
      <c r="D1687" s="72" t="s">
        <v>102</v>
      </c>
      <c r="E1687" s="72" t="s">
        <v>1327</v>
      </c>
      <c r="F1687" s="68">
        <v>45882</v>
      </c>
      <c r="G1687" s="69" t="s">
        <v>415</v>
      </c>
      <c r="H1687" s="70">
        <v>10</v>
      </c>
      <c r="I1687" s="70"/>
      <c r="J1687" s="70"/>
      <c r="K1687" s="71">
        <v>82499.999999999767</v>
      </c>
      <c r="L1687" s="6" t="s">
        <v>507</v>
      </c>
      <c r="M1687" s="6" t="s">
        <v>505</v>
      </c>
      <c r="N1687" s="6">
        <v>2</v>
      </c>
      <c r="O1687" s="6"/>
      <c r="P1687" s="6"/>
    </row>
    <row r="1688" spans="1:16" ht="15.75" customHeight="1" x14ac:dyDescent="0.3">
      <c r="A1688" s="67">
        <v>1685</v>
      </c>
      <c r="B1688" s="67" t="s">
        <v>490</v>
      </c>
      <c r="C1688" s="49" t="s">
        <v>346</v>
      </c>
      <c r="D1688" s="72" t="s">
        <v>100</v>
      </c>
      <c r="E1688" s="72" t="s">
        <v>347</v>
      </c>
      <c r="F1688" s="68">
        <v>45882</v>
      </c>
      <c r="G1688" s="69" t="s">
        <v>1251</v>
      </c>
      <c r="H1688" s="70">
        <v>1.5</v>
      </c>
      <c r="I1688" s="70"/>
      <c r="J1688" s="70"/>
      <c r="K1688" s="71">
        <v>123749.99999999964</v>
      </c>
      <c r="L1688" s="6" t="s">
        <v>713</v>
      </c>
      <c r="M1688" s="6" t="s">
        <v>917</v>
      </c>
      <c r="N1688" s="6">
        <v>0</v>
      </c>
      <c r="O1688" s="6"/>
      <c r="P1688" s="6"/>
    </row>
    <row r="1689" spans="1:16" ht="15.75" customHeight="1" x14ac:dyDescent="0.3">
      <c r="A1689" s="67">
        <v>1686</v>
      </c>
      <c r="B1689" s="67" t="s">
        <v>490</v>
      </c>
      <c r="C1689" s="49" t="s">
        <v>138</v>
      </c>
      <c r="D1689" s="72" t="s">
        <v>100</v>
      </c>
      <c r="E1689" s="72" t="s">
        <v>1328</v>
      </c>
      <c r="F1689" s="68">
        <v>45882</v>
      </c>
      <c r="G1689" s="69" t="s">
        <v>415</v>
      </c>
      <c r="H1689" s="70">
        <v>1</v>
      </c>
      <c r="I1689" s="70"/>
      <c r="J1689" s="70"/>
      <c r="K1689" s="71">
        <v>61874.999999999818</v>
      </c>
      <c r="L1689" s="6" t="s">
        <v>543</v>
      </c>
      <c r="M1689" s="6" t="s">
        <v>517</v>
      </c>
      <c r="N1689" s="6">
        <v>1</v>
      </c>
      <c r="O1689" s="6"/>
      <c r="P1689" s="6"/>
    </row>
    <row r="1690" spans="1:16" ht="15.75" customHeight="1" x14ac:dyDescent="0.3">
      <c r="A1690" s="67">
        <v>1687</v>
      </c>
      <c r="B1690" s="67" t="s">
        <v>535</v>
      </c>
      <c r="C1690" s="49" t="s">
        <v>198</v>
      </c>
      <c r="D1690" s="72" t="s">
        <v>100</v>
      </c>
      <c r="E1690" s="72" t="s">
        <v>1329</v>
      </c>
      <c r="F1690" s="68">
        <v>45882</v>
      </c>
      <c r="G1690" s="69" t="s">
        <v>828</v>
      </c>
      <c r="H1690" s="70">
        <v>70</v>
      </c>
      <c r="I1690" s="70"/>
      <c r="J1690" s="70"/>
      <c r="K1690" s="71">
        <v>142187.49999999971</v>
      </c>
      <c r="L1690" s="6" t="s">
        <v>680</v>
      </c>
      <c r="M1690" s="6" t="s">
        <v>580</v>
      </c>
      <c r="N1690" s="6">
        <v>6</v>
      </c>
      <c r="O1690" s="6"/>
      <c r="P1690" s="6"/>
    </row>
    <row r="1691" spans="1:16" ht="15.75" customHeight="1" x14ac:dyDescent="0.3">
      <c r="A1691" s="67">
        <v>1688</v>
      </c>
      <c r="B1691" s="67" t="s">
        <v>535</v>
      </c>
      <c r="C1691" s="49" t="s">
        <v>138</v>
      </c>
      <c r="D1691" s="49" t="s">
        <v>100</v>
      </c>
      <c r="E1691" s="49" t="s">
        <v>1330</v>
      </c>
      <c r="F1691" s="68">
        <v>45882</v>
      </c>
      <c r="G1691" s="69" t="s">
        <v>415</v>
      </c>
      <c r="H1691" s="70">
        <v>6</v>
      </c>
      <c r="I1691" s="70"/>
      <c r="J1691" s="70"/>
      <c r="K1691" s="71">
        <v>365624.9999999993</v>
      </c>
      <c r="L1691" s="6" t="s">
        <v>680</v>
      </c>
      <c r="M1691" s="6" t="s">
        <v>517</v>
      </c>
      <c r="N1691" s="6">
        <v>0</v>
      </c>
      <c r="O1691" s="6"/>
      <c r="P1691" s="6"/>
    </row>
    <row r="1692" spans="1:16" ht="15.75" customHeight="1" x14ac:dyDescent="0.3">
      <c r="A1692" s="67">
        <v>1689</v>
      </c>
      <c r="B1692" s="67" t="s">
        <v>535</v>
      </c>
      <c r="C1692" s="49" t="s">
        <v>138</v>
      </c>
      <c r="D1692" s="49" t="s">
        <v>100</v>
      </c>
      <c r="E1692" s="49" t="s">
        <v>1331</v>
      </c>
      <c r="F1692" s="68">
        <v>45881</v>
      </c>
      <c r="G1692" s="69" t="s">
        <v>415</v>
      </c>
      <c r="H1692" s="70">
        <v>6</v>
      </c>
      <c r="I1692" s="70"/>
      <c r="J1692" s="70"/>
      <c r="K1692" s="71">
        <v>365624.9999999993</v>
      </c>
      <c r="L1692" s="6" t="s">
        <v>554</v>
      </c>
      <c r="M1692" s="6" t="s">
        <v>517</v>
      </c>
      <c r="N1692" s="6">
        <v>0</v>
      </c>
      <c r="O1692" s="6"/>
      <c r="P1692" s="6"/>
    </row>
    <row r="1693" spans="1:16" ht="15.75" customHeight="1" x14ac:dyDescent="0.3">
      <c r="A1693" s="67">
        <v>1690</v>
      </c>
      <c r="B1693" s="67" t="s">
        <v>535</v>
      </c>
      <c r="C1693" s="49" t="s">
        <v>123</v>
      </c>
      <c r="D1693" s="49" t="s">
        <v>102</v>
      </c>
      <c r="E1693" s="49" t="s">
        <v>1332</v>
      </c>
      <c r="F1693" s="68">
        <v>45881</v>
      </c>
      <c r="G1693" s="69" t="s">
        <v>415</v>
      </c>
      <c r="H1693" s="70">
        <v>12</v>
      </c>
      <c r="I1693" s="70"/>
      <c r="J1693" s="70"/>
      <c r="K1693" s="71">
        <v>76781.249999999854</v>
      </c>
      <c r="L1693" s="6" t="s">
        <v>696</v>
      </c>
      <c r="M1693" s="6" t="s">
        <v>580</v>
      </c>
      <c r="N1693" s="6">
        <v>3</v>
      </c>
      <c r="O1693" s="6"/>
      <c r="P1693" s="6"/>
    </row>
    <row r="1694" spans="1:16" ht="15.75" customHeight="1" x14ac:dyDescent="0.3">
      <c r="A1694" s="67">
        <v>1691</v>
      </c>
      <c r="B1694" s="67" t="s">
        <v>459</v>
      </c>
      <c r="C1694" s="49" t="s">
        <v>97</v>
      </c>
      <c r="D1694" s="49" t="s">
        <v>352</v>
      </c>
      <c r="E1694" s="49" t="s">
        <v>1333</v>
      </c>
      <c r="F1694" s="68">
        <v>45882</v>
      </c>
      <c r="G1694" s="69" t="s">
        <v>429</v>
      </c>
      <c r="H1694" s="70">
        <v>0.7</v>
      </c>
      <c r="I1694" s="70"/>
      <c r="J1694" s="70"/>
      <c r="K1694" s="71">
        <v>22312.50000000008</v>
      </c>
      <c r="L1694" s="6" t="s">
        <v>509</v>
      </c>
      <c r="M1694" s="6" t="s">
        <v>1334</v>
      </c>
      <c r="N1694" s="6">
        <v>2</v>
      </c>
      <c r="O1694" s="6"/>
      <c r="P1694" s="6"/>
    </row>
    <row r="1695" spans="1:16" ht="15.75" customHeight="1" x14ac:dyDescent="0.3">
      <c r="A1695" s="67">
        <v>1692</v>
      </c>
      <c r="B1695" s="67" t="s">
        <v>501</v>
      </c>
      <c r="C1695" s="49" t="s">
        <v>127</v>
      </c>
      <c r="D1695" s="49" t="s">
        <v>102</v>
      </c>
      <c r="E1695" s="49" t="s">
        <v>1335</v>
      </c>
      <c r="F1695" s="68">
        <v>45882</v>
      </c>
      <c r="G1695" s="69" t="s">
        <v>415</v>
      </c>
      <c r="H1695" s="70">
        <v>5</v>
      </c>
      <c r="I1695" s="70"/>
      <c r="J1695" s="70"/>
      <c r="K1695" s="71">
        <v>199999.9999999998</v>
      </c>
      <c r="L1695" s="6" t="s">
        <v>526</v>
      </c>
      <c r="M1695" s="6" t="s">
        <v>505</v>
      </c>
      <c r="N1695" s="6">
        <v>6</v>
      </c>
      <c r="O1695" s="6"/>
      <c r="P1695" s="6"/>
    </row>
    <row r="1696" spans="1:16" ht="15.75" customHeight="1" x14ac:dyDescent="0.3">
      <c r="A1696" s="67">
        <v>1693</v>
      </c>
      <c r="B1696" s="67" t="s">
        <v>501</v>
      </c>
      <c r="C1696" s="49" t="s">
        <v>135</v>
      </c>
      <c r="D1696" s="72" t="s">
        <v>102</v>
      </c>
      <c r="E1696" s="72" t="s">
        <v>1336</v>
      </c>
      <c r="F1696" s="68">
        <v>45882</v>
      </c>
      <c r="G1696" s="69" t="s">
        <v>415</v>
      </c>
      <c r="H1696" s="70">
        <v>2</v>
      </c>
      <c r="I1696" s="70"/>
      <c r="J1696" s="70"/>
      <c r="K1696" s="71">
        <v>106666.66666666656</v>
      </c>
      <c r="L1696" s="6" t="s">
        <v>526</v>
      </c>
      <c r="M1696" s="6" t="s">
        <v>505</v>
      </c>
      <c r="N1696" s="6">
        <v>3</v>
      </c>
      <c r="O1696" s="6"/>
      <c r="P1696" s="6"/>
    </row>
    <row r="1697" spans="1:16" ht="15.75" customHeight="1" x14ac:dyDescent="0.3">
      <c r="A1697" s="67">
        <v>1694</v>
      </c>
      <c r="B1697" s="67" t="s">
        <v>413</v>
      </c>
      <c r="C1697" s="49" t="s">
        <v>97</v>
      </c>
      <c r="D1697" s="72" t="s">
        <v>352</v>
      </c>
      <c r="E1697" s="72" t="s">
        <v>1337</v>
      </c>
      <c r="F1697" s="68">
        <v>45883</v>
      </c>
      <c r="G1697" s="69" t="s">
        <v>429</v>
      </c>
      <c r="H1697" s="70">
        <v>1</v>
      </c>
      <c r="I1697" s="70"/>
      <c r="J1697" s="70"/>
      <c r="K1697" s="71">
        <v>30937.499999999909</v>
      </c>
      <c r="L1697" s="6" t="s">
        <v>526</v>
      </c>
      <c r="M1697" s="6" t="s">
        <v>505</v>
      </c>
      <c r="N1697" s="6">
        <v>1</v>
      </c>
      <c r="O1697" s="6"/>
      <c r="P1697" s="6"/>
    </row>
    <row r="1698" spans="1:16" ht="15.75" customHeight="1" x14ac:dyDescent="0.3">
      <c r="A1698" s="67">
        <v>1695</v>
      </c>
      <c r="B1698" s="67" t="s">
        <v>413</v>
      </c>
      <c r="C1698" s="49" t="s">
        <v>125</v>
      </c>
      <c r="D1698" s="72" t="s">
        <v>102</v>
      </c>
      <c r="E1698" s="72" t="s">
        <v>1338</v>
      </c>
      <c r="F1698" s="68">
        <v>45883</v>
      </c>
      <c r="G1698" s="69" t="s">
        <v>415</v>
      </c>
      <c r="H1698" s="70">
        <v>5</v>
      </c>
      <c r="I1698" s="70"/>
      <c r="J1698" s="70"/>
      <c r="K1698" s="71">
        <v>90979.16666666641</v>
      </c>
      <c r="L1698" s="6" t="s">
        <v>526</v>
      </c>
      <c r="M1698" s="74" t="s">
        <v>510</v>
      </c>
      <c r="N1698" s="6">
        <v>1</v>
      </c>
      <c r="O1698" s="6"/>
      <c r="P1698" s="6"/>
    </row>
    <row r="1699" spans="1:16" ht="15.75" customHeight="1" x14ac:dyDescent="0.3">
      <c r="A1699" s="67">
        <v>1696</v>
      </c>
      <c r="B1699" s="67" t="s">
        <v>463</v>
      </c>
      <c r="C1699" s="49" t="s">
        <v>125</v>
      </c>
      <c r="D1699" s="72" t="s">
        <v>102</v>
      </c>
      <c r="E1699" s="72" t="s">
        <v>1339</v>
      </c>
      <c r="F1699" s="68">
        <v>45883</v>
      </c>
      <c r="G1699" s="69" t="s">
        <v>415</v>
      </c>
      <c r="H1699" s="70">
        <v>9</v>
      </c>
      <c r="I1699" s="70"/>
      <c r="J1699" s="70"/>
      <c r="K1699" s="71">
        <v>166243.74999999936</v>
      </c>
      <c r="L1699" s="6" t="s">
        <v>526</v>
      </c>
      <c r="M1699" s="6" t="s">
        <v>505</v>
      </c>
      <c r="N1699" s="6">
        <v>6</v>
      </c>
      <c r="O1699" s="6"/>
      <c r="P1699" s="6"/>
    </row>
    <row r="1700" spans="1:16" ht="15.75" customHeight="1" x14ac:dyDescent="0.3">
      <c r="A1700" s="67">
        <v>1697</v>
      </c>
      <c r="B1700" s="67" t="s">
        <v>463</v>
      </c>
      <c r="C1700" s="49" t="s">
        <v>135</v>
      </c>
      <c r="D1700" s="49" t="s">
        <v>102</v>
      </c>
      <c r="E1700" s="49" t="s">
        <v>1340</v>
      </c>
      <c r="F1700" s="68">
        <v>45883</v>
      </c>
      <c r="G1700" s="69" t="s">
        <v>415</v>
      </c>
      <c r="H1700" s="70">
        <v>1</v>
      </c>
      <c r="I1700" s="70"/>
      <c r="J1700" s="70"/>
      <c r="K1700" s="71">
        <v>55833.333333333125</v>
      </c>
      <c r="L1700" s="6" t="s">
        <v>526</v>
      </c>
      <c r="M1700" s="74" t="s">
        <v>510</v>
      </c>
      <c r="N1700" s="6">
        <v>1</v>
      </c>
      <c r="O1700" s="6"/>
      <c r="P1700" s="6"/>
    </row>
    <row r="1701" spans="1:16" ht="15.75" customHeight="1" x14ac:dyDescent="0.3">
      <c r="A1701" s="67">
        <v>1698</v>
      </c>
      <c r="B1701" s="67" t="s">
        <v>949</v>
      </c>
      <c r="C1701" s="49" t="s">
        <v>320</v>
      </c>
      <c r="D1701" s="72" t="s">
        <v>100</v>
      </c>
      <c r="E1701" s="72" t="s">
        <v>321</v>
      </c>
      <c r="F1701" s="68">
        <v>45883</v>
      </c>
      <c r="G1701" s="69" t="s">
        <v>425</v>
      </c>
      <c r="H1701" s="70">
        <v>21</v>
      </c>
      <c r="I1701" s="70"/>
      <c r="J1701" s="70"/>
      <c r="K1701" s="71">
        <v>174999.99999999988</v>
      </c>
      <c r="L1701" s="6" t="s">
        <v>680</v>
      </c>
      <c r="M1701" s="6" t="s">
        <v>698</v>
      </c>
      <c r="N1701" s="6">
        <v>3</v>
      </c>
      <c r="O1701" s="6"/>
      <c r="P1701" s="6"/>
    </row>
    <row r="1702" spans="1:16" ht="15.75" customHeight="1" x14ac:dyDescent="0.3">
      <c r="A1702" s="67">
        <v>1699</v>
      </c>
      <c r="B1702" s="67" t="s">
        <v>471</v>
      </c>
      <c r="C1702" s="49" t="s">
        <v>138</v>
      </c>
      <c r="D1702" s="72" t="s">
        <v>100</v>
      </c>
      <c r="E1702" s="72" t="s">
        <v>1341</v>
      </c>
      <c r="F1702" s="68">
        <v>45883</v>
      </c>
      <c r="G1702" s="69" t="s">
        <v>415</v>
      </c>
      <c r="H1702" s="70">
        <v>0.5</v>
      </c>
      <c r="I1702" s="70"/>
      <c r="J1702" s="70"/>
      <c r="K1702" s="71">
        <v>32343.750000000091</v>
      </c>
      <c r="L1702" s="6" t="s">
        <v>680</v>
      </c>
      <c r="M1702" s="6" t="s">
        <v>505</v>
      </c>
      <c r="N1702" s="6">
        <v>0</v>
      </c>
      <c r="O1702" s="6"/>
      <c r="P1702" s="6"/>
    </row>
    <row r="1703" spans="1:16" ht="15.75" customHeight="1" x14ac:dyDescent="0.3">
      <c r="A1703" s="67">
        <v>1700</v>
      </c>
      <c r="B1703" s="67" t="s">
        <v>430</v>
      </c>
      <c r="C1703" s="49" t="s">
        <v>123</v>
      </c>
      <c r="D1703" s="72" t="s">
        <v>102</v>
      </c>
      <c r="E1703" s="72" t="s">
        <v>1342</v>
      </c>
      <c r="F1703" s="68">
        <v>45883</v>
      </c>
      <c r="G1703" s="69" t="s">
        <v>415</v>
      </c>
      <c r="H1703" s="70">
        <v>1</v>
      </c>
      <c r="I1703" s="70"/>
      <c r="J1703" s="70"/>
      <c r="K1703" s="71">
        <v>6103.1250000000064</v>
      </c>
      <c r="L1703" s="6" t="s">
        <v>696</v>
      </c>
      <c r="M1703" s="6" t="s">
        <v>505</v>
      </c>
      <c r="N1703" s="6">
        <v>0</v>
      </c>
      <c r="O1703" s="6"/>
      <c r="P1703" s="6"/>
    </row>
    <row r="1704" spans="1:16" ht="15.75" customHeight="1" x14ac:dyDescent="0.3">
      <c r="A1704" s="67">
        <v>1701</v>
      </c>
      <c r="B1704" s="67" t="s">
        <v>430</v>
      </c>
      <c r="C1704" s="49" t="s">
        <v>106</v>
      </c>
      <c r="D1704" s="72" t="s">
        <v>102</v>
      </c>
      <c r="E1704" s="72" t="s">
        <v>1343</v>
      </c>
      <c r="F1704" s="68">
        <v>45883</v>
      </c>
      <c r="G1704" s="69" t="s">
        <v>415</v>
      </c>
      <c r="H1704" s="70">
        <v>50</v>
      </c>
      <c r="I1704" s="70"/>
      <c r="J1704" s="70"/>
      <c r="K1704" s="71">
        <v>258333.3333333336</v>
      </c>
      <c r="L1704" s="6" t="s">
        <v>696</v>
      </c>
      <c r="M1704" s="6" t="s">
        <v>505</v>
      </c>
      <c r="N1704" s="6">
        <v>4</v>
      </c>
      <c r="O1704" s="6"/>
      <c r="P1704" s="6"/>
    </row>
    <row r="1705" spans="1:16" ht="15.75" customHeight="1" x14ac:dyDescent="0.3">
      <c r="A1705" s="67">
        <v>1702</v>
      </c>
      <c r="B1705" s="67" t="s">
        <v>474</v>
      </c>
      <c r="C1705" s="49" t="s">
        <v>146</v>
      </c>
      <c r="D1705" s="72" t="s">
        <v>100</v>
      </c>
      <c r="E1705" s="72" t="s">
        <v>1344</v>
      </c>
      <c r="F1705" s="68">
        <v>45882</v>
      </c>
      <c r="G1705" s="69" t="s">
        <v>451</v>
      </c>
      <c r="H1705" s="70">
        <v>1</v>
      </c>
      <c r="I1705" s="70"/>
      <c r="J1705" s="70"/>
      <c r="K1705" s="71">
        <v>175000.00000000032</v>
      </c>
      <c r="L1705" s="6" t="s">
        <v>576</v>
      </c>
      <c r="M1705" s="6" t="s">
        <v>593</v>
      </c>
      <c r="N1705" s="6">
        <v>0</v>
      </c>
      <c r="O1705" s="6"/>
      <c r="P1705" s="6"/>
    </row>
    <row r="1706" spans="1:16" ht="15.75" customHeight="1" x14ac:dyDescent="0.3">
      <c r="A1706" s="67">
        <v>1703</v>
      </c>
      <c r="B1706" s="67" t="s">
        <v>497</v>
      </c>
      <c r="C1706" s="49" t="s">
        <v>125</v>
      </c>
      <c r="D1706" s="72" t="s">
        <v>102</v>
      </c>
      <c r="E1706" s="72" t="s">
        <v>1345</v>
      </c>
      <c r="F1706" s="68">
        <v>45883</v>
      </c>
      <c r="G1706" s="69" t="s">
        <v>415</v>
      </c>
      <c r="H1706" s="70">
        <v>8</v>
      </c>
      <c r="I1706" s="70"/>
      <c r="J1706" s="70"/>
      <c r="K1706" s="71">
        <v>152183.33333333375</v>
      </c>
      <c r="L1706" s="6" t="s">
        <v>509</v>
      </c>
      <c r="M1706" s="74" t="s">
        <v>510</v>
      </c>
      <c r="N1706" s="6">
        <v>2</v>
      </c>
      <c r="O1706" s="6"/>
      <c r="P1706" s="6"/>
    </row>
    <row r="1707" spans="1:16" ht="15.75" customHeight="1" x14ac:dyDescent="0.3">
      <c r="A1707" s="67">
        <v>1704</v>
      </c>
      <c r="B1707" s="67" t="s">
        <v>499</v>
      </c>
      <c r="C1707" s="49" t="s">
        <v>322</v>
      </c>
      <c r="D1707" s="72" t="s">
        <v>100</v>
      </c>
      <c r="E1707" s="72" t="s">
        <v>323</v>
      </c>
      <c r="F1707" s="68">
        <v>45883</v>
      </c>
      <c r="G1707" s="69" t="s">
        <v>415</v>
      </c>
      <c r="H1707" s="70">
        <v>1</v>
      </c>
      <c r="I1707" s="70"/>
      <c r="J1707" s="70"/>
      <c r="K1707" s="71">
        <v>13333.333333333319</v>
      </c>
      <c r="L1707" s="6" t="s">
        <v>507</v>
      </c>
      <c r="M1707" s="6" t="s">
        <v>505</v>
      </c>
      <c r="N1707" s="6">
        <v>1</v>
      </c>
      <c r="O1707" s="6"/>
      <c r="P1707" s="6"/>
    </row>
    <row r="1708" spans="1:16" ht="15.75" customHeight="1" x14ac:dyDescent="0.3">
      <c r="A1708" s="67">
        <v>1705</v>
      </c>
      <c r="B1708" s="67" t="s">
        <v>499</v>
      </c>
      <c r="C1708" s="49" t="s">
        <v>138</v>
      </c>
      <c r="D1708" s="72" t="s">
        <v>100</v>
      </c>
      <c r="E1708" s="72" t="s">
        <v>1346</v>
      </c>
      <c r="F1708" s="68">
        <v>45883</v>
      </c>
      <c r="G1708" s="69" t="s">
        <v>415</v>
      </c>
      <c r="H1708" s="70">
        <v>6</v>
      </c>
      <c r="I1708" s="70"/>
      <c r="J1708" s="70"/>
      <c r="K1708" s="71">
        <v>359999.99999999965</v>
      </c>
      <c r="L1708" s="6" t="s">
        <v>554</v>
      </c>
      <c r="M1708" s="6" t="s">
        <v>517</v>
      </c>
      <c r="N1708" s="6">
        <v>0</v>
      </c>
      <c r="O1708" s="6"/>
      <c r="P1708" s="6"/>
    </row>
    <row r="1709" spans="1:16" ht="15.75" customHeight="1" x14ac:dyDescent="0.3">
      <c r="A1709" s="67">
        <v>1706</v>
      </c>
      <c r="B1709" s="67" t="s">
        <v>501</v>
      </c>
      <c r="C1709" s="49" t="s">
        <v>127</v>
      </c>
      <c r="D1709" s="72" t="s">
        <v>102</v>
      </c>
      <c r="E1709" s="72" t="s">
        <v>1347</v>
      </c>
      <c r="F1709" s="68">
        <v>45883</v>
      </c>
      <c r="G1709" s="69" t="s">
        <v>415</v>
      </c>
      <c r="H1709" s="70">
        <v>4</v>
      </c>
      <c r="I1709" s="70"/>
      <c r="J1709" s="70"/>
      <c r="K1709" s="71">
        <v>159999.99999999985</v>
      </c>
      <c r="L1709" s="6" t="s">
        <v>526</v>
      </c>
      <c r="M1709" s="6" t="s">
        <v>505</v>
      </c>
      <c r="N1709" s="6">
        <v>1</v>
      </c>
      <c r="O1709" s="6"/>
      <c r="P1709" s="6"/>
    </row>
    <row r="1710" spans="1:16" ht="15.75" customHeight="1" x14ac:dyDescent="0.3">
      <c r="A1710" s="67">
        <v>1707</v>
      </c>
      <c r="B1710" s="67" t="s">
        <v>501</v>
      </c>
      <c r="C1710" s="49" t="s">
        <v>128</v>
      </c>
      <c r="D1710" s="49" t="s">
        <v>102</v>
      </c>
      <c r="E1710" s="49" t="s">
        <v>1348</v>
      </c>
      <c r="F1710" s="68">
        <v>45883</v>
      </c>
      <c r="G1710" s="69" t="s">
        <v>415</v>
      </c>
      <c r="H1710" s="70">
        <v>3</v>
      </c>
      <c r="I1710" s="70"/>
      <c r="J1710" s="70"/>
      <c r="K1710" s="71">
        <v>119999.99999999988</v>
      </c>
      <c r="L1710" s="6" t="s">
        <v>526</v>
      </c>
      <c r="M1710" s="6" t="s">
        <v>505</v>
      </c>
      <c r="N1710" s="6">
        <v>0</v>
      </c>
      <c r="O1710" s="6"/>
      <c r="P1710" s="6"/>
    </row>
    <row r="1711" spans="1:16" ht="15.75" customHeight="1" x14ac:dyDescent="0.3">
      <c r="A1711" s="67">
        <v>1708</v>
      </c>
      <c r="B1711" s="67" t="s">
        <v>499</v>
      </c>
      <c r="C1711" s="49" t="s">
        <v>308</v>
      </c>
      <c r="D1711" s="49" t="s">
        <v>100</v>
      </c>
      <c r="E1711" s="49" t="s">
        <v>309</v>
      </c>
      <c r="F1711" s="68">
        <v>45883</v>
      </c>
      <c r="G1711" s="69" t="s">
        <v>435</v>
      </c>
      <c r="H1711" s="70">
        <v>1</v>
      </c>
      <c r="I1711" s="70"/>
      <c r="J1711" s="70"/>
      <c r="K1711" s="71">
        <v>2666.6666666666642</v>
      </c>
      <c r="L1711" s="6" t="s">
        <v>507</v>
      </c>
      <c r="M1711" s="6" t="s">
        <v>505</v>
      </c>
      <c r="N1711" s="6">
        <v>1</v>
      </c>
      <c r="O1711" s="6"/>
      <c r="P1711" s="6"/>
    </row>
    <row r="1712" spans="1:16" ht="15.75" customHeight="1" x14ac:dyDescent="0.3">
      <c r="A1712" s="67">
        <v>1709</v>
      </c>
      <c r="B1712" s="67" t="s">
        <v>535</v>
      </c>
      <c r="C1712" s="49" t="s">
        <v>198</v>
      </c>
      <c r="D1712" s="49" t="s">
        <v>100</v>
      </c>
      <c r="E1712" s="49" t="s">
        <v>1349</v>
      </c>
      <c r="F1712" s="68">
        <v>45883</v>
      </c>
      <c r="G1712" s="69" t="s">
        <v>827</v>
      </c>
      <c r="H1712" s="70">
        <v>44</v>
      </c>
      <c r="I1712" s="70"/>
      <c r="J1712" s="70"/>
      <c r="K1712" s="71">
        <v>89374.999999999825</v>
      </c>
      <c r="L1712" s="6" t="s">
        <v>680</v>
      </c>
      <c r="M1712" s="6" t="s">
        <v>580</v>
      </c>
      <c r="N1712" s="6">
        <v>6</v>
      </c>
      <c r="O1712" s="6"/>
      <c r="P1712" s="6"/>
    </row>
    <row r="1713" spans="1:16" ht="15.75" customHeight="1" x14ac:dyDescent="0.3">
      <c r="A1713" s="67">
        <v>1710</v>
      </c>
      <c r="B1713" s="67" t="s">
        <v>535</v>
      </c>
      <c r="C1713" s="49" t="s">
        <v>138</v>
      </c>
      <c r="D1713" s="49" t="s">
        <v>100</v>
      </c>
      <c r="E1713" s="49" t="s">
        <v>1350</v>
      </c>
      <c r="F1713" s="68">
        <v>45883</v>
      </c>
      <c r="G1713" s="69" t="s">
        <v>415</v>
      </c>
      <c r="H1713" s="70">
        <v>3</v>
      </c>
      <c r="I1713" s="70"/>
      <c r="J1713" s="70"/>
      <c r="K1713" s="71">
        <v>365624.9999999993</v>
      </c>
      <c r="L1713" s="6" t="s">
        <v>680</v>
      </c>
      <c r="M1713" s="6" t="s">
        <v>517</v>
      </c>
      <c r="N1713" s="6">
        <v>1</v>
      </c>
      <c r="O1713" s="6"/>
      <c r="P1713" s="6"/>
    </row>
    <row r="1714" spans="1:16" ht="15.75" customHeight="1" x14ac:dyDescent="0.3">
      <c r="A1714" s="67">
        <v>1711</v>
      </c>
      <c r="B1714" s="67" t="s">
        <v>444</v>
      </c>
      <c r="C1714" s="49" t="s">
        <v>138</v>
      </c>
      <c r="D1714" s="49" t="s">
        <v>100</v>
      </c>
      <c r="E1714" s="49" t="s">
        <v>1351</v>
      </c>
      <c r="F1714" s="68">
        <v>45884</v>
      </c>
      <c r="G1714" s="69" t="s">
        <v>415</v>
      </c>
      <c r="H1714" s="70">
        <v>6</v>
      </c>
      <c r="I1714" s="70"/>
      <c r="J1714" s="70"/>
      <c r="K1714" s="71">
        <v>388125.00000000105</v>
      </c>
      <c r="L1714" s="6" t="s">
        <v>543</v>
      </c>
      <c r="M1714" s="6" t="s">
        <v>517</v>
      </c>
      <c r="N1714" s="6">
        <v>0</v>
      </c>
      <c r="O1714" s="6"/>
      <c r="P1714" s="6"/>
    </row>
    <row r="1715" spans="1:16" ht="15.75" customHeight="1" x14ac:dyDescent="0.3">
      <c r="A1715" s="67">
        <v>1712</v>
      </c>
      <c r="B1715" s="67" t="s">
        <v>444</v>
      </c>
      <c r="C1715" s="49" t="s">
        <v>106</v>
      </c>
      <c r="D1715" s="72" t="s">
        <v>102</v>
      </c>
      <c r="E1715" s="72" t="s">
        <v>1352</v>
      </c>
      <c r="F1715" s="68">
        <v>45884</v>
      </c>
      <c r="G1715" s="69" t="s">
        <v>415</v>
      </c>
      <c r="H1715" s="70">
        <v>31</v>
      </c>
      <c r="I1715" s="70"/>
      <c r="J1715" s="70"/>
      <c r="K1715" s="71">
        <v>178250.00000000049</v>
      </c>
      <c r="L1715" s="6" t="s">
        <v>507</v>
      </c>
      <c r="M1715" s="6" t="s">
        <v>505</v>
      </c>
      <c r="N1715" s="6">
        <v>1</v>
      </c>
      <c r="O1715" s="6"/>
      <c r="P1715" s="6"/>
    </row>
    <row r="1716" spans="1:16" ht="15.75" customHeight="1" x14ac:dyDescent="0.3">
      <c r="A1716" s="67">
        <v>1713</v>
      </c>
      <c r="B1716" s="67" t="s">
        <v>444</v>
      </c>
      <c r="C1716" s="49" t="s">
        <v>93</v>
      </c>
      <c r="D1716" s="72" t="s">
        <v>94</v>
      </c>
      <c r="E1716" s="72" t="s">
        <v>1353</v>
      </c>
      <c r="F1716" s="68">
        <v>45884</v>
      </c>
      <c r="G1716" s="69" t="s">
        <v>455</v>
      </c>
      <c r="H1716" s="70">
        <v>2</v>
      </c>
      <c r="I1716" s="70"/>
      <c r="J1716" s="70"/>
      <c r="K1716" s="71">
        <v>323437.50000000087</v>
      </c>
      <c r="L1716" s="6" t="s">
        <v>507</v>
      </c>
      <c r="M1716" s="6" t="s">
        <v>505</v>
      </c>
      <c r="N1716" s="6">
        <v>1</v>
      </c>
      <c r="O1716" s="6"/>
      <c r="P1716" s="6"/>
    </row>
    <row r="1717" spans="1:16" ht="15.75" customHeight="1" x14ac:dyDescent="0.3">
      <c r="A1717" s="67">
        <v>1714</v>
      </c>
      <c r="B1717" s="67" t="s">
        <v>413</v>
      </c>
      <c r="C1717" s="49" t="s">
        <v>55</v>
      </c>
      <c r="D1717" s="72" t="s">
        <v>53</v>
      </c>
      <c r="E1717" s="72" t="s">
        <v>1354</v>
      </c>
      <c r="F1717" s="68">
        <v>45884</v>
      </c>
      <c r="G1717" s="69" t="s">
        <v>414</v>
      </c>
      <c r="H1717" s="70">
        <v>5</v>
      </c>
      <c r="I1717" s="70"/>
      <c r="J1717" s="70"/>
      <c r="K1717" s="71">
        <v>206249.99999999939</v>
      </c>
      <c r="L1717" s="6" t="s">
        <v>509</v>
      </c>
      <c r="M1717" s="6" t="s">
        <v>505</v>
      </c>
      <c r="N1717" s="6">
        <v>2</v>
      </c>
      <c r="O1717" s="6"/>
      <c r="P1717" s="6"/>
    </row>
    <row r="1718" spans="1:16" ht="15.75" customHeight="1" x14ac:dyDescent="0.3">
      <c r="A1718" s="67">
        <v>1715</v>
      </c>
      <c r="B1718" s="67" t="s">
        <v>413</v>
      </c>
      <c r="C1718" s="49" t="s">
        <v>625</v>
      </c>
      <c r="D1718" s="72" t="s">
        <v>100</v>
      </c>
      <c r="E1718" s="72" t="s">
        <v>1355</v>
      </c>
      <c r="F1718" s="68">
        <v>45884</v>
      </c>
      <c r="G1718" s="69" t="s">
        <v>1356</v>
      </c>
      <c r="H1718" s="70">
        <v>4</v>
      </c>
      <c r="I1718" s="70"/>
      <c r="J1718" s="70"/>
      <c r="K1718" s="71">
        <v>164999.99999999953</v>
      </c>
      <c r="L1718" s="6" t="s">
        <v>618</v>
      </c>
      <c r="M1718" s="6" t="s">
        <v>669</v>
      </c>
      <c r="N1718" s="6">
        <v>0</v>
      </c>
      <c r="O1718" s="6"/>
      <c r="P1718" s="6"/>
    </row>
    <row r="1719" spans="1:16" ht="15.75" customHeight="1" x14ac:dyDescent="0.3">
      <c r="A1719" s="67">
        <v>1716</v>
      </c>
      <c r="B1719" s="67" t="s">
        <v>949</v>
      </c>
      <c r="C1719" s="49" t="s">
        <v>198</v>
      </c>
      <c r="D1719" s="72" t="s">
        <v>100</v>
      </c>
      <c r="E1719" s="72" t="s">
        <v>1357</v>
      </c>
      <c r="F1719" s="68">
        <v>45884</v>
      </c>
      <c r="G1719" s="69" t="s">
        <v>434</v>
      </c>
      <c r="H1719" s="70">
        <v>43</v>
      </c>
      <c r="I1719" s="70"/>
      <c r="J1719" s="70"/>
      <c r="K1719" s="71">
        <v>358333.33333333314</v>
      </c>
      <c r="L1719" s="6" t="s">
        <v>519</v>
      </c>
      <c r="M1719" s="6" t="s">
        <v>698</v>
      </c>
      <c r="N1719" s="6">
        <v>8</v>
      </c>
      <c r="O1719" s="6"/>
      <c r="P1719" s="6"/>
    </row>
    <row r="1720" spans="1:16" ht="15.75" customHeight="1" x14ac:dyDescent="0.3">
      <c r="A1720" s="67">
        <v>1717</v>
      </c>
      <c r="B1720" s="67" t="s">
        <v>471</v>
      </c>
      <c r="C1720" s="49" t="s">
        <v>138</v>
      </c>
      <c r="D1720" s="72" t="s">
        <v>100</v>
      </c>
      <c r="E1720" s="72" t="s">
        <v>1358</v>
      </c>
      <c r="F1720" s="68">
        <v>45884</v>
      </c>
      <c r="G1720" s="69" t="s">
        <v>415</v>
      </c>
      <c r="H1720" s="70">
        <v>6</v>
      </c>
      <c r="I1720" s="70"/>
      <c r="J1720" s="70"/>
      <c r="K1720" s="71">
        <v>388125.00000000105</v>
      </c>
      <c r="L1720" s="6" t="s">
        <v>554</v>
      </c>
      <c r="M1720" s="6" t="s">
        <v>517</v>
      </c>
      <c r="N1720" s="6">
        <v>0</v>
      </c>
      <c r="O1720" s="6"/>
      <c r="P1720" s="6"/>
    </row>
    <row r="1721" spans="1:16" ht="15.75" customHeight="1" x14ac:dyDescent="0.3">
      <c r="A1721" s="67">
        <v>1718</v>
      </c>
      <c r="B1721" s="67" t="s">
        <v>471</v>
      </c>
      <c r="C1721" s="49" t="s">
        <v>138</v>
      </c>
      <c r="D1721" s="49" t="s">
        <v>100</v>
      </c>
      <c r="E1721" s="49" t="s">
        <v>1358</v>
      </c>
      <c r="F1721" s="68">
        <v>45884</v>
      </c>
      <c r="G1721" s="69" t="s">
        <v>415</v>
      </c>
      <c r="H1721" s="70">
        <v>6</v>
      </c>
      <c r="I1721" s="70"/>
      <c r="J1721" s="70"/>
      <c r="K1721" s="71">
        <v>388125.00000000105</v>
      </c>
      <c r="L1721" s="6" t="s">
        <v>680</v>
      </c>
      <c r="M1721" s="6" t="s">
        <v>505</v>
      </c>
      <c r="N1721" s="6">
        <v>3</v>
      </c>
      <c r="O1721" s="6"/>
      <c r="P1721" s="6"/>
    </row>
    <row r="1722" spans="1:16" ht="15.75" customHeight="1" x14ac:dyDescent="0.3">
      <c r="A1722" s="67">
        <v>1719</v>
      </c>
      <c r="B1722" s="67" t="s">
        <v>463</v>
      </c>
      <c r="C1722" s="49" t="s">
        <v>135</v>
      </c>
      <c r="D1722" s="49" t="s">
        <v>102</v>
      </c>
      <c r="E1722" s="49" t="s">
        <v>1359</v>
      </c>
      <c r="F1722" s="68">
        <v>45884</v>
      </c>
      <c r="G1722" s="69" t="s">
        <v>415</v>
      </c>
      <c r="H1722" s="70">
        <v>6</v>
      </c>
      <c r="I1722" s="70"/>
      <c r="J1722" s="70"/>
      <c r="K1722" s="71">
        <v>334999.99999999872</v>
      </c>
      <c r="L1722" s="6" t="s">
        <v>526</v>
      </c>
      <c r="M1722" s="6" t="s">
        <v>505</v>
      </c>
      <c r="N1722" s="6">
        <v>3</v>
      </c>
      <c r="O1722" s="6"/>
      <c r="P1722" s="6"/>
    </row>
    <row r="1723" spans="1:16" ht="15.75" customHeight="1" x14ac:dyDescent="0.3">
      <c r="A1723" s="67">
        <v>1720</v>
      </c>
      <c r="B1723" s="67" t="s">
        <v>490</v>
      </c>
      <c r="C1723" s="49" t="s">
        <v>138</v>
      </c>
      <c r="D1723" s="49" t="s">
        <v>100</v>
      </c>
      <c r="E1723" s="49" t="s">
        <v>1360</v>
      </c>
      <c r="F1723" s="68">
        <v>45883</v>
      </c>
      <c r="G1723" s="69" t="s">
        <v>415</v>
      </c>
      <c r="H1723" s="70">
        <v>2</v>
      </c>
      <c r="I1723" s="70"/>
      <c r="J1723" s="70"/>
      <c r="K1723" s="71">
        <v>123749.99999999964</v>
      </c>
      <c r="L1723" s="6" t="s">
        <v>554</v>
      </c>
      <c r="M1723" s="6" t="s">
        <v>517</v>
      </c>
      <c r="N1723" s="6">
        <v>0</v>
      </c>
      <c r="O1723" s="6"/>
      <c r="P1723" s="6"/>
    </row>
    <row r="1724" spans="1:16" ht="15.75" customHeight="1" x14ac:dyDescent="0.3">
      <c r="A1724" s="67">
        <v>1721</v>
      </c>
      <c r="B1724" s="67" t="s">
        <v>490</v>
      </c>
      <c r="C1724" s="49" t="s">
        <v>138</v>
      </c>
      <c r="D1724" s="49" t="s">
        <v>100</v>
      </c>
      <c r="E1724" s="49" t="s">
        <v>1360</v>
      </c>
      <c r="F1724" s="68">
        <v>45883</v>
      </c>
      <c r="G1724" s="69" t="s">
        <v>415</v>
      </c>
      <c r="H1724" s="70">
        <v>0.5</v>
      </c>
      <c r="I1724" s="70"/>
      <c r="J1724" s="70"/>
      <c r="K1724" s="71">
        <v>30937.499999999909</v>
      </c>
      <c r="L1724" s="6" t="s">
        <v>680</v>
      </c>
      <c r="M1724" s="6" t="s">
        <v>698</v>
      </c>
      <c r="N1724" s="6">
        <v>1</v>
      </c>
      <c r="O1724" s="6"/>
      <c r="P1724" s="6"/>
    </row>
    <row r="1725" spans="1:16" ht="15.75" customHeight="1" x14ac:dyDescent="0.3">
      <c r="A1725" s="67">
        <v>1722</v>
      </c>
      <c r="B1725" s="67" t="s">
        <v>490</v>
      </c>
      <c r="C1725" s="49" t="s">
        <v>138</v>
      </c>
      <c r="D1725" s="49" t="s">
        <v>100</v>
      </c>
      <c r="E1725" s="49" t="s">
        <v>1360</v>
      </c>
      <c r="F1725" s="68">
        <v>45883</v>
      </c>
      <c r="G1725" s="69" t="s">
        <v>415</v>
      </c>
      <c r="H1725" s="70">
        <v>4</v>
      </c>
      <c r="I1725" s="70"/>
      <c r="J1725" s="70"/>
      <c r="K1725" s="71">
        <v>247499.99999999927</v>
      </c>
      <c r="L1725" s="6" t="s">
        <v>713</v>
      </c>
      <c r="M1725" s="6" t="s">
        <v>917</v>
      </c>
      <c r="N1725" s="6">
        <v>0</v>
      </c>
      <c r="O1725" s="6"/>
      <c r="P1725" s="6"/>
    </row>
    <row r="1726" spans="1:16" ht="15.75" customHeight="1" x14ac:dyDescent="0.3">
      <c r="A1726" s="67">
        <v>1723</v>
      </c>
      <c r="B1726" s="67" t="s">
        <v>474</v>
      </c>
      <c r="C1726" s="49" t="s">
        <v>146</v>
      </c>
      <c r="D1726" s="49" t="s">
        <v>100</v>
      </c>
      <c r="E1726" s="49" t="s">
        <v>1361</v>
      </c>
      <c r="F1726" s="68">
        <v>45884</v>
      </c>
      <c r="G1726" s="69" t="s">
        <v>451</v>
      </c>
      <c r="H1726" s="70">
        <v>2</v>
      </c>
      <c r="I1726" s="70"/>
      <c r="J1726" s="70"/>
      <c r="K1726" s="71">
        <v>350000.00000000064</v>
      </c>
      <c r="L1726" s="6" t="s">
        <v>576</v>
      </c>
      <c r="M1726" s="6" t="s">
        <v>531</v>
      </c>
      <c r="N1726" s="6">
        <v>0</v>
      </c>
      <c r="O1726" s="6"/>
      <c r="P1726" s="6"/>
    </row>
    <row r="1727" spans="1:16" ht="15.75" customHeight="1" x14ac:dyDescent="0.3">
      <c r="A1727" s="67">
        <v>1724</v>
      </c>
      <c r="B1727" s="67" t="s">
        <v>490</v>
      </c>
      <c r="C1727" s="49" t="s">
        <v>138</v>
      </c>
      <c r="D1727" s="49" t="s">
        <v>100</v>
      </c>
      <c r="E1727" s="49" t="s">
        <v>1362</v>
      </c>
      <c r="F1727" s="68">
        <v>45884</v>
      </c>
      <c r="G1727" s="69" t="s">
        <v>415</v>
      </c>
      <c r="H1727" s="70">
        <v>1</v>
      </c>
      <c r="I1727" s="70"/>
      <c r="J1727" s="70"/>
      <c r="K1727" s="71">
        <v>61874.999999999818</v>
      </c>
      <c r="L1727" s="6" t="s">
        <v>680</v>
      </c>
      <c r="M1727" s="6" t="s">
        <v>698</v>
      </c>
      <c r="N1727" s="6">
        <v>1</v>
      </c>
      <c r="O1727" s="6"/>
      <c r="P1727" s="6"/>
    </row>
    <row r="1728" spans="1:16" ht="15.75" customHeight="1" x14ac:dyDescent="0.3">
      <c r="A1728" s="67">
        <v>1725</v>
      </c>
      <c r="B1728" s="67" t="s">
        <v>490</v>
      </c>
      <c r="C1728" s="49" t="s">
        <v>198</v>
      </c>
      <c r="D1728" s="49" t="s">
        <v>100</v>
      </c>
      <c r="E1728" s="49" t="s">
        <v>1363</v>
      </c>
      <c r="F1728" s="68">
        <v>45884</v>
      </c>
      <c r="G1728" s="69" t="s">
        <v>828</v>
      </c>
      <c r="H1728" s="70">
        <v>40</v>
      </c>
      <c r="I1728" s="70"/>
      <c r="J1728" s="70"/>
      <c r="K1728" s="71">
        <v>82499.999999999767</v>
      </c>
      <c r="L1728" s="6" t="s">
        <v>680</v>
      </c>
      <c r="M1728" s="6" t="s">
        <v>505</v>
      </c>
      <c r="N1728" s="6">
        <v>6</v>
      </c>
      <c r="O1728" s="6"/>
      <c r="P1728" s="6"/>
    </row>
    <row r="1729" spans="1:16" ht="15.75" customHeight="1" x14ac:dyDescent="0.3">
      <c r="A1729" s="67">
        <v>1726</v>
      </c>
      <c r="B1729" s="67" t="s">
        <v>490</v>
      </c>
      <c r="C1729" s="49" t="s">
        <v>124</v>
      </c>
      <c r="D1729" s="49" t="s">
        <v>102</v>
      </c>
      <c r="E1729" s="49" t="s">
        <v>1364</v>
      </c>
      <c r="F1729" s="68">
        <v>45884</v>
      </c>
      <c r="G1729" s="69" t="s">
        <v>415</v>
      </c>
      <c r="H1729" s="70">
        <v>1</v>
      </c>
      <c r="I1729" s="70"/>
      <c r="J1729" s="70"/>
      <c r="K1729" s="71">
        <v>14723.95833333329</v>
      </c>
      <c r="L1729" s="6" t="s">
        <v>696</v>
      </c>
      <c r="M1729" s="6" t="s">
        <v>505</v>
      </c>
      <c r="N1729" s="6">
        <v>2</v>
      </c>
      <c r="O1729" s="6"/>
      <c r="P1729" s="6"/>
    </row>
    <row r="1730" spans="1:16" ht="15.75" customHeight="1" x14ac:dyDescent="0.3">
      <c r="A1730" s="67">
        <v>1727</v>
      </c>
      <c r="B1730" s="67" t="s">
        <v>430</v>
      </c>
      <c r="C1730" s="49" t="s">
        <v>138</v>
      </c>
      <c r="D1730" s="49" t="s">
        <v>100</v>
      </c>
      <c r="E1730" s="49" t="s">
        <v>1365</v>
      </c>
      <c r="F1730" s="68">
        <v>45884</v>
      </c>
      <c r="G1730" s="69" t="s">
        <v>415</v>
      </c>
      <c r="H1730" s="70">
        <v>6</v>
      </c>
      <c r="I1730" s="70"/>
      <c r="J1730" s="70"/>
      <c r="K1730" s="71">
        <v>348750.00000000035</v>
      </c>
      <c r="L1730" s="6" t="s">
        <v>554</v>
      </c>
      <c r="M1730" s="6" t="s">
        <v>517</v>
      </c>
      <c r="N1730" s="6">
        <v>0</v>
      </c>
      <c r="O1730" s="6"/>
      <c r="P1730" s="6"/>
    </row>
    <row r="1731" spans="1:16" ht="15.75" customHeight="1" x14ac:dyDescent="0.3">
      <c r="A1731" s="67">
        <v>1728</v>
      </c>
      <c r="B1731" s="67" t="s">
        <v>497</v>
      </c>
      <c r="C1731" s="49" t="s">
        <v>55</v>
      </c>
      <c r="D1731" s="49" t="s">
        <v>53</v>
      </c>
      <c r="E1731" s="49" t="s">
        <v>1366</v>
      </c>
      <c r="F1731" s="68">
        <v>45884</v>
      </c>
      <c r="G1731" s="69" t="s">
        <v>414</v>
      </c>
      <c r="H1731" s="70">
        <v>7</v>
      </c>
      <c r="I1731" s="70"/>
      <c r="J1731" s="70"/>
      <c r="K1731" s="71">
        <v>301875.00000000081</v>
      </c>
      <c r="L1731" s="6" t="s">
        <v>509</v>
      </c>
      <c r="M1731" s="6" t="s">
        <v>505</v>
      </c>
      <c r="N1731" s="6">
        <v>2</v>
      </c>
      <c r="O1731" s="6"/>
      <c r="P1731" s="6"/>
    </row>
    <row r="1732" spans="1:16" ht="15.75" customHeight="1" x14ac:dyDescent="0.3">
      <c r="A1732" s="67">
        <v>1729</v>
      </c>
      <c r="B1732" s="67" t="s">
        <v>497</v>
      </c>
      <c r="C1732" s="49" t="s">
        <v>138</v>
      </c>
      <c r="D1732" s="72" t="s">
        <v>100</v>
      </c>
      <c r="E1732" s="72" t="s">
        <v>1367</v>
      </c>
      <c r="F1732" s="68">
        <v>45884</v>
      </c>
      <c r="G1732" s="69" t="s">
        <v>415</v>
      </c>
      <c r="H1732" s="70">
        <v>6</v>
      </c>
      <c r="I1732" s="70"/>
      <c r="J1732" s="70"/>
      <c r="K1732" s="71">
        <v>388125.00000000105</v>
      </c>
      <c r="L1732" s="6" t="s">
        <v>516</v>
      </c>
      <c r="M1732" s="6" t="s">
        <v>517</v>
      </c>
      <c r="N1732" s="6">
        <v>0</v>
      </c>
      <c r="O1732" s="6"/>
      <c r="P1732" s="6"/>
    </row>
    <row r="1733" spans="1:16" ht="15.75" customHeight="1" x14ac:dyDescent="0.3">
      <c r="A1733" s="67">
        <v>1730</v>
      </c>
      <c r="B1733" s="67" t="s">
        <v>459</v>
      </c>
      <c r="C1733" s="49" t="s">
        <v>233</v>
      </c>
      <c r="D1733" s="72" t="s">
        <v>26</v>
      </c>
      <c r="E1733" s="72" t="s">
        <v>247</v>
      </c>
      <c r="F1733" s="68">
        <v>45884</v>
      </c>
      <c r="G1733" s="69" t="s">
        <v>662</v>
      </c>
      <c r="H1733" s="70">
        <v>4</v>
      </c>
      <c r="I1733" s="70"/>
      <c r="J1733" s="70"/>
      <c r="K1733" s="71">
        <v>340000.00000000128</v>
      </c>
      <c r="L1733" s="6" t="s">
        <v>545</v>
      </c>
      <c r="M1733" s="6" t="s">
        <v>514</v>
      </c>
      <c r="N1733" s="6">
        <v>12</v>
      </c>
      <c r="O1733" s="6"/>
      <c r="P1733" s="6"/>
    </row>
    <row r="1734" spans="1:16" ht="15.75" customHeight="1" x14ac:dyDescent="0.3">
      <c r="A1734" s="67">
        <v>1731</v>
      </c>
      <c r="B1734" s="67" t="s">
        <v>459</v>
      </c>
      <c r="C1734" s="49" t="s">
        <v>138</v>
      </c>
      <c r="D1734" s="72" t="s">
        <v>100</v>
      </c>
      <c r="E1734" s="72" t="s">
        <v>1368</v>
      </c>
      <c r="F1734" s="68">
        <v>45884</v>
      </c>
      <c r="G1734" s="69" t="s">
        <v>415</v>
      </c>
      <c r="H1734" s="70">
        <v>3</v>
      </c>
      <c r="I1734" s="70"/>
      <c r="J1734" s="70"/>
      <c r="K1734" s="71">
        <v>191250.00000000073</v>
      </c>
      <c r="L1734" s="6" t="s">
        <v>543</v>
      </c>
      <c r="M1734" s="6" t="s">
        <v>517</v>
      </c>
      <c r="N1734" s="6">
        <v>0</v>
      </c>
      <c r="O1734" s="6"/>
      <c r="P1734" s="6"/>
    </row>
    <row r="1735" spans="1:16" ht="15.75" customHeight="1" x14ac:dyDescent="0.3">
      <c r="A1735" s="67">
        <v>1732</v>
      </c>
      <c r="B1735" s="67" t="s">
        <v>499</v>
      </c>
      <c r="C1735" s="49" t="s">
        <v>322</v>
      </c>
      <c r="D1735" s="72" t="s">
        <v>100</v>
      </c>
      <c r="E1735" s="72" t="s">
        <v>323</v>
      </c>
      <c r="F1735" s="68">
        <v>45883</v>
      </c>
      <c r="G1735" s="69" t="s">
        <v>415</v>
      </c>
      <c r="H1735" s="70">
        <v>1</v>
      </c>
      <c r="I1735" s="70"/>
      <c r="J1735" s="70"/>
      <c r="K1735" s="71">
        <v>13333.333333333319</v>
      </c>
      <c r="L1735" s="6" t="s">
        <v>507</v>
      </c>
      <c r="M1735" s="6" t="s">
        <v>505</v>
      </c>
      <c r="N1735" s="6">
        <v>1</v>
      </c>
      <c r="O1735" s="6"/>
      <c r="P1735" s="6"/>
    </row>
    <row r="1736" spans="1:16" ht="15.75" customHeight="1" x14ac:dyDescent="0.3">
      <c r="A1736" s="67">
        <v>1733</v>
      </c>
      <c r="B1736" s="67" t="s">
        <v>499</v>
      </c>
      <c r="C1736" s="49" t="s">
        <v>138</v>
      </c>
      <c r="D1736" s="49" t="s">
        <v>100</v>
      </c>
      <c r="E1736" s="49" t="s">
        <v>1369</v>
      </c>
      <c r="F1736" s="68">
        <v>45883</v>
      </c>
      <c r="G1736" s="69" t="s">
        <v>415</v>
      </c>
      <c r="H1736" s="70">
        <v>6</v>
      </c>
      <c r="I1736" s="70"/>
      <c r="J1736" s="70"/>
      <c r="K1736" s="71">
        <v>359999.99999999965</v>
      </c>
      <c r="L1736" s="6" t="s">
        <v>507</v>
      </c>
      <c r="M1736" s="6" t="s">
        <v>517</v>
      </c>
      <c r="N1736" s="6">
        <v>1</v>
      </c>
      <c r="O1736" s="6"/>
      <c r="P1736" s="6"/>
    </row>
    <row r="1737" spans="1:16" ht="15.75" customHeight="1" x14ac:dyDescent="0.3">
      <c r="A1737" s="67">
        <v>1734</v>
      </c>
      <c r="B1737" s="67" t="s">
        <v>499</v>
      </c>
      <c r="C1737" s="72" t="s">
        <v>93</v>
      </c>
      <c r="D1737" s="49" t="s">
        <v>94</v>
      </c>
      <c r="E1737" s="49" t="s">
        <v>1370</v>
      </c>
      <c r="F1737" s="68">
        <v>45884</v>
      </c>
      <c r="G1737" s="69" t="s">
        <v>455</v>
      </c>
      <c r="H1737" s="70">
        <v>3</v>
      </c>
      <c r="I1737" s="70"/>
      <c r="J1737" s="70"/>
      <c r="K1737" s="71">
        <v>449999.99999999953</v>
      </c>
      <c r="L1737" s="6" t="s">
        <v>507</v>
      </c>
      <c r="M1737" s="6" t="s">
        <v>505</v>
      </c>
      <c r="N1737" s="6">
        <v>5</v>
      </c>
      <c r="O1737" s="6"/>
      <c r="P1737" s="6"/>
    </row>
    <row r="1738" spans="1:16" ht="15.75" customHeight="1" x14ac:dyDescent="0.3">
      <c r="A1738" s="67">
        <v>1735</v>
      </c>
      <c r="B1738" s="67" t="s">
        <v>535</v>
      </c>
      <c r="C1738" s="72" t="s">
        <v>198</v>
      </c>
      <c r="D1738" s="49" t="s">
        <v>100</v>
      </c>
      <c r="E1738" s="49" t="s">
        <v>1371</v>
      </c>
      <c r="F1738" s="68">
        <v>45884</v>
      </c>
      <c r="G1738" s="69" t="s">
        <v>827</v>
      </c>
      <c r="H1738" s="70">
        <v>17</v>
      </c>
      <c r="I1738" s="70"/>
      <c r="J1738" s="70"/>
      <c r="K1738" s="71">
        <v>34531.249999999935</v>
      </c>
      <c r="L1738" s="6" t="s">
        <v>680</v>
      </c>
      <c r="M1738" s="6" t="s">
        <v>580</v>
      </c>
      <c r="N1738" s="6">
        <v>5</v>
      </c>
      <c r="O1738" s="6"/>
      <c r="P1738" s="6"/>
    </row>
    <row r="1739" spans="1:16" ht="15.75" customHeight="1" x14ac:dyDescent="0.3">
      <c r="A1739" s="67">
        <v>1736</v>
      </c>
      <c r="B1739" s="67" t="s">
        <v>535</v>
      </c>
      <c r="C1739" s="72" t="s">
        <v>320</v>
      </c>
      <c r="D1739" s="49" t="s">
        <v>100</v>
      </c>
      <c r="E1739" s="49" t="s">
        <v>321</v>
      </c>
      <c r="F1739" s="68">
        <v>45884</v>
      </c>
      <c r="G1739" s="69" t="s">
        <v>425</v>
      </c>
      <c r="H1739" s="70">
        <v>48</v>
      </c>
      <c r="I1739" s="70"/>
      <c r="J1739" s="70"/>
      <c r="K1739" s="71">
        <v>649999.99999999872</v>
      </c>
      <c r="L1739" s="6" t="s">
        <v>680</v>
      </c>
      <c r="M1739" s="6" t="s">
        <v>580</v>
      </c>
      <c r="N1739" s="6">
        <v>3</v>
      </c>
      <c r="O1739" s="6"/>
      <c r="P1739" s="6"/>
    </row>
    <row r="1740" spans="1:16" ht="15.75" customHeight="1" x14ac:dyDescent="0.3">
      <c r="A1740" s="67">
        <v>1737</v>
      </c>
      <c r="B1740" s="67" t="s">
        <v>501</v>
      </c>
      <c r="C1740" s="49" t="s">
        <v>127</v>
      </c>
      <c r="D1740" s="49" t="s">
        <v>102</v>
      </c>
      <c r="E1740" s="49" t="s">
        <v>1372</v>
      </c>
      <c r="F1740" s="68">
        <v>45884</v>
      </c>
      <c r="G1740" s="69" t="s">
        <v>415</v>
      </c>
      <c r="H1740" s="70">
        <v>2</v>
      </c>
      <c r="I1740" s="70"/>
      <c r="J1740" s="70"/>
      <c r="K1740" s="71">
        <v>79999.999999999927</v>
      </c>
      <c r="L1740" s="6" t="s">
        <v>526</v>
      </c>
      <c r="M1740" s="6" t="s">
        <v>505</v>
      </c>
      <c r="N1740" s="6">
        <v>0</v>
      </c>
      <c r="O1740" s="6"/>
      <c r="P1740" s="6"/>
    </row>
    <row r="1741" spans="1:16" ht="15.75" customHeight="1" x14ac:dyDescent="0.3">
      <c r="A1741" s="67">
        <v>1738</v>
      </c>
      <c r="B1741" s="67" t="s">
        <v>501</v>
      </c>
      <c r="C1741" s="49" t="s">
        <v>128</v>
      </c>
      <c r="D1741" s="49" t="s">
        <v>102</v>
      </c>
      <c r="E1741" s="49" t="s">
        <v>1373</v>
      </c>
      <c r="F1741" s="68">
        <v>45884</v>
      </c>
      <c r="G1741" s="69" t="s">
        <v>415</v>
      </c>
      <c r="H1741" s="70">
        <v>5</v>
      </c>
      <c r="I1741" s="70"/>
      <c r="J1741" s="70"/>
      <c r="K1741" s="71">
        <v>199999.9999999998</v>
      </c>
      <c r="L1741" s="6" t="s">
        <v>526</v>
      </c>
      <c r="M1741" s="6" t="s">
        <v>505</v>
      </c>
      <c r="N1741" s="6">
        <v>1</v>
      </c>
      <c r="O1741" s="6"/>
      <c r="P1741" s="6"/>
    </row>
    <row r="1742" spans="1:16" ht="15.75" customHeight="1" x14ac:dyDescent="0.3">
      <c r="A1742" s="67">
        <v>1739</v>
      </c>
      <c r="B1742" s="67" t="s">
        <v>413</v>
      </c>
      <c r="C1742" s="49" t="s">
        <v>57</v>
      </c>
      <c r="D1742" s="49" t="s">
        <v>53</v>
      </c>
      <c r="E1742" s="49" t="s">
        <v>1374</v>
      </c>
      <c r="F1742" s="68">
        <v>45885</v>
      </c>
      <c r="G1742" s="69" t="s">
        <v>414</v>
      </c>
      <c r="H1742" s="70">
        <v>7</v>
      </c>
      <c r="I1742" s="70"/>
      <c r="J1742" s="70"/>
      <c r="K1742" s="71">
        <v>288749.99999999919</v>
      </c>
      <c r="L1742" s="6" t="s">
        <v>509</v>
      </c>
      <c r="M1742" s="6" t="s">
        <v>505</v>
      </c>
      <c r="N1742" s="6">
        <v>1</v>
      </c>
      <c r="O1742" s="6"/>
      <c r="P1742" s="6"/>
    </row>
    <row r="1743" spans="1:16" ht="15.75" customHeight="1" x14ac:dyDescent="0.3">
      <c r="A1743" s="67">
        <v>1740</v>
      </c>
      <c r="B1743" s="67" t="s">
        <v>413</v>
      </c>
      <c r="C1743" s="49" t="s">
        <v>138</v>
      </c>
      <c r="D1743" s="49" t="s">
        <v>100</v>
      </c>
      <c r="E1743" s="49" t="s">
        <v>1375</v>
      </c>
      <c r="F1743" s="68">
        <v>45885</v>
      </c>
      <c r="G1743" s="69" t="s">
        <v>415</v>
      </c>
      <c r="H1743" s="70">
        <v>7</v>
      </c>
      <c r="I1743" s="70"/>
      <c r="J1743" s="70"/>
      <c r="K1743" s="71">
        <v>433124.99999999872</v>
      </c>
      <c r="L1743" s="6" t="s">
        <v>618</v>
      </c>
      <c r="M1743" s="6" t="s">
        <v>669</v>
      </c>
      <c r="N1743" s="6">
        <v>0</v>
      </c>
      <c r="O1743" s="6"/>
      <c r="P1743" s="6"/>
    </row>
    <row r="1744" spans="1:16" ht="15.75" customHeight="1" x14ac:dyDescent="0.3">
      <c r="A1744" s="67">
        <v>1741</v>
      </c>
      <c r="B1744" s="67" t="s">
        <v>482</v>
      </c>
      <c r="C1744" s="49" t="s">
        <v>146</v>
      </c>
      <c r="D1744" s="49" t="s">
        <v>100</v>
      </c>
      <c r="E1744" s="49" t="s">
        <v>1376</v>
      </c>
      <c r="F1744" s="68">
        <v>45885</v>
      </c>
      <c r="G1744" s="69" t="s">
        <v>451</v>
      </c>
      <c r="H1744" s="70">
        <v>1</v>
      </c>
      <c r="I1744" s="70"/>
      <c r="J1744" s="70"/>
      <c r="K1744" s="71">
        <v>167499.99999999936</v>
      </c>
      <c r="L1744" s="6" t="s">
        <v>530</v>
      </c>
      <c r="M1744" s="6" t="s">
        <v>593</v>
      </c>
      <c r="N1744" s="6">
        <v>0</v>
      </c>
      <c r="O1744" s="6"/>
      <c r="P1744" s="6"/>
    </row>
    <row r="1745" spans="1:16" ht="15.75" customHeight="1" x14ac:dyDescent="0.3">
      <c r="A1745" s="67">
        <v>1742</v>
      </c>
      <c r="B1745" s="67" t="s">
        <v>444</v>
      </c>
      <c r="C1745" s="49" t="s">
        <v>138</v>
      </c>
      <c r="D1745" s="49" t="s">
        <v>100</v>
      </c>
      <c r="E1745" s="49" t="s">
        <v>1377</v>
      </c>
      <c r="F1745" s="68">
        <v>45885</v>
      </c>
      <c r="G1745" s="69" t="s">
        <v>415</v>
      </c>
      <c r="H1745" s="70">
        <v>6</v>
      </c>
      <c r="I1745" s="70"/>
      <c r="J1745" s="70"/>
      <c r="K1745" s="71">
        <v>388125.00000000105</v>
      </c>
      <c r="L1745" s="6" t="s">
        <v>543</v>
      </c>
      <c r="M1745" s="6" t="s">
        <v>517</v>
      </c>
      <c r="N1745" s="6">
        <v>0</v>
      </c>
      <c r="O1745" s="6"/>
      <c r="P1745" s="6"/>
    </row>
    <row r="1746" spans="1:16" ht="15.75" customHeight="1" x14ac:dyDescent="0.3">
      <c r="A1746" s="67">
        <v>1743</v>
      </c>
      <c r="B1746" s="67" t="s">
        <v>444</v>
      </c>
      <c r="C1746" s="49" t="s">
        <v>93</v>
      </c>
      <c r="D1746" s="49" t="s">
        <v>94</v>
      </c>
      <c r="E1746" s="49" t="s">
        <v>1378</v>
      </c>
      <c r="F1746" s="68">
        <v>45885</v>
      </c>
      <c r="G1746" s="69" t="s">
        <v>455</v>
      </c>
      <c r="H1746" s="70">
        <v>4</v>
      </c>
      <c r="I1746" s="70"/>
      <c r="J1746" s="70"/>
      <c r="K1746" s="71">
        <v>646875.00000000175</v>
      </c>
      <c r="L1746" s="6" t="s">
        <v>507</v>
      </c>
      <c r="M1746" s="6" t="s">
        <v>505</v>
      </c>
      <c r="N1746" s="6">
        <v>5</v>
      </c>
      <c r="O1746" s="6"/>
      <c r="P1746" s="6"/>
    </row>
    <row r="1747" spans="1:16" ht="15.75" customHeight="1" x14ac:dyDescent="0.3">
      <c r="A1747" s="67">
        <v>1744</v>
      </c>
      <c r="B1747" s="67" t="s">
        <v>471</v>
      </c>
      <c r="C1747" s="49" t="s">
        <v>264</v>
      </c>
      <c r="D1747" s="49" t="s">
        <v>100</v>
      </c>
      <c r="E1747" s="49" t="s">
        <v>265</v>
      </c>
      <c r="F1747" s="68">
        <v>45885</v>
      </c>
      <c r="G1747" s="69" t="s">
        <v>765</v>
      </c>
      <c r="H1747" s="70">
        <v>1</v>
      </c>
      <c r="I1747" s="70"/>
      <c r="J1747" s="70"/>
      <c r="K1747" s="71">
        <v>43125.000000000116</v>
      </c>
      <c r="L1747" s="6" t="s">
        <v>680</v>
      </c>
      <c r="M1747" s="6" t="s">
        <v>505</v>
      </c>
      <c r="N1747" s="6">
        <v>0</v>
      </c>
      <c r="O1747" s="6"/>
      <c r="P1747" s="6"/>
    </row>
    <row r="1748" spans="1:16" ht="15.75" customHeight="1" x14ac:dyDescent="0.3">
      <c r="A1748" s="67">
        <v>1745</v>
      </c>
      <c r="B1748" s="67" t="s">
        <v>471</v>
      </c>
      <c r="C1748" s="49" t="s">
        <v>138</v>
      </c>
      <c r="D1748" s="49" t="s">
        <v>100</v>
      </c>
      <c r="E1748" s="49" t="s">
        <v>1379</v>
      </c>
      <c r="F1748" s="68">
        <v>45885</v>
      </c>
      <c r="G1748" s="69" t="s">
        <v>415</v>
      </c>
      <c r="H1748" s="70">
        <v>1</v>
      </c>
      <c r="I1748" s="70"/>
      <c r="J1748" s="70"/>
      <c r="K1748" s="71">
        <v>64687.500000000182</v>
      </c>
      <c r="L1748" s="6" t="s">
        <v>504</v>
      </c>
      <c r="M1748" s="74" t="s">
        <v>510</v>
      </c>
      <c r="N1748" s="6">
        <v>0</v>
      </c>
      <c r="O1748" s="6"/>
      <c r="P1748" s="6"/>
    </row>
    <row r="1749" spans="1:16" ht="15.75" customHeight="1" x14ac:dyDescent="0.3">
      <c r="A1749" s="67">
        <v>1746</v>
      </c>
      <c r="B1749" s="67" t="s">
        <v>471</v>
      </c>
      <c r="C1749" s="49" t="s">
        <v>264</v>
      </c>
      <c r="D1749" s="49" t="s">
        <v>100</v>
      </c>
      <c r="E1749" s="49" t="s">
        <v>265</v>
      </c>
      <c r="F1749" s="68">
        <v>45885</v>
      </c>
      <c r="G1749" s="69" t="s">
        <v>820</v>
      </c>
      <c r="H1749" s="70">
        <v>2</v>
      </c>
      <c r="I1749" s="70"/>
      <c r="J1749" s="70"/>
      <c r="K1749" s="71">
        <v>172500.00000000047</v>
      </c>
      <c r="L1749" s="6" t="s">
        <v>554</v>
      </c>
      <c r="M1749" s="6" t="s">
        <v>517</v>
      </c>
      <c r="N1749" s="6">
        <v>0</v>
      </c>
      <c r="O1749" s="6"/>
      <c r="P1749" s="6"/>
    </row>
    <row r="1750" spans="1:16" ht="15.75" customHeight="1" x14ac:dyDescent="0.3">
      <c r="A1750" s="67">
        <v>1747</v>
      </c>
      <c r="B1750" s="67" t="s">
        <v>430</v>
      </c>
      <c r="C1750" s="49" t="s">
        <v>96</v>
      </c>
      <c r="D1750" s="49" t="s">
        <v>94</v>
      </c>
      <c r="E1750" s="49" t="s">
        <v>1380</v>
      </c>
      <c r="F1750" s="68">
        <v>45884</v>
      </c>
      <c r="G1750" s="69" t="s">
        <v>437</v>
      </c>
      <c r="H1750" s="70">
        <v>4</v>
      </c>
      <c r="I1750" s="70"/>
      <c r="J1750" s="70"/>
      <c r="K1750" s="71">
        <v>775000.00000000081</v>
      </c>
      <c r="L1750" s="6" t="s">
        <v>507</v>
      </c>
      <c r="M1750" s="6" t="s">
        <v>505</v>
      </c>
      <c r="N1750" s="6">
        <v>1</v>
      </c>
      <c r="O1750" s="6"/>
      <c r="P1750" s="6"/>
    </row>
    <row r="1751" spans="1:16" ht="15.75" customHeight="1" x14ac:dyDescent="0.3">
      <c r="A1751" s="67">
        <v>1748</v>
      </c>
      <c r="B1751" s="67" t="s">
        <v>430</v>
      </c>
      <c r="C1751" s="49" t="s">
        <v>96</v>
      </c>
      <c r="D1751" s="49" t="s">
        <v>94</v>
      </c>
      <c r="E1751" s="49" t="s">
        <v>1380</v>
      </c>
      <c r="F1751" s="68">
        <v>45885</v>
      </c>
      <c r="G1751" s="69" t="s">
        <v>437</v>
      </c>
      <c r="H1751" s="70">
        <v>4</v>
      </c>
      <c r="I1751" s="70"/>
      <c r="J1751" s="70"/>
      <c r="K1751" s="71">
        <v>775000.00000000081</v>
      </c>
      <c r="L1751" s="6" t="s">
        <v>507</v>
      </c>
      <c r="M1751" s="6" t="s">
        <v>505</v>
      </c>
      <c r="N1751" s="6">
        <v>3</v>
      </c>
      <c r="O1751" s="6"/>
      <c r="P1751" s="6"/>
    </row>
    <row r="1752" spans="1:16" ht="15.75" customHeight="1" x14ac:dyDescent="0.3">
      <c r="A1752" s="67">
        <v>1749</v>
      </c>
      <c r="B1752" s="67" t="s">
        <v>430</v>
      </c>
      <c r="C1752" s="49" t="s">
        <v>587</v>
      </c>
      <c r="D1752" s="49" t="s">
        <v>100</v>
      </c>
      <c r="E1752" s="49" t="s">
        <v>1381</v>
      </c>
      <c r="F1752" s="68">
        <v>45885</v>
      </c>
      <c r="G1752" s="69" t="s">
        <v>415</v>
      </c>
      <c r="H1752" s="70">
        <v>1</v>
      </c>
      <c r="I1752" s="70"/>
      <c r="J1752" s="70"/>
      <c r="K1752" s="71">
        <v>38750.000000000036</v>
      </c>
      <c r="L1752" s="6" t="s">
        <v>554</v>
      </c>
      <c r="M1752" s="6" t="s">
        <v>517</v>
      </c>
      <c r="N1752" s="6">
        <v>0</v>
      </c>
      <c r="O1752" s="6"/>
      <c r="P1752" s="6"/>
    </row>
    <row r="1753" spans="1:16" ht="15.75" customHeight="1" x14ac:dyDescent="0.3">
      <c r="A1753" s="67">
        <v>1750</v>
      </c>
      <c r="B1753" s="67" t="s">
        <v>501</v>
      </c>
      <c r="C1753" s="49" t="s">
        <v>125</v>
      </c>
      <c r="D1753" s="72" t="s">
        <v>102</v>
      </c>
      <c r="E1753" s="72" t="s">
        <v>1382</v>
      </c>
      <c r="F1753" s="68">
        <v>45886</v>
      </c>
      <c r="G1753" s="69" t="s">
        <v>415</v>
      </c>
      <c r="H1753" s="70">
        <v>11</v>
      </c>
      <c r="I1753" s="70"/>
      <c r="J1753" s="70"/>
      <c r="K1753" s="71">
        <v>194088.8888888887</v>
      </c>
      <c r="L1753" s="6" t="s">
        <v>526</v>
      </c>
      <c r="M1753" s="6" t="s">
        <v>505</v>
      </c>
      <c r="N1753" s="6">
        <v>1</v>
      </c>
      <c r="O1753" s="6"/>
      <c r="P1753" s="6"/>
    </row>
    <row r="1754" spans="1:16" ht="15.75" customHeight="1" x14ac:dyDescent="0.3">
      <c r="A1754" s="67">
        <v>1751</v>
      </c>
      <c r="B1754" s="67" t="s">
        <v>535</v>
      </c>
      <c r="C1754" s="49" t="s">
        <v>55</v>
      </c>
      <c r="D1754" s="72" t="s">
        <v>53</v>
      </c>
      <c r="E1754" s="72" t="s">
        <v>1383</v>
      </c>
      <c r="F1754" s="68">
        <v>45885</v>
      </c>
      <c r="G1754" s="69" t="s">
        <v>414</v>
      </c>
      <c r="H1754" s="70">
        <v>7</v>
      </c>
      <c r="I1754" s="70"/>
      <c r="J1754" s="70"/>
      <c r="K1754" s="71">
        <v>284374.99999999942</v>
      </c>
      <c r="L1754" s="6" t="s">
        <v>509</v>
      </c>
      <c r="M1754" s="6" t="s">
        <v>580</v>
      </c>
      <c r="N1754" s="6">
        <v>6</v>
      </c>
      <c r="O1754" s="6"/>
      <c r="P1754" s="6"/>
    </row>
    <row r="1755" spans="1:16" ht="15.75" customHeight="1" x14ac:dyDescent="0.3">
      <c r="A1755" s="67">
        <v>1752</v>
      </c>
      <c r="B1755" s="67" t="s">
        <v>535</v>
      </c>
      <c r="C1755" s="49" t="s">
        <v>138</v>
      </c>
      <c r="D1755" s="49" t="s">
        <v>100</v>
      </c>
      <c r="E1755" s="49" t="s">
        <v>1384</v>
      </c>
      <c r="F1755" s="68">
        <v>45885</v>
      </c>
      <c r="G1755" s="69" t="s">
        <v>415</v>
      </c>
      <c r="H1755" s="70">
        <v>0.2</v>
      </c>
      <c r="I1755" s="70"/>
      <c r="J1755" s="70"/>
      <c r="K1755" s="71">
        <v>12187.499999999976</v>
      </c>
      <c r="L1755" s="6" t="s">
        <v>516</v>
      </c>
      <c r="M1755" s="6" t="s">
        <v>517</v>
      </c>
      <c r="N1755" s="6">
        <v>0</v>
      </c>
      <c r="O1755" s="6"/>
      <c r="P1755" s="6"/>
    </row>
    <row r="1756" spans="1:16" ht="15.75" customHeight="1" x14ac:dyDescent="0.3">
      <c r="A1756" s="67">
        <v>1753</v>
      </c>
      <c r="B1756" s="67" t="s">
        <v>499</v>
      </c>
      <c r="C1756" s="49" t="s">
        <v>327</v>
      </c>
      <c r="D1756" s="49" t="s">
        <v>100</v>
      </c>
      <c r="E1756" s="49" t="s">
        <v>328</v>
      </c>
      <c r="F1756" s="68">
        <v>45886</v>
      </c>
      <c r="G1756" s="69" t="s">
        <v>415</v>
      </c>
      <c r="H1756" s="70">
        <v>2</v>
      </c>
      <c r="I1756" s="70"/>
      <c r="J1756" s="70"/>
      <c r="K1756" s="71">
        <v>26666.666666666639</v>
      </c>
      <c r="L1756" s="6" t="s">
        <v>507</v>
      </c>
      <c r="M1756" s="6" t="s">
        <v>505</v>
      </c>
      <c r="N1756" s="6">
        <v>1</v>
      </c>
      <c r="O1756" s="6"/>
      <c r="P1756" s="6"/>
    </row>
    <row r="1757" spans="1:16" ht="15.75" customHeight="1" x14ac:dyDescent="0.3">
      <c r="A1757" s="67">
        <v>1754</v>
      </c>
      <c r="B1757" s="67" t="s">
        <v>499</v>
      </c>
      <c r="C1757" s="49" t="s">
        <v>322</v>
      </c>
      <c r="D1757" s="49" t="s">
        <v>100</v>
      </c>
      <c r="E1757" s="49" t="s">
        <v>323</v>
      </c>
      <c r="F1757" s="68">
        <v>45886</v>
      </c>
      <c r="G1757" s="69" t="s">
        <v>415</v>
      </c>
      <c r="H1757" s="70">
        <v>1</v>
      </c>
      <c r="I1757" s="70"/>
      <c r="J1757" s="70"/>
      <c r="K1757" s="71">
        <v>13333.333333333319</v>
      </c>
      <c r="L1757" s="6" t="s">
        <v>507</v>
      </c>
      <c r="M1757" s="6" t="s">
        <v>505</v>
      </c>
      <c r="N1757" s="6">
        <v>1</v>
      </c>
      <c r="O1757" s="6"/>
      <c r="P1757" s="6"/>
    </row>
    <row r="1758" spans="1:16" ht="15.75" customHeight="1" x14ac:dyDescent="0.3">
      <c r="A1758" s="67">
        <v>1755</v>
      </c>
      <c r="B1758" s="67" t="s">
        <v>499</v>
      </c>
      <c r="C1758" s="49" t="s">
        <v>93</v>
      </c>
      <c r="D1758" s="49" t="s">
        <v>94</v>
      </c>
      <c r="E1758" s="49" t="s">
        <v>1385</v>
      </c>
      <c r="F1758" s="68">
        <v>45886</v>
      </c>
      <c r="G1758" s="69" t="s">
        <v>455</v>
      </c>
      <c r="H1758" s="70">
        <v>1</v>
      </c>
      <c r="I1758" s="70"/>
      <c r="J1758" s="70"/>
      <c r="K1758" s="71">
        <v>149999.99999999985</v>
      </c>
      <c r="L1758" s="6" t="s">
        <v>507</v>
      </c>
      <c r="M1758" s="6" t="s">
        <v>505</v>
      </c>
      <c r="N1758" s="6">
        <v>6</v>
      </c>
      <c r="O1758" s="6"/>
      <c r="P1758" s="6"/>
    </row>
    <row r="1759" spans="1:16" ht="15.75" customHeight="1" x14ac:dyDescent="0.3">
      <c r="A1759" s="67">
        <v>1756</v>
      </c>
      <c r="B1759" s="67" t="s">
        <v>499</v>
      </c>
      <c r="C1759" s="49" t="s">
        <v>138</v>
      </c>
      <c r="D1759" s="49" t="s">
        <v>100</v>
      </c>
      <c r="E1759" s="49" t="s">
        <v>1386</v>
      </c>
      <c r="F1759" s="68">
        <v>45886</v>
      </c>
      <c r="G1759" s="69" t="s">
        <v>415</v>
      </c>
      <c r="H1759" s="70">
        <v>1</v>
      </c>
      <c r="I1759" s="70"/>
      <c r="J1759" s="70"/>
      <c r="K1759" s="71">
        <v>59999.999999999942</v>
      </c>
      <c r="L1759" s="6" t="s">
        <v>516</v>
      </c>
      <c r="M1759" s="6" t="s">
        <v>517</v>
      </c>
      <c r="N1759" s="6">
        <v>0.1</v>
      </c>
      <c r="O1759" s="6"/>
      <c r="P1759" s="6"/>
    </row>
    <row r="1760" spans="1:16" ht="15.75" customHeight="1" x14ac:dyDescent="0.3">
      <c r="A1760" s="67">
        <v>1757</v>
      </c>
      <c r="B1760" s="67" t="s">
        <v>474</v>
      </c>
      <c r="C1760" s="49" t="s">
        <v>146</v>
      </c>
      <c r="D1760" s="49" t="s">
        <v>100</v>
      </c>
      <c r="E1760" s="49" t="s">
        <v>1387</v>
      </c>
      <c r="F1760" s="68">
        <v>45885</v>
      </c>
      <c r="G1760" s="69" t="s">
        <v>451</v>
      </c>
      <c r="H1760" s="70">
        <v>1</v>
      </c>
      <c r="I1760" s="70"/>
      <c r="J1760" s="70"/>
      <c r="K1760" s="71">
        <v>175000.00000000032</v>
      </c>
      <c r="L1760" s="6" t="s">
        <v>530</v>
      </c>
      <c r="M1760" s="6" t="s">
        <v>531</v>
      </c>
      <c r="N1760" s="6">
        <v>0</v>
      </c>
      <c r="O1760" s="6"/>
      <c r="P1760" s="6"/>
    </row>
    <row r="1761" spans="1:16" ht="15.75" customHeight="1" x14ac:dyDescent="0.3">
      <c r="A1761" s="67">
        <v>1758</v>
      </c>
      <c r="B1761" s="67" t="s">
        <v>490</v>
      </c>
      <c r="C1761" s="49" t="s">
        <v>138</v>
      </c>
      <c r="D1761" s="49" t="s">
        <v>100</v>
      </c>
      <c r="E1761" s="49" t="s">
        <v>1388</v>
      </c>
      <c r="F1761" s="68">
        <v>45885</v>
      </c>
      <c r="G1761" s="69" t="s">
        <v>415</v>
      </c>
      <c r="H1761" s="70">
        <v>1</v>
      </c>
      <c r="I1761" s="70"/>
      <c r="J1761" s="70"/>
      <c r="K1761" s="71">
        <v>61874.999999999818</v>
      </c>
      <c r="L1761" s="6" t="s">
        <v>504</v>
      </c>
      <c r="M1761" s="6" t="s">
        <v>537</v>
      </c>
      <c r="N1761" s="6">
        <v>0</v>
      </c>
      <c r="O1761" s="6"/>
      <c r="P1761" s="6"/>
    </row>
    <row r="1762" spans="1:16" ht="15.75" customHeight="1" x14ac:dyDescent="0.3">
      <c r="A1762" s="67">
        <v>1759</v>
      </c>
      <c r="B1762" s="67" t="s">
        <v>490</v>
      </c>
      <c r="C1762" s="49" t="s">
        <v>138</v>
      </c>
      <c r="D1762" s="49" t="s">
        <v>100</v>
      </c>
      <c r="E1762" s="49" t="s">
        <v>1388</v>
      </c>
      <c r="F1762" s="68">
        <v>45885</v>
      </c>
      <c r="G1762" s="69" t="s">
        <v>415</v>
      </c>
      <c r="H1762" s="70">
        <v>2</v>
      </c>
      <c r="I1762" s="70"/>
      <c r="J1762" s="70"/>
      <c r="K1762" s="71">
        <v>123749.99999999964</v>
      </c>
      <c r="L1762" s="6" t="s">
        <v>713</v>
      </c>
      <c r="M1762" s="6" t="s">
        <v>917</v>
      </c>
      <c r="N1762" s="6">
        <v>0</v>
      </c>
      <c r="O1762" s="6"/>
      <c r="P1762" s="6"/>
    </row>
    <row r="1763" spans="1:16" ht="15.75" customHeight="1" x14ac:dyDescent="0.3">
      <c r="A1763" s="67">
        <v>1760</v>
      </c>
      <c r="B1763" s="67" t="s">
        <v>490</v>
      </c>
      <c r="C1763" s="49" t="s">
        <v>138</v>
      </c>
      <c r="D1763" s="49" t="s">
        <v>100</v>
      </c>
      <c r="E1763" s="49" t="s">
        <v>1388</v>
      </c>
      <c r="F1763" s="68">
        <v>45885</v>
      </c>
      <c r="G1763" s="69" t="s">
        <v>415</v>
      </c>
      <c r="H1763" s="70">
        <v>1</v>
      </c>
      <c r="I1763" s="70"/>
      <c r="J1763" s="70"/>
      <c r="K1763" s="71">
        <v>61874.999999999818</v>
      </c>
      <c r="L1763" s="6" t="s">
        <v>516</v>
      </c>
      <c r="M1763" s="6" t="s">
        <v>517</v>
      </c>
      <c r="N1763" s="6">
        <v>0</v>
      </c>
      <c r="O1763" s="6"/>
      <c r="P1763" s="6"/>
    </row>
    <row r="1764" spans="1:16" ht="15.75" customHeight="1" x14ac:dyDescent="0.3">
      <c r="A1764" s="67">
        <v>1761</v>
      </c>
      <c r="B1764" s="67" t="s">
        <v>490</v>
      </c>
      <c r="C1764" s="49" t="s">
        <v>138</v>
      </c>
      <c r="D1764" s="49" t="s">
        <v>100</v>
      </c>
      <c r="E1764" s="49" t="s">
        <v>1389</v>
      </c>
      <c r="F1764" s="68">
        <v>45886</v>
      </c>
      <c r="G1764" s="69" t="s">
        <v>415</v>
      </c>
      <c r="H1764" s="70">
        <v>1</v>
      </c>
      <c r="I1764" s="70"/>
      <c r="J1764" s="70"/>
      <c r="K1764" s="71">
        <v>61874.999999999818</v>
      </c>
      <c r="L1764" s="6" t="s">
        <v>713</v>
      </c>
      <c r="M1764" s="6" t="s">
        <v>917</v>
      </c>
      <c r="N1764" s="6">
        <v>0</v>
      </c>
      <c r="O1764" s="6"/>
      <c r="P1764" s="6"/>
    </row>
    <row r="1765" spans="1:16" ht="15.75" customHeight="1" x14ac:dyDescent="0.3">
      <c r="A1765" s="67">
        <v>1762</v>
      </c>
      <c r="B1765" s="67" t="s">
        <v>490</v>
      </c>
      <c r="C1765" s="49" t="s">
        <v>138</v>
      </c>
      <c r="D1765" s="49" t="s">
        <v>100</v>
      </c>
      <c r="E1765" s="49" t="s">
        <v>1390</v>
      </c>
      <c r="F1765" s="68">
        <v>45886</v>
      </c>
      <c r="G1765" s="69" t="s">
        <v>415</v>
      </c>
      <c r="H1765" s="70">
        <v>5</v>
      </c>
      <c r="I1765" s="70"/>
      <c r="J1765" s="70"/>
      <c r="K1765" s="71">
        <v>309374.99999999913</v>
      </c>
      <c r="L1765" s="6" t="s">
        <v>1313</v>
      </c>
      <c r="M1765" s="6" t="s">
        <v>514</v>
      </c>
      <c r="N1765" s="6">
        <v>5</v>
      </c>
      <c r="O1765" s="6"/>
      <c r="P1765" s="6"/>
    </row>
    <row r="1766" spans="1:16" ht="15.75" customHeight="1" x14ac:dyDescent="0.3">
      <c r="A1766" s="67">
        <v>1763</v>
      </c>
      <c r="B1766" s="67" t="s">
        <v>490</v>
      </c>
      <c r="C1766" s="49" t="s">
        <v>125</v>
      </c>
      <c r="D1766" s="49" t="s">
        <v>102</v>
      </c>
      <c r="E1766" s="49" t="s">
        <v>1391</v>
      </c>
      <c r="F1766" s="68">
        <v>45886</v>
      </c>
      <c r="G1766" s="69" t="s">
        <v>415</v>
      </c>
      <c r="H1766" s="70">
        <v>3</v>
      </c>
      <c r="I1766" s="70"/>
      <c r="J1766" s="70"/>
      <c r="K1766" s="71">
        <v>54587.49999999984</v>
      </c>
      <c r="L1766" s="6" t="s">
        <v>1313</v>
      </c>
      <c r="M1766" s="6" t="s">
        <v>505</v>
      </c>
      <c r="N1766" s="6">
        <v>2</v>
      </c>
      <c r="O1766" s="6"/>
      <c r="P1766" s="6"/>
    </row>
    <row r="1767" spans="1:16" ht="15.75" customHeight="1" x14ac:dyDescent="0.3">
      <c r="A1767" s="67">
        <v>1764</v>
      </c>
      <c r="B1767" s="67" t="s">
        <v>490</v>
      </c>
      <c r="C1767" s="49" t="s">
        <v>138</v>
      </c>
      <c r="D1767" s="49" t="s">
        <v>100</v>
      </c>
      <c r="E1767" s="49" t="s">
        <v>1392</v>
      </c>
      <c r="F1767" s="68">
        <v>45886</v>
      </c>
      <c r="G1767" s="69" t="s">
        <v>415</v>
      </c>
      <c r="H1767" s="70">
        <v>6</v>
      </c>
      <c r="I1767" s="70"/>
      <c r="J1767" s="70"/>
      <c r="K1767" s="71">
        <v>371249.99999999895</v>
      </c>
      <c r="L1767" s="6" t="s">
        <v>516</v>
      </c>
      <c r="M1767" s="6" t="s">
        <v>517</v>
      </c>
      <c r="N1767" s="6">
        <v>0</v>
      </c>
      <c r="O1767" s="6"/>
      <c r="P1767" s="6"/>
    </row>
    <row r="1768" spans="1:16" ht="15.75" customHeight="1" x14ac:dyDescent="0.3">
      <c r="A1768" s="67">
        <v>1765</v>
      </c>
      <c r="B1768" s="67" t="s">
        <v>497</v>
      </c>
      <c r="C1768" s="49" t="s">
        <v>57</v>
      </c>
      <c r="D1768" s="49" t="s">
        <v>53</v>
      </c>
      <c r="E1768" s="49" t="s">
        <v>1393</v>
      </c>
      <c r="F1768" s="68">
        <v>45885</v>
      </c>
      <c r="G1768" s="69" t="s">
        <v>414</v>
      </c>
      <c r="H1768" s="70">
        <v>7</v>
      </c>
      <c r="I1768" s="70"/>
      <c r="J1768" s="70"/>
      <c r="K1768" s="71">
        <v>301875.00000000081</v>
      </c>
      <c r="L1768" s="6" t="s">
        <v>509</v>
      </c>
      <c r="M1768" s="74" t="s">
        <v>510</v>
      </c>
      <c r="N1768" s="6">
        <v>2</v>
      </c>
      <c r="O1768" s="6"/>
      <c r="P1768" s="6"/>
    </row>
    <row r="1769" spans="1:16" ht="15.75" customHeight="1" x14ac:dyDescent="0.3">
      <c r="A1769" s="67">
        <v>1766</v>
      </c>
      <c r="B1769" s="67" t="s">
        <v>497</v>
      </c>
      <c r="C1769" s="49" t="s">
        <v>138</v>
      </c>
      <c r="D1769" s="49" t="s">
        <v>100</v>
      </c>
      <c r="E1769" s="49" t="s">
        <v>1394</v>
      </c>
      <c r="F1769" s="68">
        <v>45885</v>
      </c>
      <c r="G1769" s="69" t="s">
        <v>415</v>
      </c>
      <c r="H1769" s="70">
        <v>3</v>
      </c>
      <c r="I1769" s="70"/>
      <c r="J1769" s="70"/>
      <c r="K1769" s="71">
        <v>194062.50000000052</v>
      </c>
      <c r="L1769" s="6" t="s">
        <v>516</v>
      </c>
      <c r="M1769" s="6" t="s">
        <v>517</v>
      </c>
      <c r="N1769" s="6">
        <v>1</v>
      </c>
      <c r="O1769" s="6"/>
      <c r="P1769" s="6"/>
    </row>
    <row r="1770" spans="1:16" ht="15.75" customHeight="1" x14ac:dyDescent="0.3">
      <c r="A1770" s="67">
        <v>1767</v>
      </c>
      <c r="B1770" s="67" t="s">
        <v>497</v>
      </c>
      <c r="C1770" s="49" t="s">
        <v>55</v>
      </c>
      <c r="D1770" s="49" t="s">
        <v>53</v>
      </c>
      <c r="E1770" s="49" t="s">
        <v>1395</v>
      </c>
      <c r="F1770" s="68">
        <v>45886</v>
      </c>
      <c r="G1770" s="69" t="s">
        <v>414</v>
      </c>
      <c r="H1770" s="70">
        <v>7</v>
      </c>
      <c r="I1770" s="70"/>
      <c r="J1770" s="70"/>
      <c r="K1770" s="71">
        <v>301875.00000000081</v>
      </c>
      <c r="L1770" s="6" t="s">
        <v>509</v>
      </c>
      <c r="M1770" s="74" t="s">
        <v>510</v>
      </c>
      <c r="N1770" s="6">
        <v>2</v>
      </c>
      <c r="O1770" s="6"/>
      <c r="P1770" s="6"/>
    </row>
    <row r="1771" spans="1:16" ht="15.75" customHeight="1" x14ac:dyDescent="0.3">
      <c r="A1771" s="67">
        <v>1768</v>
      </c>
      <c r="B1771" s="67" t="s">
        <v>497</v>
      </c>
      <c r="C1771" s="49" t="s">
        <v>138</v>
      </c>
      <c r="D1771" s="49" t="s">
        <v>100</v>
      </c>
      <c r="E1771" s="49" t="s">
        <v>1396</v>
      </c>
      <c r="F1771" s="68">
        <v>45886</v>
      </c>
      <c r="G1771" s="69" t="s">
        <v>415</v>
      </c>
      <c r="H1771" s="70">
        <v>6</v>
      </c>
      <c r="I1771" s="70"/>
      <c r="J1771" s="70"/>
      <c r="K1771" s="71">
        <v>388125.00000000105</v>
      </c>
      <c r="L1771" s="6" t="s">
        <v>516</v>
      </c>
      <c r="M1771" s="6" t="s">
        <v>517</v>
      </c>
      <c r="N1771" s="6">
        <v>1</v>
      </c>
      <c r="O1771" s="6"/>
      <c r="P1771" s="6"/>
    </row>
    <row r="1772" spans="1:16" ht="15.75" customHeight="1" x14ac:dyDescent="0.3">
      <c r="A1772" s="67">
        <v>1769</v>
      </c>
      <c r="B1772" s="67" t="s">
        <v>444</v>
      </c>
      <c r="C1772" s="49" t="s">
        <v>587</v>
      </c>
      <c r="D1772" s="49" t="s">
        <v>100</v>
      </c>
      <c r="E1772" s="49" t="s">
        <v>1397</v>
      </c>
      <c r="F1772" s="68">
        <v>45886</v>
      </c>
      <c r="G1772" s="69" t="s">
        <v>415</v>
      </c>
      <c r="H1772" s="70">
        <v>1</v>
      </c>
      <c r="I1772" s="70"/>
      <c r="J1772" s="70"/>
      <c r="K1772" s="71">
        <v>43125.000000000116</v>
      </c>
      <c r="L1772" s="6" t="s">
        <v>554</v>
      </c>
      <c r="M1772" s="6" t="s">
        <v>517</v>
      </c>
      <c r="N1772" s="6">
        <v>1</v>
      </c>
      <c r="O1772" s="6"/>
      <c r="P1772" s="6"/>
    </row>
    <row r="1773" spans="1:16" ht="15.75" customHeight="1" x14ac:dyDescent="0.3">
      <c r="A1773" s="67">
        <v>1770</v>
      </c>
      <c r="B1773" s="67" t="s">
        <v>444</v>
      </c>
      <c r="C1773" s="49" t="s">
        <v>198</v>
      </c>
      <c r="D1773" s="49" t="s">
        <v>100</v>
      </c>
      <c r="E1773" s="49" t="s">
        <v>1398</v>
      </c>
      <c r="F1773" s="68">
        <v>45886</v>
      </c>
      <c r="G1773" s="69" t="s">
        <v>434</v>
      </c>
      <c r="H1773" s="70">
        <v>20</v>
      </c>
      <c r="I1773" s="70"/>
      <c r="J1773" s="70"/>
      <c r="K1773" s="71">
        <v>287500.00000000081</v>
      </c>
      <c r="L1773" s="6" t="s">
        <v>507</v>
      </c>
      <c r="M1773" s="6" t="s">
        <v>505</v>
      </c>
      <c r="N1773" s="6">
        <v>5</v>
      </c>
      <c r="O1773" s="6"/>
      <c r="P1773" s="6"/>
    </row>
    <row r="1774" spans="1:16" ht="15.75" customHeight="1" x14ac:dyDescent="0.3">
      <c r="A1774" s="67">
        <v>1771</v>
      </c>
      <c r="B1774" s="67" t="s">
        <v>413</v>
      </c>
      <c r="C1774" s="49" t="s">
        <v>138</v>
      </c>
      <c r="D1774" s="49" t="s">
        <v>100</v>
      </c>
      <c r="E1774" s="49" t="s">
        <v>1399</v>
      </c>
      <c r="F1774" s="68">
        <v>45887</v>
      </c>
      <c r="G1774" s="69" t="s">
        <v>415</v>
      </c>
      <c r="H1774" s="70">
        <v>6</v>
      </c>
      <c r="I1774" s="70"/>
      <c r="J1774" s="70"/>
      <c r="K1774" s="71">
        <v>371249.99999999895</v>
      </c>
      <c r="L1774" s="6" t="s">
        <v>543</v>
      </c>
      <c r="M1774" s="6" t="s">
        <v>517</v>
      </c>
      <c r="N1774" s="6">
        <v>0</v>
      </c>
      <c r="O1774" s="6"/>
      <c r="P1774" s="6"/>
    </row>
    <row r="1775" spans="1:16" ht="15.75" customHeight="1" x14ac:dyDescent="0.3">
      <c r="A1775" s="67">
        <v>1772</v>
      </c>
      <c r="B1775" s="67" t="s">
        <v>471</v>
      </c>
      <c r="C1775" s="72" t="s">
        <v>138</v>
      </c>
      <c r="D1775" s="49" t="s">
        <v>100</v>
      </c>
      <c r="E1775" s="49" t="s">
        <v>1400</v>
      </c>
      <c r="F1775" s="68">
        <v>45887</v>
      </c>
      <c r="G1775" s="69" t="s">
        <v>415</v>
      </c>
      <c r="H1775" s="70">
        <v>6</v>
      </c>
      <c r="I1775" s="70"/>
      <c r="J1775" s="70"/>
      <c r="K1775" s="71">
        <v>388125.00000000105</v>
      </c>
      <c r="L1775" s="6" t="s">
        <v>516</v>
      </c>
      <c r="M1775" s="6" t="s">
        <v>517</v>
      </c>
      <c r="N1775" s="6">
        <v>0</v>
      </c>
      <c r="O1775" s="6"/>
      <c r="P1775" s="6"/>
    </row>
    <row r="1776" spans="1:16" ht="15.75" customHeight="1" x14ac:dyDescent="0.3">
      <c r="A1776" s="67">
        <v>1773</v>
      </c>
      <c r="B1776" s="67" t="s">
        <v>471</v>
      </c>
      <c r="C1776" s="72" t="s">
        <v>138</v>
      </c>
      <c r="D1776" s="49" t="s">
        <v>100</v>
      </c>
      <c r="E1776" s="49" t="s">
        <v>1400</v>
      </c>
      <c r="F1776" s="68">
        <v>45887</v>
      </c>
      <c r="G1776" s="69" t="s">
        <v>415</v>
      </c>
      <c r="H1776" s="70">
        <v>0.5</v>
      </c>
      <c r="I1776" s="70"/>
      <c r="J1776" s="70"/>
      <c r="K1776" s="71">
        <v>32343.750000000091</v>
      </c>
      <c r="L1776" s="6" t="s">
        <v>513</v>
      </c>
      <c r="M1776" s="6" t="s">
        <v>505</v>
      </c>
      <c r="N1776" s="6">
        <v>0</v>
      </c>
      <c r="O1776" s="6"/>
      <c r="P1776" s="6"/>
    </row>
    <row r="1777" spans="1:16" ht="15.75" customHeight="1" x14ac:dyDescent="0.3">
      <c r="A1777" s="67">
        <v>1774</v>
      </c>
      <c r="B1777" s="67" t="s">
        <v>497</v>
      </c>
      <c r="C1777" s="72" t="s">
        <v>57</v>
      </c>
      <c r="D1777" s="49" t="s">
        <v>53</v>
      </c>
      <c r="E1777" s="49" t="s">
        <v>1401</v>
      </c>
      <c r="F1777" s="68">
        <v>45887</v>
      </c>
      <c r="G1777" s="69" t="s">
        <v>414</v>
      </c>
      <c r="H1777" s="70">
        <v>7</v>
      </c>
      <c r="I1777" s="70"/>
      <c r="J1777" s="70"/>
      <c r="K1777" s="71">
        <v>301875.00000000081</v>
      </c>
      <c r="L1777" s="6" t="s">
        <v>509</v>
      </c>
      <c r="M1777" s="74" t="s">
        <v>510</v>
      </c>
      <c r="N1777" s="6">
        <v>2</v>
      </c>
      <c r="O1777" s="6"/>
      <c r="P1777" s="6"/>
    </row>
    <row r="1778" spans="1:16" ht="15.75" customHeight="1" x14ac:dyDescent="0.3">
      <c r="A1778" s="67">
        <v>1775</v>
      </c>
      <c r="B1778" s="67" t="s">
        <v>497</v>
      </c>
      <c r="C1778" s="72" t="s">
        <v>138</v>
      </c>
      <c r="D1778" s="49" t="s">
        <v>100</v>
      </c>
      <c r="E1778" s="49" t="s">
        <v>1402</v>
      </c>
      <c r="F1778" s="68">
        <v>45887</v>
      </c>
      <c r="G1778" s="69" t="s">
        <v>415</v>
      </c>
      <c r="H1778" s="70">
        <v>6</v>
      </c>
      <c r="I1778" s="70"/>
      <c r="J1778" s="70"/>
      <c r="K1778" s="71">
        <v>388125.00000000105</v>
      </c>
      <c r="L1778" s="6" t="s">
        <v>516</v>
      </c>
      <c r="M1778" s="6" t="s">
        <v>517</v>
      </c>
      <c r="N1778" s="6">
        <v>0</v>
      </c>
      <c r="O1778" s="6"/>
      <c r="P1778" s="6"/>
    </row>
    <row r="1779" spans="1:16" ht="15.75" customHeight="1" x14ac:dyDescent="0.3">
      <c r="A1779" s="67">
        <v>1776</v>
      </c>
      <c r="B1779" s="67" t="s">
        <v>463</v>
      </c>
      <c r="C1779" s="72" t="s">
        <v>125</v>
      </c>
      <c r="D1779" s="49" t="s">
        <v>102</v>
      </c>
      <c r="E1779" s="49" t="s">
        <v>1403</v>
      </c>
      <c r="F1779" s="68">
        <v>45887</v>
      </c>
      <c r="G1779" s="69" t="s">
        <v>415</v>
      </c>
      <c r="H1779" s="70">
        <v>7</v>
      </c>
      <c r="I1779" s="70"/>
      <c r="J1779" s="70"/>
      <c r="K1779" s="71">
        <v>129300.69444444396</v>
      </c>
      <c r="L1779" s="6" t="s">
        <v>526</v>
      </c>
      <c r="M1779" s="74" t="s">
        <v>510</v>
      </c>
      <c r="N1779" s="6">
        <v>0</v>
      </c>
      <c r="O1779" s="6"/>
      <c r="P1779" s="6"/>
    </row>
    <row r="1780" spans="1:16" ht="15.75" customHeight="1" x14ac:dyDescent="0.3">
      <c r="A1780" s="67">
        <v>1777</v>
      </c>
      <c r="B1780" s="67" t="s">
        <v>463</v>
      </c>
      <c r="C1780" s="49" t="s">
        <v>128</v>
      </c>
      <c r="D1780" s="49" t="s">
        <v>102</v>
      </c>
      <c r="E1780" s="49" t="s">
        <v>1404</v>
      </c>
      <c r="F1780" s="68">
        <v>45887</v>
      </c>
      <c r="G1780" s="69" t="s">
        <v>415</v>
      </c>
      <c r="H1780" s="70">
        <v>1</v>
      </c>
      <c r="I1780" s="70"/>
      <c r="J1780" s="70"/>
      <c r="K1780" s="71">
        <v>41874.99999999984</v>
      </c>
      <c r="L1780" s="6" t="s">
        <v>526</v>
      </c>
      <c r="M1780" s="6" t="s">
        <v>505</v>
      </c>
      <c r="N1780" s="6">
        <v>0</v>
      </c>
      <c r="O1780" s="6"/>
      <c r="P1780" s="6"/>
    </row>
    <row r="1781" spans="1:16" ht="15.75" customHeight="1" x14ac:dyDescent="0.3">
      <c r="A1781" s="67">
        <v>1778</v>
      </c>
      <c r="B1781" s="67" t="s">
        <v>490</v>
      </c>
      <c r="C1781" s="49" t="s">
        <v>138</v>
      </c>
      <c r="D1781" s="49" t="s">
        <v>100</v>
      </c>
      <c r="E1781" s="49" t="s">
        <v>1405</v>
      </c>
      <c r="F1781" s="68">
        <v>45887</v>
      </c>
      <c r="G1781" s="69" t="s">
        <v>415</v>
      </c>
      <c r="H1781" s="70">
        <v>6</v>
      </c>
      <c r="I1781" s="70"/>
      <c r="J1781" s="70"/>
      <c r="K1781" s="71">
        <v>371249.99999999895</v>
      </c>
      <c r="L1781" s="6" t="s">
        <v>516</v>
      </c>
      <c r="M1781" s="6" t="s">
        <v>517</v>
      </c>
      <c r="N1781" s="6">
        <v>0</v>
      </c>
      <c r="O1781" s="6"/>
      <c r="P1781" s="6"/>
    </row>
    <row r="1782" spans="1:16" ht="15.75" customHeight="1" x14ac:dyDescent="0.3">
      <c r="A1782" s="67">
        <v>1779</v>
      </c>
      <c r="B1782" s="67" t="s">
        <v>490</v>
      </c>
      <c r="C1782" s="49" t="s">
        <v>244</v>
      </c>
      <c r="D1782" s="49" t="s">
        <v>245</v>
      </c>
      <c r="E1782" s="49" t="s">
        <v>246</v>
      </c>
      <c r="F1782" s="68">
        <v>45887</v>
      </c>
      <c r="G1782" s="69" t="s">
        <v>425</v>
      </c>
      <c r="H1782" s="70">
        <v>16</v>
      </c>
      <c r="I1782" s="70"/>
      <c r="J1782" s="70"/>
      <c r="K1782" s="71">
        <v>142999.99999999959</v>
      </c>
      <c r="L1782" s="6" t="s">
        <v>680</v>
      </c>
      <c r="M1782" s="6" t="s">
        <v>505</v>
      </c>
      <c r="N1782" s="6">
        <v>2</v>
      </c>
      <c r="O1782" s="6"/>
      <c r="P1782" s="6"/>
    </row>
    <row r="1783" spans="1:16" ht="15.75" customHeight="1" x14ac:dyDescent="0.3">
      <c r="A1783" s="67">
        <v>1780</v>
      </c>
      <c r="B1783" s="67" t="s">
        <v>430</v>
      </c>
      <c r="C1783" s="49" t="s">
        <v>587</v>
      </c>
      <c r="D1783" s="49" t="s">
        <v>100</v>
      </c>
      <c r="E1783" s="49" t="s">
        <v>1406</v>
      </c>
      <c r="F1783" s="68">
        <v>45887</v>
      </c>
      <c r="G1783" s="69" t="s">
        <v>415</v>
      </c>
      <c r="H1783" s="70">
        <v>1</v>
      </c>
      <c r="I1783" s="70"/>
      <c r="J1783" s="70"/>
      <c r="K1783" s="71">
        <v>38750.000000000036</v>
      </c>
      <c r="L1783" s="6" t="s">
        <v>554</v>
      </c>
      <c r="M1783" s="6" t="s">
        <v>517</v>
      </c>
      <c r="N1783" s="6">
        <v>0</v>
      </c>
      <c r="O1783" s="6"/>
      <c r="P1783" s="6"/>
    </row>
    <row r="1784" spans="1:16" ht="15.75" customHeight="1" x14ac:dyDescent="0.3">
      <c r="A1784" s="67">
        <v>1781</v>
      </c>
      <c r="B1784" s="67" t="s">
        <v>430</v>
      </c>
      <c r="C1784" s="49" t="s">
        <v>587</v>
      </c>
      <c r="D1784" s="49" t="s">
        <v>100</v>
      </c>
      <c r="E1784" s="49" t="s">
        <v>1406</v>
      </c>
      <c r="F1784" s="68">
        <v>45887</v>
      </c>
      <c r="G1784" s="69" t="s">
        <v>415</v>
      </c>
      <c r="H1784" s="70">
        <v>6</v>
      </c>
      <c r="I1784" s="70"/>
      <c r="J1784" s="70"/>
      <c r="K1784" s="71">
        <v>232500.00000000023</v>
      </c>
      <c r="L1784" s="6" t="s">
        <v>680</v>
      </c>
      <c r="M1784" s="6" t="s">
        <v>505</v>
      </c>
      <c r="N1784" s="6">
        <v>1</v>
      </c>
      <c r="O1784" s="6"/>
      <c r="P1784" s="6"/>
    </row>
    <row r="1785" spans="1:16" ht="15.75" customHeight="1" x14ac:dyDescent="0.3">
      <c r="A1785" s="67">
        <v>1782</v>
      </c>
      <c r="B1785" s="67" t="s">
        <v>535</v>
      </c>
      <c r="C1785" s="49" t="s">
        <v>55</v>
      </c>
      <c r="D1785" s="49" t="s">
        <v>53</v>
      </c>
      <c r="E1785" s="49" t="s">
        <v>1407</v>
      </c>
      <c r="F1785" s="68">
        <v>45887</v>
      </c>
      <c r="G1785" s="69" t="s">
        <v>414</v>
      </c>
      <c r="H1785" s="70">
        <v>7</v>
      </c>
      <c r="I1785" s="70"/>
      <c r="J1785" s="70"/>
      <c r="K1785" s="71">
        <v>284374.99999999942</v>
      </c>
      <c r="L1785" s="6" t="s">
        <v>509</v>
      </c>
      <c r="M1785" s="6" t="s">
        <v>580</v>
      </c>
      <c r="N1785" s="6">
        <v>3</v>
      </c>
      <c r="O1785" s="6"/>
      <c r="P1785" s="6"/>
    </row>
    <row r="1786" spans="1:16" ht="15.75" customHeight="1" x14ac:dyDescent="0.3">
      <c r="A1786" s="67">
        <v>1783</v>
      </c>
      <c r="B1786" s="67" t="s">
        <v>535</v>
      </c>
      <c r="C1786" s="49" t="s">
        <v>138</v>
      </c>
      <c r="D1786" s="49" t="s">
        <v>100</v>
      </c>
      <c r="E1786" s="49" t="s">
        <v>1408</v>
      </c>
      <c r="F1786" s="68">
        <v>45887</v>
      </c>
      <c r="G1786" s="69" t="s">
        <v>415</v>
      </c>
      <c r="H1786" s="70">
        <v>1</v>
      </c>
      <c r="I1786" s="70"/>
      <c r="J1786" s="70"/>
      <c r="K1786" s="71">
        <v>60937.499999999884</v>
      </c>
      <c r="L1786" s="6" t="s">
        <v>516</v>
      </c>
      <c r="M1786" s="6" t="s">
        <v>517</v>
      </c>
      <c r="N1786" s="6">
        <v>0</v>
      </c>
      <c r="O1786" s="6"/>
      <c r="P1786" s="6"/>
    </row>
    <row r="1787" spans="1:16" ht="15.75" customHeight="1" x14ac:dyDescent="0.3">
      <c r="A1787" s="67">
        <v>1784</v>
      </c>
      <c r="B1787" s="67" t="s">
        <v>459</v>
      </c>
      <c r="C1787" s="49" t="s">
        <v>138</v>
      </c>
      <c r="D1787" s="49" t="s">
        <v>100</v>
      </c>
      <c r="E1787" s="49" t="s">
        <v>1409</v>
      </c>
      <c r="F1787" s="68">
        <v>45885</v>
      </c>
      <c r="G1787" s="69" t="s">
        <v>415</v>
      </c>
      <c r="H1787" s="70">
        <v>6</v>
      </c>
      <c r="I1787" s="70"/>
      <c r="J1787" s="70"/>
      <c r="K1787" s="71">
        <v>382500.00000000146</v>
      </c>
      <c r="L1787" s="6" t="s">
        <v>543</v>
      </c>
      <c r="M1787" s="6" t="s">
        <v>517</v>
      </c>
      <c r="N1787" s="6">
        <v>0</v>
      </c>
      <c r="O1787" s="6"/>
      <c r="P1787" s="6"/>
    </row>
    <row r="1788" spans="1:16" ht="15.75" customHeight="1" x14ac:dyDescent="0.3">
      <c r="A1788" s="67">
        <v>1785</v>
      </c>
      <c r="B1788" s="67" t="s">
        <v>459</v>
      </c>
      <c r="C1788" s="49" t="s">
        <v>138</v>
      </c>
      <c r="D1788" s="49" t="s">
        <v>100</v>
      </c>
      <c r="E1788" s="49" t="s">
        <v>1409</v>
      </c>
      <c r="F1788" s="68">
        <v>45885</v>
      </c>
      <c r="G1788" s="69" t="s">
        <v>415</v>
      </c>
      <c r="H1788" s="70">
        <v>7</v>
      </c>
      <c r="I1788" s="70"/>
      <c r="J1788" s="70"/>
      <c r="K1788" s="71">
        <v>446250.00000000169</v>
      </c>
      <c r="L1788" s="6" t="s">
        <v>713</v>
      </c>
      <c r="M1788" s="6" t="s">
        <v>917</v>
      </c>
      <c r="N1788" s="6">
        <v>0</v>
      </c>
      <c r="O1788" s="6"/>
      <c r="P1788" s="6"/>
    </row>
    <row r="1789" spans="1:16" ht="15.75" customHeight="1" x14ac:dyDescent="0.3">
      <c r="A1789" s="67">
        <v>1786</v>
      </c>
      <c r="B1789" s="67" t="s">
        <v>459</v>
      </c>
      <c r="C1789" s="49" t="s">
        <v>233</v>
      </c>
      <c r="D1789" s="49" t="s">
        <v>26</v>
      </c>
      <c r="E1789" s="49" t="s">
        <v>247</v>
      </c>
      <c r="F1789" s="68">
        <v>45885</v>
      </c>
      <c r="G1789" s="69" t="s">
        <v>664</v>
      </c>
      <c r="H1789" s="70">
        <v>1</v>
      </c>
      <c r="I1789" s="70"/>
      <c r="J1789" s="70"/>
      <c r="K1789" s="71">
        <v>42500.00000000016</v>
      </c>
      <c r="L1789" s="6" t="s">
        <v>545</v>
      </c>
      <c r="M1789" s="6" t="s">
        <v>580</v>
      </c>
      <c r="N1789" s="6">
        <v>3</v>
      </c>
      <c r="O1789" s="6"/>
      <c r="P1789" s="6"/>
    </row>
    <row r="1790" spans="1:16" ht="15.75" customHeight="1" x14ac:dyDescent="0.3">
      <c r="A1790" s="67">
        <v>1787</v>
      </c>
      <c r="B1790" s="67" t="s">
        <v>459</v>
      </c>
      <c r="C1790" s="49" t="s">
        <v>138</v>
      </c>
      <c r="D1790" s="72" t="s">
        <v>100</v>
      </c>
      <c r="E1790" s="72" t="s">
        <v>1410</v>
      </c>
      <c r="F1790" s="68">
        <v>45886</v>
      </c>
      <c r="G1790" s="69" t="s">
        <v>415</v>
      </c>
      <c r="H1790" s="70">
        <v>3</v>
      </c>
      <c r="I1790" s="70"/>
      <c r="J1790" s="70"/>
      <c r="K1790" s="71">
        <v>191250.00000000073</v>
      </c>
      <c r="L1790" s="6" t="s">
        <v>543</v>
      </c>
      <c r="M1790" s="6" t="s">
        <v>517</v>
      </c>
      <c r="N1790" s="6">
        <v>1</v>
      </c>
      <c r="O1790" s="6"/>
      <c r="P1790" s="6"/>
    </row>
    <row r="1791" spans="1:16" ht="15.75" customHeight="1" x14ac:dyDescent="0.3">
      <c r="A1791" s="67">
        <v>1788</v>
      </c>
      <c r="B1791" s="67" t="s">
        <v>459</v>
      </c>
      <c r="C1791" s="49" t="s">
        <v>138</v>
      </c>
      <c r="D1791" s="72" t="s">
        <v>100</v>
      </c>
      <c r="E1791" s="72" t="s">
        <v>1410</v>
      </c>
      <c r="F1791" s="68">
        <v>45886</v>
      </c>
      <c r="G1791" s="69" t="s">
        <v>415</v>
      </c>
      <c r="H1791" s="70">
        <v>0.5</v>
      </c>
      <c r="I1791" s="70"/>
      <c r="J1791" s="70"/>
      <c r="K1791" s="71">
        <v>31875.00000000012</v>
      </c>
      <c r="L1791" s="6" t="s">
        <v>513</v>
      </c>
      <c r="M1791" s="6" t="s">
        <v>580</v>
      </c>
      <c r="N1791" s="6">
        <v>3</v>
      </c>
      <c r="O1791" s="6"/>
      <c r="P1791" s="6"/>
    </row>
    <row r="1792" spans="1:16" ht="15.75" customHeight="1" x14ac:dyDescent="0.3">
      <c r="A1792" s="67">
        <v>1789</v>
      </c>
      <c r="B1792" s="67" t="s">
        <v>459</v>
      </c>
      <c r="C1792" s="49" t="s">
        <v>233</v>
      </c>
      <c r="D1792" s="49" t="s">
        <v>26</v>
      </c>
      <c r="E1792" s="49" t="s">
        <v>247</v>
      </c>
      <c r="F1792" s="68">
        <v>45887</v>
      </c>
      <c r="G1792" s="69" t="s">
        <v>1411</v>
      </c>
      <c r="H1792" s="70">
        <v>9</v>
      </c>
      <c r="I1792" s="70"/>
      <c r="J1792" s="70"/>
      <c r="K1792" s="71">
        <v>286875.00000000105</v>
      </c>
      <c r="L1792" s="6" t="s">
        <v>545</v>
      </c>
      <c r="M1792" s="6" t="s">
        <v>514</v>
      </c>
      <c r="N1792" s="6">
        <v>5</v>
      </c>
      <c r="O1792" s="6"/>
      <c r="P1792" s="6"/>
    </row>
    <row r="1793" spans="1:16" ht="15.75" customHeight="1" x14ac:dyDescent="0.3">
      <c r="A1793" s="67">
        <v>1790</v>
      </c>
      <c r="B1793" s="67" t="s">
        <v>459</v>
      </c>
      <c r="C1793" s="49" t="s">
        <v>587</v>
      </c>
      <c r="D1793" s="49" t="s">
        <v>100</v>
      </c>
      <c r="E1793" s="49" t="s">
        <v>1412</v>
      </c>
      <c r="F1793" s="68">
        <v>45887</v>
      </c>
      <c r="G1793" s="69" t="s">
        <v>415</v>
      </c>
      <c r="H1793" s="70">
        <v>0.2</v>
      </c>
      <c r="I1793" s="70"/>
      <c r="J1793" s="70"/>
      <c r="K1793" s="71">
        <v>8500.0000000000327</v>
      </c>
      <c r="L1793" s="6" t="s">
        <v>554</v>
      </c>
      <c r="M1793" s="6" t="s">
        <v>517</v>
      </c>
      <c r="N1793" s="6">
        <v>0</v>
      </c>
      <c r="O1793" s="6"/>
      <c r="P1793" s="6"/>
    </row>
    <row r="1794" spans="1:16" ht="15.75" customHeight="1" x14ac:dyDescent="0.3">
      <c r="A1794" s="67">
        <v>1791</v>
      </c>
      <c r="B1794" s="67" t="s">
        <v>501</v>
      </c>
      <c r="C1794" s="49">
        <v>210767</v>
      </c>
      <c r="D1794" s="49" t="s">
        <v>26</v>
      </c>
      <c r="E1794" s="49" t="s">
        <v>1413</v>
      </c>
      <c r="F1794" s="68">
        <v>45887</v>
      </c>
      <c r="G1794" s="69" t="s">
        <v>437</v>
      </c>
      <c r="H1794" s="70">
        <v>4</v>
      </c>
      <c r="I1794" s="70"/>
      <c r="J1794" s="70"/>
      <c r="K1794" s="71">
        <v>599999.99999999942</v>
      </c>
      <c r="L1794" s="6" t="s">
        <v>504</v>
      </c>
      <c r="M1794" s="6" t="s">
        <v>1414</v>
      </c>
      <c r="N1794" s="6">
        <v>12</v>
      </c>
      <c r="O1794" s="6"/>
      <c r="P1794" s="6"/>
    </row>
    <row r="1795" spans="1:16" ht="15.75" customHeight="1" x14ac:dyDescent="0.3">
      <c r="A1795" s="67">
        <v>1792</v>
      </c>
      <c r="B1795" s="67" t="s">
        <v>499</v>
      </c>
      <c r="C1795" s="49" t="s">
        <v>322</v>
      </c>
      <c r="D1795" s="49" t="s">
        <v>100</v>
      </c>
      <c r="E1795" s="49" t="s">
        <v>323</v>
      </c>
      <c r="F1795" s="68">
        <v>45887</v>
      </c>
      <c r="G1795" s="69" t="s">
        <v>415</v>
      </c>
      <c r="H1795" s="70">
        <v>2</v>
      </c>
      <c r="I1795" s="70"/>
      <c r="J1795" s="70"/>
      <c r="K1795" s="71">
        <v>26666.666666666639</v>
      </c>
      <c r="L1795" s="6" t="s">
        <v>680</v>
      </c>
      <c r="M1795" s="6" t="s">
        <v>698</v>
      </c>
      <c r="N1795" s="6">
        <v>2</v>
      </c>
      <c r="O1795" s="6"/>
      <c r="P1795" s="6"/>
    </row>
    <row r="1796" spans="1:16" ht="15.75" customHeight="1" x14ac:dyDescent="0.3">
      <c r="A1796" s="67">
        <v>1793</v>
      </c>
      <c r="B1796" s="67" t="s">
        <v>499</v>
      </c>
      <c r="C1796" s="49" t="s">
        <v>587</v>
      </c>
      <c r="D1796" s="49" t="s">
        <v>100</v>
      </c>
      <c r="E1796" s="49" t="s">
        <v>1415</v>
      </c>
      <c r="F1796" s="68">
        <v>45887</v>
      </c>
      <c r="G1796" s="69" t="s">
        <v>415</v>
      </c>
      <c r="H1796" s="70">
        <v>6</v>
      </c>
      <c r="I1796" s="70"/>
      <c r="J1796" s="70"/>
      <c r="K1796" s="71">
        <v>239999.99999999977</v>
      </c>
      <c r="L1796" s="6" t="s">
        <v>680</v>
      </c>
      <c r="M1796" s="6" t="s">
        <v>698</v>
      </c>
      <c r="N1796" s="6">
        <v>1</v>
      </c>
      <c r="O1796" s="6"/>
      <c r="P1796" s="6"/>
    </row>
    <row r="1797" spans="1:16" ht="15.75" customHeight="1" x14ac:dyDescent="0.3">
      <c r="A1797" s="67">
        <v>1794</v>
      </c>
      <c r="B1797" s="67" t="s">
        <v>499</v>
      </c>
      <c r="C1797" s="49" t="s">
        <v>138</v>
      </c>
      <c r="D1797" s="49" t="s">
        <v>100</v>
      </c>
      <c r="E1797" s="49" t="s">
        <v>1416</v>
      </c>
      <c r="F1797" s="68">
        <v>45887</v>
      </c>
      <c r="G1797" s="69" t="s">
        <v>415</v>
      </c>
      <c r="H1797" s="70">
        <v>1</v>
      </c>
      <c r="I1797" s="70"/>
      <c r="J1797" s="70"/>
      <c r="K1797" s="71">
        <v>59999.999999999942</v>
      </c>
      <c r="L1797" s="6" t="s">
        <v>516</v>
      </c>
      <c r="M1797" s="6" t="s">
        <v>517</v>
      </c>
      <c r="N1797" s="6">
        <v>0</v>
      </c>
      <c r="O1797" s="6"/>
      <c r="P1797" s="6"/>
    </row>
    <row r="1798" spans="1:16" ht="15.75" customHeight="1" x14ac:dyDescent="0.3">
      <c r="A1798" s="67">
        <v>1795</v>
      </c>
      <c r="B1798" s="67" t="s">
        <v>482</v>
      </c>
      <c r="C1798" s="49" t="s">
        <v>146</v>
      </c>
      <c r="D1798" s="49" t="s">
        <v>100</v>
      </c>
      <c r="E1798" s="49" t="s">
        <v>1417</v>
      </c>
      <c r="F1798" s="68">
        <v>45887</v>
      </c>
      <c r="G1798" s="69" t="s">
        <v>451</v>
      </c>
      <c r="H1798" s="70">
        <v>2</v>
      </c>
      <c r="I1798" s="70"/>
      <c r="J1798" s="70"/>
      <c r="K1798" s="71">
        <v>334999.99999999872</v>
      </c>
      <c r="L1798" s="6" t="s">
        <v>516</v>
      </c>
      <c r="M1798" s="6" t="s">
        <v>531</v>
      </c>
      <c r="N1798" s="6">
        <v>0</v>
      </c>
      <c r="O1798" s="6"/>
      <c r="P1798" s="6"/>
    </row>
    <row r="1799" spans="1:16" ht="15.75" customHeight="1" x14ac:dyDescent="0.3">
      <c r="A1799" s="67">
        <v>1796</v>
      </c>
      <c r="B1799" s="67" t="s">
        <v>444</v>
      </c>
      <c r="C1799" s="49" t="s">
        <v>234</v>
      </c>
      <c r="D1799" s="49" t="s">
        <v>26</v>
      </c>
      <c r="E1799" s="49" t="s">
        <v>1418</v>
      </c>
      <c r="F1799" s="68">
        <v>45887</v>
      </c>
      <c r="G1799" s="69" t="s">
        <v>664</v>
      </c>
      <c r="H1799" s="70">
        <v>7</v>
      </c>
      <c r="I1799" s="70"/>
      <c r="J1799" s="70"/>
      <c r="K1799" s="71">
        <v>301875.00000000081</v>
      </c>
      <c r="L1799" s="6" t="s">
        <v>545</v>
      </c>
      <c r="M1799" s="6" t="s">
        <v>514</v>
      </c>
      <c r="N1799" s="6">
        <v>4</v>
      </c>
      <c r="O1799" s="6"/>
      <c r="P1799" s="6"/>
    </row>
    <row r="1800" spans="1:16" ht="15.75" customHeight="1" x14ac:dyDescent="0.3">
      <c r="A1800" s="67">
        <v>1797</v>
      </c>
      <c r="B1800" s="67" t="s">
        <v>444</v>
      </c>
      <c r="C1800" s="49" t="s">
        <v>587</v>
      </c>
      <c r="D1800" s="49" t="s">
        <v>100</v>
      </c>
      <c r="E1800" s="49" t="s">
        <v>1419</v>
      </c>
      <c r="F1800" s="68">
        <v>45887</v>
      </c>
      <c r="G1800" s="69" t="s">
        <v>415</v>
      </c>
      <c r="H1800" s="70">
        <v>1</v>
      </c>
      <c r="I1800" s="70"/>
      <c r="J1800" s="70"/>
      <c r="K1800" s="71">
        <v>43125.000000000116</v>
      </c>
      <c r="L1800" s="6" t="s">
        <v>554</v>
      </c>
      <c r="M1800" s="6" t="s">
        <v>517</v>
      </c>
      <c r="N1800" s="6">
        <v>0</v>
      </c>
      <c r="O1800" s="6"/>
      <c r="P1800" s="6"/>
    </row>
    <row r="1801" spans="1:16" ht="15.75" customHeight="1" x14ac:dyDescent="0.3">
      <c r="A1801" s="67">
        <v>1798</v>
      </c>
      <c r="B1801" s="67" t="s">
        <v>413</v>
      </c>
      <c r="C1801" s="49" t="s">
        <v>138</v>
      </c>
      <c r="D1801" s="49" t="s">
        <v>100</v>
      </c>
      <c r="E1801" s="49" t="s">
        <v>1420</v>
      </c>
      <c r="F1801" s="68">
        <v>45888</v>
      </c>
      <c r="G1801" s="69" t="s">
        <v>415</v>
      </c>
      <c r="H1801" s="70">
        <v>1</v>
      </c>
      <c r="I1801" s="70"/>
      <c r="J1801" s="70"/>
      <c r="K1801" s="71">
        <v>61874.999999999818</v>
      </c>
      <c r="L1801" s="6" t="s">
        <v>543</v>
      </c>
      <c r="M1801" s="6" t="s">
        <v>517</v>
      </c>
      <c r="N1801" s="6">
        <v>0</v>
      </c>
      <c r="O1801" s="6"/>
      <c r="P1801" s="6"/>
    </row>
    <row r="1802" spans="1:16" ht="15.75" customHeight="1" x14ac:dyDescent="0.3">
      <c r="A1802" s="67">
        <v>1799</v>
      </c>
      <c r="B1802" s="67" t="s">
        <v>471</v>
      </c>
      <c r="C1802" s="49" t="s">
        <v>233</v>
      </c>
      <c r="D1802" s="49" t="s">
        <v>26</v>
      </c>
      <c r="E1802" s="49" t="s">
        <v>1421</v>
      </c>
      <c r="F1802" s="68">
        <v>45888</v>
      </c>
      <c r="G1802" s="69" t="s">
        <v>1411</v>
      </c>
      <c r="H1802" s="70">
        <v>4</v>
      </c>
      <c r="I1802" s="70"/>
      <c r="J1802" s="70"/>
      <c r="K1802" s="71">
        <v>129375.00000000036</v>
      </c>
      <c r="L1802" s="6" t="s">
        <v>504</v>
      </c>
      <c r="M1802" s="6" t="s">
        <v>514</v>
      </c>
      <c r="N1802" s="6">
        <v>0</v>
      </c>
      <c r="O1802" s="6"/>
      <c r="P1802" s="6"/>
    </row>
    <row r="1803" spans="1:16" ht="15.75" customHeight="1" x14ac:dyDescent="0.3">
      <c r="A1803" s="67">
        <v>1800</v>
      </c>
      <c r="B1803" s="67" t="s">
        <v>471</v>
      </c>
      <c r="C1803" s="49" t="s">
        <v>234</v>
      </c>
      <c r="D1803" s="49" t="s">
        <v>26</v>
      </c>
      <c r="E1803" s="49" t="s">
        <v>1422</v>
      </c>
      <c r="F1803" s="68">
        <v>45888</v>
      </c>
      <c r="G1803" s="69" t="s">
        <v>1423</v>
      </c>
      <c r="H1803" s="70">
        <v>2</v>
      </c>
      <c r="I1803" s="70"/>
      <c r="J1803" s="70"/>
      <c r="K1803" s="71">
        <v>64687.500000000182</v>
      </c>
      <c r="L1803" s="6" t="s">
        <v>504</v>
      </c>
      <c r="M1803" s="6" t="s">
        <v>514</v>
      </c>
      <c r="N1803" s="6">
        <v>0</v>
      </c>
      <c r="O1803" s="6"/>
      <c r="P1803" s="6"/>
    </row>
    <row r="1804" spans="1:16" ht="15.75" customHeight="1" x14ac:dyDescent="0.3">
      <c r="A1804" s="67">
        <v>1801</v>
      </c>
      <c r="B1804" s="67" t="s">
        <v>471</v>
      </c>
      <c r="C1804" s="49">
        <v>210767</v>
      </c>
      <c r="D1804" s="49" t="s">
        <v>26</v>
      </c>
      <c r="E1804" s="49" t="s">
        <v>1424</v>
      </c>
      <c r="F1804" s="68">
        <v>45888</v>
      </c>
      <c r="G1804" s="69" t="s">
        <v>437</v>
      </c>
      <c r="H1804" s="70">
        <v>1</v>
      </c>
      <c r="I1804" s="70"/>
      <c r="J1804" s="70"/>
      <c r="K1804" s="71">
        <v>161718.75000000044</v>
      </c>
      <c r="L1804" s="6" t="s">
        <v>504</v>
      </c>
      <c r="M1804" s="6" t="s">
        <v>514</v>
      </c>
      <c r="N1804" s="6">
        <v>0</v>
      </c>
      <c r="O1804" s="6"/>
      <c r="P1804" s="6"/>
    </row>
    <row r="1805" spans="1:16" ht="15.75" customHeight="1" x14ac:dyDescent="0.3">
      <c r="A1805" s="67">
        <v>1802</v>
      </c>
      <c r="B1805" s="67" t="s">
        <v>471</v>
      </c>
      <c r="C1805" s="49" t="s">
        <v>138</v>
      </c>
      <c r="D1805" s="49" t="s">
        <v>100</v>
      </c>
      <c r="E1805" s="49" t="s">
        <v>1425</v>
      </c>
      <c r="F1805" s="68">
        <v>45888</v>
      </c>
      <c r="G1805" s="69" t="s">
        <v>415</v>
      </c>
      <c r="H1805" s="70">
        <v>2</v>
      </c>
      <c r="I1805" s="70"/>
      <c r="J1805" s="70"/>
      <c r="K1805" s="71">
        <v>129375.00000000036</v>
      </c>
      <c r="L1805" s="6" t="s">
        <v>516</v>
      </c>
      <c r="M1805" s="6" t="s">
        <v>517</v>
      </c>
      <c r="N1805" s="6">
        <v>0</v>
      </c>
      <c r="O1805" s="6"/>
      <c r="P1805" s="6"/>
    </row>
    <row r="1806" spans="1:16" ht="15.75" customHeight="1" x14ac:dyDescent="0.3">
      <c r="A1806" s="67">
        <v>1803</v>
      </c>
      <c r="B1806" s="67" t="s">
        <v>497</v>
      </c>
      <c r="C1806" s="49" t="s">
        <v>194</v>
      </c>
      <c r="D1806" s="49" t="s">
        <v>53</v>
      </c>
      <c r="E1806" s="49" t="s">
        <v>1426</v>
      </c>
      <c r="F1806" s="68">
        <v>45888</v>
      </c>
      <c r="G1806" s="69" t="s">
        <v>425</v>
      </c>
      <c r="H1806" s="70">
        <v>6</v>
      </c>
      <c r="I1806" s="70"/>
      <c r="J1806" s="70"/>
      <c r="K1806" s="71">
        <v>258750.00000000073</v>
      </c>
      <c r="L1806" s="6" t="s">
        <v>509</v>
      </c>
      <c r="M1806" s="74" t="s">
        <v>510</v>
      </c>
      <c r="N1806" s="6">
        <v>2</v>
      </c>
      <c r="O1806" s="6"/>
      <c r="P1806" s="6"/>
    </row>
    <row r="1807" spans="1:16" ht="15.75" customHeight="1" x14ac:dyDescent="0.3">
      <c r="A1807" s="67">
        <v>1804</v>
      </c>
      <c r="B1807" s="67" t="s">
        <v>497</v>
      </c>
      <c r="C1807" s="49" t="s">
        <v>138</v>
      </c>
      <c r="D1807" s="49" t="s">
        <v>100</v>
      </c>
      <c r="E1807" s="49" t="s">
        <v>1427</v>
      </c>
      <c r="F1807" s="68">
        <v>45888</v>
      </c>
      <c r="G1807" s="69" t="s">
        <v>415</v>
      </c>
      <c r="H1807" s="70">
        <v>6</v>
      </c>
      <c r="I1807" s="70"/>
      <c r="J1807" s="70"/>
      <c r="K1807" s="71">
        <v>388125.00000000105</v>
      </c>
      <c r="L1807" s="6" t="s">
        <v>516</v>
      </c>
      <c r="M1807" s="6" t="s">
        <v>517</v>
      </c>
      <c r="N1807" s="6">
        <v>0</v>
      </c>
      <c r="O1807" s="6"/>
      <c r="P1807" s="6"/>
    </row>
    <row r="1808" spans="1:16" ht="15.75" customHeight="1" x14ac:dyDescent="0.3">
      <c r="A1808" s="67">
        <v>1805</v>
      </c>
      <c r="B1808" s="67" t="s">
        <v>490</v>
      </c>
      <c r="C1808" s="49" t="s">
        <v>138</v>
      </c>
      <c r="D1808" s="49" t="s">
        <v>100</v>
      </c>
      <c r="E1808" s="49" t="s">
        <v>1428</v>
      </c>
      <c r="F1808" s="68">
        <v>45888</v>
      </c>
      <c r="G1808" s="69" t="s">
        <v>415</v>
      </c>
      <c r="H1808" s="70">
        <v>1</v>
      </c>
      <c r="I1808" s="70"/>
      <c r="J1808" s="70"/>
      <c r="K1808" s="71">
        <v>61874.999999999818</v>
      </c>
      <c r="L1808" s="6" t="s">
        <v>516</v>
      </c>
      <c r="M1808" s="6" t="s">
        <v>517</v>
      </c>
      <c r="N1808" s="6">
        <v>0</v>
      </c>
      <c r="O1808" s="6"/>
      <c r="P1808" s="6"/>
    </row>
    <row r="1809" spans="1:16" ht="15.75" customHeight="1" x14ac:dyDescent="0.3">
      <c r="A1809" s="67">
        <v>1806</v>
      </c>
      <c r="B1809" s="67" t="s">
        <v>490</v>
      </c>
      <c r="C1809" s="49" t="s">
        <v>84</v>
      </c>
      <c r="D1809" s="49" t="s">
        <v>79</v>
      </c>
      <c r="E1809" s="49" t="s">
        <v>1429</v>
      </c>
      <c r="F1809" s="68">
        <v>45888</v>
      </c>
      <c r="G1809" s="69" t="s">
        <v>443</v>
      </c>
      <c r="H1809" s="70">
        <v>6</v>
      </c>
      <c r="I1809" s="70"/>
      <c r="J1809" s="70"/>
      <c r="K1809" s="71">
        <v>28874.999999999916</v>
      </c>
      <c r="L1809" s="6" t="s">
        <v>516</v>
      </c>
      <c r="M1809" s="6" t="s">
        <v>517</v>
      </c>
      <c r="N1809" s="6">
        <v>0</v>
      </c>
      <c r="O1809" s="6"/>
      <c r="P1809" s="6"/>
    </row>
    <row r="1810" spans="1:16" ht="15.75" customHeight="1" x14ac:dyDescent="0.3">
      <c r="A1810" s="67">
        <v>1807</v>
      </c>
      <c r="B1810" s="67" t="s">
        <v>490</v>
      </c>
      <c r="C1810" s="49" t="s">
        <v>82</v>
      </c>
      <c r="D1810" s="49" t="s">
        <v>79</v>
      </c>
      <c r="E1810" s="49" t="s">
        <v>1430</v>
      </c>
      <c r="F1810" s="68">
        <v>45888</v>
      </c>
      <c r="G1810" s="69" t="s">
        <v>443</v>
      </c>
      <c r="H1810" s="70">
        <v>12</v>
      </c>
      <c r="I1810" s="70"/>
      <c r="J1810" s="70"/>
      <c r="K1810" s="71">
        <v>57749.999999999833</v>
      </c>
      <c r="L1810" s="6" t="s">
        <v>516</v>
      </c>
      <c r="M1810" s="6" t="s">
        <v>517</v>
      </c>
      <c r="N1810" s="6">
        <v>0</v>
      </c>
      <c r="O1810" s="6"/>
      <c r="P1810" s="6"/>
    </row>
    <row r="1811" spans="1:16" ht="15.75" customHeight="1" x14ac:dyDescent="0.3">
      <c r="A1811" s="67">
        <v>1808</v>
      </c>
      <c r="B1811" s="67" t="s">
        <v>490</v>
      </c>
      <c r="C1811" s="49" t="s">
        <v>234</v>
      </c>
      <c r="D1811" s="49" t="s">
        <v>26</v>
      </c>
      <c r="E1811" s="49" t="s">
        <v>1431</v>
      </c>
      <c r="F1811" s="68">
        <v>45888</v>
      </c>
      <c r="G1811" s="69" t="s">
        <v>664</v>
      </c>
      <c r="H1811" s="70">
        <v>3</v>
      </c>
      <c r="I1811" s="70"/>
      <c r="J1811" s="70"/>
      <c r="K1811" s="71">
        <v>123749.99999999964</v>
      </c>
      <c r="L1811" s="6" t="s">
        <v>516</v>
      </c>
      <c r="M1811" s="6" t="s">
        <v>514</v>
      </c>
      <c r="N1811" s="6">
        <v>5</v>
      </c>
      <c r="O1811" s="6"/>
      <c r="P1811" s="6"/>
    </row>
    <row r="1812" spans="1:16" ht="15.75" customHeight="1" x14ac:dyDescent="0.3">
      <c r="A1812" s="67">
        <v>1809</v>
      </c>
      <c r="B1812" s="67" t="s">
        <v>430</v>
      </c>
      <c r="C1812" s="49" t="s">
        <v>138</v>
      </c>
      <c r="D1812" s="49" t="s">
        <v>100</v>
      </c>
      <c r="E1812" s="49" t="s">
        <v>1432</v>
      </c>
      <c r="F1812" s="68">
        <v>45888</v>
      </c>
      <c r="G1812" s="69" t="s">
        <v>415</v>
      </c>
      <c r="H1812" s="70">
        <v>1</v>
      </c>
      <c r="I1812" s="70"/>
      <c r="J1812" s="70"/>
      <c r="K1812" s="71">
        <v>58125.000000000058</v>
      </c>
      <c r="L1812" s="6" t="s">
        <v>1313</v>
      </c>
      <c r="M1812" s="6" t="s">
        <v>505</v>
      </c>
      <c r="N1812" s="6">
        <v>4</v>
      </c>
      <c r="O1812" s="6"/>
      <c r="P1812" s="6"/>
    </row>
    <row r="1813" spans="1:16" ht="15.75" customHeight="1" x14ac:dyDescent="0.3">
      <c r="A1813" s="67">
        <v>1810</v>
      </c>
      <c r="B1813" s="67" t="s">
        <v>430</v>
      </c>
      <c r="C1813" s="49" t="s">
        <v>199</v>
      </c>
      <c r="D1813" s="49" t="s">
        <v>100</v>
      </c>
      <c r="E1813" s="49" t="s">
        <v>1433</v>
      </c>
      <c r="F1813" s="68">
        <v>45888</v>
      </c>
      <c r="G1813" s="69" t="s">
        <v>439</v>
      </c>
      <c r="H1813" s="70">
        <v>1</v>
      </c>
      <c r="I1813" s="70"/>
      <c r="J1813" s="70"/>
      <c r="K1813" s="71">
        <v>12916.666666666681</v>
      </c>
      <c r="L1813" s="6" t="s">
        <v>1313</v>
      </c>
      <c r="M1813" s="74" t="s">
        <v>510</v>
      </c>
      <c r="N1813" s="6">
        <v>0</v>
      </c>
      <c r="O1813" s="6"/>
      <c r="P1813" s="6"/>
    </row>
    <row r="1814" spans="1:16" ht="15.75" customHeight="1" x14ac:dyDescent="0.3">
      <c r="A1814" s="67">
        <v>1811</v>
      </c>
      <c r="B1814" s="67" t="s">
        <v>430</v>
      </c>
      <c r="C1814" s="49" t="s">
        <v>244</v>
      </c>
      <c r="D1814" s="49" t="s">
        <v>245</v>
      </c>
      <c r="E1814" s="49" t="s">
        <v>246</v>
      </c>
      <c r="F1814" s="68">
        <v>45888</v>
      </c>
      <c r="G1814" s="69" t="s">
        <v>425</v>
      </c>
      <c r="H1814" s="70">
        <v>19</v>
      </c>
      <c r="I1814" s="70"/>
      <c r="J1814" s="70"/>
      <c r="K1814" s="71">
        <v>159520.83333333349</v>
      </c>
      <c r="L1814" s="6" t="s">
        <v>680</v>
      </c>
      <c r="M1814" s="6" t="s">
        <v>505</v>
      </c>
      <c r="N1814" s="6">
        <v>3</v>
      </c>
      <c r="O1814" s="6"/>
      <c r="P1814" s="6"/>
    </row>
    <row r="1815" spans="1:16" ht="15.75" customHeight="1" x14ac:dyDescent="0.3">
      <c r="A1815" s="67">
        <v>1812</v>
      </c>
      <c r="B1815" s="67" t="s">
        <v>474</v>
      </c>
      <c r="C1815" s="49" t="s">
        <v>146</v>
      </c>
      <c r="D1815" s="49" t="s">
        <v>100</v>
      </c>
      <c r="E1815" s="49" t="s">
        <v>1434</v>
      </c>
      <c r="F1815" s="68">
        <v>45888</v>
      </c>
      <c r="G1815" s="69" t="s">
        <v>451</v>
      </c>
      <c r="H1815" s="70">
        <v>0.5</v>
      </c>
      <c r="I1815" s="70"/>
      <c r="J1815" s="70"/>
      <c r="K1815" s="71">
        <v>87500.00000000016</v>
      </c>
      <c r="L1815" s="6" t="s">
        <v>576</v>
      </c>
      <c r="M1815" s="6" t="s">
        <v>531</v>
      </c>
      <c r="N1815" s="6">
        <v>0</v>
      </c>
      <c r="O1815" s="6"/>
      <c r="P1815" s="6"/>
    </row>
    <row r="1816" spans="1:16" ht="15.75" customHeight="1" x14ac:dyDescent="0.3">
      <c r="A1816" s="67">
        <v>1813</v>
      </c>
      <c r="B1816" s="67" t="s">
        <v>501</v>
      </c>
      <c r="C1816" s="49" t="s">
        <v>233</v>
      </c>
      <c r="D1816" s="49" t="s">
        <v>26</v>
      </c>
      <c r="E1816" s="49" t="s">
        <v>247</v>
      </c>
      <c r="F1816" s="68">
        <v>45888</v>
      </c>
      <c r="G1816" s="69" t="s">
        <v>1435</v>
      </c>
      <c r="H1816" s="70">
        <v>0.5</v>
      </c>
      <c r="I1816" s="70"/>
      <c r="J1816" s="70"/>
      <c r="K1816" s="71">
        <v>14999.999999999985</v>
      </c>
      <c r="L1816" s="6" t="s">
        <v>504</v>
      </c>
      <c r="M1816" s="6" t="s">
        <v>514</v>
      </c>
      <c r="N1816" s="6">
        <v>0</v>
      </c>
      <c r="O1816" s="6"/>
      <c r="P1816" s="6"/>
    </row>
    <row r="1817" spans="1:16" ht="15.75" customHeight="1" x14ac:dyDescent="0.3">
      <c r="A1817" s="67">
        <v>1814</v>
      </c>
      <c r="B1817" s="67" t="s">
        <v>501</v>
      </c>
      <c r="C1817" s="49" t="s">
        <v>124</v>
      </c>
      <c r="D1817" s="49" t="s">
        <v>102</v>
      </c>
      <c r="E1817" s="49" t="s">
        <v>1436</v>
      </c>
      <c r="F1817" s="68">
        <v>45888</v>
      </c>
      <c r="G1817" s="69" t="s">
        <v>415</v>
      </c>
      <c r="H1817" s="70">
        <v>1</v>
      </c>
      <c r="I1817" s="70"/>
      <c r="J1817" s="70"/>
      <c r="K1817" s="71">
        <v>14277.777777777763</v>
      </c>
      <c r="L1817" s="6" t="s">
        <v>507</v>
      </c>
      <c r="M1817" s="6" t="s">
        <v>505</v>
      </c>
      <c r="N1817" s="6">
        <v>0</v>
      </c>
      <c r="O1817" s="6"/>
      <c r="P1817" s="6"/>
    </row>
    <row r="1818" spans="1:16" ht="15.75" customHeight="1" x14ac:dyDescent="0.3">
      <c r="A1818" s="67">
        <v>1815</v>
      </c>
      <c r="B1818" s="67" t="s">
        <v>501</v>
      </c>
      <c r="C1818" s="49" t="s">
        <v>125</v>
      </c>
      <c r="D1818" s="49" t="s">
        <v>102</v>
      </c>
      <c r="E1818" s="49" t="s">
        <v>1437</v>
      </c>
      <c r="F1818" s="68">
        <v>45888</v>
      </c>
      <c r="G1818" s="69" t="s">
        <v>415</v>
      </c>
      <c r="H1818" s="70">
        <v>7</v>
      </c>
      <c r="I1818" s="70"/>
      <c r="J1818" s="70"/>
      <c r="K1818" s="71">
        <v>123511.11111111099</v>
      </c>
      <c r="L1818" s="6" t="s">
        <v>526</v>
      </c>
      <c r="M1818" s="6" t="s">
        <v>736</v>
      </c>
      <c r="N1818" s="6">
        <v>0</v>
      </c>
      <c r="O1818" s="6"/>
      <c r="P1818" s="6"/>
    </row>
    <row r="1819" spans="1:16" ht="15.75" customHeight="1" x14ac:dyDescent="0.3">
      <c r="A1819" s="67">
        <v>1816</v>
      </c>
      <c r="B1819" s="67" t="s">
        <v>459</v>
      </c>
      <c r="C1819" s="49" t="s">
        <v>138</v>
      </c>
      <c r="D1819" s="49" t="s">
        <v>100</v>
      </c>
      <c r="E1819" s="49" t="s">
        <v>1438</v>
      </c>
      <c r="F1819" s="68">
        <v>45888</v>
      </c>
      <c r="G1819" s="69" t="s">
        <v>415</v>
      </c>
      <c r="H1819" s="70">
        <v>3</v>
      </c>
      <c r="I1819" s="70"/>
      <c r="J1819" s="70"/>
      <c r="K1819" s="71">
        <v>191250.00000000073</v>
      </c>
      <c r="L1819" s="6" t="s">
        <v>554</v>
      </c>
      <c r="M1819" s="6" t="s">
        <v>517</v>
      </c>
      <c r="N1819" s="6">
        <v>0</v>
      </c>
      <c r="O1819" s="6"/>
      <c r="P1819" s="6"/>
    </row>
    <row r="1820" spans="1:16" ht="15.75" customHeight="1" x14ac:dyDescent="0.3">
      <c r="A1820" s="67">
        <v>1817</v>
      </c>
      <c r="B1820" s="67" t="s">
        <v>459</v>
      </c>
      <c r="C1820" s="49">
        <v>496025</v>
      </c>
      <c r="D1820" s="49" t="s">
        <v>26</v>
      </c>
      <c r="E1820" s="49" t="s">
        <v>1439</v>
      </c>
      <c r="F1820" s="68">
        <v>45888</v>
      </c>
      <c r="G1820" s="69" t="s">
        <v>1440</v>
      </c>
      <c r="H1820" s="70">
        <v>0.5</v>
      </c>
      <c r="I1820" s="70"/>
      <c r="J1820" s="70"/>
      <c r="K1820" s="71">
        <v>510000.00000000192</v>
      </c>
      <c r="L1820" s="6" t="s">
        <v>509</v>
      </c>
      <c r="M1820" s="6" t="s">
        <v>1334</v>
      </c>
      <c r="N1820" s="6">
        <v>1</v>
      </c>
      <c r="O1820" s="6"/>
      <c r="P1820" s="6"/>
    </row>
    <row r="1821" spans="1:16" ht="15.75" customHeight="1" x14ac:dyDescent="0.3">
      <c r="A1821" s="67">
        <v>1818</v>
      </c>
      <c r="B1821" s="67" t="s">
        <v>444</v>
      </c>
      <c r="C1821" s="49" t="s">
        <v>234</v>
      </c>
      <c r="D1821" s="49" t="s">
        <v>26</v>
      </c>
      <c r="E1821" s="49" t="s">
        <v>1441</v>
      </c>
      <c r="F1821" s="68">
        <v>45888</v>
      </c>
      <c r="G1821" s="69" t="s">
        <v>592</v>
      </c>
      <c r="H1821" s="70">
        <v>7</v>
      </c>
      <c r="I1821" s="70"/>
      <c r="J1821" s="70"/>
      <c r="K1821" s="71">
        <v>452812.50000000128</v>
      </c>
      <c r="L1821" s="6" t="s">
        <v>545</v>
      </c>
      <c r="M1821" s="6" t="s">
        <v>537</v>
      </c>
      <c r="N1821" s="6">
        <v>0</v>
      </c>
      <c r="O1821" s="6"/>
      <c r="P1821" s="6"/>
    </row>
    <row r="1822" spans="1:16" ht="15.75" customHeight="1" x14ac:dyDescent="0.3">
      <c r="A1822" s="67">
        <v>1819</v>
      </c>
      <c r="B1822" s="67" t="s">
        <v>444</v>
      </c>
      <c r="C1822" s="49" t="s">
        <v>138</v>
      </c>
      <c r="D1822" s="49" t="s">
        <v>100</v>
      </c>
      <c r="E1822" s="49" t="s">
        <v>1442</v>
      </c>
      <c r="F1822" s="68">
        <v>45888</v>
      </c>
      <c r="G1822" s="69" t="s">
        <v>415</v>
      </c>
      <c r="H1822" s="70">
        <v>6</v>
      </c>
      <c r="I1822" s="70"/>
      <c r="J1822" s="70"/>
      <c r="K1822" s="71">
        <v>388125.00000000105</v>
      </c>
      <c r="L1822" s="6" t="s">
        <v>543</v>
      </c>
      <c r="M1822" s="6" t="s">
        <v>517</v>
      </c>
      <c r="N1822" s="6">
        <v>0</v>
      </c>
      <c r="O1822" s="6"/>
      <c r="P1822" s="6"/>
    </row>
    <row r="1823" spans="1:16" ht="15.75" customHeight="1" x14ac:dyDescent="0.3">
      <c r="A1823" s="67">
        <v>1820</v>
      </c>
      <c r="B1823" s="67" t="s">
        <v>471</v>
      </c>
      <c r="C1823" s="49" t="s">
        <v>138</v>
      </c>
      <c r="D1823" s="49" t="s">
        <v>100</v>
      </c>
      <c r="E1823" s="49" t="s">
        <v>1443</v>
      </c>
      <c r="F1823" s="68">
        <v>45889</v>
      </c>
      <c r="G1823" s="69" t="s">
        <v>415</v>
      </c>
      <c r="H1823" s="70">
        <v>0.3</v>
      </c>
      <c r="I1823" s="70"/>
      <c r="J1823" s="70"/>
      <c r="K1823" s="71">
        <v>19406.250000000055</v>
      </c>
      <c r="L1823" s="6" t="s">
        <v>516</v>
      </c>
      <c r="M1823" s="6" t="s">
        <v>517</v>
      </c>
      <c r="N1823" s="6">
        <v>0</v>
      </c>
      <c r="O1823" s="6"/>
      <c r="P1823" s="6"/>
    </row>
    <row r="1824" spans="1:16" ht="15.75" customHeight="1" x14ac:dyDescent="0.3">
      <c r="A1824" s="67">
        <v>1821</v>
      </c>
      <c r="B1824" s="67" t="s">
        <v>471</v>
      </c>
      <c r="C1824" s="49" t="s">
        <v>233</v>
      </c>
      <c r="D1824" s="49" t="s">
        <v>26</v>
      </c>
      <c r="E1824" s="49" t="s">
        <v>1444</v>
      </c>
      <c r="F1824" s="68">
        <v>45889</v>
      </c>
      <c r="G1824" s="69" t="s">
        <v>1435</v>
      </c>
      <c r="H1824" s="70">
        <v>3</v>
      </c>
      <c r="I1824" s="70"/>
      <c r="J1824" s="70"/>
      <c r="K1824" s="71">
        <v>97031.250000000262</v>
      </c>
      <c r="L1824" s="6" t="s">
        <v>504</v>
      </c>
      <c r="M1824" s="6" t="s">
        <v>505</v>
      </c>
      <c r="N1824" s="6">
        <v>3</v>
      </c>
      <c r="O1824" s="6"/>
      <c r="P1824" s="6"/>
    </row>
    <row r="1825" spans="1:16" ht="15.75" customHeight="1" x14ac:dyDescent="0.3">
      <c r="A1825" s="67">
        <v>1822</v>
      </c>
      <c r="B1825" s="67" t="s">
        <v>471</v>
      </c>
      <c r="C1825" s="49" t="s">
        <v>234</v>
      </c>
      <c r="D1825" s="49" t="s">
        <v>26</v>
      </c>
      <c r="E1825" s="49" t="s">
        <v>1445</v>
      </c>
      <c r="F1825" s="68">
        <v>45889</v>
      </c>
      <c r="G1825" s="69" t="s">
        <v>1446</v>
      </c>
      <c r="H1825" s="70">
        <v>3</v>
      </c>
      <c r="I1825" s="70"/>
      <c r="J1825" s="70"/>
      <c r="K1825" s="71">
        <v>97031.250000000262</v>
      </c>
      <c r="L1825" s="6" t="s">
        <v>504</v>
      </c>
      <c r="M1825" s="6" t="s">
        <v>505</v>
      </c>
      <c r="N1825" s="6">
        <v>3</v>
      </c>
      <c r="O1825" s="6"/>
      <c r="P1825" s="6"/>
    </row>
    <row r="1826" spans="1:16" ht="15.75" customHeight="1" x14ac:dyDescent="0.3">
      <c r="A1826" s="67">
        <v>1823</v>
      </c>
      <c r="B1826" s="67" t="s">
        <v>471</v>
      </c>
      <c r="C1826" s="49" t="s">
        <v>234</v>
      </c>
      <c r="D1826" s="49" t="s">
        <v>26</v>
      </c>
      <c r="E1826" s="49" t="s">
        <v>1445</v>
      </c>
      <c r="F1826" s="68">
        <v>45889</v>
      </c>
      <c r="G1826" s="69" t="s">
        <v>1423</v>
      </c>
      <c r="H1826" s="70">
        <v>8</v>
      </c>
      <c r="I1826" s="70"/>
      <c r="J1826" s="70"/>
      <c r="K1826" s="71">
        <v>258750.00000000073</v>
      </c>
      <c r="L1826" s="6" t="s">
        <v>504</v>
      </c>
      <c r="M1826" s="6" t="s">
        <v>505</v>
      </c>
      <c r="N1826" s="6">
        <v>3</v>
      </c>
      <c r="O1826" s="6"/>
      <c r="P1826" s="6"/>
    </row>
    <row r="1827" spans="1:16" ht="15.75" customHeight="1" x14ac:dyDescent="0.3">
      <c r="A1827" s="67">
        <v>1824</v>
      </c>
      <c r="B1827" s="67" t="s">
        <v>413</v>
      </c>
      <c r="C1827" s="49" t="s">
        <v>55</v>
      </c>
      <c r="D1827" s="49" t="s">
        <v>53</v>
      </c>
      <c r="E1827" s="49" t="s">
        <v>1447</v>
      </c>
      <c r="F1827" s="68">
        <v>45886</v>
      </c>
      <c r="G1827" s="69" t="s">
        <v>414</v>
      </c>
      <c r="H1827" s="70">
        <v>7</v>
      </c>
      <c r="I1827" s="70"/>
      <c r="J1827" s="70"/>
      <c r="K1827" s="71">
        <v>288749.99999999919</v>
      </c>
      <c r="L1827" s="6" t="s">
        <v>509</v>
      </c>
      <c r="M1827" s="6" t="s">
        <v>505</v>
      </c>
      <c r="N1827" s="6">
        <v>0</v>
      </c>
      <c r="O1827" s="6"/>
      <c r="P1827" s="6"/>
    </row>
    <row r="1828" spans="1:16" ht="15.75" customHeight="1" x14ac:dyDescent="0.3">
      <c r="A1828" s="67">
        <v>1825</v>
      </c>
      <c r="B1828" s="67" t="s">
        <v>413</v>
      </c>
      <c r="C1828" s="49" t="s">
        <v>55</v>
      </c>
      <c r="D1828" s="49" t="s">
        <v>53</v>
      </c>
      <c r="E1828" s="49" t="s">
        <v>1447</v>
      </c>
      <c r="F1828" s="68">
        <v>45887</v>
      </c>
      <c r="G1828" s="69" t="s">
        <v>414</v>
      </c>
      <c r="H1828" s="70">
        <v>3</v>
      </c>
      <c r="I1828" s="70"/>
      <c r="J1828" s="70"/>
      <c r="K1828" s="71">
        <v>123749.99999999964</v>
      </c>
      <c r="L1828" s="6" t="s">
        <v>509</v>
      </c>
      <c r="M1828" s="6" t="s">
        <v>505</v>
      </c>
      <c r="N1828" s="6">
        <v>0</v>
      </c>
      <c r="O1828" s="6"/>
      <c r="P1828" s="6"/>
    </row>
    <row r="1829" spans="1:16" ht="15.75" customHeight="1" x14ac:dyDescent="0.3">
      <c r="A1829" s="67">
        <v>1826</v>
      </c>
      <c r="B1829" s="67" t="s">
        <v>413</v>
      </c>
      <c r="C1829" s="49" t="s">
        <v>289</v>
      </c>
      <c r="D1829" s="49" t="s">
        <v>53</v>
      </c>
      <c r="E1829" s="49" t="s">
        <v>290</v>
      </c>
      <c r="F1829" s="68">
        <v>45887</v>
      </c>
      <c r="G1829" s="69" t="s">
        <v>425</v>
      </c>
      <c r="H1829" s="70">
        <v>4</v>
      </c>
      <c r="I1829" s="70"/>
      <c r="J1829" s="70"/>
      <c r="K1829" s="71">
        <v>164999.99999999953</v>
      </c>
      <c r="L1829" s="6" t="s">
        <v>509</v>
      </c>
      <c r="M1829" s="6" t="s">
        <v>505</v>
      </c>
      <c r="N1829" s="6">
        <v>0</v>
      </c>
      <c r="O1829" s="6"/>
      <c r="P1829" s="6"/>
    </row>
    <row r="1830" spans="1:16" ht="15.75" customHeight="1" x14ac:dyDescent="0.3">
      <c r="A1830" s="67">
        <v>1827</v>
      </c>
      <c r="B1830" s="67" t="s">
        <v>413</v>
      </c>
      <c r="C1830" s="49" t="s">
        <v>138</v>
      </c>
      <c r="D1830" s="49" t="s">
        <v>100</v>
      </c>
      <c r="E1830" s="49" t="s">
        <v>1448</v>
      </c>
      <c r="F1830" s="68">
        <v>45888</v>
      </c>
      <c r="G1830" s="69" t="s">
        <v>415</v>
      </c>
      <c r="H1830" s="70">
        <v>5</v>
      </c>
      <c r="I1830" s="70"/>
      <c r="J1830" s="70"/>
      <c r="K1830" s="71">
        <v>309374.99999999913</v>
      </c>
      <c r="L1830" s="6" t="s">
        <v>554</v>
      </c>
      <c r="M1830" s="6" t="s">
        <v>517</v>
      </c>
      <c r="N1830" s="6">
        <v>0</v>
      </c>
      <c r="O1830" s="6"/>
      <c r="P1830" s="6"/>
    </row>
    <row r="1831" spans="1:16" ht="15.75" customHeight="1" x14ac:dyDescent="0.3">
      <c r="A1831" s="67">
        <v>1828</v>
      </c>
      <c r="B1831" s="67" t="s">
        <v>430</v>
      </c>
      <c r="C1831" s="49" t="s">
        <v>199</v>
      </c>
      <c r="D1831" s="49" t="s">
        <v>100</v>
      </c>
      <c r="E1831" s="49" t="s">
        <v>1449</v>
      </c>
      <c r="F1831" s="68">
        <v>45889</v>
      </c>
      <c r="G1831" s="69" t="s">
        <v>439</v>
      </c>
      <c r="H1831" s="70">
        <v>3.2</v>
      </c>
      <c r="I1831" s="70"/>
      <c r="J1831" s="70"/>
      <c r="K1831" s="71">
        <v>41333.333333333372</v>
      </c>
      <c r="L1831" s="6" t="s">
        <v>680</v>
      </c>
      <c r="M1831" s="6" t="s">
        <v>505</v>
      </c>
      <c r="N1831" s="6">
        <v>1</v>
      </c>
      <c r="O1831" s="6"/>
      <c r="P1831" s="6"/>
    </row>
    <row r="1832" spans="1:16" ht="15.75" customHeight="1" x14ac:dyDescent="0.3">
      <c r="A1832" s="67">
        <v>1829</v>
      </c>
      <c r="B1832" s="67" t="s">
        <v>430</v>
      </c>
      <c r="C1832" s="49" t="s">
        <v>587</v>
      </c>
      <c r="D1832" s="49" t="s">
        <v>100</v>
      </c>
      <c r="E1832" s="49" t="s">
        <v>1450</v>
      </c>
      <c r="F1832" s="68">
        <v>45889</v>
      </c>
      <c r="G1832" s="69" t="s">
        <v>415</v>
      </c>
      <c r="H1832" s="70">
        <v>1</v>
      </c>
      <c r="I1832" s="70"/>
      <c r="J1832" s="70"/>
      <c r="K1832" s="71">
        <v>38750.000000000036</v>
      </c>
      <c r="L1832" s="6" t="s">
        <v>680</v>
      </c>
      <c r="M1832" s="6" t="s">
        <v>505</v>
      </c>
      <c r="N1832" s="6">
        <v>0</v>
      </c>
      <c r="O1832" s="6"/>
      <c r="P1832" s="6"/>
    </row>
    <row r="1833" spans="1:16" ht="15.75" customHeight="1" x14ac:dyDescent="0.3">
      <c r="A1833" s="67">
        <v>1830</v>
      </c>
      <c r="B1833" s="67" t="s">
        <v>430</v>
      </c>
      <c r="C1833" s="49" t="s">
        <v>138</v>
      </c>
      <c r="D1833" s="49" t="s">
        <v>100</v>
      </c>
      <c r="E1833" s="49" t="s">
        <v>1451</v>
      </c>
      <c r="F1833" s="68">
        <v>45889</v>
      </c>
      <c r="G1833" s="69" t="s">
        <v>415</v>
      </c>
      <c r="H1833" s="70">
        <v>2</v>
      </c>
      <c r="I1833" s="70"/>
      <c r="J1833" s="70"/>
      <c r="K1833" s="71">
        <v>116250.00000000012</v>
      </c>
      <c r="L1833" s="6" t="s">
        <v>554</v>
      </c>
      <c r="M1833" s="6" t="s">
        <v>517</v>
      </c>
      <c r="N1833" s="6">
        <v>0</v>
      </c>
      <c r="O1833" s="6"/>
      <c r="P1833" s="6"/>
    </row>
    <row r="1834" spans="1:16" ht="15.75" customHeight="1" x14ac:dyDescent="0.3">
      <c r="A1834" s="67">
        <v>1831</v>
      </c>
      <c r="B1834" s="67" t="s">
        <v>430</v>
      </c>
      <c r="C1834" s="49" t="s">
        <v>502</v>
      </c>
      <c r="D1834" s="49" t="s">
        <v>100</v>
      </c>
      <c r="E1834" s="49" t="s">
        <v>1452</v>
      </c>
      <c r="F1834" s="68">
        <v>45889</v>
      </c>
      <c r="G1834" s="69" t="s">
        <v>426</v>
      </c>
      <c r="H1834" s="70">
        <v>2</v>
      </c>
      <c r="I1834" s="70"/>
      <c r="J1834" s="70"/>
      <c r="K1834" s="71">
        <v>77500.000000000073</v>
      </c>
      <c r="L1834" s="6" t="s">
        <v>554</v>
      </c>
      <c r="M1834" s="6" t="s">
        <v>517</v>
      </c>
      <c r="N1834" s="6">
        <v>0</v>
      </c>
      <c r="O1834" s="6"/>
      <c r="P1834" s="6"/>
    </row>
    <row r="1835" spans="1:16" ht="15.75" customHeight="1" x14ac:dyDescent="0.3">
      <c r="A1835" s="67">
        <v>1832</v>
      </c>
      <c r="B1835" s="67" t="s">
        <v>490</v>
      </c>
      <c r="C1835" s="49" t="s">
        <v>234</v>
      </c>
      <c r="D1835" s="49" t="s">
        <v>26</v>
      </c>
      <c r="E1835" s="49" t="s">
        <v>1453</v>
      </c>
      <c r="F1835" s="68">
        <v>45889</v>
      </c>
      <c r="G1835" s="69" t="s">
        <v>592</v>
      </c>
      <c r="H1835" s="70">
        <v>5</v>
      </c>
      <c r="I1835" s="70"/>
      <c r="J1835" s="70"/>
      <c r="K1835" s="71">
        <v>309374.99999999913</v>
      </c>
      <c r="L1835" s="6" t="s">
        <v>1313</v>
      </c>
      <c r="M1835" s="6" t="s">
        <v>537</v>
      </c>
      <c r="N1835" s="6">
        <v>0</v>
      </c>
      <c r="O1835" s="6"/>
      <c r="P1835" s="6"/>
    </row>
    <row r="1836" spans="1:16" ht="15.75" customHeight="1" x14ac:dyDescent="0.3">
      <c r="A1836" s="67">
        <v>1833</v>
      </c>
      <c r="B1836" s="67" t="s">
        <v>490</v>
      </c>
      <c r="C1836" s="49" t="s">
        <v>138</v>
      </c>
      <c r="D1836" s="49" t="s">
        <v>100</v>
      </c>
      <c r="E1836" s="49" t="s">
        <v>1454</v>
      </c>
      <c r="F1836" s="68">
        <v>45889</v>
      </c>
      <c r="G1836" s="69" t="s">
        <v>415</v>
      </c>
      <c r="H1836" s="70">
        <v>1</v>
      </c>
      <c r="I1836" s="70"/>
      <c r="J1836" s="70"/>
      <c r="K1836" s="71">
        <v>61874.999999999818</v>
      </c>
      <c r="L1836" s="6" t="s">
        <v>516</v>
      </c>
      <c r="M1836" s="6" t="s">
        <v>517</v>
      </c>
      <c r="N1836" s="6">
        <v>0</v>
      </c>
      <c r="O1836" s="6"/>
      <c r="P1836" s="6"/>
    </row>
    <row r="1837" spans="1:16" ht="15.75" customHeight="1" x14ac:dyDescent="0.3">
      <c r="A1837" s="67">
        <v>1834</v>
      </c>
      <c r="B1837" s="67" t="s">
        <v>463</v>
      </c>
      <c r="C1837" s="49" t="s">
        <v>234</v>
      </c>
      <c r="D1837" s="49" t="s">
        <v>26</v>
      </c>
      <c r="E1837" s="49" t="s">
        <v>1455</v>
      </c>
      <c r="F1837" s="68">
        <v>45889</v>
      </c>
      <c r="G1837" s="69" t="s">
        <v>1423</v>
      </c>
      <c r="H1837" s="70">
        <v>8</v>
      </c>
      <c r="I1837" s="70"/>
      <c r="J1837" s="70"/>
      <c r="K1837" s="71">
        <v>251249.99999999904</v>
      </c>
      <c r="L1837" s="6" t="s">
        <v>504</v>
      </c>
      <c r="M1837" s="6" t="s">
        <v>514</v>
      </c>
      <c r="N1837" s="6">
        <v>8</v>
      </c>
      <c r="O1837" s="6"/>
      <c r="P1837" s="6"/>
    </row>
    <row r="1838" spans="1:16" ht="15.75" customHeight="1" x14ac:dyDescent="0.3">
      <c r="A1838" s="67">
        <v>1835</v>
      </c>
      <c r="B1838" s="67" t="s">
        <v>497</v>
      </c>
      <c r="C1838" s="49">
        <v>496025</v>
      </c>
      <c r="D1838" s="49" t="s">
        <v>26</v>
      </c>
      <c r="E1838" s="49" t="s">
        <v>1456</v>
      </c>
      <c r="F1838" s="68">
        <v>45889</v>
      </c>
      <c r="G1838" s="69" t="s">
        <v>1440</v>
      </c>
      <c r="H1838" s="70">
        <v>0.7</v>
      </c>
      <c r="I1838" s="70"/>
      <c r="J1838" s="70"/>
      <c r="K1838" s="71">
        <v>724500.00000000186</v>
      </c>
      <c r="L1838" s="6" t="s">
        <v>509</v>
      </c>
      <c r="M1838" s="6" t="s">
        <v>505</v>
      </c>
      <c r="N1838" s="6">
        <v>2</v>
      </c>
      <c r="O1838" s="6"/>
      <c r="P1838" s="6"/>
    </row>
    <row r="1839" spans="1:16" ht="15.75" customHeight="1" x14ac:dyDescent="0.3">
      <c r="A1839" s="67">
        <v>1836</v>
      </c>
      <c r="B1839" s="67" t="s">
        <v>497</v>
      </c>
      <c r="C1839" s="49" t="s">
        <v>138</v>
      </c>
      <c r="D1839" s="49" t="s">
        <v>100</v>
      </c>
      <c r="E1839" s="49" t="s">
        <v>1457</v>
      </c>
      <c r="F1839" s="68">
        <v>45889</v>
      </c>
      <c r="G1839" s="69" t="s">
        <v>415</v>
      </c>
      <c r="H1839" s="70">
        <v>6</v>
      </c>
      <c r="I1839" s="70"/>
      <c r="J1839" s="70"/>
      <c r="K1839" s="71">
        <v>388125.00000000105</v>
      </c>
      <c r="L1839" s="6" t="s">
        <v>516</v>
      </c>
      <c r="M1839" s="6" t="s">
        <v>517</v>
      </c>
      <c r="N1839" s="6">
        <v>0</v>
      </c>
      <c r="O1839" s="6"/>
      <c r="P1839" s="6"/>
    </row>
    <row r="1840" spans="1:16" ht="15.75" customHeight="1" x14ac:dyDescent="0.3">
      <c r="A1840" s="67">
        <v>1837</v>
      </c>
      <c r="B1840" s="67" t="s">
        <v>535</v>
      </c>
      <c r="C1840" s="49" t="s">
        <v>234</v>
      </c>
      <c r="D1840" s="49" t="s">
        <v>26</v>
      </c>
      <c r="E1840" s="49" t="s">
        <v>1458</v>
      </c>
      <c r="F1840" s="68">
        <v>45888</v>
      </c>
      <c r="G1840" s="69" t="s">
        <v>592</v>
      </c>
      <c r="H1840" s="70">
        <v>1</v>
      </c>
      <c r="I1840" s="70"/>
      <c r="J1840" s="70"/>
      <c r="K1840" s="71">
        <v>60937.499999999884</v>
      </c>
      <c r="L1840" s="6" t="s">
        <v>545</v>
      </c>
      <c r="M1840" s="6" t="s">
        <v>537</v>
      </c>
      <c r="N1840" s="6">
        <v>0</v>
      </c>
      <c r="O1840" s="6"/>
      <c r="P1840" s="6"/>
    </row>
    <row r="1841" spans="1:16" ht="15.75" customHeight="1" x14ac:dyDescent="0.3">
      <c r="A1841" s="67">
        <v>1838</v>
      </c>
      <c r="B1841" s="67" t="s">
        <v>535</v>
      </c>
      <c r="C1841" s="49" t="s">
        <v>138</v>
      </c>
      <c r="D1841" s="49" t="s">
        <v>100</v>
      </c>
      <c r="E1841" s="49" t="s">
        <v>1459</v>
      </c>
      <c r="F1841" s="68">
        <v>45888</v>
      </c>
      <c r="G1841" s="69" t="s">
        <v>415</v>
      </c>
      <c r="H1841" s="70">
        <v>1</v>
      </c>
      <c r="I1841" s="70"/>
      <c r="J1841" s="70"/>
      <c r="K1841" s="71">
        <v>60937.499999999884</v>
      </c>
      <c r="L1841" s="6" t="s">
        <v>545</v>
      </c>
      <c r="M1841" s="6" t="s">
        <v>537</v>
      </c>
      <c r="N1841" s="6">
        <v>0</v>
      </c>
      <c r="O1841" s="6"/>
      <c r="P1841" s="6"/>
    </row>
    <row r="1842" spans="1:16" ht="15.75" customHeight="1" x14ac:dyDescent="0.3">
      <c r="A1842" s="67">
        <v>1839</v>
      </c>
      <c r="B1842" s="67" t="s">
        <v>535</v>
      </c>
      <c r="C1842" s="49" t="s">
        <v>138</v>
      </c>
      <c r="D1842" s="49" t="s">
        <v>100</v>
      </c>
      <c r="E1842" s="49" t="s">
        <v>1459</v>
      </c>
      <c r="F1842" s="68">
        <v>45888</v>
      </c>
      <c r="G1842" s="69" t="s">
        <v>415</v>
      </c>
      <c r="H1842" s="70">
        <v>2</v>
      </c>
      <c r="I1842" s="70"/>
      <c r="J1842" s="70"/>
      <c r="K1842" s="71">
        <v>121874.99999999977</v>
      </c>
      <c r="L1842" s="6" t="s">
        <v>545</v>
      </c>
      <c r="M1842" s="6" t="s">
        <v>517</v>
      </c>
      <c r="N1842" s="6">
        <v>0</v>
      </c>
      <c r="O1842" s="6"/>
      <c r="P1842" s="6"/>
    </row>
    <row r="1843" spans="1:16" ht="15.75" customHeight="1" x14ac:dyDescent="0.3">
      <c r="A1843" s="67">
        <v>1840</v>
      </c>
      <c r="B1843" s="67" t="s">
        <v>535</v>
      </c>
      <c r="C1843" s="49" t="s">
        <v>234</v>
      </c>
      <c r="D1843" s="49" t="s">
        <v>26</v>
      </c>
      <c r="E1843" s="49" t="s">
        <v>1460</v>
      </c>
      <c r="F1843" s="68">
        <v>45889</v>
      </c>
      <c r="G1843" s="69" t="s">
        <v>592</v>
      </c>
      <c r="H1843" s="70">
        <v>1</v>
      </c>
      <c r="I1843" s="70"/>
      <c r="J1843" s="70"/>
      <c r="K1843" s="71">
        <v>60937.499999999884</v>
      </c>
      <c r="L1843" s="6" t="s">
        <v>545</v>
      </c>
      <c r="M1843" s="6" t="s">
        <v>537</v>
      </c>
      <c r="N1843" s="6">
        <v>0</v>
      </c>
      <c r="O1843" s="6"/>
      <c r="P1843" s="6"/>
    </row>
    <row r="1844" spans="1:16" ht="15.75" customHeight="1" x14ac:dyDescent="0.3">
      <c r="A1844" s="67">
        <v>1841</v>
      </c>
      <c r="B1844" s="67" t="s">
        <v>535</v>
      </c>
      <c r="C1844" s="49" t="s">
        <v>138</v>
      </c>
      <c r="D1844" s="49" t="s">
        <v>100</v>
      </c>
      <c r="E1844" s="49" t="s">
        <v>1461</v>
      </c>
      <c r="F1844" s="68">
        <v>45889</v>
      </c>
      <c r="G1844" s="69" t="s">
        <v>415</v>
      </c>
      <c r="H1844" s="70">
        <v>4</v>
      </c>
      <c r="I1844" s="70"/>
      <c r="J1844" s="70"/>
      <c r="K1844" s="71">
        <v>243749.99999999953</v>
      </c>
      <c r="L1844" s="6" t="s">
        <v>545</v>
      </c>
      <c r="M1844" s="6" t="s">
        <v>517</v>
      </c>
      <c r="N1844" s="6">
        <v>0</v>
      </c>
      <c r="O1844" s="6"/>
      <c r="P1844" s="6"/>
    </row>
    <row r="1845" spans="1:16" ht="15.75" customHeight="1" x14ac:dyDescent="0.3">
      <c r="A1845" s="67">
        <v>1842</v>
      </c>
      <c r="B1845" s="67" t="s">
        <v>499</v>
      </c>
      <c r="C1845" s="49" t="s">
        <v>244</v>
      </c>
      <c r="D1845" s="49" t="s">
        <v>245</v>
      </c>
      <c r="E1845" s="49" t="s">
        <v>246</v>
      </c>
      <c r="F1845" s="68">
        <v>45889</v>
      </c>
      <c r="G1845" s="69" t="s">
        <v>425</v>
      </c>
      <c r="H1845" s="70">
        <v>5</v>
      </c>
      <c r="I1845" s="70"/>
      <c r="J1845" s="70"/>
      <c r="K1845" s="71">
        <v>43333.333333333292</v>
      </c>
      <c r="L1845" s="6" t="s">
        <v>680</v>
      </c>
      <c r="M1845" s="6" t="s">
        <v>505</v>
      </c>
      <c r="N1845" s="6">
        <v>2</v>
      </c>
      <c r="O1845" s="6"/>
      <c r="P1845" s="6"/>
    </row>
    <row r="1846" spans="1:16" ht="15.75" customHeight="1" x14ac:dyDescent="0.3">
      <c r="A1846" s="67">
        <v>1843</v>
      </c>
      <c r="B1846" s="67" t="s">
        <v>499</v>
      </c>
      <c r="C1846" s="49" t="s">
        <v>199</v>
      </c>
      <c r="D1846" s="49" t="s">
        <v>100</v>
      </c>
      <c r="E1846" s="49" t="s">
        <v>1462</v>
      </c>
      <c r="F1846" s="68">
        <v>45889</v>
      </c>
      <c r="G1846" s="69" t="s">
        <v>439</v>
      </c>
      <c r="H1846" s="70">
        <v>3</v>
      </c>
      <c r="I1846" s="70"/>
      <c r="J1846" s="70"/>
      <c r="K1846" s="71">
        <v>39999.999999999964</v>
      </c>
      <c r="L1846" s="6" t="s">
        <v>680</v>
      </c>
      <c r="M1846" s="6" t="s">
        <v>505</v>
      </c>
      <c r="N1846" s="6">
        <v>0</v>
      </c>
      <c r="O1846" s="6"/>
      <c r="P1846" s="6"/>
    </row>
    <row r="1847" spans="1:16" ht="15.75" customHeight="1" x14ac:dyDescent="0.3">
      <c r="A1847" s="67">
        <v>1844</v>
      </c>
      <c r="B1847" s="67" t="s">
        <v>499</v>
      </c>
      <c r="C1847" s="49" t="s">
        <v>138</v>
      </c>
      <c r="D1847" s="49" t="s">
        <v>100</v>
      </c>
      <c r="E1847" s="49" t="s">
        <v>1463</v>
      </c>
      <c r="F1847" s="68">
        <v>45889</v>
      </c>
      <c r="G1847" s="69" t="s">
        <v>415</v>
      </c>
      <c r="H1847" s="70">
        <v>1</v>
      </c>
      <c r="I1847" s="70"/>
      <c r="J1847" s="70"/>
      <c r="K1847" s="71">
        <v>59999.999999999942</v>
      </c>
      <c r="L1847" s="6" t="s">
        <v>516</v>
      </c>
      <c r="M1847" s="6" t="s">
        <v>517</v>
      </c>
      <c r="N1847" s="6">
        <v>0</v>
      </c>
      <c r="O1847" s="6"/>
      <c r="P1847" s="6"/>
    </row>
    <row r="1848" spans="1:16" ht="15.75" customHeight="1" x14ac:dyDescent="0.3">
      <c r="A1848" s="67">
        <v>1845</v>
      </c>
      <c r="B1848" s="67" t="s">
        <v>501</v>
      </c>
      <c r="C1848" s="49" t="s">
        <v>128</v>
      </c>
      <c r="D1848" s="49" t="s">
        <v>102</v>
      </c>
      <c r="E1848" s="49" t="s">
        <v>1464</v>
      </c>
      <c r="F1848" s="68">
        <v>45889</v>
      </c>
      <c r="G1848" s="69" t="s">
        <v>415</v>
      </c>
      <c r="H1848" s="70">
        <v>7</v>
      </c>
      <c r="I1848" s="70"/>
      <c r="J1848" s="70"/>
      <c r="K1848" s="71">
        <v>279999.99999999971</v>
      </c>
      <c r="L1848" s="6" t="s">
        <v>526</v>
      </c>
      <c r="M1848" s="6" t="s">
        <v>736</v>
      </c>
      <c r="N1848" s="6">
        <v>0</v>
      </c>
      <c r="O1848" s="6"/>
      <c r="P1848" s="6"/>
    </row>
    <row r="1849" spans="1:16" ht="15.75" customHeight="1" x14ac:dyDescent="0.3">
      <c r="A1849" s="67">
        <v>1846</v>
      </c>
      <c r="B1849" s="67" t="s">
        <v>501</v>
      </c>
      <c r="C1849" s="49" t="s">
        <v>138</v>
      </c>
      <c r="D1849" s="49" t="s">
        <v>100</v>
      </c>
      <c r="E1849" s="49" t="s">
        <v>1465</v>
      </c>
      <c r="F1849" s="68">
        <v>45889</v>
      </c>
      <c r="G1849" s="69" t="s">
        <v>415</v>
      </c>
      <c r="H1849" s="70">
        <v>4</v>
      </c>
      <c r="I1849" s="70"/>
      <c r="J1849" s="70"/>
      <c r="K1849" s="71">
        <v>239999.99999999977</v>
      </c>
      <c r="L1849" s="6" t="s">
        <v>516</v>
      </c>
      <c r="M1849" s="6" t="s">
        <v>517</v>
      </c>
      <c r="N1849" s="6">
        <v>0</v>
      </c>
      <c r="O1849" s="6"/>
      <c r="P1849" s="6"/>
    </row>
    <row r="1850" spans="1:16" ht="15.75" customHeight="1" x14ac:dyDescent="0.3">
      <c r="A1850" s="67">
        <v>1847</v>
      </c>
      <c r="B1850" s="67" t="s">
        <v>444</v>
      </c>
      <c r="C1850" s="49" t="s">
        <v>234</v>
      </c>
      <c r="D1850" s="49" t="s">
        <v>26</v>
      </c>
      <c r="E1850" s="49" t="s">
        <v>1466</v>
      </c>
      <c r="F1850" s="68">
        <v>45889</v>
      </c>
      <c r="G1850" s="69" t="s">
        <v>592</v>
      </c>
      <c r="H1850" s="70">
        <v>1</v>
      </c>
      <c r="I1850" s="70"/>
      <c r="J1850" s="70"/>
      <c r="K1850" s="71">
        <v>64687.500000000182</v>
      </c>
      <c r="L1850" s="6" t="s">
        <v>545</v>
      </c>
      <c r="M1850" s="6" t="s">
        <v>537</v>
      </c>
      <c r="N1850" s="6">
        <v>0</v>
      </c>
      <c r="O1850" s="6"/>
      <c r="P1850" s="6"/>
    </row>
    <row r="1851" spans="1:16" ht="15.75" customHeight="1" x14ac:dyDescent="0.3">
      <c r="A1851" s="67">
        <v>1848</v>
      </c>
      <c r="B1851" s="67" t="s">
        <v>444</v>
      </c>
      <c r="C1851" s="49" t="s">
        <v>138</v>
      </c>
      <c r="D1851" s="49" t="s">
        <v>100</v>
      </c>
      <c r="E1851" s="49" t="s">
        <v>1467</v>
      </c>
      <c r="F1851" s="68">
        <v>45889</v>
      </c>
      <c r="G1851" s="69" t="s">
        <v>415</v>
      </c>
      <c r="H1851" s="70">
        <v>6</v>
      </c>
      <c r="I1851" s="70"/>
      <c r="J1851" s="70"/>
      <c r="K1851" s="71">
        <v>388125.00000000105</v>
      </c>
      <c r="L1851" s="6" t="s">
        <v>543</v>
      </c>
      <c r="M1851" s="6" t="s">
        <v>517</v>
      </c>
      <c r="N1851" s="6">
        <v>0</v>
      </c>
      <c r="O1851" s="6"/>
      <c r="P1851" s="6"/>
    </row>
    <row r="1852" spans="1:16" ht="15.75" customHeight="1" x14ac:dyDescent="0.3">
      <c r="A1852" s="67">
        <v>1849</v>
      </c>
      <c r="B1852" s="67" t="s">
        <v>444</v>
      </c>
      <c r="C1852" s="49" t="s">
        <v>502</v>
      </c>
      <c r="D1852" s="49" t="s">
        <v>100</v>
      </c>
      <c r="E1852" s="49" t="s">
        <v>1468</v>
      </c>
      <c r="F1852" s="68">
        <v>45889</v>
      </c>
      <c r="G1852" s="69" t="s">
        <v>426</v>
      </c>
      <c r="H1852" s="70">
        <v>3</v>
      </c>
      <c r="I1852" s="70"/>
      <c r="J1852" s="70"/>
      <c r="K1852" s="71">
        <v>129375.00000000036</v>
      </c>
      <c r="L1852" s="6" t="s">
        <v>696</v>
      </c>
      <c r="M1852" s="6" t="s">
        <v>505</v>
      </c>
      <c r="N1852" s="6">
        <v>1</v>
      </c>
      <c r="O1852" s="6"/>
      <c r="P1852" s="6"/>
    </row>
    <row r="1853" spans="1:16" ht="15.75" customHeight="1" x14ac:dyDescent="0.3">
      <c r="A1853" s="67">
        <v>1850</v>
      </c>
      <c r="B1853" s="67" t="s">
        <v>474</v>
      </c>
      <c r="C1853" s="49" t="s">
        <v>146</v>
      </c>
      <c r="D1853" s="49" t="s">
        <v>100</v>
      </c>
      <c r="E1853" s="49" t="s">
        <v>1469</v>
      </c>
      <c r="F1853" s="68">
        <v>45890</v>
      </c>
      <c r="G1853" s="69" t="s">
        <v>451</v>
      </c>
      <c r="H1853" s="70">
        <v>1</v>
      </c>
      <c r="I1853" s="70"/>
      <c r="J1853" s="70"/>
      <c r="K1853" s="71">
        <v>175000.00000000032</v>
      </c>
      <c r="L1853" s="6" t="s">
        <v>530</v>
      </c>
      <c r="M1853" s="6" t="s">
        <v>531</v>
      </c>
      <c r="N1853" s="6">
        <v>0</v>
      </c>
      <c r="O1853" s="6"/>
      <c r="P1853" s="6"/>
    </row>
    <row r="1854" spans="1:16" ht="15.75" customHeight="1" x14ac:dyDescent="0.3">
      <c r="A1854" s="67">
        <v>1851</v>
      </c>
      <c r="B1854" s="67" t="s">
        <v>490</v>
      </c>
      <c r="C1854" s="49" t="s">
        <v>138</v>
      </c>
      <c r="D1854" s="49" t="s">
        <v>100</v>
      </c>
      <c r="E1854" s="49" t="s">
        <v>1470</v>
      </c>
      <c r="F1854" s="68">
        <v>45890</v>
      </c>
      <c r="G1854" s="69" t="s">
        <v>415</v>
      </c>
      <c r="H1854" s="70">
        <v>6</v>
      </c>
      <c r="I1854" s="70"/>
      <c r="J1854" s="70"/>
      <c r="K1854" s="71">
        <v>371249.99999999895</v>
      </c>
      <c r="L1854" s="6" t="s">
        <v>516</v>
      </c>
      <c r="M1854" s="6" t="s">
        <v>517</v>
      </c>
      <c r="N1854" s="6">
        <v>0</v>
      </c>
      <c r="O1854" s="6"/>
      <c r="P1854" s="6"/>
    </row>
    <row r="1855" spans="1:16" ht="15.75" customHeight="1" x14ac:dyDescent="0.3">
      <c r="A1855" s="67">
        <v>1852</v>
      </c>
      <c r="B1855" s="67" t="s">
        <v>490</v>
      </c>
      <c r="C1855" s="49" t="s">
        <v>162</v>
      </c>
      <c r="D1855" s="49" t="s">
        <v>100</v>
      </c>
      <c r="E1855" s="49" t="s">
        <v>1471</v>
      </c>
      <c r="F1855" s="68">
        <v>45890</v>
      </c>
      <c r="G1855" s="69" t="s">
        <v>454</v>
      </c>
      <c r="H1855" s="70">
        <v>15</v>
      </c>
      <c r="I1855" s="70"/>
      <c r="J1855" s="70"/>
      <c r="K1855" s="71">
        <v>20624.999999999942</v>
      </c>
      <c r="L1855" s="6" t="s">
        <v>680</v>
      </c>
      <c r="M1855" s="6" t="s">
        <v>698</v>
      </c>
      <c r="N1855" s="6">
        <v>0</v>
      </c>
      <c r="O1855" s="6"/>
      <c r="P1855" s="6"/>
    </row>
    <row r="1856" spans="1:16" ht="15.75" customHeight="1" x14ac:dyDescent="0.3">
      <c r="A1856" s="67">
        <v>1853</v>
      </c>
      <c r="B1856" s="67" t="s">
        <v>490</v>
      </c>
      <c r="C1856" s="49" t="s">
        <v>138</v>
      </c>
      <c r="D1856" s="49" t="s">
        <v>100</v>
      </c>
      <c r="E1856" s="49" t="s">
        <v>1472</v>
      </c>
      <c r="F1856" s="68">
        <v>45890</v>
      </c>
      <c r="G1856" s="69" t="s">
        <v>415</v>
      </c>
      <c r="H1856" s="70">
        <v>6</v>
      </c>
      <c r="I1856" s="70"/>
      <c r="J1856" s="70"/>
      <c r="K1856" s="71">
        <v>371249.99999999895</v>
      </c>
      <c r="L1856" s="6" t="s">
        <v>713</v>
      </c>
      <c r="M1856" s="6" t="s">
        <v>917</v>
      </c>
      <c r="N1856" s="6">
        <v>0</v>
      </c>
      <c r="O1856" s="6"/>
      <c r="P1856" s="6"/>
    </row>
    <row r="1857" spans="1:16" ht="15.75" customHeight="1" x14ac:dyDescent="0.3">
      <c r="A1857" s="67">
        <v>1854</v>
      </c>
      <c r="B1857" s="67" t="s">
        <v>463</v>
      </c>
      <c r="C1857" s="49" t="s">
        <v>128</v>
      </c>
      <c r="D1857" s="49" t="s">
        <v>102</v>
      </c>
      <c r="E1857" s="49" t="s">
        <v>1473</v>
      </c>
      <c r="F1857" s="68">
        <v>45890</v>
      </c>
      <c r="G1857" s="69" t="s">
        <v>415</v>
      </c>
      <c r="H1857" s="70">
        <v>7</v>
      </c>
      <c r="I1857" s="70"/>
      <c r="J1857" s="70"/>
      <c r="K1857" s="71">
        <v>293124.99999999889</v>
      </c>
      <c r="L1857" s="6" t="s">
        <v>526</v>
      </c>
      <c r="M1857" s="6" t="s">
        <v>1474</v>
      </c>
      <c r="N1857" s="6">
        <v>1</v>
      </c>
      <c r="O1857" s="6"/>
      <c r="P1857" s="6"/>
    </row>
    <row r="1858" spans="1:16" ht="15.75" customHeight="1" x14ac:dyDescent="0.3">
      <c r="A1858" s="67">
        <v>1855</v>
      </c>
      <c r="B1858" s="67" t="s">
        <v>463</v>
      </c>
      <c r="C1858" s="49" t="s">
        <v>125</v>
      </c>
      <c r="D1858" s="49" t="s">
        <v>102</v>
      </c>
      <c r="E1858" s="49" t="s">
        <v>1475</v>
      </c>
      <c r="F1858" s="68">
        <v>45890</v>
      </c>
      <c r="G1858" s="69" t="s">
        <v>415</v>
      </c>
      <c r="H1858" s="70">
        <v>1</v>
      </c>
      <c r="I1858" s="70"/>
      <c r="J1858" s="70"/>
      <c r="K1858" s="71">
        <v>18471.527777777708</v>
      </c>
      <c r="L1858" s="6" t="s">
        <v>526</v>
      </c>
      <c r="M1858" s="6" t="s">
        <v>1474</v>
      </c>
      <c r="N1858" s="6">
        <v>0</v>
      </c>
      <c r="O1858" s="6"/>
      <c r="P1858" s="6"/>
    </row>
    <row r="1859" spans="1:16" ht="15.75" customHeight="1" x14ac:dyDescent="0.3">
      <c r="A1859" s="67">
        <v>1856</v>
      </c>
      <c r="B1859" s="67" t="s">
        <v>463</v>
      </c>
      <c r="C1859" s="49" t="s">
        <v>138</v>
      </c>
      <c r="D1859" s="49" t="s">
        <v>100</v>
      </c>
      <c r="E1859" s="49" t="s">
        <v>1476</v>
      </c>
      <c r="F1859" s="68">
        <v>45890</v>
      </c>
      <c r="G1859" s="69" t="s">
        <v>415</v>
      </c>
      <c r="H1859" s="70">
        <v>60</v>
      </c>
      <c r="I1859" s="70"/>
      <c r="J1859" s="70"/>
      <c r="K1859" s="71">
        <v>3768749.9999999856</v>
      </c>
      <c r="L1859" s="6" t="s">
        <v>618</v>
      </c>
      <c r="M1859" s="6" t="s">
        <v>669</v>
      </c>
      <c r="N1859" s="6">
        <v>0</v>
      </c>
      <c r="O1859" s="6"/>
      <c r="P1859" s="6"/>
    </row>
    <row r="1860" spans="1:16" ht="15.75" customHeight="1" x14ac:dyDescent="0.3">
      <c r="A1860" s="67">
        <v>1857</v>
      </c>
      <c r="B1860" s="67" t="s">
        <v>430</v>
      </c>
      <c r="C1860" s="49" t="s">
        <v>138</v>
      </c>
      <c r="D1860" s="49" t="s">
        <v>100</v>
      </c>
      <c r="E1860" s="49" t="s">
        <v>1477</v>
      </c>
      <c r="F1860" s="68">
        <v>45890</v>
      </c>
      <c r="G1860" s="69" t="s">
        <v>415</v>
      </c>
      <c r="H1860" s="70">
        <v>4</v>
      </c>
      <c r="I1860" s="70"/>
      <c r="J1860" s="70"/>
      <c r="K1860" s="71">
        <v>232500.00000000023</v>
      </c>
      <c r="L1860" s="6" t="s">
        <v>554</v>
      </c>
      <c r="M1860" s="6" t="s">
        <v>517</v>
      </c>
      <c r="N1860" s="6">
        <v>0</v>
      </c>
      <c r="O1860" s="6"/>
      <c r="P1860" s="6"/>
    </row>
    <row r="1861" spans="1:16" ht="15.75" customHeight="1" x14ac:dyDescent="0.3">
      <c r="A1861" s="67">
        <v>1858</v>
      </c>
      <c r="B1861" s="67" t="s">
        <v>430</v>
      </c>
      <c r="C1861" s="49" t="s">
        <v>502</v>
      </c>
      <c r="D1861" s="49" t="s">
        <v>100</v>
      </c>
      <c r="E1861" s="49" t="s">
        <v>1478</v>
      </c>
      <c r="F1861" s="68">
        <v>45890</v>
      </c>
      <c r="G1861" s="69" t="s">
        <v>426</v>
      </c>
      <c r="H1861" s="70">
        <v>1</v>
      </c>
      <c r="I1861" s="70"/>
      <c r="J1861" s="70"/>
      <c r="K1861" s="71">
        <v>38750.000000000036</v>
      </c>
      <c r="L1861" s="6" t="s">
        <v>696</v>
      </c>
      <c r="M1861" s="6" t="s">
        <v>505</v>
      </c>
      <c r="N1861" s="6">
        <v>1</v>
      </c>
      <c r="O1861" s="6"/>
      <c r="P1861" s="6"/>
    </row>
    <row r="1862" spans="1:16" ht="15.75" customHeight="1" x14ac:dyDescent="0.3">
      <c r="A1862" s="67">
        <v>1859</v>
      </c>
      <c r="B1862" s="67" t="s">
        <v>430</v>
      </c>
      <c r="C1862" s="49" t="s">
        <v>123</v>
      </c>
      <c r="D1862" s="49" t="s">
        <v>102</v>
      </c>
      <c r="E1862" s="49" t="s">
        <v>1479</v>
      </c>
      <c r="F1862" s="68">
        <v>45890</v>
      </c>
      <c r="G1862" s="69" t="s">
        <v>415</v>
      </c>
      <c r="H1862" s="70">
        <v>1</v>
      </c>
      <c r="I1862" s="70"/>
      <c r="J1862" s="70"/>
      <c r="K1862" s="71">
        <v>6103.1250000000064</v>
      </c>
      <c r="L1862" s="6" t="s">
        <v>696</v>
      </c>
      <c r="M1862" s="6" t="s">
        <v>505</v>
      </c>
      <c r="N1862" s="6">
        <v>0</v>
      </c>
      <c r="O1862" s="6"/>
      <c r="P1862" s="6"/>
    </row>
    <row r="1863" spans="1:16" ht="15.75" customHeight="1" x14ac:dyDescent="0.3">
      <c r="A1863" s="67">
        <v>1860</v>
      </c>
      <c r="B1863" s="67" t="s">
        <v>497</v>
      </c>
      <c r="C1863" s="49">
        <v>496025</v>
      </c>
      <c r="D1863" s="49" t="s">
        <v>26</v>
      </c>
      <c r="E1863" s="49" t="s">
        <v>1480</v>
      </c>
      <c r="F1863" s="68">
        <v>45890</v>
      </c>
      <c r="G1863" s="69" t="s">
        <v>1440</v>
      </c>
      <c r="H1863" s="70">
        <v>60</v>
      </c>
      <c r="I1863" s="70"/>
      <c r="J1863" s="70"/>
      <c r="K1863" s="71">
        <v>62100000.000000171</v>
      </c>
      <c r="L1863" s="6" t="s">
        <v>509</v>
      </c>
      <c r="M1863" s="6" t="s">
        <v>505</v>
      </c>
      <c r="N1863" s="6">
        <v>2</v>
      </c>
      <c r="O1863" s="6"/>
      <c r="P1863" s="6"/>
    </row>
    <row r="1864" spans="1:16" ht="15.75" customHeight="1" x14ac:dyDescent="0.3">
      <c r="A1864" s="67">
        <v>1861</v>
      </c>
      <c r="B1864" s="67" t="s">
        <v>497</v>
      </c>
      <c r="C1864" s="49" t="s">
        <v>138</v>
      </c>
      <c r="D1864" s="49" t="s">
        <v>100</v>
      </c>
      <c r="E1864" s="49" t="s">
        <v>1481</v>
      </c>
      <c r="F1864" s="68">
        <v>45890</v>
      </c>
      <c r="G1864" s="69" t="s">
        <v>415</v>
      </c>
      <c r="H1864" s="70">
        <v>6</v>
      </c>
      <c r="I1864" s="70"/>
      <c r="J1864" s="70"/>
      <c r="K1864" s="71">
        <v>388125.00000000105</v>
      </c>
      <c r="L1864" s="6" t="s">
        <v>516</v>
      </c>
      <c r="M1864" s="6" t="s">
        <v>517</v>
      </c>
      <c r="N1864" s="6">
        <v>0</v>
      </c>
      <c r="O1864" s="6"/>
      <c r="P1864" s="6"/>
    </row>
    <row r="1865" spans="1:16" ht="15.75" customHeight="1" x14ac:dyDescent="0.3">
      <c r="A1865" s="67">
        <v>1862</v>
      </c>
      <c r="B1865" s="67" t="s">
        <v>535</v>
      </c>
      <c r="C1865" s="49" t="s">
        <v>234</v>
      </c>
      <c r="D1865" s="49" t="s">
        <v>26</v>
      </c>
      <c r="E1865" s="49" t="s">
        <v>1482</v>
      </c>
      <c r="F1865" s="68">
        <v>45890</v>
      </c>
      <c r="G1865" s="69" t="s">
        <v>592</v>
      </c>
      <c r="H1865" s="70">
        <v>2</v>
      </c>
      <c r="I1865" s="70"/>
      <c r="J1865" s="70"/>
      <c r="K1865" s="71">
        <v>121874.99999999977</v>
      </c>
      <c r="L1865" s="6" t="s">
        <v>545</v>
      </c>
      <c r="M1865" s="6" t="s">
        <v>537</v>
      </c>
      <c r="N1865" s="6">
        <v>0</v>
      </c>
      <c r="O1865" s="6"/>
      <c r="P1865" s="6"/>
    </row>
    <row r="1866" spans="1:16" ht="15.75" customHeight="1" x14ac:dyDescent="0.3">
      <c r="A1866" s="67">
        <v>1863</v>
      </c>
      <c r="B1866" s="67" t="s">
        <v>535</v>
      </c>
      <c r="C1866" s="49" t="s">
        <v>88</v>
      </c>
      <c r="D1866" s="49" t="s">
        <v>79</v>
      </c>
      <c r="E1866" s="49" t="s">
        <v>1483</v>
      </c>
      <c r="F1866" s="68">
        <v>45890</v>
      </c>
      <c r="G1866" s="69" t="s">
        <v>433</v>
      </c>
      <c r="H1866" s="70">
        <v>1</v>
      </c>
      <c r="I1866" s="70"/>
      <c r="J1866" s="70"/>
      <c r="K1866" s="71">
        <v>6770.8333333333203</v>
      </c>
      <c r="L1866" s="6" t="s">
        <v>545</v>
      </c>
      <c r="M1866" s="6" t="s">
        <v>517</v>
      </c>
      <c r="N1866" s="6">
        <v>1</v>
      </c>
      <c r="O1866" s="6"/>
      <c r="P1866" s="6"/>
    </row>
    <row r="1867" spans="1:16" ht="15.75" customHeight="1" x14ac:dyDescent="0.3">
      <c r="A1867" s="67">
        <v>1864</v>
      </c>
      <c r="B1867" s="67" t="s">
        <v>535</v>
      </c>
      <c r="C1867" s="49" t="s">
        <v>138</v>
      </c>
      <c r="D1867" s="49" t="s">
        <v>100</v>
      </c>
      <c r="E1867" s="49" t="s">
        <v>1484</v>
      </c>
      <c r="F1867" s="68">
        <v>45890</v>
      </c>
      <c r="G1867" s="69" t="s">
        <v>415</v>
      </c>
      <c r="H1867" s="70">
        <v>0.5</v>
      </c>
      <c r="I1867" s="70"/>
      <c r="J1867" s="70"/>
      <c r="K1867" s="71">
        <v>30468.749999999942</v>
      </c>
      <c r="L1867" s="6" t="s">
        <v>545</v>
      </c>
      <c r="M1867" s="6" t="s">
        <v>537</v>
      </c>
      <c r="N1867" s="6">
        <v>0</v>
      </c>
      <c r="O1867" s="6"/>
      <c r="P1867" s="6"/>
    </row>
    <row r="1868" spans="1:16" ht="15.75" customHeight="1" x14ac:dyDescent="0.3">
      <c r="A1868" s="67">
        <v>1865</v>
      </c>
      <c r="B1868" s="67" t="s">
        <v>459</v>
      </c>
      <c r="C1868" s="49" t="s">
        <v>334</v>
      </c>
      <c r="D1868" s="49" t="s">
        <v>335</v>
      </c>
      <c r="E1868" s="49" t="s">
        <v>336</v>
      </c>
      <c r="F1868" s="68">
        <v>45889</v>
      </c>
      <c r="G1868" s="69" t="s">
        <v>1062</v>
      </c>
      <c r="H1868" s="70">
        <v>2</v>
      </c>
      <c r="I1868" s="70"/>
      <c r="J1868" s="70"/>
      <c r="K1868" s="71">
        <v>340000.00000000128</v>
      </c>
      <c r="L1868" s="6" t="s">
        <v>509</v>
      </c>
      <c r="M1868" s="6" t="s">
        <v>505</v>
      </c>
      <c r="N1868" s="6">
        <v>0</v>
      </c>
      <c r="O1868" s="6"/>
      <c r="P1868" s="6"/>
    </row>
    <row r="1869" spans="1:16" ht="15.75" customHeight="1" x14ac:dyDescent="0.3">
      <c r="A1869" s="67">
        <v>1866</v>
      </c>
      <c r="B1869" s="67" t="s">
        <v>459</v>
      </c>
      <c r="C1869" s="49">
        <v>496025</v>
      </c>
      <c r="D1869" s="49" t="s">
        <v>26</v>
      </c>
      <c r="E1869" s="49" t="s">
        <v>1485</v>
      </c>
      <c r="F1869" s="68">
        <v>45889</v>
      </c>
      <c r="G1869" s="69" t="s">
        <v>1440</v>
      </c>
      <c r="H1869" s="70">
        <v>0.2</v>
      </c>
      <c r="I1869" s="70"/>
      <c r="J1869" s="70"/>
      <c r="K1869" s="71">
        <v>204000.00000000076</v>
      </c>
      <c r="L1869" s="6" t="s">
        <v>509</v>
      </c>
      <c r="M1869" s="6" t="s">
        <v>1334</v>
      </c>
      <c r="N1869" s="6">
        <v>1</v>
      </c>
      <c r="O1869" s="6"/>
      <c r="P1869" s="6"/>
    </row>
    <row r="1870" spans="1:16" ht="15.75" customHeight="1" x14ac:dyDescent="0.3">
      <c r="A1870" s="67">
        <v>1867</v>
      </c>
      <c r="B1870" s="67" t="s">
        <v>459</v>
      </c>
      <c r="C1870" s="49" t="s">
        <v>625</v>
      </c>
      <c r="D1870" s="49" t="s">
        <v>100</v>
      </c>
      <c r="E1870" s="49" t="s">
        <v>1486</v>
      </c>
      <c r="F1870" s="68">
        <v>45889</v>
      </c>
      <c r="G1870" s="69" t="s">
        <v>627</v>
      </c>
      <c r="H1870" s="70">
        <v>15</v>
      </c>
      <c r="I1870" s="70"/>
      <c r="J1870" s="70"/>
      <c r="K1870" s="71">
        <v>637500.00000000244</v>
      </c>
      <c r="L1870" s="6" t="s">
        <v>618</v>
      </c>
      <c r="M1870" s="6" t="s">
        <v>669</v>
      </c>
      <c r="N1870" s="6">
        <v>0</v>
      </c>
      <c r="O1870" s="6"/>
      <c r="P1870" s="6"/>
    </row>
    <row r="1871" spans="1:16" ht="15.75" customHeight="1" x14ac:dyDescent="0.3">
      <c r="A1871" s="67">
        <v>1868</v>
      </c>
      <c r="B1871" s="67" t="s">
        <v>459</v>
      </c>
      <c r="C1871" s="49" t="s">
        <v>138</v>
      </c>
      <c r="D1871" s="72" t="s">
        <v>100</v>
      </c>
      <c r="E1871" s="72" t="s">
        <v>1487</v>
      </c>
      <c r="F1871" s="68">
        <v>45890</v>
      </c>
      <c r="G1871" s="69" t="s">
        <v>415</v>
      </c>
      <c r="H1871" s="70">
        <v>4</v>
      </c>
      <c r="I1871" s="70"/>
      <c r="J1871" s="70"/>
      <c r="K1871" s="71">
        <v>255000.00000000096</v>
      </c>
      <c r="L1871" s="6" t="s">
        <v>554</v>
      </c>
      <c r="M1871" s="6" t="s">
        <v>517</v>
      </c>
      <c r="N1871" s="6">
        <v>0</v>
      </c>
      <c r="O1871" s="6"/>
      <c r="P1871" s="6"/>
    </row>
    <row r="1872" spans="1:16" ht="15.75" customHeight="1" x14ac:dyDescent="0.3">
      <c r="A1872" s="67">
        <v>1869</v>
      </c>
      <c r="B1872" s="67" t="s">
        <v>459</v>
      </c>
      <c r="C1872" s="49" t="s">
        <v>138</v>
      </c>
      <c r="D1872" s="72" t="s">
        <v>100</v>
      </c>
      <c r="E1872" s="72" t="s">
        <v>1487</v>
      </c>
      <c r="F1872" s="68">
        <v>45890</v>
      </c>
      <c r="G1872" s="69" t="s">
        <v>415</v>
      </c>
      <c r="H1872" s="70">
        <v>6</v>
      </c>
      <c r="I1872" s="70"/>
      <c r="J1872" s="70"/>
      <c r="K1872" s="71">
        <v>382500.00000000146</v>
      </c>
      <c r="L1872" s="6" t="s">
        <v>713</v>
      </c>
      <c r="M1872" s="6" t="s">
        <v>917</v>
      </c>
      <c r="N1872" s="6">
        <v>0</v>
      </c>
      <c r="O1872" s="6"/>
      <c r="P1872" s="6"/>
    </row>
    <row r="1873" spans="1:16" ht="15.75" customHeight="1" x14ac:dyDescent="0.3">
      <c r="A1873" s="67">
        <v>1870</v>
      </c>
      <c r="B1873" s="67" t="s">
        <v>501</v>
      </c>
      <c r="C1873" s="49" t="s">
        <v>123</v>
      </c>
      <c r="D1873" s="72" t="s">
        <v>102</v>
      </c>
      <c r="E1873" s="72" t="s">
        <v>1488</v>
      </c>
      <c r="F1873" s="68">
        <v>45890</v>
      </c>
      <c r="G1873" s="69" t="s">
        <v>415</v>
      </c>
      <c r="H1873" s="70">
        <v>12</v>
      </c>
      <c r="I1873" s="70"/>
      <c r="J1873" s="70"/>
      <c r="K1873" s="71">
        <v>75599.999999999927</v>
      </c>
      <c r="L1873" s="6" t="s">
        <v>696</v>
      </c>
      <c r="M1873" s="6" t="s">
        <v>1334</v>
      </c>
      <c r="N1873" s="6">
        <v>0</v>
      </c>
      <c r="O1873" s="6"/>
      <c r="P1873" s="6"/>
    </row>
    <row r="1874" spans="1:16" ht="15.75" customHeight="1" x14ac:dyDescent="0.3">
      <c r="A1874" s="67">
        <v>1871</v>
      </c>
      <c r="B1874" s="67" t="s">
        <v>501</v>
      </c>
      <c r="C1874" s="49" t="s">
        <v>125</v>
      </c>
      <c r="D1874" s="72" t="s">
        <v>102</v>
      </c>
      <c r="E1874" s="72" t="s">
        <v>1489</v>
      </c>
      <c r="F1874" s="68">
        <v>45890</v>
      </c>
      <c r="G1874" s="69" t="s">
        <v>415</v>
      </c>
      <c r="H1874" s="70">
        <v>2</v>
      </c>
      <c r="I1874" s="70"/>
      <c r="J1874" s="70"/>
      <c r="K1874" s="71">
        <v>35288.888888888854</v>
      </c>
      <c r="L1874" s="6" t="s">
        <v>526</v>
      </c>
      <c r="M1874" s="6" t="s">
        <v>1334</v>
      </c>
      <c r="N1874" s="6">
        <v>0</v>
      </c>
      <c r="O1874" s="6"/>
      <c r="P1874" s="6"/>
    </row>
    <row r="1875" spans="1:16" ht="15.75" customHeight="1" x14ac:dyDescent="0.3">
      <c r="A1875" s="67">
        <v>1872</v>
      </c>
      <c r="B1875" s="67" t="s">
        <v>444</v>
      </c>
      <c r="C1875" s="49" t="s">
        <v>233</v>
      </c>
      <c r="D1875" s="72" t="s">
        <v>26</v>
      </c>
      <c r="E1875" s="72" t="s">
        <v>247</v>
      </c>
      <c r="F1875" s="68">
        <v>45890</v>
      </c>
      <c r="G1875" s="69" t="s">
        <v>592</v>
      </c>
      <c r="H1875" s="70">
        <v>1</v>
      </c>
      <c r="I1875" s="70"/>
      <c r="J1875" s="70"/>
      <c r="K1875" s="71">
        <v>64687.500000000182</v>
      </c>
      <c r="L1875" s="6" t="s">
        <v>545</v>
      </c>
      <c r="M1875" s="6" t="s">
        <v>537</v>
      </c>
      <c r="N1875" s="6">
        <v>0</v>
      </c>
      <c r="O1875" s="6"/>
      <c r="P1875" s="6"/>
    </row>
    <row r="1876" spans="1:16" ht="15.75" customHeight="1" x14ac:dyDescent="0.3">
      <c r="A1876" s="67">
        <v>1873</v>
      </c>
      <c r="B1876" s="67" t="s">
        <v>444</v>
      </c>
      <c r="C1876" s="49" t="s">
        <v>138</v>
      </c>
      <c r="D1876" s="72" t="s">
        <v>100</v>
      </c>
      <c r="E1876" s="72" t="s">
        <v>1490</v>
      </c>
      <c r="F1876" s="68">
        <v>45890</v>
      </c>
      <c r="G1876" s="69" t="s">
        <v>415</v>
      </c>
      <c r="H1876" s="70">
        <v>4</v>
      </c>
      <c r="I1876" s="70"/>
      <c r="J1876" s="70"/>
      <c r="K1876" s="71">
        <v>258750.00000000073</v>
      </c>
      <c r="L1876" s="6" t="s">
        <v>543</v>
      </c>
      <c r="M1876" s="6" t="s">
        <v>517</v>
      </c>
      <c r="N1876" s="6">
        <v>0</v>
      </c>
      <c r="O1876" s="6"/>
      <c r="P1876" s="6"/>
    </row>
    <row r="1877" spans="1:16" ht="15.75" customHeight="1" x14ac:dyDescent="0.3">
      <c r="A1877" s="67">
        <v>1874</v>
      </c>
      <c r="B1877" s="67" t="s">
        <v>444</v>
      </c>
      <c r="C1877" s="49" t="s">
        <v>138</v>
      </c>
      <c r="D1877" s="72" t="s">
        <v>100</v>
      </c>
      <c r="E1877" s="72" t="s">
        <v>1490</v>
      </c>
      <c r="F1877" s="68">
        <v>45890</v>
      </c>
      <c r="G1877" s="69" t="s">
        <v>415</v>
      </c>
      <c r="H1877" s="70">
        <v>3</v>
      </c>
      <c r="I1877" s="70"/>
      <c r="J1877" s="70"/>
      <c r="K1877" s="71">
        <v>194062.50000000052</v>
      </c>
      <c r="L1877" s="6" t="s">
        <v>713</v>
      </c>
      <c r="M1877" s="6" t="s">
        <v>917</v>
      </c>
      <c r="N1877" s="6">
        <v>0</v>
      </c>
      <c r="O1877" s="6"/>
      <c r="P1877" s="6"/>
    </row>
    <row r="1878" spans="1:16" ht="15.75" customHeight="1" x14ac:dyDescent="0.3">
      <c r="A1878" s="67">
        <v>1875</v>
      </c>
      <c r="B1878" s="67" t="s">
        <v>444</v>
      </c>
      <c r="C1878" s="49" t="s">
        <v>138</v>
      </c>
      <c r="D1878" s="72" t="s">
        <v>100</v>
      </c>
      <c r="E1878" s="72" t="s">
        <v>1490</v>
      </c>
      <c r="F1878" s="68">
        <v>45890</v>
      </c>
      <c r="G1878" s="69" t="s">
        <v>415</v>
      </c>
      <c r="H1878" s="70">
        <v>2</v>
      </c>
      <c r="I1878" s="70"/>
      <c r="J1878" s="70"/>
      <c r="K1878" s="71">
        <v>129375.00000000036</v>
      </c>
      <c r="L1878" s="6" t="s">
        <v>1313</v>
      </c>
      <c r="M1878" s="6" t="s">
        <v>514</v>
      </c>
      <c r="N1878" s="6">
        <v>0</v>
      </c>
      <c r="O1878" s="6"/>
      <c r="P1878" s="6"/>
    </row>
    <row r="1879" spans="1:16" ht="15.75" customHeight="1" x14ac:dyDescent="0.3">
      <c r="A1879" s="67">
        <v>1876</v>
      </c>
      <c r="B1879" s="67" t="s">
        <v>444</v>
      </c>
      <c r="C1879" s="49" t="s">
        <v>138</v>
      </c>
      <c r="D1879" s="49" t="s">
        <v>100</v>
      </c>
      <c r="E1879" s="49" t="s">
        <v>1491</v>
      </c>
      <c r="F1879" s="68">
        <v>45890</v>
      </c>
      <c r="G1879" s="69" t="s">
        <v>415</v>
      </c>
      <c r="H1879" s="70">
        <v>4</v>
      </c>
      <c r="I1879" s="70"/>
      <c r="J1879" s="70"/>
      <c r="K1879" s="71">
        <v>258750.00000000073</v>
      </c>
      <c r="L1879" s="6" t="s">
        <v>543</v>
      </c>
      <c r="M1879" s="6" t="s">
        <v>517</v>
      </c>
      <c r="N1879" s="6">
        <v>0</v>
      </c>
      <c r="O1879" s="6"/>
      <c r="P1879" s="6"/>
    </row>
    <row r="1880" spans="1:16" ht="15.75" customHeight="1" x14ac:dyDescent="0.3">
      <c r="A1880" s="67">
        <v>1877</v>
      </c>
      <c r="B1880" s="67" t="s">
        <v>413</v>
      </c>
      <c r="C1880" s="49" t="s">
        <v>138</v>
      </c>
      <c r="D1880" s="49" t="s">
        <v>100</v>
      </c>
      <c r="E1880" s="49" t="s">
        <v>1492</v>
      </c>
      <c r="F1880" s="68">
        <v>45890</v>
      </c>
      <c r="G1880" s="69" t="s">
        <v>415</v>
      </c>
      <c r="H1880" s="70">
        <v>4</v>
      </c>
      <c r="I1880" s="70"/>
      <c r="J1880" s="70"/>
      <c r="K1880" s="71">
        <v>247499.99999999927</v>
      </c>
      <c r="L1880" s="6" t="s">
        <v>554</v>
      </c>
      <c r="M1880" s="6" t="s">
        <v>517</v>
      </c>
      <c r="N1880" s="6">
        <v>0</v>
      </c>
      <c r="O1880" s="6"/>
      <c r="P1880" s="6"/>
    </row>
    <row r="1881" spans="1:16" ht="15.75" customHeight="1" x14ac:dyDescent="0.3">
      <c r="A1881" s="67">
        <v>1878</v>
      </c>
      <c r="B1881" s="67" t="s">
        <v>474</v>
      </c>
      <c r="C1881" s="49" t="s">
        <v>146</v>
      </c>
      <c r="D1881" s="49" t="s">
        <v>100</v>
      </c>
      <c r="E1881" s="49" t="s">
        <v>1493</v>
      </c>
      <c r="F1881" s="68">
        <v>45892</v>
      </c>
      <c r="G1881" s="69" t="s">
        <v>451</v>
      </c>
      <c r="H1881" s="70">
        <v>0.3</v>
      </c>
      <c r="I1881" s="70"/>
      <c r="J1881" s="70"/>
      <c r="K1881" s="71">
        <v>52500.000000000095</v>
      </c>
      <c r="L1881" s="6" t="s">
        <v>576</v>
      </c>
      <c r="M1881" s="6" t="s">
        <v>531</v>
      </c>
      <c r="N1881" s="6">
        <v>0</v>
      </c>
      <c r="O1881" s="6"/>
      <c r="P1881" s="6"/>
    </row>
    <row r="1882" spans="1:16" ht="15.75" customHeight="1" x14ac:dyDescent="0.3">
      <c r="A1882" s="67">
        <v>1879</v>
      </c>
      <c r="B1882" s="67" t="s">
        <v>430</v>
      </c>
      <c r="C1882" s="49" t="s">
        <v>138</v>
      </c>
      <c r="D1882" s="49" t="s">
        <v>100</v>
      </c>
      <c r="E1882" s="49" t="s">
        <v>1494</v>
      </c>
      <c r="F1882" s="68">
        <v>45892</v>
      </c>
      <c r="G1882" s="69" t="s">
        <v>415</v>
      </c>
      <c r="H1882" s="70">
        <v>4</v>
      </c>
      <c r="I1882" s="70"/>
      <c r="J1882" s="70"/>
      <c r="K1882" s="71">
        <v>232500.00000000023</v>
      </c>
      <c r="L1882" s="6" t="s">
        <v>554</v>
      </c>
      <c r="M1882" s="6" t="s">
        <v>517</v>
      </c>
      <c r="N1882" s="6">
        <v>0</v>
      </c>
      <c r="O1882" s="6"/>
      <c r="P1882" s="6"/>
    </row>
    <row r="1883" spans="1:16" ht="15.75" customHeight="1" x14ac:dyDescent="0.3">
      <c r="A1883" s="67">
        <v>1880</v>
      </c>
      <c r="B1883" s="67" t="s">
        <v>430</v>
      </c>
      <c r="C1883" s="49" t="s">
        <v>86</v>
      </c>
      <c r="D1883" s="49" t="s">
        <v>79</v>
      </c>
      <c r="E1883" s="49" t="s">
        <v>1495</v>
      </c>
      <c r="F1883" s="68">
        <v>45892</v>
      </c>
      <c r="G1883" s="69" t="s">
        <v>433</v>
      </c>
      <c r="H1883" s="70">
        <v>2</v>
      </c>
      <c r="I1883" s="70"/>
      <c r="J1883" s="70"/>
      <c r="K1883" s="71">
        <v>12916.666666666681</v>
      </c>
      <c r="L1883" s="6" t="s">
        <v>554</v>
      </c>
      <c r="M1883" s="6" t="s">
        <v>517</v>
      </c>
      <c r="N1883" s="6">
        <v>0</v>
      </c>
      <c r="O1883" s="6"/>
      <c r="P1883" s="6"/>
    </row>
    <row r="1884" spans="1:16" ht="15.75" customHeight="1" x14ac:dyDescent="0.3">
      <c r="A1884" s="67">
        <v>1881</v>
      </c>
      <c r="B1884" s="67" t="s">
        <v>430</v>
      </c>
      <c r="C1884" s="49" t="s">
        <v>123</v>
      </c>
      <c r="D1884" s="49" t="s">
        <v>102</v>
      </c>
      <c r="E1884" s="49" t="s">
        <v>1496</v>
      </c>
      <c r="F1884" s="68">
        <v>45892</v>
      </c>
      <c r="G1884" s="69" t="s">
        <v>415</v>
      </c>
      <c r="H1884" s="70">
        <v>10</v>
      </c>
      <c r="I1884" s="70"/>
      <c r="J1884" s="70"/>
      <c r="K1884" s="71">
        <v>61031.250000000065</v>
      </c>
      <c r="L1884" s="6" t="s">
        <v>696</v>
      </c>
      <c r="M1884" s="6" t="s">
        <v>505</v>
      </c>
      <c r="N1884" s="6">
        <v>1</v>
      </c>
      <c r="O1884" s="6"/>
      <c r="P1884" s="6"/>
    </row>
    <row r="1885" spans="1:16" ht="15.75" customHeight="1" x14ac:dyDescent="0.3">
      <c r="A1885" s="67">
        <v>1882</v>
      </c>
      <c r="B1885" s="67" t="s">
        <v>430</v>
      </c>
      <c r="C1885" s="49" t="s">
        <v>244</v>
      </c>
      <c r="D1885" s="49" t="s">
        <v>245</v>
      </c>
      <c r="E1885" s="49" t="s">
        <v>246</v>
      </c>
      <c r="F1885" s="68">
        <v>45892</v>
      </c>
      <c r="G1885" s="69" t="s">
        <v>425</v>
      </c>
      <c r="H1885" s="70">
        <v>11</v>
      </c>
      <c r="I1885" s="70"/>
      <c r="J1885" s="70"/>
      <c r="K1885" s="71">
        <v>92354.166666666759</v>
      </c>
      <c r="L1885" s="6" t="s">
        <v>680</v>
      </c>
      <c r="M1885" s="6" t="s">
        <v>505</v>
      </c>
      <c r="N1885" s="6">
        <v>1</v>
      </c>
      <c r="O1885" s="6"/>
      <c r="P1885" s="6"/>
    </row>
    <row r="1886" spans="1:16" ht="15.75" customHeight="1" x14ac:dyDescent="0.3">
      <c r="A1886" s="67">
        <v>1883</v>
      </c>
      <c r="B1886" s="67" t="s">
        <v>497</v>
      </c>
      <c r="C1886" s="49" t="s">
        <v>226</v>
      </c>
      <c r="D1886" s="49" t="s">
        <v>26</v>
      </c>
      <c r="E1886" s="49" t="s">
        <v>1497</v>
      </c>
      <c r="F1886" s="68">
        <v>45892</v>
      </c>
      <c r="G1886" s="69" t="s">
        <v>420</v>
      </c>
      <c r="H1886" s="70">
        <v>1.3</v>
      </c>
      <c r="I1886" s="70"/>
      <c r="J1886" s="70"/>
      <c r="K1886" s="71">
        <v>224250.00000000061</v>
      </c>
      <c r="L1886" s="6" t="s">
        <v>509</v>
      </c>
      <c r="M1886" s="74" t="s">
        <v>510</v>
      </c>
      <c r="N1886" s="6">
        <v>2</v>
      </c>
      <c r="O1886" s="6"/>
      <c r="P1886" s="6"/>
    </row>
    <row r="1887" spans="1:16" ht="15.75" customHeight="1" x14ac:dyDescent="0.3">
      <c r="A1887" s="67">
        <v>1884</v>
      </c>
      <c r="B1887" s="67" t="s">
        <v>497</v>
      </c>
      <c r="C1887" s="49" t="s">
        <v>138</v>
      </c>
      <c r="D1887" s="49" t="s">
        <v>100</v>
      </c>
      <c r="E1887" s="49" t="s">
        <v>1498</v>
      </c>
      <c r="F1887" s="68">
        <v>45892</v>
      </c>
      <c r="G1887" s="69" t="s">
        <v>415</v>
      </c>
      <c r="H1887" s="70">
        <v>4</v>
      </c>
      <c r="I1887" s="70"/>
      <c r="J1887" s="70"/>
      <c r="K1887" s="71">
        <v>258750.00000000073</v>
      </c>
      <c r="L1887" s="6" t="s">
        <v>516</v>
      </c>
      <c r="M1887" s="6" t="s">
        <v>517</v>
      </c>
      <c r="N1887" s="6">
        <v>2</v>
      </c>
      <c r="O1887" s="6"/>
      <c r="P1887" s="6"/>
    </row>
    <row r="1888" spans="1:16" ht="15.75" customHeight="1" x14ac:dyDescent="0.3">
      <c r="A1888" s="67">
        <v>1885</v>
      </c>
      <c r="B1888" s="67" t="s">
        <v>501</v>
      </c>
      <c r="C1888" s="49" t="s">
        <v>128</v>
      </c>
      <c r="D1888" s="49" t="s">
        <v>102</v>
      </c>
      <c r="E1888" s="49" t="s">
        <v>1499</v>
      </c>
      <c r="F1888" s="68">
        <v>45892</v>
      </c>
      <c r="G1888" s="69" t="s">
        <v>415</v>
      </c>
      <c r="H1888" s="70">
        <v>1</v>
      </c>
      <c r="I1888" s="70"/>
      <c r="J1888" s="70"/>
      <c r="K1888" s="71">
        <v>39999.999999999964</v>
      </c>
      <c r="L1888" s="6" t="s">
        <v>526</v>
      </c>
      <c r="M1888" s="6" t="s">
        <v>1474</v>
      </c>
      <c r="N1888" s="6">
        <v>0</v>
      </c>
      <c r="O1888" s="6"/>
      <c r="P1888" s="6"/>
    </row>
    <row r="1889" spans="1:16" ht="15.75" customHeight="1" x14ac:dyDescent="0.3">
      <c r="A1889" s="67">
        <v>1886</v>
      </c>
      <c r="B1889" s="67" t="s">
        <v>501</v>
      </c>
      <c r="C1889" s="49" t="s">
        <v>125</v>
      </c>
      <c r="D1889" s="49" t="s">
        <v>102</v>
      </c>
      <c r="E1889" s="49" t="s">
        <v>1500</v>
      </c>
      <c r="F1889" s="68">
        <v>45892</v>
      </c>
      <c r="G1889" s="69" t="s">
        <v>415</v>
      </c>
      <c r="H1889" s="70">
        <v>9</v>
      </c>
      <c r="I1889" s="70"/>
      <c r="J1889" s="70"/>
      <c r="K1889" s="71">
        <v>158799.99999999985</v>
      </c>
      <c r="L1889" s="6" t="s">
        <v>526</v>
      </c>
      <c r="M1889" s="6" t="s">
        <v>1474</v>
      </c>
      <c r="N1889" s="6">
        <v>1</v>
      </c>
      <c r="O1889" s="6"/>
      <c r="P1889" s="6"/>
    </row>
    <row r="1890" spans="1:16" ht="15.75" customHeight="1" x14ac:dyDescent="0.3">
      <c r="A1890" s="67">
        <v>1887</v>
      </c>
      <c r="B1890" s="67" t="s">
        <v>501</v>
      </c>
      <c r="C1890" s="49" t="s">
        <v>138</v>
      </c>
      <c r="D1890" s="49" t="s">
        <v>100</v>
      </c>
      <c r="E1890" s="49" t="s">
        <v>1501</v>
      </c>
      <c r="F1890" s="68">
        <v>45892</v>
      </c>
      <c r="G1890" s="69" t="s">
        <v>415</v>
      </c>
      <c r="H1890" s="70">
        <v>0.5</v>
      </c>
      <c r="I1890" s="70"/>
      <c r="J1890" s="70"/>
      <c r="K1890" s="71">
        <v>29999.999999999971</v>
      </c>
      <c r="L1890" s="6" t="s">
        <v>543</v>
      </c>
      <c r="M1890" s="6" t="s">
        <v>517</v>
      </c>
      <c r="N1890" s="6">
        <v>0</v>
      </c>
      <c r="O1890" s="6"/>
      <c r="P1890" s="6"/>
    </row>
    <row r="1891" spans="1:16" ht="15.75" customHeight="1" x14ac:dyDescent="0.3">
      <c r="A1891" s="67">
        <v>1888</v>
      </c>
      <c r="B1891" s="67" t="s">
        <v>499</v>
      </c>
      <c r="C1891" s="49" t="s">
        <v>86</v>
      </c>
      <c r="D1891" s="49" t="s">
        <v>79</v>
      </c>
      <c r="E1891" s="49" t="s">
        <v>1502</v>
      </c>
      <c r="F1891" s="68">
        <v>45892</v>
      </c>
      <c r="G1891" s="69" t="s">
        <v>433</v>
      </c>
      <c r="H1891" s="70">
        <v>1</v>
      </c>
      <c r="I1891" s="70"/>
      <c r="J1891" s="70"/>
      <c r="K1891" s="71">
        <v>6666.6666666666597</v>
      </c>
      <c r="L1891" s="6" t="s">
        <v>516</v>
      </c>
      <c r="M1891" s="6" t="s">
        <v>517</v>
      </c>
      <c r="N1891" s="6">
        <v>0</v>
      </c>
      <c r="O1891" s="6"/>
      <c r="P1891" s="6"/>
    </row>
    <row r="1892" spans="1:16" ht="15.75" customHeight="1" x14ac:dyDescent="0.3">
      <c r="A1892" s="67">
        <v>1889</v>
      </c>
      <c r="B1892" s="67" t="s">
        <v>499</v>
      </c>
      <c r="C1892" s="49" t="s">
        <v>244</v>
      </c>
      <c r="D1892" s="49" t="s">
        <v>245</v>
      </c>
      <c r="E1892" s="49" t="s">
        <v>246</v>
      </c>
      <c r="F1892" s="68">
        <v>45892</v>
      </c>
      <c r="G1892" s="69" t="s">
        <v>425</v>
      </c>
      <c r="H1892" s="70">
        <v>5</v>
      </c>
      <c r="I1892" s="70"/>
      <c r="J1892" s="70"/>
      <c r="K1892" s="71">
        <v>43333.333333333292</v>
      </c>
      <c r="L1892" s="6" t="s">
        <v>680</v>
      </c>
      <c r="M1892" s="6" t="s">
        <v>505</v>
      </c>
      <c r="N1892" s="6">
        <v>0</v>
      </c>
      <c r="O1892" s="6"/>
      <c r="P1892" s="6"/>
    </row>
    <row r="1893" spans="1:16" ht="15.75" customHeight="1" x14ac:dyDescent="0.3">
      <c r="A1893" s="67">
        <v>1890</v>
      </c>
      <c r="B1893" s="67" t="s">
        <v>499</v>
      </c>
      <c r="C1893" s="49" t="s">
        <v>138</v>
      </c>
      <c r="D1893" s="49" t="s">
        <v>100</v>
      </c>
      <c r="E1893" s="49" t="s">
        <v>1503</v>
      </c>
      <c r="F1893" s="68">
        <v>45892</v>
      </c>
      <c r="G1893" s="69" t="s">
        <v>415</v>
      </c>
      <c r="H1893" s="70">
        <v>4</v>
      </c>
      <c r="I1893" s="70"/>
      <c r="J1893" s="70"/>
      <c r="K1893" s="71">
        <v>239999.99999999977</v>
      </c>
      <c r="L1893" s="6" t="s">
        <v>507</v>
      </c>
      <c r="M1893" s="6" t="s">
        <v>505</v>
      </c>
      <c r="N1893" s="6">
        <v>0</v>
      </c>
      <c r="O1893" s="6"/>
      <c r="P1893" s="6"/>
    </row>
    <row r="1894" spans="1:16" ht="15.75" customHeight="1" x14ac:dyDescent="0.3">
      <c r="A1894" s="67">
        <v>1891</v>
      </c>
      <c r="B1894" s="67" t="s">
        <v>499</v>
      </c>
      <c r="C1894" s="49" t="s">
        <v>587</v>
      </c>
      <c r="D1894" s="49" t="s">
        <v>100</v>
      </c>
      <c r="E1894" s="49" t="s">
        <v>1504</v>
      </c>
      <c r="F1894" s="68">
        <v>45892</v>
      </c>
      <c r="G1894" s="69" t="s">
        <v>415</v>
      </c>
      <c r="H1894" s="70">
        <v>1</v>
      </c>
      <c r="I1894" s="70"/>
      <c r="J1894" s="70"/>
      <c r="K1894" s="71">
        <v>39999.999999999964</v>
      </c>
      <c r="L1894" s="6" t="s">
        <v>507</v>
      </c>
      <c r="M1894" s="6" t="s">
        <v>505</v>
      </c>
      <c r="N1894" s="6">
        <v>0</v>
      </c>
      <c r="O1894" s="6"/>
      <c r="P1894" s="6"/>
    </row>
    <row r="1895" spans="1:16" ht="15.75" customHeight="1" x14ac:dyDescent="0.3">
      <c r="A1895" s="67">
        <v>1892</v>
      </c>
      <c r="B1895" s="67" t="s">
        <v>499</v>
      </c>
      <c r="C1895" s="49" t="s">
        <v>138</v>
      </c>
      <c r="D1895" s="49" t="s">
        <v>100</v>
      </c>
      <c r="E1895" s="49" t="s">
        <v>1503</v>
      </c>
      <c r="F1895" s="68">
        <v>45892</v>
      </c>
      <c r="G1895" s="69" t="s">
        <v>415</v>
      </c>
      <c r="H1895" s="70">
        <v>1</v>
      </c>
      <c r="I1895" s="70"/>
      <c r="J1895" s="70"/>
      <c r="K1895" s="71">
        <v>59999.999999999942</v>
      </c>
      <c r="L1895" s="6" t="s">
        <v>507</v>
      </c>
      <c r="M1895" s="6" t="s">
        <v>505</v>
      </c>
      <c r="N1895" s="6">
        <v>0</v>
      </c>
      <c r="O1895" s="6"/>
      <c r="P1895" s="6"/>
    </row>
    <row r="1896" spans="1:16" ht="15.75" customHeight="1" x14ac:dyDescent="0.3">
      <c r="A1896" s="67">
        <v>1893</v>
      </c>
      <c r="B1896" s="67" t="s">
        <v>444</v>
      </c>
      <c r="C1896" s="49" t="s">
        <v>138</v>
      </c>
      <c r="D1896" s="49" t="s">
        <v>100</v>
      </c>
      <c r="E1896" s="49" t="s">
        <v>1505</v>
      </c>
      <c r="F1896" s="68">
        <v>45891</v>
      </c>
      <c r="G1896" s="69" t="s">
        <v>415</v>
      </c>
      <c r="H1896" s="70">
        <v>4</v>
      </c>
      <c r="I1896" s="70"/>
      <c r="J1896" s="70"/>
      <c r="K1896" s="71">
        <v>258750.00000000073</v>
      </c>
      <c r="L1896" s="6" t="s">
        <v>545</v>
      </c>
      <c r="M1896" s="6" t="s">
        <v>505</v>
      </c>
      <c r="N1896" s="6">
        <v>3</v>
      </c>
      <c r="O1896" s="6"/>
      <c r="P1896" s="6"/>
    </row>
    <row r="1897" spans="1:16" ht="15.75" customHeight="1" x14ac:dyDescent="0.3">
      <c r="A1897" s="67">
        <v>1894</v>
      </c>
      <c r="B1897" s="67" t="s">
        <v>444</v>
      </c>
      <c r="C1897" s="49" t="s">
        <v>138</v>
      </c>
      <c r="D1897" s="49" t="s">
        <v>100</v>
      </c>
      <c r="E1897" s="49" t="s">
        <v>1505</v>
      </c>
      <c r="F1897" s="68">
        <v>45891</v>
      </c>
      <c r="G1897" s="69" t="s">
        <v>415</v>
      </c>
      <c r="H1897" s="70">
        <v>4</v>
      </c>
      <c r="I1897" s="70"/>
      <c r="J1897" s="70"/>
      <c r="K1897" s="71">
        <v>258750.00000000073</v>
      </c>
      <c r="L1897" s="6" t="s">
        <v>543</v>
      </c>
      <c r="M1897" s="6" t="s">
        <v>517</v>
      </c>
      <c r="N1897" s="6">
        <v>0</v>
      </c>
      <c r="O1897" s="6"/>
      <c r="P1897" s="6"/>
    </row>
    <row r="1898" spans="1:16" ht="15.75" customHeight="1" x14ac:dyDescent="0.3">
      <c r="A1898" s="67">
        <v>1895</v>
      </c>
      <c r="B1898" s="67" t="s">
        <v>444</v>
      </c>
      <c r="C1898" s="49" t="s">
        <v>502</v>
      </c>
      <c r="D1898" s="49" t="s">
        <v>100</v>
      </c>
      <c r="E1898" s="49" t="s">
        <v>1506</v>
      </c>
      <c r="F1898" s="68">
        <v>45891</v>
      </c>
      <c r="G1898" s="69" t="s">
        <v>426</v>
      </c>
      <c r="H1898" s="70">
        <v>1</v>
      </c>
      <c r="I1898" s="70"/>
      <c r="J1898" s="70"/>
      <c r="K1898" s="71">
        <v>43125.000000000116</v>
      </c>
      <c r="L1898" s="6" t="s">
        <v>543</v>
      </c>
      <c r="M1898" s="6" t="s">
        <v>517</v>
      </c>
      <c r="N1898" s="6">
        <v>0</v>
      </c>
      <c r="O1898" s="6"/>
      <c r="P1898" s="6"/>
    </row>
    <row r="1899" spans="1:16" ht="15.75" customHeight="1" x14ac:dyDescent="0.3">
      <c r="A1899" s="67">
        <v>1896</v>
      </c>
      <c r="B1899" s="67" t="s">
        <v>413</v>
      </c>
      <c r="C1899" s="49" t="s">
        <v>128</v>
      </c>
      <c r="D1899" s="49" t="s">
        <v>102</v>
      </c>
      <c r="E1899" s="49" t="s">
        <v>1507</v>
      </c>
      <c r="F1899" s="68">
        <v>45892</v>
      </c>
      <c r="G1899" s="69" t="s">
        <v>415</v>
      </c>
      <c r="H1899" s="70">
        <v>1</v>
      </c>
      <c r="I1899" s="70"/>
      <c r="J1899" s="70"/>
      <c r="K1899" s="71">
        <v>41249.999999999884</v>
      </c>
      <c r="L1899" s="6" t="s">
        <v>509</v>
      </c>
      <c r="M1899" s="74" t="s">
        <v>510</v>
      </c>
      <c r="N1899" s="6">
        <v>0</v>
      </c>
      <c r="O1899" s="6"/>
      <c r="P1899" s="6"/>
    </row>
    <row r="1900" spans="1:16" ht="15.75" customHeight="1" x14ac:dyDescent="0.3">
      <c r="A1900" s="67">
        <v>1897</v>
      </c>
      <c r="B1900" s="67" t="s">
        <v>471</v>
      </c>
      <c r="C1900" s="49" t="s">
        <v>86</v>
      </c>
      <c r="D1900" s="49" t="s">
        <v>79</v>
      </c>
      <c r="E1900" s="49" t="s">
        <v>1508</v>
      </c>
      <c r="F1900" s="68">
        <v>45892</v>
      </c>
      <c r="G1900" s="69" t="s">
        <v>433</v>
      </c>
      <c r="H1900" s="70">
        <v>1</v>
      </c>
      <c r="I1900" s="70"/>
      <c r="J1900" s="70"/>
      <c r="K1900" s="71">
        <v>7187.50000000002</v>
      </c>
      <c r="L1900" s="6" t="s">
        <v>516</v>
      </c>
      <c r="M1900" s="6" t="s">
        <v>517</v>
      </c>
      <c r="N1900" s="6">
        <v>0</v>
      </c>
      <c r="O1900" s="6"/>
      <c r="P1900" s="6"/>
    </row>
    <row r="1901" spans="1:16" ht="15.75" customHeight="1" x14ac:dyDescent="0.3">
      <c r="A1901" s="67">
        <v>1898</v>
      </c>
      <c r="B1901" s="67" t="s">
        <v>471</v>
      </c>
      <c r="C1901" s="49" t="s">
        <v>138</v>
      </c>
      <c r="D1901" s="49" t="s">
        <v>100</v>
      </c>
      <c r="E1901" s="49" t="s">
        <v>1509</v>
      </c>
      <c r="F1901" s="68">
        <v>45892</v>
      </c>
      <c r="G1901" s="69" t="s">
        <v>415</v>
      </c>
      <c r="H1901" s="70">
        <v>4</v>
      </c>
      <c r="I1901" s="70"/>
      <c r="J1901" s="70"/>
      <c r="K1901" s="71">
        <v>258750.00000000073</v>
      </c>
      <c r="L1901" s="6" t="s">
        <v>516</v>
      </c>
      <c r="M1901" s="6" t="s">
        <v>517</v>
      </c>
      <c r="N1901" s="6">
        <v>0</v>
      </c>
      <c r="O1901" s="6"/>
      <c r="P1901" s="6"/>
    </row>
    <row r="1902" spans="1:16" ht="15.75" customHeight="1" x14ac:dyDescent="0.3">
      <c r="A1902" s="67">
        <v>1899</v>
      </c>
      <c r="B1902" s="67" t="s">
        <v>471</v>
      </c>
      <c r="C1902" s="49" t="s">
        <v>502</v>
      </c>
      <c r="D1902" s="49" t="s">
        <v>100</v>
      </c>
      <c r="E1902" s="49" t="s">
        <v>1510</v>
      </c>
      <c r="F1902" s="68">
        <v>45892</v>
      </c>
      <c r="G1902" s="69" t="s">
        <v>426</v>
      </c>
      <c r="H1902" s="70">
        <v>1</v>
      </c>
      <c r="I1902" s="70"/>
      <c r="J1902" s="70"/>
      <c r="K1902" s="71">
        <v>43125.000000000116</v>
      </c>
      <c r="L1902" s="6" t="s">
        <v>516</v>
      </c>
      <c r="M1902" s="6" t="s">
        <v>517</v>
      </c>
      <c r="N1902" s="6">
        <v>0</v>
      </c>
      <c r="O1902" s="6"/>
      <c r="P1902" s="6"/>
    </row>
    <row r="1903" spans="1:16" ht="15.75" customHeight="1" x14ac:dyDescent="0.3">
      <c r="A1903" s="67">
        <v>1900</v>
      </c>
      <c r="B1903" s="67" t="s">
        <v>471</v>
      </c>
      <c r="C1903" s="49" t="s">
        <v>138</v>
      </c>
      <c r="D1903" s="49" t="s">
        <v>100</v>
      </c>
      <c r="E1903" s="49" t="s">
        <v>1511</v>
      </c>
      <c r="F1903" s="68">
        <v>45891</v>
      </c>
      <c r="G1903" s="69" t="s">
        <v>415</v>
      </c>
      <c r="H1903" s="70">
        <v>6</v>
      </c>
      <c r="I1903" s="70"/>
      <c r="J1903" s="70"/>
      <c r="K1903" s="71">
        <v>388125.00000000105</v>
      </c>
      <c r="L1903" s="6" t="s">
        <v>516</v>
      </c>
      <c r="M1903" s="6" t="s">
        <v>517</v>
      </c>
      <c r="N1903" s="6">
        <v>0</v>
      </c>
      <c r="O1903" s="6"/>
      <c r="P1903" s="6"/>
    </row>
    <row r="1904" spans="1:16" ht="15.75" customHeight="1" x14ac:dyDescent="0.3">
      <c r="A1904" s="67">
        <v>1901</v>
      </c>
      <c r="B1904" s="67" t="s">
        <v>471</v>
      </c>
      <c r="C1904" s="49" t="s">
        <v>502</v>
      </c>
      <c r="D1904" s="49" t="s">
        <v>100</v>
      </c>
      <c r="E1904" s="49" t="s">
        <v>1512</v>
      </c>
      <c r="F1904" s="68">
        <v>45891</v>
      </c>
      <c r="G1904" s="69" t="s">
        <v>426</v>
      </c>
      <c r="H1904" s="70">
        <v>1</v>
      </c>
      <c r="I1904" s="70"/>
      <c r="J1904" s="70"/>
      <c r="K1904" s="71">
        <v>43125.000000000116</v>
      </c>
      <c r="L1904" s="6" t="s">
        <v>516</v>
      </c>
      <c r="M1904" s="6" t="s">
        <v>517</v>
      </c>
      <c r="N1904" s="6">
        <v>0</v>
      </c>
      <c r="O1904" s="6"/>
      <c r="P1904" s="6"/>
    </row>
    <row r="1905" spans="1:16" ht="15.75" customHeight="1" x14ac:dyDescent="0.3">
      <c r="A1905" s="67">
        <v>1902</v>
      </c>
      <c r="B1905" s="67" t="s">
        <v>471</v>
      </c>
      <c r="C1905" s="49" t="s">
        <v>138</v>
      </c>
      <c r="D1905" s="49" t="s">
        <v>100</v>
      </c>
      <c r="E1905" s="49" t="s">
        <v>1511</v>
      </c>
      <c r="F1905" s="68">
        <v>45891</v>
      </c>
      <c r="G1905" s="69" t="s">
        <v>415</v>
      </c>
      <c r="H1905" s="70">
        <v>3</v>
      </c>
      <c r="I1905" s="70"/>
      <c r="J1905" s="70"/>
      <c r="K1905" s="71">
        <v>194062.50000000052</v>
      </c>
      <c r="L1905" s="6" t="s">
        <v>504</v>
      </c>
      <c r="M1905" s="6" t="s">
        <v>505</v>
      </c>
      <c r="N1905" s="6">
        <v>3</v>
      </c>
      <c r="O1905" s="6"/>
      <c r="P1905" s="6"/>
    </row>
    <row r="1906" spans="1:16" ht="15.75" customHeight="1" x14ac:dyDescent="0.3">
      <c r="A1906" s="67">
        <v>1903</v>
      </c>
      <c r="B1906" s="67" t="s">
        <v>444</v>
      </c>
      <c r="C1906" s="49" t="s">
        <v>138</v>
      </c>
      <c r="D1906" s="49" t="s">
        <v>100</v>
      </c>
      <c r="E1906" s="49" t="s">
        <v>1513</v>
      </c>
      <c r="F1906" s="68">
        <v>45892</v>
      </c>
      <c r="G1906" s="69" t="s">
        <v>415</v>
      </c>
      <c r="H1906" s="70">
        <v>4</v>
      </c>
      <c r="I1906" s="70"/>
      <c r="J1906" s="70"/>
      <c r="K1906" s="71">
        <v>258750.00000000073</v>
      </c>
      <c r="L1906" s="6" t="s">
        <v>543</v>
      </c>
      <c r="M1906" s="6" t="s">
        <v>517</v>
      </c>
      <c r="N1906" s="6">
        <v>0</v>
      </c>
      <c r="O1906" s="6"/>
      <c r="P1906" s="6"/>
    </row>
    <row r="1907" spans="1:16" ht="15.75" customHeight="1" x14ac:dyDescent="0.3">
      <c r="A1907" s="67">
        <v>1904</v>
      </c>
      <c r="B1907" s="67" t="s">
        <v>444</v>
      </c>
      <c r="C1907" s="49" t="s">
        <v>86</v>
      </c>
      <c r="D1907" s="49" t="s">
        <v>79</v>
      </c>
      <c r="E1907" s="49" t="s">
        <v>1514</v>
      </c>
      <c r="F1907" s="68">
        <v>45892</v>
      </c>
      <c r="G1907" s="69" t="s">
        <v>433</v>
      </c>
      <c r="H1907" s="70">
        <v>1</v>
      </c>
      <c r="I1907" s="70"/>
      <c r="J1907" s="70"/>
      <c r="K1907" s="71">
        <v>7187.50000000002</v>
      </c>
      <c r="L1907" s="6" t="s">
        <v>543</v>
      </c>
      <c r="M1907" s="6" t="s">
        <v>517</v>
      </c>
      <c r="N1907" s="6">
        <v>0</v>
      </c>
      <c r="O1907" s="6"/>
      <c r="P1907" s="6"/>
    </row>
    <row r="1908" spans="1:16" ht="15.75" customHeight="1" x14ac:dyDescent="0.3">
      <c r="A1908" s="67">
        <v>1905</v>
      </c>
      <c r="B1908" s="67" t="s">
        <v>474</v>
      </c>
      <c r="C1908" s="49" t="s">
        <v>146</v>
      </c>
      <c r="D1908" s="49" t="s">
        <v>100</v>
      </c>
      <c r="E1908" s="49" t="s">
        <v>1515</v>
      </c>
      <c r="F1908" s="68">
        <v>45893</v>
      </c>
      <c r="G1908" s="69" t="s">
        <v>451</v>
      </c>
      <c r="H1908" s="70">
        <v>0.5</v>
      </c>
      <c r="I1908" s="70"/>
      <c r="J1908" s="70"/>
      <c r="K1908" s="71">
        <v>87500.00000000016</v>
      </c>
      <c r="L1908" s="6" t="s">
        <v>530</v>
      </c>
      <c r="M1908" s="6" t="s">
        <v>531</v>
      </c>
      <c r="N1908" s="6">
        <v>1</v>
      </c>
      <c r="O1908" s="6"/>
      <c r="P1908" s="6"/>
    </row>
    <row r="1909" spans="1:16" ht="15.75" customHeight="1" x14ac:dyDescent="0.3">
      <c r="A1909" s="67">
        <v>1906</v>
      </c>
      <c r="B1909" s="67" t="s">
        <v>497</v>
      </c>
      <c r="C1909" s="49" t="s">
        <v>138</v>
      </c>
      <c r="D1909" s="49" t="s">
        <v>100</v>
      </c>
      <c r="E1909" s="49" t="s">
        <v>1516</v>
      </c>
      <c r="F1909" s="68">
        <v>45893</v>
      </c>
      <c r="G1909" s="69" t="s">
        <v>415</v>
      </c>
      <c r="H1909" s="70">
        <v>4</v>
      </c>
      <c r="I1909" s="70"/>
      <c r="J1909" s="70"/>
      <c r="K1909" s="71">
        <v>258750.00000000073</v>
      </c>
      <c r="L1909" s="6" t="s">
        <v>516</v>
      </c>
      <c r="M1909" s="6" t="s">
        <v>517</v>
      </c>
      <c r="N1909" s="6">
        <v>1</v>
      </c>
      <c r="O1909" s="6"/>
      <c r="P1909" s="6"/>
    </row>
    <row r="1910" spans="1:16" ht="15.75" customHeight="1" x14ac:dyDescent="0.3">
      <c r="A1910" s="67">
        <v>1907</v>
      </c>
      <c r="B1910" s="67" t="s">
        <v>459</v>
      </c>
      <c r="C1910" s="49" t="s">
        <v>140</v>
      </c>
      <c r="D1910" s="49" t="s">
        <v>100</v>
      </c>
      <c r="E1910" s="49" t="s">
        <v>1517</v>
      </c>
      <c r="F1910" s="68">
        <v>45891</v>
      </c>
      <c r="G1910" s="69" t="s">
        <v>475</v>
      </c>
      <c r="H1910" s="70">
        <v>1</v>
      </c>
      <c r="I1910" s="70"/>
      <c r="J1910" s="70"/>
      <c r="K1910" s="71">
        <v>42500.00000000016</v>
      </c>
      <c r="L1910" s="6" t="s">
        <v>513</v>
      </c>
      <c r="M1910" s="6" t="s">
        <v>580</v>
      </c>
      <c r="N1910" s="6">
        <v>0</v>
      </c>
      <c r="O1910" s="6"/>
      <c r="P1910" s="6"/>
    </row>
    <row r="1911" spans="1:16" ht="15.75" customHeight="1" x14ac:dyDescent="0.3">
      <c r="A1911" s="67">
        <v>1908</v>
      </c>
      <c r="B1911" s="67" t="s">
        <v>459</v>
      </c>
      <c r="C1911" s="49" t="s">
        <v>138</v>
      </c>
      <c r="D1911" s="49" t="s">
        <v>100</v>
      </c>
      <c r="E1911" s="49" t="s">
        <v>1518</v>
      </c>
      <c r="F1911" s="68">
        <v>45891</v>
      </c>
      <c r="G1911" s="69" t="s">
        <v>415</v>
      </c>
      <c r="H1911" s="70">
        <v>6</v>
      </c>
      <c r="I1911" s="70"/>
      <c r="J1911" s="70"/>
      <c r="K1911" s="71">
        <v>382500.00000000146</v>
      </c>
      <c r="L1911" s="6" t="s">
        <v>554</v>
      </c>
      <c r="M1911" s="6" t="s">
        <v>517</v>
      </c>
      <c r="N1911" s="6">
        <v>0</v>
      </c>
      <c r="O1911" s="6"/>
      <c r="P1911" s="6"/>
    </row>
    <row r="1912" spans="1:16" ht="15.75" customHeight="1" x14ac:dyDescent="0.3">
      <c r="A1912" s="67">
        <v>1909</v>
      </c>
      <c r="B1912" s="67" t="s">
        <v>459</v>
      </c>
      <c r="C1912" s="49" t="s">
        <v>97</v>
      </c>
      <c r="D1912" s="49" t="s">
        <v>352</v>
      </c>
      <c r="E1912" s="49" t="s">
        <v>1519</v>
      </c>
      <c r="F1912" s="68">
        <v>45892</v>
      </c>
      <c r="G1912" s="69" t="s">
        <v>420</v>
      </c>
      <c r="H1912" s="70">
        <v>11</v>
      </c>
      <c r="I1912" s="70"/>
      <c r="J1912" s="70"/>
      <c r="K1912" s="71">
        <v>1870000.000000007</v>
      </c>
      <c r="L1912" s="6" t="s">
        <v>545</v>
      </c>
      <c r="M1912" s="6" t="s">
        <v>580</v>
      </c>
      <c r="N1912" s="6">
        <v>3</v>
      </c>
      <c r="O1912" s="6"/>
      <c r="P1912" s="6"/>
    </row>
    <row r="1913" spans="1:16" ht="15.75" customHeight="1" x14ac:dyDescent="0.3">
      <c r="A1913" s="67">
        <v>1910</v>
      </c>
      <c r="B1913" s="67" t="s">
        <v>459</v>
      </c>
      <c r="C1913" s="49" t="s">
        <v>140</v>
      </c>
      <c r="D1913" s="49" t="s">
        <v>100</v>
      </c>
      <c r="E1913" s="49" t="s">
        <v>1520</v>
      </c>
      <c r="F1913" s="68">
        <v>45892</v>
      </c>
      <c r="G1913" s="69" t="s">
        <v>475</v>
      </c>
      <c r="H1913" s="70">
        <v>1</v>
      </c>
      <c r="I1913" s="70"/>
      <c r="J1913" s="70"/>
      <c r="K1913" s="71">
        <v>42500.00000000016</v>
      </c>
      <c r="L1913" s="6" t="s">
        <v>513</v>
      </c>
      <c r="M1913" s="6" t="s">
        <v>580</v>
      </c>
      <c r="N1913" s="6">
        <v>0</v>
      </c>
      <c r="O1913" s="6"/>
      <c r="P1913" s="6"/>
    </row>
    <row r="1914" spans="1:16" ht="15.75" customHeight="1" x14ac:dyDescent="0.3">
      <c r="A1914" s="67">
        <v>1911</v>
      </c>
      <c r="B1914" s="67" t="s">
        <v>459</v>
      </c>
      <c r="C1914" s="49" t="s">
        <v>351</v>
      </c>
      <c r="D1914" s="49" t="s">
        <v>352</v>
      </c>
      <c r="E1914" s="49" t="s">
        <v>1521</v>
      </c>
      <c r="F1914" s="68">
        <v>45893</v>
      </c>
      <c r="G1914" s="69" t="s">
        <v>1522</v>
      </c>
      <c r="H1914" s="70">
        <v>34</v>
      </c>
      <c r="I1914" s="70"/>
      <c r="J1914" s="70"/>
      <c r="K1914" s="71">
        <v>240833.33333333425</v>
      </c>
      <c r="L1914" s="6" t="s">
        <v>713</v>
      </c>
      <c r="M1914" s="6" t="s">
        <v>917</v>
      </c>
      <c r="N1914" s="6">
        <v>0</v>
      </c>
      <c r="O1914" s="6"/>
      <c r="P1914" s="6"/>
    </row>
    <row r="1915" spans="1:16" ht="15.75" customHeight="1" x14ac:dyDescent="0.3">
      <c r="A1915" s="67">
        <v>1912</v>
      </c>
      <c r="B1915" s="67" t="s">
        <v>459</v>
      </c>
      <c r="C1915" s="49" t="s">
        <v>138</v>
      </c>
      <c r="D1915" s="49" t="s">
        <v>100</v>
      </c>
      <c r="E1915" s="49" t="s">
        <v>1523</v>
      </c>
      <c r="F1915" s="68">
        <v>45893</v>
      </c>
      <c r="G1915" s="69" t="s">
        <v>415</v>
      </c>
      <c r="H1915" s="70">
        <v>4</v>
      </c>
      <c r="I1915" s="70"/>
      <c r="J1915" s="70"/>
      <c r="K1915" s="71">
        <v>255000.00000000096</v>
      </c>
      <c r="L1915" s="6" t="s">
        <v>516</v>
      </c>
      <c r="M1915" s="6" t="s">
        <v>517</v>
      </c>
      <c r="N1915" s="6">
        <v>0</v>
      </c>
      <c r="O1915" s="6"/>
      <c r="P1915" s="6"/>
    </row>
    <row r="1916" spans="1:16" ht="15.75" customHeight="1" x14ac:dyDescent="0.3">
      <c r="A1916" s="67">
        <v>1913</v>
      </c>
      <c r="B1916" s="67" t="s">
        <v>459</v>
      </c>
      <c r="C1916" s="49" t="s">
        <v>238</v>
      </c>
      <c r="D1916" s="49" t="s">
        <v>352</v>
      </c>
      <c r="E1916" s="49" t="s">
        <v>1524</v>
      </c>
      <c r="F1916" s="68">
        <v>45894</v>
      </c>
      <c r="G1916" s="69" t="s">
        <v>1522</v>
      </c>
      <c r="H1916" s="70">
        <v>23</v>
      </c>
      <c r="I1916" s="70"/>
      <c r="J1916" s="70"/>
      <c r="K1916" s="71">
        <v>162916.66666666727</v>
      </c>
      <c r="L1916" s="6" t="s">
        <v>713</v>
      </c>
      <c r="M1916" s="6" t="s">
        <v>917</v>
      </c>
      <c r="N1916" s="6">
        <v>0</v>
      </c>
      <c r="O1916" s="6"/>
      <c r="P1916" s="6"/>
    </row>
    <row r="1917" spans="1:16" ht="15.75" customHeight="1" x14ac:dyDescent="0.3">
      <c r="A1917" s="67">
        <v>1914</v>
      </c>
      <c r="B1917" s="67" t="s">
        <v>535</v>
      </c>
      <c r="C1917" s="49" t="s">
        <v>138</v>
      </c>
      <c r="D1917" s="49" t="s">
        <v>100</v>
      </c>
      <c r="E1917" s="49" t="s">
        <v>1525</v>
      </c>
      <c r="F1917" s="68">
        <v>45894</v>
      </c>
      <c r="G1917" s="69" t="s">
        <v>415</v>
      </c>
      <c r="H1917" s="70">
        <v>3</v>
      </c>
      <c r="I1917" s="70"/>
      <c r="J1917" s="70"/>
      <c r="K1917" s="71">
        <v>182812.49999999965</v>
      </c>
      <c r="L1917" s="6" t="s">
        <v>516</v>
      </c>
      <c r="M1917" s="6" t="s">
        <v>517</v>
      </c>
      <c r="N1917" s="6">
        <v>0</v>
      </c>
      <c r="O1917" s="6"/>
      <c r="P1917" s="6"/>
    </row>
    <row r="1918" spans="1:16" ht="15.75" customHeight="1" x14ac:dyDescent="0.3">
      <c r="A1918" s="67">
        <v>1915</v>
      </c>
      <c r="B1918" s="67" t="s">
        <v>535</v>
      </c>
      <c r="C1918" s="49" t="s">
        <v>502</v>
      </c>
      <c r="D1918" s="49" t="s">
        <v>100</v>
      </c>
      <c r="E1918" s="49" t="s">
        <v>1526</v>
      </c>
      <c r="F1918" s="68">
        <v>45894</v>
      </c>
      <c r="G1918" s="69" t="s">
        <v>426</v>
      </c>
      <c r="H1918" s="70">
        <v>7</v>
      </c>
      <c r="I1918" s="70"/>
      <c r="J1918" s="70"/>
      <c r="K1918" s="71">
        <v>284374.99999999942</v>
      </c>
      <c r="L1918" s="6" t="s">
        <v>680</v>
      </c>
      <c r="M1918" s="6" t="s">
        <v>580</v>
      </c>
      <c r="N1918" s="6">
        <v>2</v>
      </c>
      <c r="O1918" s="6"/>
      <c r="P1918" s="6"/>
    </row>
    <row r="1919" spans="1:16" ht="15.75" customHeight="1" x14ac:dyDescent="0.3">
      <c r="A1919" s="67">
        <v>1916</v>
      </c>
      <c r="B1919" s="67" t="s">
        <v>499</v>
      </c>
      <c r="C1919" s="49" t="s">
        <v>502</v>
      </c>
      <c r="D1919" s="49" t="s">
        <v>100</v>
      </c>
      <c r="E1919" s="49" t="s">
        <v>1526</v>
      </c>
      <c r="F1919" s="68">
        <v>45894</v>
      </c>
      <c r="G1919" s="69" t="s">
        <v>426</v>
      </c>
      <c r="H1919" s="70">
        <v>6</v>
      </c>
      <c r="I1919" s="70"/>
      <c r="J1919" s="70"/>
      <c r="K1919" s="71">
        <v>239999.99999999977</v>
      </c>
      <c r="L1919" s="6" t="s">
        <v>507</v>
      </c>
      <c r="M1919" s="6" t="s">
        <v>505</v>
      </c>
      <c r="N1919" s="6">
        <v>1</v>
      </c>
      <c r="O1919" s="6"/>
      <c r="P1919" s="6"/>
    </row>
    <row r="1920" spans="1:16" ht="15.75" customHeight="1" x14ac:dyDescent="0.3">
      <c r="A1920" s="67">
        <v>1917</v>
      </c>
      <c r="B1920" s="67" t="s">
        <v>499</v>
      </c>
      <c r="C1920" s="49" t="s">
        <v>138</v>
      </c>
      <c r="D1920" s="49" t="s">
        <v>100</v>
      </c>
      <c r="E1920" s="49" t="s">
        <v>1525</v>
      </c>
      <c r="F1920" s="68">
        <v>45894</v>
      </c>
      <c r="G1920" s="69" t="s">
        <v>415</v>
      </c>
      <c r="H1920" s="70">
        <v>1</v>
      </c>
      <c r="I1920" s="70"/>
      <c r="J1920" s="70"/>
      <c r="K1920" s="71">
        <v>59999.999999999942</v>
      </c>
      <c r="L1920" s="6" t="s">
        <v>516</v>
      </c>
      <c r="M1920" s="6" t="s">
        <v>517</v>
      </c>
      <c r="N1920" s="6">
        <v>0</v>
      </c>
      <c r="O1920" s="6"/>
      <c r="P1920" s="6"/>
    </row>
    <row r="1921" spans="1:16" ht="15.75" customHeight="1" x14ac:dyDescent="0.3">
      <c r="A1921" s="67">
        <v>1918</v>
      </c>
      <c r="B1921" s="67" t="s">
        <v>501</v>
      </c>
      <c r="C1921" s="49" t="s">
        <v>138</v>
      </c>
      <c r="D1921" s="49" t="s">
        <v>100</v>
      </c>
      <c r="E1921" s="49" t="s">
        <v>1527</v>
      </c>
      <c r="F1921" s="68">
        <v>45894</v>
      </c>
      <c r="G1921" s="69" t="s">
        <v>415</v>
      </c>
      <c r="H1921" s="70">
        <v>6</v>
      </c>
      <c r="I1921" s="70"/>
      <c r="J1921" s="70"/>
      <c r="K1921" s="71">
        <v>359999.99999999965</v>
      </c>
      <c r="L1921" s="6" t="s">
        <v>543</v>
      </c>
      <c r="M1921" s="6" t="s">
        <v>517</v>
      </c>
      <c r="N1921" s="6">
        <v>0</v>
      </c>
      <c r="O1921" s="6"/>
      <c r="P1921" s="6"/>
    </row>
    <row r="1922" spans="1:16" ht="15.75" customHeight="1" x14ac:dyDescent="0.3">
      <c r="A1922" s="67">
        <v>1919</v>
      </c>
      <c r="B1922" s="67" t="s">
        <v>444</v>
      </c>
      <c r="C1922" s="49" t="s">
        <v>351</v>
      </c>
      <c r="D1922" s="49" t="s">
        <v>352</v>
      </c>
      <c r="E1922" s="49" t="s">
        <v>353</v>
      </c>
      <c r="F1922" s="68">
        <v>45892</v>
      </c>
      <c r="G1922" s="69" t="s">
        <v>1528</v>
      </c>
      <c r="H1922" s="70">
        <v>12</v>
      </c>
      <c r="I1922" s="70"/>
      <c r="J1922" s="70"/>
      <c r="K1922" s="71">
        <v>517500.00000000146</v>
      </c>
      <c r="L1922" s="6" t="s">
        <v>545</v>
      </c>
      <c r="M1922" s="6" t="s">
        <v>514</v>
      </c>
      <c r="N1922" s="6">
        <v>4</v>
      </c>
      <c r="O1922" s="6"/>
      <c r="P1922" s="6"/>
    </row>
    <row r="1923" spans="1:16" ht="15.75" customHeight="1" x14ac:dyDescent="0.3">
      <c r="A1923" s="67">
        <v>1920</v>
      </c>
      <c r="B1923" s="67" t="s">
        <v>444</v>
      </c>
      <c r="C1923" s="49" t="s">
        <v>351</v>
      </c>
      <c r="D1923" s="49" t="s">
        <v>352</v>
      </c>
      <c r="E1923" s="49" t="s">
        <v>353</v>
      </c>
      <c r="F1923" s="68">
        <v>45893</v>
      </c>
      <c r="G1923" s="69" t="s">
        <v>1529</v>
      </c>
      <c r="H1923" s="70">
        <v>14</v>
      </c>
      <c r="I1923" s="70"/>
      <c r="J1923" s="70"/>
      <c r="K1923" s="71">
        <v>201250.00000000055</v>
      </c>
      <c r="L1923" s="6" t="s">
        <v>1313</v>
      </c>
      <c r="M1923" s="6" t="s">
        <v>514</v>
      </c>
      <c r="N1923" s="6">
        <v>4</v>
      </c>
      <c r="O1923" s="6"/>
      <c r="P1923" s="6"/>
    </row>
    <row r="1924" spans="1:16" ht="15.75" customHeight="1" x14ac:dyDescent="0.3">
      <c r="A1924" s="67">
        <v>1921</v>
      </c>
      <c r="B1924" s="67" t="s">
        <v>444</v>
      </c>
      <c r="C1924" s="49" t="s">
        <v>351</v>
      </c>
      <c r="D1924" s="49" t="s">
        <v>352</v>
      </c>
      <c r="E1924" s="49" t="s">
        <v>353</v>
      </c>
      <c r="F1924" s="68">
        <v>45893</v>
      </c>
      <c r="G1924" s="69" t="s">
        <v>1530</v>
      </c>
      <c r="H1924" s="70">
        <v>2</v>
      </c>
      <c r="I1924" s="70"/>
      <c r="J1924" s="70"/>
      <c r="K1924" s="71">
        <v>86250.000000000233</v>
      </c>
      <c r="L1924" s="6" t="s">
        <v>1313</v>
      </c>
      <c r="M1924" s="6" t="s">
        <v>514</v>
      </c>
      <c r="N1924" s="6">
        <v>0</v>
      </c>
      <c r="O1924" s="6"/>
      <c r="P1924" s="6"/>
    </row>
    <row r="1925" spans="1:16" ht="15.75" customHeight="1" x14ac:dyDescent="0.3">
      <c r="A1925" s="67">
        <v>1922</v>
      </c>
      <c r="B1925" s="67" t="s">
        <v>471</v>
      </c>
      <c r="C1925" s="49" t="s">
        <v>351</v>
      </c>
      <c r="D1925" s="49" t="s">
        <v>352</v>
      </c>
      <c r="E1925" s="49" t="s">
        <v>353</v>
      </c>
      <c r="F1925" s="68">
        <v>45891</v>
      </c>
      <c r="G1925" s="69" t="s">
        <v>1530</v>
      </c>
      <c r="H1925" s="70">
        <v>2</v>
      </c>
      <c r="I1925" s="70"/>
      <c r="J1925" s="70"/>
      <c r="K1925" s="71">
        <v>86250.000000000233</v>
      </c>
      <c r="L1925" s="6" t="s">
        <v>680</v>
      </c>
      <c r="M1925" s="6" t="s">
        <v>514</v>
      </c>
      <c r="N1925" s="6">
        <v>0</v>
      </c>
      <c r="O1925" s="6"/>
      <c r="P1925" s="6"/>
    </row>
    <row r="1926" spans="1:16" ht="15.75" customHeight="1" x14ac:dyDescent="0.3">
      <c r="A1926" s="67">
        <v>1923</v>
      </c>
      <c r="B1926" s="67" t="s">
        <v>471</v>
      </c>
      <c r="C1926" s="49" t="s">
        <v>351</v>
      </c>
      <c r="D1926" s="49" t="s">
        <v>352</v>
      </c>
      <c r="E1926" s="49" t="s">
        <v>353</v>
      </c>
      <c r="F1926" s="68">
        <v>45892</v>
      </c>
      <c r="G1926" s="69" t="s">
        <v>1529</v>
      </c>
      <c r="H1926" s="70">
        <v>5</v>
      </c>
      <c r="I1926" s="70"/>
      <c r="J1926" s="70"/>
      <c r="K1926" s="71">
        <v>71875.000000000204</v>
      </c>
      <c r="L1926" s="6" t="s">
        <v>504</v>
      </c>
      <c r="M1926" s="6" t="s">
        <v>514</v>
      </c>
      <c r="N1926" s="6">
        <v>0</v>
      </c>
      <c r="O1926" s="6"/>
      <c r="P1926" s="6"/>
    </row>
    <row r="1927" spans="1:16" ht="15.75" customHeight="1" x14ac:dyDescent="0.3">
      <c r="A1927" s="67">
        <v>1924</v>
      </c>
      <c r="B1927" s="67" t="s">
        <v>471</v>
      </c>
      <c r="C1927" s="49" t="s">
        <v>351</v>
      </c>
      <c r="D1927" s="49" t="s">
        <v>352</v>
      </c>
      <c r="E1927" s="49" t="s">
        <v>353</v>
      </c>
      <c r="F1927" s="68">
        <v>45892</v>
      </c>
      <c r="G1927" s="69" t="s">
        <v>1530</v>
      </c>
      <c r="H1927" s="70">
        <v>4</v>
      </c>
      <c r="I1927" s="70"/>
      <c r="J1927" s="70"/>
      <c r="K1927" s="71">
        <v>172500.00000000047</v>
      </c>
      <c r="L1927" s="6" t="s">
        <v>504</v>
      </c>
      <c r="M1927" s="6" t="s">
        <v>514</v>
      </c>
      <c r="N1927" s="6">
        <v>0</v>
      </c>
      <c r="O1927" s="6"/>
      <c r="P1927" s="6"/>
    </row>
    <row r="1928" spans="1:16" ht="15.75" customHeight="1" x14ac:dyDescent="0.3">
      <c r="A1928" s="67">
        <v>1925</v>
      </c>
      <c r="B1928" s="67" t="s">
        <v>471</v>
      </c>
      <c r="C1928" s="49" t="s">
        <v>138</v>
      </c>
      <c r="D1928" s="49" t="s">
        <v>100</v>
      </c>
      <c r="E1928" s="49" t="s">
        <v>1531</v>
      </c>
      <c r="F1928" s="68">
        <v>45894</v>
      </c>
      <c r="G1928" s="69" t="s">
        <v>415</v>
      </c>
      <c r="H1928" s="70">
        <v>6</v>
      </c>
      <c r="I1928" s="70"/>
      <c r="J1928" s="70"/>
      <c r="K1928" s="71">
        <v>388125.00000000105</v>
      </c>
      <c r="L1928" s="6" t="s">
        <v>516</v>
      </c>
      <c r="M1928" s="6" t="s">
        <v>517</v>
      </c>
      <c r="N1928" s="6">
        <v>0</v>
      </c>
      <c r="O1928" s="6"/>
      <c r="P1928" s="6"/>
    </row>
    <row r="1929" spans="1:16" ht="15.75" customHeight="1" x14ac:dyDescent="0.3">
      <c r="A1929" s="67">
        <v>1926</v>
      </c>
      <c r="B1929" s="67" t="s">
        <v>471</v>
      </c>
      <c r="C1929" s="49" t="s">
        <v>502</v>
      </c>
      <c r="D1929" s="49" t="s">
        <v>100</v>
      </c>
      <c r="E1929" s="49" t="s">
        <v>1532</v>
      </c>
      <c r="F1929" s="68">
        <v>45894</v>
      </c>
      <c r="G1929" s="69" t="s">
        <v>426</v>
      </c>
      <c r="H1929" s="70">
        <v>6</v>
      </c>
      <c r="I1929" s="70"/>
      <c r="J1929" s="70"/>
      <c r="K1929" s="71">
        <v>258750.00000000073</v>
      </c>
      <c r="L1929" s="6" t="s">
        <v>516</v>
      </c>
      <c r="M1929" s="6" t="s">
        <v>517</v>
      </c>
      <c r="N1929" s="6">
        <v>0</v>
      </c>
      <c r="O1929" s="6"/>
      <c r="P1929" s="6"/>
    </row>
    <row r="1930" spans="1:16" ht="15.75" customHeight="1" x14ac:dyDescent="0.3">
      <c r="A1930" s="67">
        <v>1927</v>
      </c>
      <c r="B1930" s="67" t="s">
        <v>463</v>
      </c>
      <c r="C1930" s="49" t="s">
        <v>125</v>
      </c>
      <c r="D1930" s="49" t="s">
        <v>102</v>
      </c>
      <c r="E1930" s="49" t="s">
        <v>1533</v>
      </c>
      <c r="F1930" s="68">
        <v>45894</v>
      </c>
      <c r="G1930" s="69" t="s">
        <v>415</v>
      </c>
      <c r="H1930" s="70">
        <v>9</v>
      </c>
      <c r="I1930" s="70"/>
      <c r="J1930" s="70"/>
      <c r="K1930" s="71">
        <v>166243.74999999936</v>
      </c>
      <c r="L1930" s="6" t="s">
        <v>526</v>
      </c>
      <c r="M1930" s="6" t="s">
        <v>1474</v>
      </c>
      <c r="N1930" s="6">
        <v>1</v>
      </c>
      <c r="O1930" s="6"/>
      <c r="P1930" s="6"/>
    </row>
    <row r="1931" spans="1:16" ht="15.75" customHeight="1" x14ac:dyDescent="0.3">
      <c r="A1931" s="67">
        <v>1928</v>
      </c>
      <c r="B1931" s="67" t="s">
        <v>463</v>
      </c>
      <c r="C1931" s="49" t="s">
        <v>128</v>
      </c>
      <c r="D1931" s="49" t="s">
        <v>102</v>
      </c>
      <c r="E1931" s="49" t="s">
        <v>1534</v>
      </c>
      <c r="F1931" s="68">
        <v>45894</v>
      </c>
      <c r="G1931" s="69" t="s">
        <v>758</v>
      </c>
      <c r="H1931" s="70">
        <v>2</v>
      </c>
      <c r="I1931" s="70"/>
      <c r="J1931" s="70"/>
      <c r="K1931" s="71">
        <v>669999.99999999744</v>
      </c>
      <c r="L1931" s="6" t="s">
        <v>526</v>
      </c>
      <c r="M1931" s="6" t="s">
        <v>669</v>
      </c>
      <c r="N1931" s="6">
        <v>0</v>
      </c>
      <c r="O1931" s="6"/>
      <c r="P1931" s="6"/>
    </row>
    <row r="1932" spans="1:16" ht="15.75" customHeight="1" x14ac:dyDescent="0.3">
      <c r="A1932" s="67">
        <v>1929</v>
      </c>
      <c r="B1932" s="67" t="s">
        <v>413</v>
      </c>
      <c r="C1932" s="49" t="s">
        <v>138</v>
      </c>
      <c r="D1932" s="49" t="s">
        <v>100</v>
      </c>
      <c r="E1932" s="49" t="s">
        <v>1535</v>
      </c>
      <c r="F1932" s="68">
        <v>45894</v>
      </c>
      <c r="G1932" s="69" t="s">
        <v>415</v>
      </c>
      <c r="H1932" s="70">
        <v>6</v>
      </c>
      <c r="I1932" s="70"/>
      <c r="J1932" s="70"/>
      <c r="K1932" s="71">
        <v>371249.99999999895</v>
      </c>
      <c r="L1932" s="6" t="s">
        <v>554</v>
      </c>
      <c r="M1932" s="6" t="s">
        <v>517</v>
      </c>
      <c r="N1932" s="6">
        <v>0</v>
      </c>
      <c r="O1932" s="6"/>
      <c r="P1932" s="6"/>
    </row>
    <row r="1933" spans="1:16" ht="15.75" customHeight="1" x14ac:dyDescent="0.3">
      <c r="A1933" s="67">
        <v>1930</v>
      </c>
      <c r="B1933" s="67" t="s">
        <v>444</v>
      </c>
      <c r="C1933" s="49" t="s">
        <v>351</v>
      </c>
      <c r="D1933" s="49" t="s">
        <v>352</v>
      </c>
      <c r="E1933" s="49" t="s">
        <v>353</v>
      </c>
      <c r="F1933" s="68">
        <v>45894</v>
      </c>
      <c r="G1933" s="69" t="s">
        <v>1536</v>
      </c>
      <c r="H1933" s="70">
        <v>9</v>
      </c>
      <c r="I1933" s="70"/>
      <c r="J1933" s="70"/>
      <c r="K1933" s="71">
        <v>194062.50000000052</v>
      </c>
      <c r="L1933" s="6" t="s">
        <v>713</v>
      </c>
      <c r="M1933" s="6" t="s">
        <v>917</v>
      </c>
      <c r="N1933" s="6">
        <v>1</v>
      </c>
      <c r="O1933" s="6"/>
      <c r="P1933" s="6"/>
    </row>
    <row r="1934" spans="1:16" ht="15.75" customHeight="1" x14ac:dyDescent="0.3">
      <c r="A1934" s="67">
        <v>1931</v>
      </c>
      <c r="B1934" s="67" t="s">
        <v>444</v>
      </c>
      <c r="C1934" s="49" t="s">
        <v>137</v>
      </c>
      <c r="D1934" s="49" t="s">
        <v>100</v>
      </c>
      <c r="E1934" s="49" t="s">
        <v>1537</v>
      </c>
      <c r="F1934" s="68">
        <v>45894</v>
      </c>
      <c r="G1934" s="69" t="s">
        <v>415</v>
      </c>
      <c r="H1934" s="70">
        <v>6</v>
      </c>
      <c r="I1934" s="70"/>
      <c r="J1934" s="70"/>
      <c r="K1934" s="71">
        <v>1293750.0000000035</v>
      </c>
      <c r="L1934" s="6" t="s">
        <v>543</v>
      </c>
      <c r="M1934" s="6" t="s">
        <v>517</v>
      </c>
      <c r="N1934" s="6">
        <v>0</v>
      </c>
      <c r="O1934" s="6"/>
      <c r="P1934" s="6"/>
    </row>
    <row r="1935" spans="1:16" ht="15.75" customHeight="1" x14ac:dyDescent="0.3">
      <c r="A1935" s="67">
        <v>1932</v>
      </c>
      <c r="B1935" s="67" t="s">
        <v>444</v>
      </c>
      <c r="C1935" s="49" t="s">
        <v>138</v>
      </c>
      <c r="D1935" s="49" t="s">
        <v>100</v>
      </c>
      <c r="E1935" s="49" t="s">
        <v>1538</v>
      </c>
      <c r="F1935" s="68">
        <v>45894</v>
      </c>
      <c r="G1935" s="69" t="s">
        <v>415</v>
      </c>
      <c r="H1935" s="70">
        <v>1</v>
      </c>
      <c r="I1935" s="70"/>
      <c r="J1935" s="70"/>
      <c r="K1935" s="71">
        <v>64687.500000000182</v>
      </c>
      <c r="L1935" s="6" t="s">
        <v>713</v>
      </c>
      <c r="M1935" s="6" t="s">
        <v>917</v>
      </c>
      <c r="N1935" s="6">
        <v>0</v>
      </c>
      <c r="O1935" s="6"/>
      <c r="P1935" s="6"/>
    </row>
    <row r="1936" spans="1:16" ht="15.75" customHeight="1" x14ac:dyDescent="0.3">
      <c r="A1936" s="67">
        <v>1933</v>
      </c>
      <c r="B1936" s="67" t="s">
        <v>490</v>
      </c>
      <c r="C1936" s="49" t="s">
        <v>351</v>
      </c>
      <c r="D1936" s="49" t="s">
        <v>352</v>
      </c>
      <c r="E1936" s="49" t="s">
        <v>353</v>
      </c>
      <c r="F1936" s="68">
        <v>45894</v>
      </c>
      <c r="G1936" s="69" t="s">
        <v>1528</v>
      </c>
      <c r="H1936" s="70">
        <v>6</v>
      </c>
      <c r="I1936" s="70"/>
      <c r="J1936" s="70"/>
      <c r="K1936" s="71">
        <v>247499.99999999927</v>
      </c>
      <c r="L1936" s="6" t="s">
        <v>545</v>
      </c>
      <c r="M1936" s="6" t="s">
        <v>514</v>
      </c>
      <c r="N1936" s="6">
        <v>3</v>
      </c>
      <c r="O1936" s="6"/>
      <c r="P1936" s="6"/>
    </row>
    <row r="1937" spans="1:16" ht="15.75" customHeight="1" x14ac:dyDescent="0.3">
      <c r="A1937" s="67">
        <v>1934</v>
      </c>
      <c r="B1937" s="67" t="s">
        <v>490</v>
      </c>
      <c r="C1937" s="49" t="s">
        <v>351</v>
      </c>
      <c r="D1937" s="49" t="s">
        <v>352</v>
      </c>
      <c r="E1937" s="49" t="s">
        <v>353</v>
      </c>
      <c r="F1937" s="68">
        <v>45894</v>
      </c>
      <c r="G1937" s="69" t="s">
        <v>1539</v>
      </c>
      <c r="H1937" s="70">
        <v>6</v>
      </c>
      <c r="I1937" s="70"/>
      <c r="J1937" s="70"/>
      <c r="K1937" s="71">
        <v>247499.99999999927</v>
      </c>
      <c r="L1937" s="6" t="s">
        <v>545</v>
      </c>
      <c r="M1937" s="6" t="s">
        <v>514</v>
      </c>
      <c r="N1937" s="6">
        <v>3</v>
      </c>
      <c r="O1937" s="6"/>
      <c r="P1937" s="6"/>
    </row>
    <row r="1938" spans="1:16" ht="15.75" customHeight="1" x14ac:dyDescent="0.3">
      <c r="A1938" s="67">
        <v>1935</v>
      </c>
      <c r="B1938" s="67" t="s">
        <v>490</v>
      </c>
      <c r="C1938" s="49" t="s">
        <v>138</v>
      </c>
      <c r="D1938" s="49" t="s">
        <v>100</v>
      </c>
      <c r="E1938" s="49" t="s">
        <v>1540</v>
      </c>
      <c r="F1938" s="68">
        <v>45894</v>
      </c>
      <c r="G1938" s="69" t="s">
        <v>415</v>
      </c>
      <c r="H1938" s="70">
        <v>6</v>
      </c>
      <c r="I1938" s="70"/>
      <c r="J1938" s="70"/>
      <c r="K1938" s="71">
        <v>371249.99999999895</v>
      </c>
      <c r="L1938" s="6" t="s">
        <v>516</v>
      </c>
      <c r="M1938" s="6" t="s">
        <v>517</v>
      </c>
      <c r="N1938" s="6">
        <v>0</v>
      </c>
      <c r="O1938" s="6"/>
      <c r="P1938" s="6"/>
    </row>
    <row r="1939" spans="1:16" ht="15.75" customHeight="1" x14ac:dyDescent="0.3">
      <c r="A1939" s="67">
        <v>1936</v>
      </c>
      <c r="B1939" s="67" t="s">
        <v>490</v>
      </c>
      <c r="C1939" s="49" t="s">
        <v>138</v>
      </c>
      <c r="D1939" s="49" t="s">
        <v>100</v>
      </c>
      <c r="E1939" s="49" t="s">
        <v>1540</v>
      </c>
      <c r="F1939" s="68">
        <v>45894</v>
      </c>
      <c r="G1939" s="69" t="s">
        <v>415</v>
      </c>
      <c r="H1939" s="70">
        <v>5</v>
      </c>
      <c r="I1939" s="70"/>
      <c r="J1939" s="70"/>
      <c r="K1939" s="71">
        <v>309374.99999999913</v>
      </c>
      <c r="L1939" s="6" t="s">
        <v>516</v>
      </c>
      <c r="M1939" s="6" t="s">
        <v>517</v>
      </c>
      <c r="N1939" s="6">
        <v>0</v>
      </c>
      <c r="O1939" s="6"/>
      <c r="P1939" s="6"/>
    </row>
    <row r="1940" spans="1:16" ht="15.75" customHeight="1" x14ac:dyDescent="0.3">
      <c r="A1940" s="67">
        <v>1937</v>
      </c>
      <c r="B1940" s="67" t="s">
        <v>430</v>
      </c>
      <c r="C1940" s="49" t="s">
        <v>138</v>
      </c>
      <c r="D1940" s="49" t="s">
        <v>100</v>
      </c>
      <c r="E1940" s="49" t="s">
        <v>1541</v>
      </c>
      <c r="F1940" s="68">
        <v>45893</v>
      </c>
      <c r="G1940" s="69" t="s">
        <v>415</v>
      </c>
      <c r="H1940" s="70">
        <v>2</v>
      </c>
      <c r="I1940" s="70"/>
      <c r="J1940" s="70"/>
      <c r="K1940" s="71">
        <v>116250.00000000012</v>
      </c>
      <c r="L1940" s="6" t="s">
        <v>554</v>
      </c>
      <c r="M1940" s="6" t="s">
        <v>517</v>
      </c>
      <c r="N1940" s="6">
        <v>0</v>
      </c>
      <c r="O1940" s="6"/>
      <c r="P1940" s="6"/>
    </row>
    <row r="1941" spans="1:16" ht="15.75" customHeight="1" x14ac:dyDescent="0.3">
      <c r="A1941" s="67">
        <v>1938</v>
      </c>
      <c r="B1941" s="67" t="s">
        <v>430</v>
      </c>
      <c r="C1941" s="49" t="s">
        <v>138</v>
      </c>
      <c r="D1941" s="49" t="s">
        <v>100</v>
      </c>
      <c r="E1941" s="49" t="s">
        <v>1541</v>
      </c>
      <c r="F1941" s="68">
        <v>45894</v>
      </c>
      <c r="G1941" s="69" t="s">
        <v>415</v>
      </c>
      <c r="H1941" s="70">
        <v>5</v>
      </c>
      <c r="I1941" s="70"/>
      <c r="J1941" s="70"/>
      <c r="K1941" s="71">
        <v>290625.00000000029</v>
      </c>
      <c r="L1941" s="6" t="s">
        <v>554</v>
      </c>
      <c r="M1941" s="6" t="s">
        <v>517</v>
      </c>
      <c r="N1941" s="6">
        <v>0</v>
      </c>
      <c r="O1941" s="6"/>
      <c r="P1941" s="6"/>
    </row>
    <row r="1942" spans="1:16" ht="15.75" customHeight="1" x14ac:dyDescent="0.3">
      <c r="A1942" s="67">
        <v>1939</v>
      </c>
      <c r="B1942" s="67" t="s">
        <v>430</v>
      </c>
      <c r="C1942" s="49" t="s">
        <v>162</v>
      </c>
      <c r="D1942" s="49" t="s">
        <v>100</v>
      </c>
      <c r="E1942" s="49" t="s">
        <v>1542</v>
      </c>
      <c r="F1942" s="68">
        <v>45894</v>
      </c>
      <c r="G1942" s="69" t="s">
        <v>454</v>
      </c>
      <c r="H1942" s="70">
        <v>76</v>
      </c>
      <c r="I1942" s="70"/>
      <c r="J1942" s="70"/>
      <c r="K1942" s="71">
        <v>98166.666666666773</v>
      </c>
      <c r="L1942" s="6" t="s">
        <v>680</v>
      </c>
      <c r="M1942" s="6" t="s">
        <v>505</v>
      </c>
      <c r="N1942" s="6">
        <v>1</v>
      </c>
      <c r="O1942" s="6"/>
      <c r="P1942" s="6"/>
    </row>
    <row r="1943" spans="1:16" ht="15.75" customHeight="1" x14ac:dyDescent="0.3">
      <c r="A1943" s="67">
        <v>1940</v>
      </c>
      <c r="B1943" s="67" t="s">
        <v>497</v>
      </c>
      <c r="C1943" s="49" t="s">
        <v>360</v>
      </c>
      <c r="D1943" s="49" t="s">
        <v>100</v>
      </c>
      <c r="E1943" s="49" t="s">
        <v>361</v>
      </c>
      <c r="F1943" s="68">
        <v>45894</v>
      </c>
      <c r="G1943" s="69" t="s">
        <v>1543</v>
      </c>
      <c r="H1943" s="70">
        <v>1</v>
      </c>
      <c r="I1943" s="70"/>
      <c r="J1943" s="70"/>
      <c r="K1943" s="71">
        <v>215625.00000000061</v>
      </c>
      <c r="L1943" s="6" t="s">
        <v>509</v>
      </c>
      <c r="M1943" s="74" t="s">
        <v>510</v>
      </c>
      <c r="N1943" s="6">
        <v>1</v>
      </c>
      <c r="O1943" s="6"/>
      <c r="P1943" s="6"/>
    </row>
    <row r="1944" spans="1:16" ht="15.75" customHeight="1" x14ac:dyDescent="0.3">
      <c r="A1944" s="67">
        <v>1941</v>
      </c>
      <c r="B1944" s="67" t="s">
        <v>497</v>
      </c>
      <c r="C1944" s="49" t="s">
        <v>354</v>
      </c>
      <c r="D1944" s="49" t="s">
        <v>100</v>
      </c>
      <c r="E1944" s="49" t="s">
        <v>355</v>
      </c>
      <c r="F1944" s="68">
        <v>45894</v>
      </c>
      <c r="G1944" s="69" t="s">
        <v>1544</v>
      </c>
      <c r="H1944" s="70">
        <v>2</v>
      </c>
      <c r="I1944" s="70"/>
      <c r="J1944" s="70"/>
      <c r="K1944" s="71">
        <v>172500.00000000047</v>
      </c>
      <c r="L1944" s="6" t="s">
        <v>509</v>
      </c>
      <c r="M1944" s="6" t="s">
        <v>505</v>
      </c>
      <c r="N1944" s="6">
        <v>1</v>
      </c>
      <c r="O1944" s="6"/>
      <c r="P1944" s="6"/>
    </row>
    <row r="1945" spans="1:16" ht="15.75" customHeight="1" x14ac:dyDescent="0.3">
      <c r="A1945" s="67">
        <v>1942</v>
      </c>
      <c r="B1945" s="67" t="s">
        <v>497</v>
      </c>
      <c r="C1945" s="49" t="s">
        <v>138</v>
      </c>
      <c r="D1945" s="49" t="s">
        <v>100</v>
      </c>
      <c r="E1945" s="49" t="s">
        <v>1545</v>
      </c>
      <c r="F1945" s="68">
        <v>45894</v>
      </c>
      <c r="G1945" s="69" t="s">
        <v>415</v>
      </c>
      <c r="H1945" s="70">
        <v>6</v>
      </c>
      <c r="I1945" s="70"/>
      <c r="J1945" s="70"/>
      <c r="K1945" s="71">
        <v>388125.00000000105</v>
      </c>
      <c r="L1945" s="6" t="s">
        <v>516</v>
      </c>
      <c r="M1945" s="6" t="s">
        <v>517</v>
      </c>
      <c r="N1945" s="6">
        <v>0</v>
      </c>
      <c r="O1945" s="6"/>
      <c r="P1945" s="6"/>
    </row>
    <row r="1946" spans="1:16" ht="15.75" customHeight="1" x14ac:dyDescent="0.3">
      <c r="A1946" s="67">
        <v>1943</v>
      </c>
      <c r="B1946" s="67" t="s">
        <v>463</v>
      </c>
      <c r="C1946" s="49" t="s">
        <v>351</v>
      </c>
      <c r="D1946" s="49" t="s">
        <v>352</v>
      </c>
      <c r="E1946" s="49" t="s">
        <v>353</v>
      </c>
      <c r="F1946" s="68">
        <v>45893</v>
      </c>
      <c r="G1946" s="69" t="s">
        <v>1530</v>
      </c>
      <c r="H1946" s="70">
        <v>6</v>
      </c>
      <c r="I1946" s="70"/>
      <c r="J1946" s="70"/>
      <c r="K1946" s="71">
        <v>237600</v>
      </c>
      <c r="L1946" s="6" t="s">
        <v>504</v>
      </c>
      <c r="M1946" s="6" t="s">
        <v>514</v>
      </c>
      <c r="N1946" s="6">
        <v>6</v>
      </c>
      <c r="O1946" s="6"/>
      <c r="P1946" s="6"/>
    </row>
    <row r="1947" spans="1:16" ht="15.75" customHeight="1" x14ac:dyDescent="0.3">
      <c r="A1947" s="67">
        <v>1944</v>
      </c>
      <c r="B1947" s="67" t="s">
        <v>413</v>
      </c>
      <c r="C1947" s="49" t="s">
        <v>356</v>
      </c>
      <c r="D1947" s="49" t="s">
        <v>100</v>
      </c>
      <c r="E1947" s="49" t="s">
        <v>357</v>
      </c>
      <c r="F1947" s="68">
        <v>45893</v>
      </c>
      <c r="G1947" s="69" t="s">
        <v>1546</v>
      </c>
      <c r="H1947" s="70">
        <v>1</v>
      </c>
      <c r="I1947" s="70"/>
      <c r="J1947" s="70"/>
      <c r="K1947" s="71">
        <v>79200</v>
      </c>
      <c r="L1947" s="6" t="s">
        <v>509</v>
      </c>
      <c r="M1947" s="6" t="s">
        <v>505</v>
      </c>
      <c r="N1947" s="6">
        <v>1</v>
      </c>
      <c r="O1947" s="6"/>
      <c r="P1947" s="6"/>
    </row>
    <row r="1948" spans="1:16" ht="15.75" customHeight="1" x14ac:dyDescent="0.3">
      <c r="A1948" s="67">
        <v>1945</v>
      </c>
      <c r="B1948" s="67" t="s">
        <v>497</v>
      </c>
      <c r="C1948" s="49" t="s">
        <v>356</v>
      </c>
      <c r="D1948" s="49" t="s">
        <v>100</v>
      </c>
      <c r="E1948" s="49" t="s">
        <v>357</v>
      </c>
      <c r="F1948" s="68">
        <v>45893</v>
      </c>
      <c r="G1948" s="69" t="s">
        <v>1546</v>
      </c>
      <c r="H1948" s="70">
        <v>1</v>
      </c>
      <c r="I1948" s="70"/>
      <c r="J1948" s="70"/>
      <c r="K1948" s="71">
        <v>79200</v>
      </c>
      <c r="L1948" s="6" t="s">
        <v>509</v>
      </c>
      <c r="M1948" s="6" t="s">
        <v>505</v>
      </c>
      <c r="N1948" s="6">
        <v>1</v>
      </c>
      <c r="O1948" s="6"/>
      <c r="P1948" s="6"/>
    </row>
    <row r="1949" spans="1:16" ht="15.75" customHeight="1" x14ac:dyDescent="0.3">
      <c r="A1949" s="67">
        <v>1946</v>
      </c>
      <c r="B1949" s="67" t="s">
        <v>430</v>
      </c>
      <c r="C1949" s="49" t="s">
        <v>502</v>
      </c>
      <c r="D1949" s="49" t="s">
        <v>100</v>
      </c>
      <c r="E1949" s="49" t="s">
        <v>1547</v>
      </c>
      <c r="F1949" s="68">
        <v>45893</v>
      </c>
      <c r="G1949" s="69" t="s">
        <v>426</v>
      </c>
      <c r="H1949" s="70">
        <v>4</v>
      </c>
      <c r="I1949" s="70"/>
      <c r="J1949" s="70"/>
      <c r="K1949" s="71">
        <v>144000</v>
      </c>
      <c r="L1949" s="6" t="s">
        <v>680</v>
      </c>
      <c r="M1949" s="6" t="s">
        <v>505</v>
      </c>
      <c r="N1949" s="6">
        <v>4</v>
      </c>
      <c r="O1949" s="6"/>
      <c r="P1949" s="6"/>
    </row>
    <row r="1950" spans="1:16" ht="15.75" customHeight="1" x14ac:dyDescent="0.3">
      <c r="A1950" s="67">
        <v>1947</v>
      </c>
      <c r="B1950" s="67" t="s">
        <v>501</v>
      </c>
      <c r="C1950" s="49" t="s">
        <v>351</v>
      </c>
      <c r="D1950" s="49" t="s">
        <v>352</v>
      </c>
      <c r="E1950" s="49" t="s">
        <v>353</v>
      </c>
      <c r="F1950" s="68">
        <v>45894</v>
      </c>
      <c r="G1950" s="69" t="s">
        <v>1530</v>
      </c>
      <c r="H1950" s="70">
        <v>3</v>
      </c>
      <c r="I1950" s="70"/>
      <c r="J1950" s="70"/>
      <c r="K1950" s="71">
        <v>118800</v>
      </c>
      <c r="L1950" s="6" t="s">
        <v>576</v>
      </c>
      <c r="M1950" s="6" t="s">
        <v>514</v>
      </c>
      <c r="N1950" s="6">
        <v>6</v>
      </c>
      <c r="O1950" s="6"/>
      <c r="P1950" s="6"/>
    </row>
    <row r="1951" spans="1:16" ht="15.75" customHeight="1" x14ac:dyDescent="0.3">
      <c r="A1951" s="67">
        <v>1948</v>
      </c>
      <c r="B1951" s="67" t="s">
        <v>535</v>
      </c>
      <c r="C1951" s="49" t="s">
        <v>351</v>
      </c>
      <c r="D1951" s="49" t="s">
        <v>352</v>
      </c>
      <c r="E1951" s="49" t="s">
        <v>353</v>
      </c>
      <c r="F1951" s="68">
        <v>45893</v>
      </c>
      <c r="G1951" s="69" t="s">
        <v>1530</v>
      </c>
      <c r="H1951" s="70">
        <v>5</v>
      </c>
      <c r="I1951" s="70"/>
      <c r="J1951" s="70"/>
      <c r="K1951" s="71">
        <v>198000</v>
      </c>
      <c r="L1951" s="6" t="s">
        <v>1313</v>
      </c>
      <c r="M1951" s="6" t="s">
        <v>514</v>
      </c>
      <c r="N1951" s="6">
        <v>6</v>
      </c>
      <c r="O1951" s="6"/>
      <c r="P1951" s="6"/>
    </row>
    <row r="1952" spans="1:16" ht="15.75" customHeight="1" x14ac:dyDescent="0.3">
      <c r="A1952" s="67">
        <v>1949</v>
      </c>
      <c r="B1952" s="67" t="s">
        <v>501</v>
      </c>
      <c r="C1952" s="49" t="s">
        <v>126</v>
      </c>
      <c r="D1952" s="49" t="s">
        <v>102</v>
      </c>
      <c r="E1952" s="49" t="s">
        <v>1548</v>
      </c>
      <c r="F1952" s="68">
        <v>45895</v>
      </c>
      <c r="G1952" s="69" t="s">
        <v>415</v>
      </c>
      <c r="H1952" s="70">
        <v>6</v>
      </c>
      <c r="I1952" s="70"/>
      <c r="J1952" s="70"/>
      <c r="K1952" s="71">
        <v>128533.33333333321</v>
      </c>
      <c r="L1952" s="6" t="s">
        <v>526</v>
      </c>
      <c r="M1952" s="6" t="s">
        <v>736</v>
      </c>
      <c r="N1952" s="6">
        <v>0</v>
      </c>
      <c r="O1952" s="6"/>
      <c r="P1952" s="6"/>
    </row>
    <row r="1953" spans="1:16" ht="15.75" customHeight="1" x14ac:dyDescent="0.3">
      <c r="A1953" s="67">
        <v>1950</v>
      </c>
      <c r="B1953" s="67" t="s">
        <v>501</v>
      </c>
      <c r="C1953" s="49" t="s">
        <v>125</v>
      </c>
      <c r="D1953" s="49" t="s">
        <v>102</v>
      </c>
      <c r="E1953" s="49" t="s">
        <v>1549</v>
      </c>
      <c r="F1953" s="68">
        <v>45895</v>
      </c>
      <c r="G1953" s="69" t="s">
        <v>415</v>
      </c>
      <c r="H1953" s="70">
        <v>3</v>
      </c>
      <c r="I1953" s="70"/>
      <c r="J1953" s="70"/>
      <c r="K1953" s="71">
        <v>52933.333333333278</v>
      </c>
      <c r="L1953" s="6" t="s">
        <v>526</v>
      </c>
      <c r="M1953" s="6" t="s">
        <v>736</v>
      </c>
      <c r="N1953" s="6">
        <v>0</v>
      </c>
      <c r="O1953" s="6"/>
      <c r="P1953" s="6"/>
    </row>
    <row r="1954" spans="1:16" ht="15.75" customHeight="1" x14ac:dyDescent="0.3">
      <c r="A1954" s="67">
        <v>1951</v>
      </c>
      <c r="B1954" s="67" t="s">
        <v>501</v>
      </c>
      <c r="C1954" s="49" t="s">
        <v>138</v>
      </c>
      <c r="D1954" s="49" t="s">
        <v>100</v>
      </c>
      <c r="E1954" s="49" t="s">
        <v>1550</v>
      </c>
      <c r="F1954" s="68">
        <v>45895</v>
      </c>
      <c r="G1954" s="69" t="s">
        <v>415</v>
      </c>
      <c r="H1954" s="70">
        <v>6</v>
      </c>
      <c r="I1954" s="70"/>
      <c r="J1954" s="70"/>
      <c r="K1954" s="71">
        <v>359999.99999999965</v>
      </c>
      <c r="L1954" s="6" t="s">
        <v>526</v>
      </c>
      <c r="M1954" s="6" t="s">
        <v>517</v>
      </c>
      <c r="N1954" s="6">
        <v>0</v>
      </c>
      <c r="O1954" s="6"/>
      <c r="P1954" s="6"/>
    </row>
    <row r="1955" spans="1:16" ht="15.75" customHeight="1" x14ac:dyDescent="0.3">
      <c r="A1955" s="67">
        <v>1952</v>
      </c>
      <c r="B1955" s="67" t="s">
        <v>444</v>
      </c>
      <c r="C1955" s="49" t="s">
        <v>138</v>
      </c>
      <c r="D1955" s="49" t="s">
        <v>100</v>
      </c>
      <c r="E1955" s="49" t="s">
        <v>1551</v>
      </c>
      <c r="F1955" s="68">
        <v>45895</v>
      </c>
      <c r="G1955" s="69" t="s">
        <v>415</v>
      </c>
      <c r="H1955" s="70">
        <v>6</v>
      </c>
      <c r="I1955" s="70"/>
      <c r="J1955" s="70"/>
      <c r="K1955" s="71">
        <v>388125.00000000105</v>
      </c>
      <c r="L1955" s="6" t="s">
        <v>543</v>
      </c>
      <c r="M1955" s="6" t="s">
        <v>517</v>
      </c>
      <c r="N1955" s="6">
        <v>0</v>
      </c>
      <c r="O1955" s="6"/>
      <c r="P1955" s="6"/>
    </row>
    <row r="1956" spans="1:16" ht="15.75" customHeight="1" x14ac:dyDescent="0.3">
      <c r="A1956" s="67">
        <v>1953</v>
      </c>
      <c r="B1956" s="67" t="s">
        <v>444</v>
      </c>
      <c r="C1956" s="49" t="s">
        <v>351</v>
      </c>
      <c r="D1956" s="49" t="s">
        <v>352</v>
      </c>
      <c r="E1956" s="49" t="s">
        <v>353</v>
      </c>
      <c r="F1956" s="68">
        <v>45895</v>
      </c>
      <c r="G1956" s="69" t="s">
        <v>1536</v>
      </c>
      <c r="H1956" s="70">
        <v>23</v>
      </c>
      <c r="I1956" s="70"/>
      <c r="J1956" s="70"/>
      <c r="K1956" s="71">
        <v>495937.5000000014</v>
      </c>
      <c r="L1956" s="6" t="s">
        <v>713</v>
      </c>
      <c r="M1956" s="6" t="s">
        <v>917</v>
      </c>
      <c r="N1956" s="6">
        <v>0</v>
      </c>
      <c r="O1956" s="6"/>
      <c r="P1956" s="6"/>
    </row>
    <row r="1957" spans="1:16" ht="15.75" customHeight="1" x14ac:dyDescent="0.3">
      <c r="A1957" s="67">
        <v>1954</v>
      </c>
      <c r="B1957" s="67" t="s">
        <v>463</v>
      </c>
      <c r="C1957" s="49" t="s">
        <v>128</v>
      </c>
      <c r="D1957" s="49" t="s">
        <v>102</v>
      </c>
      <c r="E1957" s="49" t="s">
        <v>1552</v>
      </c>
      <c r="F1957" s="68">
        <v>45895</v>
      </c>
      <c r="G1957" s="69" t="s">
        <v>415</v>
      </c>
      <c r="H1957" s="70">
        <v>8</v>
      </c>
      <c r="I1957" s="70"/>
      <c r="J1957" s="70"/>
      <c r="K1957" s="71">
        <v>334999.99999999872</v>
      </c>
      <c r="L1957" s="6" t="s">
        <v>526</v>
      </c>
      <c r="M1957" s="6" t="s">
        <v>514</v>
      </c>
      <c r="N1957" s="6">
        <v>1</v>
      </c>
      <c r="O1957" s="6"/>
      <c r="P1957" s="6"/>
    </row>
    <row r="1958" spans="1:16" ht="15.75" customHeight="1" x14ac:dyDescent="0.3">
      <c r="A1958" s="67">
        <v>1955</v>
      </c>
      <c r="B1958" s="67" t="s">
        <v>463</v>
      </c>
      <c r="C1958" s="49" t="s">
        <v>125</v>
      </c>
      <c r="D1958" s="49" t="s">
        <v>102</v>
      </c>
      <c r="E1958" s="49" t="s">
        <v>1553</v>
      </c>
      <c r="F1958" s="68">
        <v>45895</v>
      </c>
      <c r="G1958" s="69" t="s">
        <v>758</v>
      </c>
      <c r="H1958" s="70">
        <v>5</v>
      </c>
      <c r="I1958" s="70"/>
      <c r="J1958" s="70"/>
      <c r="K1958" s="71">
        <v>1674999.9999999937</v>
      </c>
      <c r="L1958" s="6" t="s">
        <v>618</v>
      </c>
      <c r="M1958" s="6" t="s">
        <v>669</v>
      </c>
      <c r="N1958" s="6">
        <v>0</v>
      </c>
      <c r="O1958" s="6"/>
      <c r="P1958" s="6"/>
    </row>
    <row r="1959" spans="1:16" ht="15.75" customHeight="1" x14ac:dyDescent="0.3">
      <c r="A1959" s="67">
        <v>1956</v>
      </c>
      <c r="B1959" s="67" t="s">
        <v>471</v>
      </c>
      <c r="C1959" s="49" t="s">
        <v>138</v>
      </c>
      <c r="D1959" s="49" t="s">
        <v>100</v>
      </c>
      <c r="E1959" s="49" t="s">
        <v>1554</v>
      </c>
      <c r="F1959" s="68">
        <v>45895</v>
      </c>
      <c r="G1959" s="69" t="s">
        <v>415</v>
      </c>
      <c r="H1959" s="70">
        <v>18</v>
      </c>
      <c r="I1959" s="70"/>
      <c r="J1959" s="70"/>
      <c r="K1959" s="71">
        <v>1164375.0000000033</v>
      </c>
      <c r="L1959" s="6" t="s">
        <v>516</v>
      </c>
      <c r="M1959" s="6" t="s">
        <v>517</v>
      </c>
      <c r="N1959" s="6">
        <v>1</v>
      </c>
      <c r="O1959" s="6"/>
      <c r="P1959" s="6"/>
    </row>
    <row r="1960" spans="1:16" ht="15.75" customHeight="1" x14ac:dyDescent="0.3">
      <c r="A1960" s="67">
        <v>1957</v>
      </c>
      <c r="B1960" s="67" t="s">
        <v>471</v>
      </c>
      <c r="C1960" s="49" t="s">
        <v>162</v>
      </c>
      <c r="D1960" s="49" t="s">
        <v>100</v>
      </c>
      <c r="E1960" s="49" t="s">
        <v>1555</v>
      </c>
      <c r="F1960" s="68">
        <v>45895</v>
      </c>
      <c r="G1960" s="69" t="s">
        <v>454</v>
      </c>
      <c r="H1960" s="70">
        <v>76</v>
      </c>
      <c r="I1960" s="70"/>
      <c r="J1960" s="70"/>
      <c r="K1960" s="71">
        <v>109250.00000000031</v>
      </c>
      <c r="L1960" s="6" t="s">
        <v>680</v>
      </c>
      <c r="M1960" s="6" t="s">
        <v>505</v>
      </c>
      <c r="N1960" s="6">
        <v>0</v>
      </c>
      <c r="O1960" s="6"/>
      <c r="P1960" s="6"/>
    </row>
    <row r="1961" spans="1:16" ht="15.75" customHeight="1" x14ac:dyDescent="0.3">
      <c r="A1961" s="67">
        <v>1958</v>
      </c>
      <c r="B1961" s="67" t="s">
        <v>413</v>
      </c>
      <c r="C1961" s="49" t="s">
        <v>360</v>
      </c>
      <c r="D1961" s="49" t="s">
        <v>100</v>
      </c>
      <c r="E1961" s="49" t="s">
        <v>361</v>
      </c>
      <c r="F1961" s="68">
        <v>45895</v>
      </c>
      <c r="G1961" s="69" t="s">
        <v>1544</v>
      </c>
      <c r="H1961" s="70">
        <v>1</v>
      </c>
      <c r="I1961" s="70"/>
      <c r="J1961" s="70"/>
      <c r="K1961" s="71">
        <v>206249.99999999939</v>
      </c>
      <c r="L1961" s="6" t="s">
        <v>509</v>
      </c>
      <c r="M1961" s="6" t="s">
        <v>505</v>
      </c>
      <c r="N1961" s="6">
        <v>3</v>
      </c>
      <c r="O1961" s="6"/>
      <c r="P1961" s="6"/>
    </row>
    <row r="1962" spans="1:16" ht="15.75" customHeight="1" x14ac:dyDescent="0.3">
      <c r="A1962" s="67">
        <v>1959</v>
      </c>
      <c r="B1962" s="67" t="s">
        <v>430</v>
      </c>
      <c r="C1962" s="49" t="s">
        <v>84</v>
      </c>
      <c r="D1962" s="49" t="s">
        <v>79</v>
      </c>
      <c r="E1962" s="49" t="s">
        <v>1556</v>
      </c>
      <c r="F1962" s="68">
        <v>45895</v>
      </c>
      <c r="G1962" s="69" t="s">
        <v>443</v>
      </c>
      <c r="H1962" s="70">
        <v>21</v>
      </c>
      <c r="I1962" s="70"/>
      <c r="J1962" s="70"/>
      <c r="K1962" s="71">
        <v>94937.500000000102</v>
      </c>
      <c r="L1962" s="6" t="s">
        <v>554</v>
      </c>
      <c r="M1962" s="6" t="s">
        <v>517</v>
      </c>
      <c r="N1962" s="6">
        <v>1</v>
      </c>
      <c r="O1962" s="6"/>
      <c r="P1962" s="6"/>
    </row>
    <row r="1963" spans="1:16" ht="15.75" customHeight="1" x14ac:dyDescent="0.3">
      <c r="A1963" s="67">
        <v>1960</v>
      </c>
      <c r="B1963" s="67" t="s">
        <v>430</v>
      </c>
      <c r="C1963" s="49" t="s">
        <v>82</v>
      </c>
      <c r="D1963" s="49" t="s">
        <v>79</v>
      </c>
      <c r="E1963" s="49" t="s">
        <v>1557</v>
      </c>
      <c r="F1963" s="68">
        <v>45895</v>
      </c>
      <c r="G1963" s="69" t="s">
        <v>443</v>
      </c>
      <c r="H1963" s="70">
        <v>12</v>
      </c>
      <c r="I1963" s="70"/>
      <c r="J1963" s="70"/>
      <c r="K1963" s="71">
        <v>54250.000000000058</v>
      </c>
      <c r="L1963" s="6" t="s">
        <v>554</v>
      </c>
      <c r="M1963" s="6" t="s">
        <v>517</v>
      </c>
      <c r="N1963" s="6">
        <v>0</v>
      </c>
      <c r="O1963" s="6"/>
      <c r="P1963" s="6"/>
    </row>
    <row r="1964" spans="1:16" ht="15.75" customHeight="1" x14ac:dyDescent="0.3">
      <c r="A1964" s="67">
        <v>1961</v>
      </c>
      <c r="B1964" s="67" t="s">
        <v>430</v>
      </c>
      <c r="C1964" s="49" t="s">
        <v>162</v>
      </c>
      <c r="D1964" s="49" t="s">
        <v>100</v>
      </c>
      <c r="E1964" s="49" t="s">
        <v>1558</v>
      </c>
      <c r="F1964" s="68">
        <v>45895</v>
      </c>
      <c r="G1964" s="69" t="s">
        <v>454</v>
      </c>
      <c r="H1964" s="70">
        <v>55</v>
      </c>
      <c r="I1964" s="70"/>
      <c r="J1964" s="70"/>
      <c r="K1964" s="71">
        <v>71041.666666666744</v>
      </c>
      <c r="L1964" s="6" t="s">
        <v>680</v>
      </c>
      <c r="M1964" s="6" t="s">
        <v>505</v>
      </c>
      <c r="N1964" s="6">
        <v>1</v>
      </c>
      <c r="O1964" s="6"/>
      <c r="P1964" s="6"/>
    </row>
    <row r="1965" spans="1:16" ht="15.75" customHeight="1" x14ac:dyDescent="0.3">
      <c r="A1965" s="67">
        <v>1962</v>
      </c>
      <c r="B1965" s="67" t="s">
        <v>497</v>
      </c>
      <c r="C1965" s="49" t="s">
        <v>358</v>
      </c>
      <c r="D1965" s="49" t="s">
        <v>100</v>
      </c>
      <c r="E1965" s="49" t="s">
        <v>359</v>
      </c>
      <c r="F1965" s="68">
        <v>45896</v>
      </c>
      <c r="G1965" s="69" t="s">
        <v>1559</v>
      </c>
      <c r="H1965" s="70">
        <v>0.5</v>
      </c>
      <c r="I1965" s="70"/>
      <c r="J1965" s="70"/>
      <c r="K1965" s="71">
        <v>107812.50000000031</v>
      </c>
      <c r="L1965" s="6" t="s">
        <v>509</v>
      </c>
      <c r="M1965" s="74" t="s">
        <v>510</v>
      </c>
      <c r="N1965" s="6">
        <v>1</v>
      </c>
      <c r="O1965" s="6"/>
      <c r="P1965" s="6"/>
    </row>
    <row r="1966" spans="1:16" ht="15.75" customHeight="1" x14ac:dyDescent="0.3">
      <c r="A1966" s="67">
        <v>1963</v>
      </c>
      <c r="B1966" s="67" t="s">
        <v>497</v>
      </c>
      <c r="C1966" s="49" t="s">
        <v>128</v>
      </c>
      <c r="D1966" s="49" t="s">
        <v>102</v>
      </c>
      <c r="E1966" s="49" t="s">
        <v>1560</v>
      </c>
      <c r="F1966" s="68">
        <v>45896</v>
      </c>
      <c r="G1966" s="69" t="s">
        <v>415</v>
      </c>
      <c r="H1966" s="70">
        <v>4</v>
      </c>
      <c r="I1966" s="70"/>
      <c r="J1966" s="70"/>
      <c r="K1966" s="71">
        <v>172500.00000000047</v>
      </c>
      <c r="L1966" s="6" t="s">
        <v>509</v>
      </c>
      <c r="M1966" s="6" t="s">
        <v>505</v>
      </c>
      <c r="N1966" s="6">
        <v>1</v>
      </c>
      <c r="O1966" s="6"/>
      <c r="P1966" s="6"/>
    </row>
    <row r="1967" spans="1:16" ht="15.75" customHeight="1" x14ac:dyDescent="0.3">
      <c r="A1967" s="67">
        <v>1964</v>
      </c>
      <c r="B1967" s="67" t="s">
        <v>497</v>
      </c>
      <c r="C1967" s="49" t="s">
        <v>138</v>
      </c>
      <c r="D1967" s="49" t="s">
        <v>100</v>
      </c>
      <c r="E1967" s="49" t="s">
        <v>1561</v>
      </c>
      <c r="F1967" s="68">
        <v>45896</v>
      </c>
      <c r="G1967" s="69" t="s">
        <v>415</v>
      </c>
      <c r="H1967" s="70">
        <v>6</v>
      </c>
      <c r="I1967" s="70"/>
      <c r="J1967" s="70"/>
      <c r="K1967" s="71">
        <v>388125.00000000105</v>
      </c>
      <c r="L1967" s="6" t="s">
        <v>516</v>
      </c>
      <c r="M1967" s="6" t="s">
        <v>517</v>
      </c>
      <c r="N1967" s="6">
        <v>0</v>
      </c>
      <c r="O1967" s="6"/>
      <c r="P1967" s="6"/>
    </row>
    <row r="1968" spans="1:16" ht="15.75" customHeight="1" x14ac:dyDescent="0.3">
      <c r="A1968" s="67">
        <v>1965</v>
      </c>
      <c r="B1968" s="67" t="s">
        <v>535</v>
      </c>
      <c r="C1968" s="49" t="s">
        <v>351</v>
      </c>
      <c r="D1968" s="49" t="s">
        <v>352</v>
      </c>
      <c r="E1968" s="49" t="s">
        <v>353</v>
      </c>
      <c r="F1968" s="68">
        <v>45895</v>
      </c>
      <c r="G1968" s="69" t="s">
        <v>1539</v>
      </c>
      <c r="H1968" s="70">
        <v>9</v>
      </c>
      <c r="I1968" s="70"/>
      <c r="J1968" s="70"/>
      <c r="K1968" s="71">
        <v>365624.9999999993</v>
      </c>
      <c r="L1968" s="6" t="s">
        <v>545</v>
      </c>
      <c r="M1968" s="6" t="s">
        <v>580</v>
      </c>
      <c r="N1968" s="6">
        <v>3</v>
      </c>
      <c r="O1968" s="6"/>
      <c r="P1968" s="6"/>
    </row>
    <row r="1969" spans="1:16" ht="15.75" customHeight="1" x14ac:dyDescent="0.3">
      <c r="A1969" s="67">
        <v>1966</v>
      </c>
      <c r="B1969" s="67" t="s">
        <v>535</v>
      </c>
      <c r="C1969" s="49" t="s">
        <v>138</v>
      </c>
      <c r="D1969" s="49" t="s">
        <v>100</v>
      </c>
      <c r="E1969" s="49" t="s">
        <v>1562</v>
      </c>
      <c r="F1969" s="68">
        <v>45895</v>
      </c>
      <c r="G1969" s="69" t="s">
        <v>415</v>
      </c>
      <c r="H1969" s="70">
        <v>6</v>
      </c>
      <c r="I1969" s="70"/>
      <c r="J1969" s="70"/>
      <c r="K1969" s="71">
        <v>365624.9999999993</v>
      </c>
      <c r="L1969" s="6" t="s">
        <v>545</v>
      </c>
      <c r="M1969" s="6" t="s">
        <v>517</v>
      </c>
      <c r="N1969" s="6">
        <v>0</v>
      </c>
      <c r="O1969" s="6"/>
      <c r="P1969" s="6"/>
    </row>
    <row r="1970" spans="1:16" ht="15.75" customHeight="1" x14ac:dyDescent="0.3">
      <c r="A1970" s="67">
        <v>1967</v>
      </c>
      <c r="B1970" s="67" t="s">
        <v>535</v>
      </c>
      <c r="C1970" s="49" t="s">
        <v>138</v>
      </c>
      <c r="D1970" s="49" t="s">
        <v>100</v>
      </c>
      <c r="E1970" s="49" t="s">
        <v>1563</v>
      </c>
      <c r="F1970" s="68">
        <v>45896</v>
      </c>
      <c r="G1970" s="69" t="s">
        <v>415</v>
      </c>
      <c r="H1970" s="70">
        <v>0.2</v>
      </c>
      <c r="I1970" s="70"/>
      <c r="J1970" s="70"/>
      <c r="K1970" s="71">
        <v>12187.499999999976</v>
      </c>
      <c r="L1970" s="6" t="s">
        <v>545</v>
      </c>
      <c r="M1970" s="6" t="s">
        <v>517</v>
      </c>
      <c r="N1970" s="6">
        <v>1</v>
      </c>
      <c r="O1970" s="6"/>
      <c r="P1970" s="6"/>
    </row>
    <row r="1971" spans="1:16" ht="15.75" customHeight="1" x14ac:dyDescent="0.3">
      <c r="A1971" s="67">
        <v>1968</v>
      </c>
      <c r="B1971" s="67" t="s">
        <v>535</v>
      </c>
      <c r="C1971" s="49" t="s">
        <v>234</v>
      </c>
      <c r="D1971" s="49" t="s">
        <v>26</v>
      </c>
      <c r="E1971" s="49" t="s">
        <v>1564</v>
      </c>
      <c r="F1971" s="68">
        <v>45896</v>
      </c>
      <c r="G1971" s="69" t="s">
        <v>1423</v>
      </c>
      <c r="H1971" s="70">
        <v>2</v>
      </c>
      <c r="I1971" s="70"/>
      <c r="J1971" s="70"/>
      <c r="K1971" s="71">
        <v>60937.499999999884</v>
      </c>
      <c r="L1971" s="6" t="s">
        <v>545</v>
      </c>
      <c r="M1971" s="6" t="s">
        <v>580</v>
      </c>
      <c r="N1971" s="6">
        <v>0</v>
      </c>
      <c r="O1971" s="6"/>
      <c r="P1971" s="6"/>
    </row>
    <row r="1972" spans="1:16" ht="15.75" customHeight="1" x14ac:dyDescent="0.3">
      <c r="A1972" s="67">
        <v>1969</v>
      </c>
      <c r="B1972" s="67" t="s">
        <v>499</v>
      </c>
      <c r="C1972" s="49" t="s">
        <v>162</v>
      </c>
      <c r="D1972" s="49" t="s">
        <v>100</v>
      </c>
      <c r="E1972" s="49" t="s">
        <v>1565</v>
      </c>
      <c r="F1972" s="68">
        <v>45896</v>
      </c>
      <c r="G1972" s="69" t="s">
        <v>454</v>
      </c>
      <c r="H1972" s="70">
        <v>20</v>
      </c>
      <c r="I1972" s="70"/>
      <c r="J1972" s="70"/>
      <c r="K1972" s="71">
        <v>26666.666666666639</v>
      </c>
      <c r="L1972" s="6" t="s">
        <v>680</v>
      </c>
      <c r="M1972" s="6" t="s">
        <v>505</v>
      </c>
      <c r="N1972" s="6">
        <v>1</v>
      </c>
      <c r="O1972" s="6"/>
      <c r="P1972" s="6"/>
    </row>
    <row r="1973" spans="1:16" ht="15.75" customHeight="1" x14ac:dyDescent="0.3">
      <c r="A1973" s="67">
        <v>1970</v>
      </c>
      <c r="B1973" s="67" t="s">
        <v>499</v>
      </c>
      <c r="C1973" s="49" t="s">
        <v>177</v>
      </c>
      <c r="D1973" s="49" t="s">
        <v>100</v>
      </c>
      <c r="E1973" s="49" t="s">
        <v>1566</v>
      </c>
      <c r="F1973" s="68">
        <v>45896</v>
      </c>
      <c r="G1973" s="69" t="s">
        <v>496</v>
      </c>
      <c r="H1973" s="70">
        <v>2</v>
      </c>
      <c r="I1973" s="70"/>
      <c r="J1973" s="70"/>
      <c r="K1973" s="71">
        <v>79999.999999999927</v>
      </c>
      <c r="L1973" s="6" t="s">
        <v>516</v>
      </c>
      <c r="M1973" s="6" t="s">
        <v>517</v>
      </c>
      <c r="N1973" s="6">
        <v>0</v>
      </c>
      <c r="O1973" s="6"/>
      <c r="P1973" s="6"/>
    </row>
    <row r="1974" spans="1:16" ht="15.75" customHeight="1" x14ac:dyDescent="0.3">
      <c r="A1974" s="67">
        <v>1971</v>
      </c>
      <c r="B1974" s="67" t="s">
        <v>501</v>
      </c>
      <c r="C1974" s="49" t="s">
        <v>126</v>
      </c>
      <c r="D1974" s="49" t="s">
        <v>102</v>
      </c>
      <c r="E1974" s="49" t="s">
        <v>1567</v>
      </c>
      <c r="F1974" s="68">
        <v>45896</v>
      </c>
      <c r="G1974" s="69" t="s">
        <v>415</v>
      </c>
      <c r="H1974" s="70">
        <v>5</v>
      </c>
      <c r="I1974" s="70"/>
      <c r="J1974" s="70"/>
      <c r="K1974" s="71">
        <v>107111.11111111101</v>
      </c>
      <c r="L1974" s="6" t="s">
        <v>526</v>
      </c>
      <c r="M1974" s="6" t="s">
        <v>736</v>
      </c>
      <c r="N1974" s="6">
        <v>0</v>
      </c>
      <c r="O1974" s="6"/>
      <c r="P1974" s="6"/>
    </row>
    <row r="1975" spans="1:16" ht="15.75" customHeight="1" x14ac:dyDescent="0.3">
      <c r="A1975" s="67">
        <v>1972</v>
      </c>
      <c r="B1975" s="67" t="s">
        <v>501</v>
      </c>
      <c r="C1975" s="49" t="s">
        <v>123</v>
      </c>
      <c r="D1975" s="49" t="s">
        <v>102</v>
      </c>
      <c r="E1975" s="49" t="s">
        <v>1568</v>
      </c>
      <c r="F1975" s="68">
        <v>45896</v>
      </c>
      <c r="G1975" s="69" t="s">
        <v>415</v>
      </c>
      <c r="H1975" s="70">
        <v>1</v>
      </c>
      <c r="I1975" s="70"/>
      <c r="J1975" s="70"/>
      <c r="K1975" s="71">
        <v>6299.9999999999936</v>
      </c>
      <c r="L1975" s="6" t="s">
        <v>526</v>
      </c>
      <c r="M1975" s="6" t="s">
        <v>736</v>
      </c>
      <c r="N1975" s="6">
        <v>0</v>
      </c>
      <c r="O1975" s="6"/>
      <c r="P1975" s="6"/>
    </row>
    <row r="1976" spans="1:16" ht="15.75" customHeight="1" x14ac:dyDescent="0.3">
      <c r="A1976" s="67">
        <v>1973</v>
      </c>
      <c r="B1976" s="67" t="s">
        <v>459</v>
      </c>
      <c r="C1976" s="49" t="s">
        <v>351</v>
      </c>
      <c r="D1976" s="49" t="s">
        <v>352</v>
      </c>
      <c r="E1976" s="49" t="s">
        <v>353</v>
      </c>
      <c r="F1976" s="68">
        <v>45895</v>
      </c>
      <c r="G1976" s="69" t="s">
        <v>1536</v>
      </c>
      <c r="H1976" s="70">
        <v>16</v>
      </c>
      <c r="I1976" s="70"/>
      <c r="J1976" s="70"/>
      <c r="K1976" s="71">
        <v>340000.00000000128</v>
      </c>
      <c r="L1976" s="6" t="s">
        <v>713</v>
      </c>
      <c r="M1976" s="6" t="s">
        <v>917</v>
      </c>
      <c r="N1976" s="6">
        <v>0</v>
      </c>
      <c r="O1976" s="6"/>
      <c r="P1976" s="6"/>
    </row>
    <row r="1977" spans="1:16" ht="15.75" customHeight="1" x14ac:dyDescent="0.3">
      <c r="A1977" s="67">
        <v>1974</v>
      </c>
      <c r="B1977" s="67" t="s">
        <v>459</v>
      </c>
      <c r="C1977" s="49" t="s">
        <v>625</v>
      </c>
      <c r="D1977" s="49" t="s">
        <v>100</v>
      </c>
      <c r="E1977" s="49" t="s">
        <v>1569</v>
      </c>
      <c r="F1977" s="68">
        <v>45895</v>
      </c>
      <c r="G1977" s="69" t="s">
        <v>627</v>
      </c>
      <c r="H1977" s="70">
        <v>3</v>
      </c>
      <c r="I1977" s="70"/>
      <c r="J1977" s="70"/>
      <c r="K1977" s="71">
        <v>127500.00000000048</v>
      </c>
      <c r="L1977" s="6" t="s">
        <v>618</v>
      </c>
      <c r="M1977" s="6" t="s">
        <v>669</v>
      </c>
      <c r="N1977" s="6">
        <v>0</v>
      </c>
      <c r="O1977" s="6"/>
      <c r="P1977" s="6"/>
    </row>
    <row r="1978" spans="1:16" ht="15.75" customHeight="1" x14ac:dyDescent="0.3">
      <c r="A1978" s="67">
        <v>1975</v>
      </c>
      <c r="B1978" s="67" t="s">
        <v>459</v>
      </c>
      <c r="C1978" s="49" t="s">
        <v>625</v>
      </c>
      <c r="D1978" s="49" t="s">
        <v>100</v>
      </c>
      <c r="E1978" s="49" t="s">
        <v>1569</v>
      </c>
      <c r="F1978" s="68">
        <v>45896</v>
      </c>
      <c r="G1978" s="69" t="s">
        <v>627</v>
      </c>
      <c r="H1978" s="70">
        <v>4</v>
      </c>
      <c r="I1978" s="70"/>
      <c r="J1978" s="70"/>
      <c r="K1978" s="71">
        <v>170000.00000000064</v>
      </c>
      <c r="L1978" s="6" t="s">
        <v>618</v>
      </c>
      <c r="M1978" s="6" t="s">
        <v>669</v>
      </c>
      <c r="N1978" s="6">
        <v>0</v>
      </c>
      <c r="O1978" s="6"/>
      <c r="P1978" s="6"/>
    </row>
    <row r="1979" spans="1:16" ht="15.75" customHeight="1" x14ac:dyDescent="0.3">
      <c r="A1979" s="67">
        <v>1976</v>
      </c>
      <c r="B1979" s="67" t="s">
        <v>471</v>
      </c>
      <c r="C1979" s="49" t="s">
        <v>587</v>
      </c>
      <c r="D1979" s="49" t="s">
        <v>100</v>
      </c>
      <c r="E1979" s="49" t="s">
        <v>1570</v>
      </c>
      <c r="F1979" s="68">
        <v>45896</v>
      </c>
      <c r="G1979" s="69" t="s">
        <v>415</v>
      </c>
      <c r="H1979" s="70">
        <v>1</v>
      </c>
      <c r="I1979" s="70"/>
      <c r="J1979" s="70"/>
      <c r="K1979" s="71">
        <v>43125.000000000116</v>
      </c>
      <c r="L1979" s="6" t="s">
        <v>516</v>
      </c>
      <c r="M1979" s="6" t="s">
        <v>517</v>
      </c>
      <c r="N1979" s="6">
        <v>0</v>
      </c>
      <c r="O1979" s="6"/>
      <c r="P1979" s="6"/>
    </row>
    <row r="1980" spans="1:16" ht="15.75" customHeight="1" x14ac:dyDescent="0.3">
      <c r="A1980" s="67">
        <v>1977</v>
      </c>
      <c r="B1980" s="67" t="s">
        <v>471</v>
      </c>
      <c r="C1980" s="49" t="s">
        <v>162</v>
      </c>
      <c r="D1980" s="49" t="s">
        <v>100</v>
      </c>
      <c r="E1980" s="49" t="s">
        <v>1571</v>
      </c>
      <c r="F1980" s="68">
        <v>45896</v>
      </c>
      <c r="G1980" s="69" t="s">
        <v>454</v>
      </c>
      <c r="H1980" s="70">
        <v>5</v>
      </c>
      <c r="I1980" s="70"/>
      <c r="J1980" s="70"/>
      <c r="K1980" s="71">
        <v>7187.50000000002</v>
      </c>
      <c r="L1980" s="6" t="s">
        <v>680</v>
      </c>
      <c r="M1980" s="6" t="s">
        <v>505</v>
      </c>
      <c r="N1980" s="6">
        <v>0</v>
      </c>
      <c r="O1980" s="6"/>
      <c r="P1980" s="6"/>
    </row>
    <row r="1981" spans="1:16" ht="15.75" customHeight="1" x14ac:dyDescent="0.3">
      <c r="A1981" s="67">
        <v>1978</v>
      </c>
      <c r="B1981" s="67" t="s">
        <v>471</v>
      </c>
      <c r="C1981" s="49" t="s">
        <v>502</v>
      </c>
      <c r="D1981" s="49" t="s">
        <v>100</v>
      </c>
      <c r="E1981" s="49" t="s">
        <v>1572</v>
      </c>
      <c r="F1981" s="68">
        <v>45896</v>
      </c>
      <c r="G1981" s="69" t="s">
        <v>426</v>
      </c>
      <c r="H1981" s="70">
        <v>2</v>
      </c>
      <c r="I1981" s="70"/>
      <c r="J1981" s="70"/>
      <c r="K1981" s="71">
        <v>86250.000000000233</v>
      </c>
      <c r="L1981" s="6" t="s">
        <v>507</v>
      </c>
      <c r="M1981" s="6" t="s">
        <v>505</v>
      </c>
      <c r="N1981" s="6">
        <v>1</v>
      </c>
      <c r="O1981" s="6"/>
      <c r="P1981" s="6"/>
    </row>
    <row r="1982" spans="1:16" ht="15.75" customHeight="1" x14ac:dyDescent="0.3">
      <c r="A1982" s="67">
        <v>1979</v>
      </c>
      <c r="B1982" s="67" t="s">
        <v>471</v>
      </c>
      <c r="C1982" s="49" t="s">
        <v>244</v>
      </c>
      <c r="D1982" s="49" t="s">
        <v>245</v>
      </c>
      <c r="E1982" s="49" t="s">
        <v>246</v>
      </c>
      <c r="F1982" s="68">
        <v>45896</v>
      </c>
      <c r="G1982" s="69" t="s">
        <v>425</v>
      </c>
      <c r="H1982" s="70">
        <v>3</v>
      </c>
      <c r="I1982" s="70"/>
      <c r="J1982" s="70"/>
      <c r="K1982" s="71">
        <v>28031.250000000076</v>
      </c>
      <c r="L1982" s="6" t="s">
        <v>680</v>
      </c>
      <c r="M1982" s="6" t="s">
        <v>505</v>
      </c>
      <c r="N1982" s="6">
        <v>0</v>
      </c>
      <c r="O1982" s="6"/>
      <c r="P1982" s="6"/>
    </row>
    <row r="1983" spans="1:16" ht="15.75" customHeight="1" x14ac:dyDescent="0.3">
      <c r="A1983" s="67">
        <v>1980</v>
      </c>
      <c r="B1983" s="67" t="s">
        <v>463</v>
      </c>
      <c r="C1983" s="49" t="s">
        <v>126</v>
      </c>
      <c r="D1983" s="49" t="s">
        <v>102</v>
      </c>
      <c r="E1983" s="49" t="s">
        <v>1573</v>
      </c>
      <c r="F1983" s="68">
        <v>45896</v>
      </c>
      <c r="G1983" s="69" t="s">
        <v>415</v>
      </c>
      <c r="H1983" s="70">
        <v>1</v>
      </c>
      <c r="I1983" s="70"/>
      <c r="J1983" s="70"/>
      <c r="K1983" s="71">
        <v>22426.388888888803</v>
      </c>
      <c r="L1983" s="6" t="s">
        <v>526</v>
      </c>
      <c r="M1983" s="6" t="s">
        <v>505</v>
      </c>
      <c r="N1983" s="6">
        <v>1</v>
      </c>
      <c r="O1983" s="6"/>
      <c r="P1983" s="6"/>
    </row>
    <row r="1984" spans="1:16" ht="15.75" customHeight="1" x14ac:dyDescent="0.3">
      <c r="A1984" s="67">
        <v>1981</v>
      </c>
      <c r="B1984" s="67" t="s">
        <v>463</v>
      </c>
      <c r="C1984" s="49" t="s">
        <v>128</v>
      </c>
      <c r="D1984" s="49" t="s">
        <v>102</v>
      </c>
      <c r="E1984" s="49" t="s">
        <v>1574</v>
      </c>
      <c r="F1984" s="68">
        <v>45896</v>
      </c>
      <c r="G1984" s="69" t="s">
        <v>415</v>
      </c>
      <c r="H1984" s="70">
        <v>8</v>
      </c>
      <c r="I1984" s="70"/>
      <c r="J1984" s="70"/>
      <c r="K1984" s="71">
        <v>334999.99999999872</v>
      </c>
      <c r="L1984" s="6" t="s">
        <v>526</v>
      </c>
      <c r="M1984" s="6" t="s">
        <v>505</v>
      </c>
      <c r="N1984" s="6">
        <v>0</v>
      </c>
      <c r="O1984" s="6"/>
      <c r="P1984" s="6"/>
    </row>
    <row r="1985" spans="1:16" ht="15.75" customHeight="1" x14ac:dyDescent="0.3">
      <c r="A1985" s="67">
        <v>1982</v>
      </c>
      <c r="B1985" s="67" t="s">
        <v>463</v>
      </c>
      <c r="C1985" s="49" t="s">
        <v>126</v>
      </c>
      <c r="D1985" s="49" t="s">
        <v>102</v>
      </c>
      <c r="E1985" s="49" t="s">
        <v>1573</v>
      </c>
      <c r="F1985" s="68">
        <v>45896</v>
      </c>
      <c r="G1985" s="69" t="s">
        <v>758</v>
      </c>
      <c r="H1985" s="70">
        <v>5</v>
      </c>
      <c r="I1985" s="70"/>
      <c r="J1985" s="70"/>
      <c r="K1985" s="71">
        <v>1674999.9999999937</v>
      </c>
      <c r="L1985" s="6" t="s">
        <v>618</v>
      </c>
      <c r="M1985" s="6" t="s">
        <v>669</v>
      </c>
      <c r="N1985" s="6">
        <v>0</v>
      </c>
      <c r="O1985" s="6"/>
      <c r="P1985" s="6"/>
    </row>
    <row r="1986" spans="1:16" ht="15.75" customHeight="1" x14ac:dyDescent="0.3">
      <c r="A1986" s="67">
        <v>1983</v>
      </c>
      <c r="B1986" s="67" t="s">
        <v>463</v>
      </c>
      <c r="C1986" s="49" t="s">
        <v>123</v>
      </c>
      <c r="D1986" s="49" t="s">
        <v>102</v>
      </c>
      <c r="E1986" s="49" t="s">
        <v>1575</v>
      </c>
      <c r="F1986" s="68">
        <v>45896</v>
      </c>
      <c r="G1986" s="69" t="s">
        <v>758</v>
      </c>
      <c r="H1986" s="70">
        <v>2</v>
      </c>
      <c r="I1986" s="70"/>
      <c r="J1986" s="70"/>
      <c r="K1986" s="71">
        <v>83749.99999999968</v>
      </c>
      <c r="L1986" s="6" t="s">
        <v>618</v>
      </c>
      <c r="M1986" s="6" t="s">
        <v>669</v>
      </c>
      <c r="N1986" s="6">
        <v>0</v>
      </c>
      <c r="O1986" s="6"/>
      <c r="P1986" s="6"/>
    </row>
    <row r="1987" spans="1:16" ht="15.75" customHeight="1" x14ac:dyDescent="0.3">
      <c r="A1987" s="67">
        <v>1984</v>
      </c>
      <c r="B1987" s="67" t="s">
        <v>444</v>
      </c>
      <c r="C1987" s="49" t="s">
        <v>138</v>
      </c>
      <c r="D1987" s="49" t="s">
        <v>100</v>
      </c>
      <c r="E1987" s="49" t="s">
        <v>1576</v>
      </c>
      <c r="F1987" s="68">
        <v>45896</v>
      </c>
      <c r="G1987" s="69" t="s">
        <v>415</v>
      </c>
      <c r="H1987" s="70">
        <v>1</v>
      </c>
      <c r="I1987" s="70"/>
      <c r="J1987" s="70"/>
      <c r="K1987" s="71">
        <v>64687.500000000182</v>
      </c>
      <c r="L1987" s="6" t="s">
        <v>554</v>
      </c>
      <c r="M1987" s="6" t="s">
        <v>517</v>
      </c>
      <c r="N1987" s="6">
        <v>0</v>
      </c>
      <c r="O1987" s="6"/>
      <c r="P1987" s="6"/>
    </row>
    <row r="1988" spans="1:16" ht="15.75" customHeight="1" x14ac:dyDescent="0.3">
      <c r="A1988" s="67">
        <v>1985</v>
      </c>
      <c r="B1988" s="67" t="s">
        <v>444</v>
      </c>
      <c r="C1988" s="49" t="s">
        <v>233</v>
      </c>
      <c r="D1988" s="49" t="s">
        <v>26</v>
      </c>
      <c r="E1988" s="49" t="s">
        <v>247</v>
      </c>
      <c r="F1988" s="68">
        <v>45896</v>
      </c>
      <c r="G1988" s="69" t="s">
        <v>592</v>
      </c>
      <c r="H1988" s="70">
        <v>7</v>
      </c>
      <c r="I1988" s="70"/>
      <c r="J1988" s="70"/>
      <c r="K1988" s="71">
        <v>452812.50000000128</v>
      </c>
      <c r="L1988" s="6" t="s">
        <v>545</v>
      </c>
      <c r="M1988" s="6" t="s">
        <v>537</v>
      </c>
      <c r="N1988" s="6">
        <v>0</v>
      </c>
      <c r="O1988" s="6"/>
      <c r="P1988" s="6"/>
    </row>
    <row r="1989" spans="1:16" ht="15.75" customHeight="1" x14ac:dyDescent="0.3">
      <c r="A1989" s="67">
        <v>1986</v>
      </c>
      <c r="B1989" s="67" t="s">
        <v>413</v>
      </c>
      <c r="C1989" s="49" t="s">
        <v>362</v>
      </c>
      <c r="D1989" s="49" t="s">
        <v>100</v>
      </c>
      <c r="E1989" s="49" t="s">
        <v>363</v>
      </c>
      <c r="F1989" s="68">
        <v>45896</v>
      </c>
      <c r="G1989" s="69" t="s">
        <v>1577</v>
      </c>
      <c r="H1989" s="70">
        <v>2</v>
      </c>
      <c r="I1989" s="70"/>
      <c r="J1989" s="70"/>
      <c r="K1989" s="71">
        <v>123749.99999999964</v>
      </c>
      <c r="L1989" s="6" t="s">
        <v>509</v>
      </c>
      <c r="M1989" s="6" t="s">
        <v>505</v>
      </c>
      <c r="N1989" s="6">
        <v>3</v>
      </c>
      <c r="O1989" s="6"/>
      <c r="P1989" s="6"/>
    </row>
    <row r="1990" spans="1:16" ht="15.75" customHeight="1" x14ac:dyDescent="0.3">
      <c r="A1990" s="67">
        <v>1987</v>
      </c>
      <c r="B1990" s="67" t="s">
        <v>430</v>
      </c>
      <c r="C1990" s="49" t="s">
        <v>234</v>
      </c>
      <c r="D1990" s="49" t="s">
        <v>26</v>
      </c>
      <c r="E1990" s="49" t="s">
        <v>1578</v>
      </c>
      <c r="F1990" s="68">
        <v>45896</v>
      </c>
      <c r="G1990" s="69" t="s">
        <v>1423</v>
      </c>
      <c r="H1990" s="70">
        <v>10</v>
      </c>
      <c r="I1990" s="70"/>
      <c r="J1990" s="70"/>
      <c r="K1990" s="71">
        <v>290625.00000000029</v>
      </c>
      <c r="L1990" s="6" t="s">
        <v>504</v>
      </c>
      <c r="M1990" s="6" t="s">
        <v>580</v>
      </c>
      <c r="N1990" s="6">
        <v>8</v>
      </c>
      <c r="O1990" s="6"/>
      <c r="P1990" s="6"/>
    </row>
    <row r="1991" spans="1:16" ht="15.75" customHeight="1" x14ac:dyDescent="0.3">
      <c r="A1991" s="67">
        <v>1988</v>
      </c>
      <c r="B1991" s="67" t="s">
        <v>430</v>
      </c>
      <c r="C1991" s="49" t="s">
        <v>138</v>
      </c>
      <c r="D1991" s="49" t="s">
        <v>100</v>
      </c>
      <c r="E1991" s="49" t="s">
        <v>1579</v>
      </c>
      <c r="F1991" s="68">
        <v>45896</v>
      </c>
      <c r="G1991" s="69" t="s">
        <v>415</v>
      </c>
      <c r="H1991" s="70">
        <v>1</v>
      </c>
      <c r="I1991" s="70"/>
      <c r="J1991" s="70"/>
      <c r="K1991" s="71">
        <v>58125.000000000058</v>
      </c>
      <c r="L1991" s="6" t="s">
        <v>554</v>
      </c>
      <c r="M1991" s="6" t="s">
        <v>517</v>
      </c>
      <c r="N1991" s="6">
        <v>0</v>
      </c>
      <c r="O1991" s="6"/>
      <c r="P1991" s="6"/>
    </row>
    <row r="1992" spans="1:16" ht="15.75" customHeight="1" x14ac:dyDescent="0.3">
      <c r="A1992" s="67">
        <v>1989</v>
      </c>
      <c r="B1992" s="67" t="s">
        <v>490</v>
      </c>
      <c r="C1992" s="49" t="s">
        <v>233</v>
      </c>
      <c r="D1992" s="49" t="s">
        <v>26</v>
      </c>
      <c r="E1992" s="49" t="s">
        <v>247</v>
      </c>
      <c r="F1992" s="68">
        <v>45896</v>
      </c>
      <c r="G1992" s="69" t="s">
        <v>592</v>
      </c>
      <c r="H1992" s="70">
        <v>5</v>
      </c>
      <c r="I1992" s="70"/>
      <c r="J1992" s="70"/>
      <c r="K1992" s="71">
        <v>309374.99999999913</v>
      </c>
      <c r="L1992" s="6" t="s">
        <v>545</v>
      </c>
      <c r="M1992" s="6" t="s">
        <v>537</v>
      </c>
      <c r="N1992" s="6">
        <v>0</v>
      </c>
      <c r="O1992" s="6"/>
      <c r="P1992" s="6"/>
    </row>
    <row r="1993" spans="1:16" ht="15.75" customHeight="1" x14ac:dyDescent="0.3">
      <c r="A1993" s="67">
        <v>1990</v>
      </c>
      <c r="B1993" s="67" t="s">
        <v>490</v>
      </c>
      <c r="C1993" s="49" t="s">
        <v>84</v>
      </c>
      <c r="D1993" s="49" t="s">
        <v>79</v>
      </c>
      <c r="E1993" s="49" t="s">
        <v>1580</v>
      </c>
      <c r="F1993" s="68">
        <v>45896</v>
      </c>
      <c r="G1993" s="69" t="s">
        <v>443</v>
      </c>
      <c r="H1993" s="70">
        <v>9</v>
      </c>
      <c r="I1993" s="70"/>
      <c r="J1993" s="70"/>
      <c r="K1993" s="71">
        <v>43312.499999999876</v>
      </c>
      <c r="L1993" s="6" t="s">
        <v>516</v>
      </c>
      <c r="M1993" s="6" t="s">
        <v>517</v>
      </c>
      <c r="N1993" s="6">
        <v>0</v>
      </c>
      <c r="O1993" s="6"/>
      <c r="P1993" s="6"/>
    </row>
    <row r="1994" spans="1:16" ht="15.75" customHeight="1" x14ac:dyDescent="0.3">
      <c r="A1994" s="67">
        <v>1991</v>
      </c>
      <c r="B1994" s="67" t="s">
        <v>497</v>
      </c>
      <c r="C1994" s="49" t="s">
        <v>226</v>
      </c>
      <c r="D1994" s="49" t="s">
        <v>26</v>
      </c>
      <c r="E1994" s="49" t="s">
        <v>1581</v>
      </c>
      <c r="F1994" s="68">
        <v>45897</v>
      </c>
      <c r="G1994" s="69" t="s">
        <v>420</v>
      </c>
      <c r="H1994" s="70">
        <v>1.9</v>
      </c>
      <c r="I1994" s="70"/>
      <c r="J1994" s="70"/>
      <c r="K1994" s="71">
        <v>327750.00000000093</v>
      </c>
      <c r="L1994" s="6" t="s">
        <v>509</v>
      </c>
      <c r="M1994" s="74" t="s">
        <v>510</v>
      </c>
      <c r="N1994" s="6">
        <v>2</v>
      </c>
      <c r="O1994" s="6"/>
      <c r="P1994" s="6"/>
    </row>
    <row r="1995" spans="1:16" ht="15.75" customHeight="1" x14ac:dyDescent="0.3">
      <c r="A1995" s="67">
        <v>1992</v>
      </c>
      <c r="B1995" s="67" t="s">
        <v>497</v>
      </c>
      <c r="C1995" s="49" t="s">
        <v>128</v>
      </c>
      <c r="D1995" s="49" t="s">
        <v>102</v>
      </c>
      <c r="E1995" s="49" t="s">
        <v>1582</v>
      </c>
      <c r="F1995" s="68">
        <v>45897</v>
      </c>
      <c r="G1995" s="69" t="s">
        <v>758</v>
      </c>
      <c r="H1995" s="70">
        <v>2</v>
      </c>
      <c r="I1995" s="70"/>
      <c r="J1995" s="70"/>
      <c r="K1995" s="71">
        <v>690000.00000000186</v>
      </c>
      <c r="L1995" s="6" t="s">
        <v>509</v>
      </c>
      <c r="M1995" s="6" t="s">
        <v>505</v>
      </c>
      <c r="N1995" s="6">
        <v>1</v>
      </c>
      <c r="O1995" s="6"/>
      <c r="P1995" s="6"/>
    </row>
    <row r="1996" spans="1:16" ht="15.75" customHeight="1" x14ac:dyDescent="0.3">
      <c r="A1996" s="67">
        <v>1993</v>
      </c>
      <c r="B1996" s="67" t="s">
        <v>497</v>
      </c>
      <c r="C1996" s="49" t="s">
        <v>625</v>
      </c>
      <c r="D1996" s="49" t="s">
        <v>100</v>
      </c>
      <c r="E1996" s="49" t="s">
        <v>1583</v>
      </c>
      <c r="F1996" s="68">
        <v>45897</v>
      </c>
      <c r="G1996" s="69" t="s">
        <v>1356</v>
      </c>
      <c r="H1996" s="70">
        <v>4</v>
      </c>
      <c r="I1996" s="70"/>
      <c r="J1996" s="70"/>
      <c r="K1996" s="71">
        <v>172500.00000000047</v>
      </c>
      <c r="L1996" s="6" t="s">
        <v>618</v>
      </c>
      <c r="M1996" s="6" t="s">
        <v>669</v>
      </c>
      <c r="N1996" s="6">
        <v>0</v>
      </c>
      <c r="O1996" s="6"/>
      <c r="P1996" s="6"/>
    </row>
    <row r="1997" spans="1:16" ht="15.75" customHeight="1" x14ac:dyDescent="0.3">
      <c r="A1997" s="67">
        <v>1994</v>
      </c>
      <c r="B1997" s="67" t="s">
        <v>459</v>
      </c>
      <c r="C1997" s="49" t="s">
        <v>362</v>
      </c>
      <c r="D1997" s="49" t="s">
        <v>100</v>
      </c>
      <c r="E1997" s="49" t="s">
        <v>363</v>
      </c>
      <c r="F1997" s="68">
        <v>45897</v>
      </c>
      <c r="G1997" s="69" t="s">
        <v>1584</v>
      </c>
      <c r="H1997" s="70">
        <v>2</v>
      </c>
      <c r="I1997" s="70"/>
      <c r="J1997" s="70"/>
      <c r="K1997" s="71">
        <v>85000.00000000032</v>
      </c>
      <c r="L1997" s="6" t="s">
        <v>713</v>
      </c>
      <c r="M1997" s="6" t="s">
        <v>917</v>
      </c>
      <c r="N1997" s="6">
        <v>0</v>
      </c>
      <c r="O1997" s="6"/>
      <c r="P1997" s="6"/>
    </row>
    <row r="1998" spans="1:16" ht="15.75" customHeight="1" x14ac:dyDescent="0.3">
      <c r="A1998" s="67">
        <v>1995</v>
      </c>
      <c r="B1998" s="67" t="s">
        <v>459</v>
      </c>
      <c r="C1998" s="49" t="s">
        <v>144</v>
      </c>
      <c r="D1998" s="49" t="s">
        <v>100</v>
      </c>
      <c r="E1998" s="49" t="s">
        <v>1585</v>
      </c>
      <c r="F1998" s="68">
        <v>45897</v>
      </c>
      <c r="G1998" s="69" t="s">
        <v>491</v>
      </c>
      <c r="H1998" s="70">
        <v>2</v>
      </c>
      <c r="I1998" s="70"/>
      <c r="J1998" s="70"/>
      <c r="K1998" s="71">
        <v>85000.00000000032</v>
      </c>
      <c r="L1998" s="6" t="s">
        <v>713</v>
      </c>
      <c r="M1998" s="6" t="s">
        <v>917</v>
      </c>
      <c r="N1998" s="6">
        <v>0</v>
      </c>
      <c r="O1998" s="6"/>
      <c r="P1998" s="6"/>
    </row>
    <row r="1999" spans="1:16" ht="15.75" customHeight="1" x14ac:dyDescent="0.3">
      <c r="A1999" s="67">
        <v>1996</v>
      </c>
      <c r="B1999" s="67" t="s">
        <v>459</v>
      </c>
      <c r="C1999" s="49" t="s">
        <v>244</v>
      </c>
      <c r="D1999" s="49" t="s">
        <v>245</v>
      </c>
      <c r="E1999" s="49" t="s">
        <v>246</v>
      </c>
      <c r="F1999" s="68">
        <v>45897</v>
      </c>
      <c r="G1999" s="69" t="s">
        <v>1225</v>
      </c>
      <c r="H1999" s="70">
        <v>22</v>
      </c>
      <c r="I1999" s="70"/>
      <c r="J1999" s="70"/>
      <c r="K1999" s="71">
        <v>155833.33333333393</v>
      </c>
      <c r="L1999" s="6" t="s">
        <v>713</v>
      </c>
      <c r="M1999" s="6" t="s">
        <v>917</v>
      </c>
      <c r="N1999" s="6">
        <v>0</v>
      </c>
      <c r="O1999" s="6"/>
      <c r="P1999" s="6"/>
    </row>
    <row r="2000" spans="1:16" ht="15.75" customHeight="1" x14ac:dyDescent="0.3">
      <c r="A2000" s="67">
        <v>1997</v>
      </c>
      <c r="B2000" s="67" t="s">
        <v>482</v>
      </c>
      <c r="C2000" s="49" t="s">
        <v>356</v>
      </c>
      <c r="D2000" s="49" t="s">
        <v>100</v>
      </c>
      <c r="E2000" s="49" t="s">
        <v>357</v>
      </c>
      <c r="F2000" s="68">
        <v>45897</v>
      </c>
      <c r="G2000" s="69" t="s">
        <v>1586</v>
      </c>
      <c r="H2000" s="70">
        <v>4</v>
      </c>
      <c r="I2000" s="70"/>
      <c r="J2000" s="70"/>
      <c r="K2000" s="71">
        <v>167499.99999999936</v>
      </c>
      <c r="L2000" s="6" t="s">
        <v>576</v>
      </c>
      <c r="M2000" s="6" t="s">
        <v>593</v>
      </c>
      <c r="N2000" s="6">
        <v>0</v>
      </c>
      <c r="O2000" s="6"/>
      <c r="P2000" s="6"/>
    </row>
    <row r="2001" spans="1:16" ht="15.75" customHeight="1" x14ac:dyDescent="0.3">
      <c r="A2001" s="67">
        <v>1998</v>
      </c>
      <c r="B2001" s="67" t="s">
        <v>463</v>
      </c>
      <c r="C2001" s="49" t="s">
        <v>234</v>
      </c>
      <c r="D2001" s="49" t="s">
        <v>26</v>
      </c>
      <c r="E2001" s="49" t="s">
        <v>1587</v>
      </c>
      <c r="F2001" s="68">
        <v>45897</v>
      </c>
      <c r="G2001" s="69" t="s">
        <v>1446</v>
      </c>
      <c r="H2001" s="70">
        <v>10</v>
      </c>
      <c r="I2001" s="70"/>
      <c r="J2001" s="70"/>
      <c r="K2001" s="71">
        <v>314062.49999999878</v>
      </c>
      <c r="L2001" s="6" t="s">
        <v>504</v>
      </c>
      <c r="M2001" s="6" t="s">
        <v>514</v>
      </c>
      <c r="N2001" s="6">
        <v>6</v>
      </c>
      <c r="O2001" s="6"/>
      <c r="P2001" s="6"/>
    </row>
    <row r="2002" spans="1:16" ht="15.75" customHeight="1" x14ac:dyDescent="0.3">
      <c r="A2002" s="67">
        <v>1999</v>
      </c>
      <c r="B2002" s="67" t="s">
        <v>430</v>
      </c>
      <c r="C2002" s="49" t="s">
        <v>234</v>
      </c>
      <c r="D2002" s="49" t="s">
        <v>26</v>
      </c>
      <c r="E2002" s="49" t="s">
        <v>1588</v>
      </c>
      <c r="F2002" s="68">
        <v>45897</v>
      </c>
      <c r="G2002" s="69" t="s">
        <v>1446</v>
      </c>
      <c r="H2002" s="70">
        <v>10</v>
      </c>
      <c r="I2002" s="70"/>
      <c r="J2002" s="70"/>
      <c r="K2002" s="71">
        <v>290625.00000000029</v>
      </c>
      <c r="L2002" s="6" t="s">
        <v>504</v>
      </c>
      <c r="M2002" s="6" t="s">
        <v>580</v>
      </c>
      <c r="N2002" s="6">
        <v>8</v>
      </c>
      <c r="O2002" s="6"/>
      <c r="P2002" s="6"/>
    </row>
    <row r="2003" spans="1:16" ht="15.75" customHeight="1" x14ac:dyDescent="0.3">
      <c r="A2003" s="67">
        <v>2000</v>
      </c>
      <c r="B2003" s="67" t="s">
        <v>501</v>
      </c>
      <c r="C2003" s="49" t="s">
        <v>233</v>
      </c>
      <c r="D2003" s="49" t="s">
        <v>26</v>
      </c>
      <c r="E2003" s="49" t="s">
        <v>1589</v>
      </c>
      <c r="F2003" s="68">
        <v>45897</v>
      </c>
      <c r="G2003" s="69" t="s">
        <v>662</v>
      </c>
      <c r="H2003" s="70">
        <v>6</v>
      </c>
      <c r="I2003" s="70"/>
      <c r="J2003" s="70"/>
      <c r="K2003" s="71">
        <v>479999.99999999953</v>
      </c>
      <c r="L2003" s="6" t="s">
        <v>504</v>
      </c>
      <c r="M2003" s="6" t="s">
        <v>514</v>
      </c>
      <c r="N2003" s="6">
        <v>0</v>
      </c>
      <c r="O2003" s="6"/>
      <c r="P2003" s="6"/>
    </row>
    <row r="2004" spans="1:16" ht="15.75" customHeight="1" x14ac:dyDescent="0.3">
      <c r="A2004" s="67">
        <v>2001</v>
      </c>
      <c r="B2004" s="67" t="s">
        <v>501</v>
      </c>
      <c r="C2004" s="49" t="s">
        <v>138</v>
      </c>
      <c r="D2004" s="49" t="s">
        <v>100</v>
      </c>
      <c r="E2004" s="49" t="s">
        <v>1590</v>
      </c>
      <c r="F2004" s="68">
        <v>45897</v>
      </c>
      <c r="G2004" s="69" t="s">
        <v>415</v>
      </c>
      <c r="H2004" s="70">
        <v>0.5</v>
      </c>
      <c r="I2004" s="70"/>
      <c r="J2004" s="70"/>
      <c r="K2004" s="71">
        <v>29999.999999999971</v>
      </c>
      <c r="L2004" s="6" t="s">
        <v>543</v>
      </c>
      <c r="M2004" s="6" t="s">
        <v>517</v>
      </c>
      <c r="N2004" s="6">
        <v>0</v>
      </c>
      <c r="O2004" s="6"/>
      <c r="P2004" s="6"/>
    </row>
    <row r="2005" spans="1:16" ht="15.75" customHeight="1" x14ac:dyDescent="0.3">
      <c r="A2005" s="67">
        <v>2002</v>
      </c>
      <c r="B2005" s="67" t="s">
        <v>501</v>
      </c>
      <c r="C2005" s="49" t="s">
        <v>234</v>
      </c>
      <c r="D2005" s="49" t="s">
        <v>26</v>
      </c>
      <c r="E2005" s="49" t="s">
        <v>1591</v>
      </c>
      <c r="F2005" s="68">
        <v>45898</v>
      </c>
      <c r="G2005" s="69" t="s">
        <v>662</v>
      </c>
      <c r="H2005" s="70">
        <v>6</v>
      </c>
      <c r="I2005" s="70"/>
      <c r="J2005" s="70"/>
      <c r="K2005" s="71">
        <v>479999.99999999953</v>
      </c>
      <c r="L2005" s="6" t="s">
        <v>504</v>
      </c>
      <c r="M2005" s="6" t="s">
        <v>514</v>
      </c>
      <c r="N2005" s="6">
        <v>3</v>
      </c>
      <c r="O2005" s="6"/>
      <c r="P2005" s="6"/>
    </row>
    <row r="2006" spans="1:16" ht="15.75" customHeight="1" x14ac:dyDescent="0.3">
      <c r="A2006" s="67">
        <v>2003</v>
      </c>
      <c r="B2006" s="67" t="s">
        <v>501</v>
      </c>
      <c r="C2006" s="49" t="s">
        <v>138</v>
      </c>
      <c r="D2006" s="49" t="s">
        <v>100</v>
      </c>
      <c r="E2006" s="49" t="s">
        <v>1592</v>
      </c>
      <c r="F2006" s="68">
        <v>45898</v>
      </c>
      <c r="G2006" s="69" t="s">
        <v>415</v>
      </c>
      <c r="H2006" s="70">
        <v>0.5</v>
      </c>
      <c r="I2006" s="70"/>
      <c r="J2006" s="70"/>
      <c r="K2006" s="71">
        <v>29999.999999999971</v>
      </c>
      <c r="L2006" s="6" t="s">
        <v>504</v>
      </c>
      <c r="M2006" s="6" t="s">
        <v>517</v>
      </c>
      <c r="N2006" s="6">
        <v>1</v>
      </c>
      <c r="O2006" s="6"/>
      <c r="P2006" s="6"/>
    </row>
    <row r="2007" spans="1:16" ht="15.75" customHeight="1" x14ac:dyDescent="0.3">
      <c r="A2007" s="67">
        <v>2004</v>
      </c>
      <c r="B2007" s="67" t="s">
        <v>459</v>
      </c>
      <c r="C2007" s="49" t="s">
        <v>138</v>
      </c>
      <c r="D2007" s="49" t="s">
        <v>100</v>
      </c>
      <c r="E2007" s="49" t="s">
        <v>1593</v>
      </c>
      <c r="F2007" s="68">
        <v>45898</v>
      </c>
      <c r="G2007" s="69" t="s">
        <v>415</v>
      </c>
      <c r="H2007" s="70">
        <v>4</v>
      </c>
      <c r="I2007" s="70"/>
      <c r="J2007" s="70"/>
      <c r="K2007" s="71">
        <v>255000.00000000096</v>
      </c>
      <c r="L2007" s="6" t="s">
        <v>713</v>
      </c>
      <c r="M2007" s="6" t="s">
        <v>917</v>
      </c>
      <c r="N2007" s="6">
        <v>0</v>
      </c>
      <c r="O2007" s="6"/>
      <c r="P2007" s="6"/>
    </row>
    <row r="2008" spans="1:16" ht="15.75" customHeight="1" x14ac:dyDescent="0.3">
      <c r="A2008" s="67">
        <v>2005</v>
      </c>
      <c r="B2008" s="67" t="s">
        <v>459</v>
      </c>
      <c r="C2008" s="49" t="s">
        <v>502</v>
      </c>
      <c r="D2008" s="49" t="s">
        <v>100</v>
      </c>
      <c r="E2008" s="49" t="s">
        <v>1594</v>
      </c>
      <c r="F2008" s="68">
        <v>45898</v>
      </c>
      <c r="G2008" s="69" t="s">
        <v>426</v>
      </c>
      <c r="H2008" s="70">
        <v>2</v>
      </c>
      <c r="I2008" s="70"/>
      <c r="J2008" s="70"/>
      <c r="K2008" s="71">
        <v>85000.00000000032</v>
      </c>
      <c r="L2008" s="6" t="s">
        <v>507</v>
      </c>
      <c r="M2008" s="6" t="s">
        <v>505</v>
      </c>
      <c r="N2008" s="6">
        <v>1</v>
      </c>
      <c r="O2008" s="6"/>
      <c r="P2008" s="6"/>
    </row>
    <row r="2009" spans="1:16" ht="15.75" customHeight="1" x14ac:dyDescent="0.3">
      <c r="A2009" s="67">
        <v>2006</v>
      </c>
      <c r="B2009" s="67" t="s">
        <v>459</v>
      </c>
      <c r="C2009" s="49" t="s">
        <v>244</v>
      </c>
      <c r="D2009" s="49" t="s">
        <v>245</v>
      </c>
      <c r="E2009" s="49" t="s">
        <v>246</v>
      </c>
      <c r="F2009" s="68">
        <v>45898</v>
      </c>
      <c r="G2009" s="69" t="s">
        <v>1225</v>
      </c>
      <c r="H2009" s="70">
        <v>15</v>
      </c>
      <c r="I2009" s="70"/>
      <c r="J2009" s="70"/>
      <c r="K2009" s="71">
        <v>106250.00000000039</v>
      </c>
      <c r="L2009" s="6" t="s">
        <v>713</v>
      </c>
      <c r="M2009" s="6" t="s">
        <v>917</v>
      </c>
      <c r="N2009" s="6">
        <v>0</v>
      </c>
      <c r="O2009" s="6"/>
      <c r="P2009" s="6"/>
    </row>
    <row r="2010" spans="1:16" ht="15.75" customHeight="1" x14ac:dyDescent="0.3">
      <c r="A2010" s="67">
        <v>2007</v>
      </c>
      <c r="B2010" s="67" t="s">
        <v>444</v>
      </c>
      <c r="C2010" s="49" t="s">
        <v>233</v>
      </c>
      <c r="D2010" s="49" t="s">
        <v>26</v>
      </c>
      <c r="E2010" s="49" t="s">
        <v>1595</v>
      </c>
      <c r="F2010" s="68">
        <v>45897</v>
      </c>
      <c r="G2010" s="69" t="s">
        <v>1596</v>
      </c>
      <c r="H2010" s="70">
        <v>11</v>
      </c>
      <c r="I2010" s="70"/>
      <c r="J2010" s="70"/>
      <c r="K2010" s="71">
        <v>316250.00000000087</v>
      </c>
      <c r="L2010" s="6" t="s">
        <v>545</v>
      </c>
      <c r="M2010" s="6" t="s">
        <v>514</v>
      </c>
      <c r="N2010" s="6">
        <v>0</v>
      </c>
      <c r="O2010" s="6"/>
      <c r="P2010" s="6"/>
    </row>
    <row r="2011" spans="1:16" ht="15.75" customHeight="1" x14ac:dyDescent="0.3">
      <c r="A2011" s="67">
        <v>2008</v>
      </c>
      <c r="B2011" s="67" t="s">
        <v>444</v>
      </c>
      <c r="C2011" s="49" t="s">
        <v>233</v>
      </c>
      <c r="D2011" s="49" t="s">
        <v>26</v>
      </c>
      <c r="E2011" s="49" t="s">
        <v>1595</v>
      </c>
      <c r="F2011" s="68">
        <v>45897</v>
      </c>
      <c r="G2011" s="69" t="s">
        <v>592</v>
      </c>
      <c r="H2011" s="70">
        <v>2</v>
      </c>
      <c r="I2011" s="70"/>
      <c r="J2011" s="70"/>
      <c r="K2011" s="71">
        <v>129375.00000000036</v>
      </c>
      <c r="L2011" s="6" t="s">
        <v>545</v>
      </c>
      <c r="M2011" s="6" t="s">
        <v>537</v>
      </c>
      <c r="N2011" s="6">
        <v>0</v>
      </c>
      <c r="O2011" s="6"/>
      <c r="P2011" s="6"/>
    </row>
    <row r="2012" spans="1:16" ht="15.75" customHeight="1" x14ac:dyDescent="0.3">
      <c r="A2012" s="67">
        <v>2009</v>
      </c>
      <c r="B2012" s="67" t="s">
        <v>444</v>
      </c>
      <c r="C2012" s="49" t="s">
        <v>138</v>
      </c>
      <c r="D2012" s="49" t="s">
        <v>100</v>
      </c>
      <c r="E2012" s="49" t="s">
        <v>1597</v>
      </c>
      <c r="F2012" s="68">
        <v>45897</v>
      </c>
      <c r="G2012" s="69" t="s">
        <v>415</v>
      </c>
      <c r="H2012" s="70">
        <v>1</v>
      </c>
      <c r="I2012" s="70"/>
      <c r="J2012" s="70"/>
      <c r="K2012" s="71">
        <v>64687.500000000182</v>
      </c>
      <c r="L2012" s="6" t="s">
        <v>543</v>
      </c>
      <c r="M2012" s="6" t="s">
        <v>517</v>
      </c>
      <c r="N2012" s="6">
        <v>0</v>
      </c>
      <c r="O2012" s="6"/>
      <c r="P2012" s="6"/>
    </row>
    <row r="2013" spans="1:16" ht="15.75" customHeight="1" x14ac:dyDescent="0.3">
      <c r="A2013" s="67">
        <v>2010</v>
      </c>
      <c r="B2013" s="67" t="s">
        <v>444</v>
      </c>
      <c r="C2013" s="49" t="s">
        <v>233</v>
      </c>
      <c r="D2013" s="49" t="s">
        <v>26</v>
      </c>
      <c r="E2013" s="49" t="s">
        <v>1598</v>
      </c>
      <c r="F2013" s="68">
        <v>45898</v>
      </c>
      <c r="G2013" s="69" t="s">
        <v>1596</v>
      </c>
      <c r="H2013" s="70">
        <v>10</v>
      </c>
      <c r="I2013" s="70"/>
      <c r="J2013" s="70"/>
      <c r="K2013" s="71">
        <v>287500.00000000081</v>
      </c>
      <c r="L2013" s="6" t="s">
        <v>545</v>
      </c>
      <c r="M2013" s="6" t="s">
        <v>514</v>
      </c>
      <c r="N2013" s="6">
        <v>4</v>
      </c>
      <c r="O2013" s="6"/>
      <c r="P2013" s="6"/>
    </row>
    <row r="2014" spans="1:16" ht="15.75" customHeight="1" x14ac:dyDescent="0.3">
      <c r="A2014" s="67">
        <v>2011</v>
      </c>
      <c r="B2014" s="67" t="s">
        <v>444</v>
      </c>
      <c r="C2014" s="49" t="s">
        <v>234</v>
      </c>
      <c r="D2014" s="49" t="s">
        <v>26</v>
      </c>
      <c r="E2014" s="49" t="s">
        <v>1599</v>
      </c>
      <c r="F2014" s="68">
        <v>45898</v>
      </c>
      <c r="G2014" s="69" t="s">
        <v>1600</v>
      </c>
      <c r="H2014" s="70">
        <v>5</v>
      </c>
      <c r="I2014" s="70"/>
      <c r="J2014" s="70"/>
      <c r="K2014" s="71">
        <v>143750.00000000041</v>
      </c>
      <c r="L2014" s="6" t="s">
        <v>545</v>
      </c>
      <c r="M2014" s="6" t="s">
        <v>514</v>
      </c>
      <c r="N2014" s="6">
        <v>0</v>
      </c>
      <c r="O2014" s="6"/>
      <c r="P2014" s="6"/>
    </row>
    <row r="2015" spans="1:16" ht="15.75" customHeight="1" x14ac:dyDescent="0.3">
      <c r="A2015" s="67">
        <v>2012</v>
      </c>
      <c r="B2015" s="67" t="s">
        <v>444</v>
      </c>
      <c r="C2015" s="49" t="s">
        <v>138</v>
      </c>
      <c r="D2015" s="49" t="s">
        <v>100</v>
      </c>
      <c r="E2015" s="49" t="s">
        <v>1601</v>
      </c>
      <c r="F2015" s="68">
        <v>45898</v>
      </c>
      <c r="G2015" s="69" t="s">
        <v>415</v>
      </c>
      <c r="H2015" s="70">
        <v>8</v>
      </c>
      <c r="I2015" s="70"/>
      <c r="J2015" s="70"/>
      <c r="K2015" s="71">
        <v>517500.00000000146</v>
      </c>
      <c r="L2015" s="6" t="s">
        <v>543</v>
      </c>
      <c r="M2015" s="6" t="s">
        <v>517</v>
      </c>
      <c r="N2015" s="6">
        <v>0</v>
      </c>
      <c r="O2015" s="6"/>
      <c r="P2015" s="6"/>
    </row>
    <row r="2016" spans="1:16" ht="15.75" customHeight="1" x14ac:dyDescent="0.3">
      <c r="A2016" s="67">
        <v>2013</v>
      </c>
      <c r="B2016" s="67" t="s">
        <v>463</v>
      </c>
      <c r="C2016" s="49" t="s">
        <v>233</v>
      </c>
      <c r="D2016" s="49" t="s">
        <v>26</v>
      </c>
      <c r="E2016" s="49" t="s">
        <v>1602</v>
      </c>
      <c r="F2016" s="68">
        <v>45898</v>
      </c>
      <c r="G2016" s="69" t="s">
        <v>1411</v>
      </c>
      <c r="H2016" s="70">
        <v>12</v>
      </c>
      <c r="I2016" s="70"/>
      <c r="J2016" s="70"/>
      <c r="K2016" s="71">
        <v>376874.99999999854</v>
      </c>
      <c r="L2016" s="6" t="s">
        <v>504</v>
      </c>
      <c r="M2016" s="6" t="s">
        <v>514</v>
      </c>
      <c r="N2016" s="6">
        <v>5</v>
      </c>
      <c r="O2016" s="6"/>
      <c r="P2016" s="6"/>
    </row>
    <row r="2017" spans="1:16" ht="15.75" customHeight="1" x14ac:dyDescent="0.3">
      <c r="A2017" s="67">
        <v>2014</v>
      </c>
      <c r="B2017" s="67" t="s">
        <v>463</v>
      </c>
      <c r="C2017" s="49" t="s">
        <v>625</v>
      </c>
      <c r="D2017" s="49" t="s">
        <v>100</v>
      </c>
      <c r="E2017" s="49" t="s">
        <v>1603</v>
      </c>
      <c r="F2017" s="68">
        <v>45898</v>
      </c>
      <c r="G2017" s="69" t="s">
        <v>627</v>
      </c>
      <c r="H2017" s="70">
        <v>4</v>
      </c>
      <c r="I2017" s="70"/>
      <c r="J2017" s="70"/>
      <c r="K2017" s="71">
        <v>167499.99999999936</v>
      </c>
      <c r="L2017" s="6" t="s">
        <v>618</v>
      </c>
      <c r="M2017" s="6" t="s">
        <v>669</v>
      </c>
      <c r="N2017" s="6">
        <v>0</v>
      </c>
      <c r="O2017" s="6"/>
      <c r="P2017" s="6"/>
    </row>
    <row r="2018" spans="1:16" ht="15.75" customHeight="1" x14ac:dyDescent="0.3">
      <c r="A2018" s="67">
        <v>2015</v>
      </c>
      <c r="B2018" s="67" t="s">
        <v>413</v>
      </c>
      <c r="C2018" s="49" t="s">
        <v>138</v>
      </c>
      <c r="D2018" s="49" t="s">
        <v>100</v>
      </c>
      <c r="E2018" s="49" t="s">
        <v>1604</v>
      </c>
      <c r="F2018" s="68">
        <v>45897</v>
      </c>
      <c r="G2018" s="69" t="s">
        <v>415</v>
      </c>
      <c r="H2018" s="70">
        <v>6</v>
      </c>
      <c r="I2018" s="70"/>
      <c r="J2018" s="70"/>
      <c r="K2018" s="71">
        <v>371249.99999999895</v>
      </c>
      <c r="L2018" s="6" t="s">
        <v>543</v>
      </c>
      <c r="M2018" s="6" t="s">
        <v>517</v>
      </c>
      <c r="N2018" s="6">
        <v>1</v>
      </c>
      <c r="O2018" s="6"/>
      <c r="P2018" s="6"/>
    </row>
    <row r="2019" spans="1:16" ht="15.75" customHeight="1" x14ac:dyDescent="0.3">
      <c r="A2019" s="67">
        <v>2016</v>
      </c>
      <c r="B2019" s="67" t="s">
        <v>413</v>
      </c>
      <c r="C2019" s="49" t="s">
        <v>138</v>
      </c>
      <c r="D2019" s="49" t="s">
        <v>100</v>
      </c>
      <c r="E2019" s="49" t="s">
        <v>1605</v>
      </c>
      <c r="F2019" s="68">
        <v>45898</v>
      </c>
      <c r="G2019" s="69" t="s">
        <v>415</v>
      </c>
      <c r="H2019" s="70">
        <v>6</v>
      </c>
      <c r="I2019" s="70"/>
      <c r="J2019" s="70"/>
      <c r="K2019" s="71">
        <v>371249.99999999895</v>
      </c>
      <c r="L2019" s="6" t="s">
        <v>554</v>
      </c>
      <c r="M2019" s="6" t="s">
        <v>517</v>
      </c>
      <c r="N2019" s="6">
        <v>0</v>
      </c>
      <c r="O2019" s="6"/>
      <c r="P2019" s="6"/>
    </row>
    <row r="2020" spans="1:16" ht="15.75" customHeight="1" x14ac:dyDescent="0.3">
      <c r="A2020" s="67">
        <v>2017</v>
      </c>
      <c r="B2020" s="67" t="s">
        <v>471</v>
      </c>
      <c r="C2020" s="49" t="s">
        <v>138</v>
      </c>
      <c r="D2020" s="49" t="s">
        <v>100</v>
      </c>
      <c r="E2020" s="49" t="s">
        <v>1606</v>
      </c>
      <c r="F2020" s="68">
        <v>45897</v>
      </c>
      <c r="G2020" s="69" t="s">
        <v>415</v>
      </c>
      <c r="H2020" s="70">
        <v>6</v>
      </c>
      <c r="I2020" s="70"/>
      <c r="J2020" s="70"/>
      <c r="K2020" s="71">
        <v>388125.00000000105</v>
      </c>
      <c r="L2020" s="6" t="s">
        <v>516</v>
      </c>
      <c r="M2020" s="6" t="s">
        <v>517</v>
      </c>
      <c r="N2020" s="6">
        <v>0</v>
      </c>
      <c r="O2020" s="6"/>
      <c r="P2020" s="6"/>
    </row>
    <row r="2021" spans="1:16" ht="15.75" customHeight="1" x14ac:dyDescent="0.3">
      <c r="A2021" s="67">
        <v>2018</v>
      </c>
      <c r="B2021" s="67" t="s">
        <v>471</v>
      </c>
      <c r="C2021" s="49" t="s">
        <v>138</v>
      </c>
      <c r="D2021" s="49" t="s">
        <v>100</v>
      </c>
      <c r="E2021" s="49" t="s">
        <v>1606</v>
      </c>
      <c r="F2021" s="68">
        <v>45898</v>
      </c>
      <c r="G2021" s="69" t="s">
        <v>415</v>
      </c>
      <c r="H2021" s="70">
        <v>2</v>
      </c>
      <c r="I2021" s="70"/>
      <c r="J2021" s="70"/>
      <c r="K2021" s="71">
        <v>129375.00000000036</v>
      </c>
      <c r="L2021" s="6" t="s">
        <v>516</v>
      </c>
      <c r="M2021" s="6" t="s">
        <v>517</v>
      </c>
      <c r="N2021" s="6">
        <v>0</v>
      </c>
      <c r="O2021" s="6"/>
      <c r="P2021" s="6"/>
    </row>
    <row r="2022" spans="1:16" ht="15.75" customHeight="1" x14ac:dyDescent="0.3">
      <c r="A2022" s="67">
        <v>2019</v>
      </c>
      <c r="B2022" s="67" t="s">
        <v>471</v>
      </c>
      <c r="C2022" s="49" t="s">
        <v>502</v>
      </c>
      <c r="D2022" s="49" t="s">
        <v>100</v>
      </c>
      <c r="E2022" s="49" t="s">
        <v>1607</v>
      </c>
      <c r="F2022" s="68">
        <v>45898</v>
      </c>
      <c r="G2022" s="69" t="s">
        <v>426</v>
      </c>
      <c r="H2022" s="70">
        <v>3</v>
      </c>
      <c r="I2022" s="70"/>
      <c r="J2022" s="70"/>
      <c r="K2022" s="71">
        <v>129375.00000000036</v>
      </c>
      <c r="L2022" s="6" t="s">
        <v>507</v>
      </c>
      <c r="M2022" s="6" t="s">
        <v>505</v>
      </c>
      <c r="N2022" s="6">
        <v>2</v>
      </c>
      <c r="O2022" s="6"/>
      <c r="P2022" s="6"/>
    </row>
    <row r="2023" spans="1:16" ht="15.75" customHeight="1" x14ac:dyDescent="0.3">
      <c r="A2023" s="67">
        <v>2020</v>
      </c>
      <c r="B2023" s="67" t="s">
        <v>490</v>
      </c>
      <c r="C2023" s="49" t="s">
        <v>138</v>
      </c>
      <c r="D2023" s="49" t="s">
        <v>100</v>
      </c>
      <c r="E2023" s="49" t="s">
        <v>1608</v>
      </c>
      <c r="F2023" s="68">
        <v>45897</v>
      </c>
      <c r="G2023" s="69" t="s">
        <v>415</v>
      </c>
      <c r="H2023" s="70">
        <v>6</v>
      </c>
      <c r="I2023" s="70"/>
      <c r="J2023" s="70"/>
      <c r="K2023" s="71">
        <v>371249.99999999895</v>
      </c>
      <c r="L2023" s="6" t="s">
        <v>516</v>
      </c>
      <c r="M2023" s="6" t="s">
        <v>517</v>
      </c>
      <c r="N2023" s="6">
        <v>0</v>
      </c>
      <c r="O2023" s="6"/>
      <c r="P2023" s="6"/>
    </row>
    <row r="2024" spans="1:16" ht="15.75" customHeight="1" x14ac:dyDescent="0.3">
      <c r="A2024" s="113">
        <v>2021</v>
      </c>
      <c r="B2024" s="6" t="s">
        <v>490</v>
      </c>
      <c r="C2024" s="6" t="s">
        <v>234</v>
      </c>
      <c r="D2024" s="6" t="s">
        <v>26</v>
      </c>
      <c r="E2024" s="6" t="s">
        <v>1609</v>
      </c>
      <c r="F2024" s="84">
        <v>45897</v>
      </c>
      <c r="G2024" s="6" t="s">
        <v>1600</v>
      </c>
      <c r="H2024" s="6">
        <v>12</v>
      </c>
      <c r="I2024" s="6"/>
      <c r="J2024" s="6"/>
      <c r="K2024" s="6">
        <v>329999.99999999907</v>
      </c>
      <c r="L2024" s="6" t="s">
        <v>545</v>
      </c>
      <c r="M2024" s="6" t="s">
        <v>514</v>
      </c>
      <c r="N2024" s="6">
        <v>6</v>
      </c>
      <c r="O2024" s="6"/>
      <c r="P2024" s="6"/>
    </row>
    <row r="2025" spans="1:16" ht="15.75" customHeight="1" x14ac:dyDescent="0.3">
      <c r="A2025" s="113">
        <v>2022</v>
      </c>
      <c r="B2025" s="6" t="s">
        <v>490</v>
      </c>
      <c r="C2025" s="6" t="s">
        <v>133</v>
      </c>
      <c r="D2025" s="6" t="s">
        <v>102</v>
      </c>
      <c r="E2025" s="6" t="s">
        <v>1610</v>
      </c>
      <c r="F2025" s="84">
        <v>45897</v>
      </c>
      <c r="G2025" s="6" t="s">
        <v>415</v>
      </c>
      <c r="H2025" s="6">
        <v>1</v>
      </c>
      <c r="I2025" s="6"/>
      <c r="J2025" s="6"/>
      <c r="K2025" s="6">
        <v>54999.99999999984</v>
      </c>
      <c r="L2025" s="6" t="s">
        <v>509</v>
      </c>
      <c r="M2025" s="6" t="s">
        <v>1474</v>
      </c>
      <c r="N2025" s="6">
        <v>1</v>
      </c>
      <c r="O2025" s="6"/>
      <c r="P2025" s="6"/>
    </row>
    <row r="2026" spans="1:16" ht="15.75" customHeight="1" x14ac:dyDescent="0.3">
      <c r="A2026" s="113">
        <v>2023</v>
      </c>
      <c r="B2026" s="6" t="s">
        <v>490</v>
      </c>
      <c r="C2026" s="6" t="s">
        <v>234</v>
      </c>
      <c r="D2026" s="6" t="s">
        <v>26</v>
      </c>
      <c r="E2026" s="6" t="s">
        <v>1611</v>
      </c>
      <c r="F2026" s="84">
        <v>45898</v>
      </c>
      <c r="G2026" s="6" t="s">
        <v>1600</v>
      </c>
      <c r="H2026" s="6">
        <v>4</v>
      </c>
      <c r="I2026" s="6"/>
      <c r="J2026" s="6"/>
      <c r="K2026" s="6">
        <v>109999.99999999968</v>
      </c>
      <c r="L2026" s="6" t="s">
        <v>545</v>
      </c>
      <c r="M2026" s="6" t="s">
        <v>514</v>
      </c>
      <c r="N2026" s="6">
        <v>4</v>
      </c>
      <c r="O2026" s="6"/>
      <c r="P2026" s="6"/>
    </row>
    <row r="2027" spans="1:16" ht="15.75" customHeight="1" x14ac:dyDescent="0.3">
      <c r="A2027" s="113">
        <v>2024</v>
      </c>
      <c r="B2027" s="6" t="s">
        <v>490</v>
      </c>
      <c r="C2027" s="6" t="s">
        <v>233</v>
      </c>
      <c r="D2027" s="6" t="s">
        <v>26</v>
      </c>
      <c r="E2027" s="6" t="s">
        <v>247</v>
      </c>
      <c r="F2027" s="84">
        <v>45898</v>
      </c>
      <c r="G2027" s="6" t="s">
        <v>1596</v>
      </c>
      <c r="H2027" s="6">
        <v>2</v>
      </c>
      <c r="I2027" s="6"/>
      <c r="J2027" s="6"/>
      <c r="K2027" s="6">
        <v>54999.99999999984</v>
      </c>
      <c r="L2027" s="6" t="s">
        <v>545</v>
      </c>
      <c r="M2027" s="6" t="s">
        <v>514</v>
      </c>
      <c r="N2027" s="6">
        <v>0</v>
      </c>
      <c r="O2027" s="6"/>
      <c r="P2027" s="6"/>
    </row>
    <row r="2028" spans="1:16" ht="15.75" customHeight="1" x14ac:dyDescent="0.3">
      <c r="A2028" s="113">
        <v>2025</v>
      </c>
      <c r="B2028" s="6" t="s">
        <v>490</v>
      </c>
      <c r="C2028" s="6" t="s">
        <v>233</v>
      </c>
      <c r="D2028" s="6" t="s">
        <v>26</v>
      </c>
      <c r="E2028" s="6" t="s">
        <v>247</v>
      </c>
      <c r="F2028" s="84">
        <v>45898</v>
      </c>
      <c r="G2028" s="6" t="s">
        <v>662</v>
      </c>
      <c r="H2028" s="6">
        <v>2</v>
      </c>
      <c r="I2028" s="6"/>
      <c r="J2028" s="6"/>
      <c r="K2028" s="6">
        <v>164999.99999999953</v>
      </c>
      <c r="L2028" s="6" t="s">
        <v>545</v>
      </c>
      <c r="M2028" s="6" t="s">
        <v>514</v>
      </c>
      <c r="N2028" s="6">
        <v>16</v>
      </c>
      <c r="O2028" s="6"/>
      <c r="P2028" s="6"/>
    </row>
    <row r="2029" spans="1:16" ht="15.75" customHeight="1" x14ac:dyDescent="0.3">
      <c r="A2029" s="113">
        <v>2026</v>
      </c>
      <c r="B2029" s="6" t="s">
        <v>490</v>
      </c>
      <c r="C2029" s="6" t="s">
        <v>138</v>
      </c>
      <c r="D2029" s="6" t="s">
        <v>100</v>
      </c>
      <c r="E2029" s="6" t="s">
        <v>1612</v>
      </c>
      <c r="F2029" s="84">
        <v>45898</v>
      </c>
      <c r="G2029" s="6" t="s">
        <v>415</v>
      </c>
      <c r="H2029" s="6">
        <v>6</v>
      </c>
      <c r="I2029" s="6"/>
      <c r="J2029" s="6"/>
      <c r="K2029" s="6">
        <v>371249.99999999895</v>
      </c>
      <c r="L2029" s="6" t="s">
        <v>516</v>
      </c>
      <c r="M2029" s="6" t="s">
        <v>517</v>
      </c>
      <c r="N2029" s="6">
        <v>0</v>
      </c>
      <c r="O2029" s="6"/>
      <c r="P2029" s="6"/>
    </row>
    <row r="2030" spans="1:16" ht="15.75" customHeight="1" x14ac:dyDescent="0.3">
      <c r="A2030" s="113">
        <v>2027</v>
      </c>
      <c r="B2030" s="6" t="s">
        <v>430</v>
      </c>
      <c r="C2030" s="6" t="s">
        <v>322</v>
      </c>
      <c r="D2030" s="6" t="s">
        <v>100</v>
      </c>
      <c r="E2030" s="6" t="s">
        <v>323</v>
      </c>
      <c r="F2030" s="84">
        <v>45898</v>
      </c>
      <c r="G2030" s="6" t="s">
        <v>415</v>
      </c>
      <c r="H2030" s="6">
        <v>12</v>
      </c>
      <c r="I2030" s="6"/>
      <c r="J2030" s="6"/>
      <c r="K2030" s="6">
        <v>155000.00000000015</v>
      </c>
      <c r="L2030" s="6" t="s">
        <v>680</v>
      </c>
      <c r="M2030" s="6" t="s">
        <v>505</v>
      </c>
      <c r="N2030" s="6">
        <v>1</v>
      </c>
      <c r="O2030" s="6"/>
      <c r="P2030" s="6"/>
    </row>
    <row r="2031" spans="1:16" ht="15.75" customHeight="1" x14ac:dyDescent="0.3">
      <c r="A2031" s="113">
        <v>2028</v>
      </c>
      <c r="B2031" s="6" t="s">
        <v>430</v>
      </c>
      <c r="C2031" s="6" t="s">
        <v>84</v>
      </c>
      <c r="D2031" s="6" t="s">
        <v>79</v>
      </c>
      <c r="E2031" s="6" t="s">
        <v>1613</v>
      </c>
      <c r="F2031" s="84">
        <v>45898</v>
      </c>
      <c r="G2031" s="6" t="s">
        <v>443</v>
      </c>
      <c r="H2031" s="6">
        <v>5</v>
      </c>
      <c r="I2031" s="6"/>
      <c r="J2031" s="6"/>
      <c r="K2031" s="6">
        <v>22604.16666666669</v>
      </c>
      <c r="L2031" s="6" t="s">
        <v>554</v>
      </c>
      <c r="M2031" s="6" t="s">
        <v>517</v>
      </c>
      <c r="N2031" s="6">
        <v>0</v>
      </c>
      <c r="O2031" s="6"/>
      <c r="P2031" s="6"/>
    </row>
    <row r="2032" spans="1:16" ht="15.75" customHeight="1" x14ac:dyDescent="0.3">
      <c r="A2032" s="67">
        <v>2029</v>
      </c>
      <c r="B2032" s="67" t="s">
        <v>430</v>
      </c>
      <c r="C2032" s="49" t="s">
        <v>138</v>
      </c>
      <c r="D2032" s="49" t="s">
        <v>100</v>
      </c>
      <c r="E2032" s="49" t="s">
        <v>1614</v>
      </c>
      <c r="F2032" s="68">
        <v>45898</v>
      </c>
      <c r="G2032" s="69" t="s">
        <v>415</v>
      </c>
      <c r="H2032" s="70">
        <v>1.5</v>
      </c>
      <c r="I2032" s="70"/>
      <c r="J2032" s="70"/>
      <c r="K2032" s="71">
        <v>87187.500000000087</v>
      </c>
      <c r="L2032" s="6" t="s">
        <v>554</v>
      </c>
      <c r="M2032" s="6" t="s">
        <v>517</v>
      </c>
      <c r="N2032" s="6">
        <v>0</v>
      </c>
      <c r="O2032" s="6"/>
      <c r="P2032" s="6"/>
    </row>
    <row r="2033" spans="1:16" ht="15.75" customHeight="1" x14ac:dyDescent="0.3">
      <c r="A2033" s="67">
        <v>2030</v>
      </c>
      <c r="B2033" s="67" t="s">
        <v>497</v>
      </c>
      <c r="C2033" s="49" t="s">
        <v>138</v>
      </c>
      <c r="D2033" s="49" t="s">
        <v>100</v>
      </c>
      <c r="E2033" s="49" t="s">
        <v>1615</v>
      </c>
      <c r="F2033" s="68">
        <v>45899</v>
      </c>
      <c r="G2033" s="69" t="s">
        <v>415</v>
      </c>
      <c r="H2033" s="70">
        <v>6</v>
      </c>
      <c r="I2033" s="70"/>
      <c r="J2033" s="70"/>
      <c r="K2033" s="71">
        <v>388125.00000000105</v>
      </c>
      <c r="L2033" s="6" t="s">
        <v>516</v>
      </c>
      <c r="M2033" s="6" t="s">
        <v>517</v>
      </c>
      <c r="N2033" s="6">
        <v>0</v>
      </c>
      <c r="O2033" s="6"/>
      <c r="P2033" s="6"/>
    </row>
    <row r="2034" spans="1:16" ht="15.75" customHeight="1" x14ac:dyDescent="0.3">
      <c r="A2034" s="67">
        <v>2031</v>
      </c>
      <c r="B2034" s="67" t="s">
        <v>471</v>
      </c>
      <c r="C2034" s="49" t="s">
        <v>138</v>
      </c>
      <c r="D2034" s="49" t="s">
        <v>100</v>
      </c>
      <c r="E2034" s="49" t="s">
        <v>1616</v>
      </c>
      <c r="F2034" s="68">
        <v>45899</v>
      </c>
      <c r="G2034" s="69" t="s">
        <v>415</v>
      </c>
      <c r="H2034" s="70">
        <v>6</v>
      </c>
      <c r="I2034" s="70"/>
      <c r="J2034" s="70"/>
      <c r="K2034" s="71">
        <v>388125.00000000105</v>
      </c>
      <c r="L2034" s="6" t="s">
        <v>516</v>
      </c>
      <c r="M2034" s="6" t="s">
        <v>517</v>
      </c>
      <c r="N2034" s="6">
        <v>0</v>
      </c>
      <c r="O2034" s="6"/>
      <c r="P2034" s="6"/>
    </row>
    <row r="2035" spans="1:16" ht="15.75" customHeight="1" x14ac:dyDescent="0.3">
      <c r="A2035" s="67">
        <v>2032</v>
      </c>
      <c r="B2035" s="67" t="s">
        <v>471</v>
      </c>
      <c r="C2035" s="49" t="s">
        <v>264</v>
      </c>
      <c r="D2035" s="49" t="s">
        <v>100</v>
      </c>
      <c r="E2035" s="49" t="s">
        <v>265</v>
      </c>
      <c r="F2035" s="68">
        <v>45899</v>
      </c>
      <c r="G2035" s="69" t="s">
        <v>1157</v>
      </c>
      <c r="H2035" s="70">
        <v>1</v>
      </c>
      <c r="I2035" s="70"/>
      <c r="J2035" s="70"/>
      <c r="K2035" s="71">
        <v>86250.000000000233</v>
      </c>
      <c r="L2035" s="6" t="s">
        <v>680</v>
      </c>
      <c r="M2035" s="6" t="s">
        <v>505</v>
      </c>
      <c r="N2035" s="6">
        <v>0</v>
      </c>
      <c r="O2035" s="6"/>
      <c r="P2035" s="6"/>
    </row>
    <row r="2036" spans="1:16" ht="15.75" customHeight="1" x14ac:dyDescent="0.3">
      <c r="A2036" s="67">
        <v>2033</v>
      </c>
      <c r="B2036" s="67" t="s">
        <v>463</v>
      </c>
      <c r="C2036" s="49" t="s">
        <v>134</v>
      </c>
      <c r="D2036" s="49" t="s">
        <v>102</v>
      </c>
      <c r="E2036" s="49" t="s">
        <v>1617</v>
      </c>
      <c r="F2036" s="68">
        <v>45899</v>
      </c>
      <c r="G2036" s="69" t="s">
        <v>758</v>
      </c>
      <c r="H2036" s="70">
        <v>3</v>
      </c>
      <c r="I2036" s="70"/>
      <c r="J2036" s="70"/>
      <c r="K2036" s="71">
        <v>1004999.9999999962</v>
      </c>
      <c r="L2036" s="6" t="s">
        <v>618</v>
      </c>
      <c r="M2036" s="6" t="s">
        <v>669</v>
      </c>
      <c r="N2036" s="6">
        <v>0</v>
      </c>
      <c r="O2036" s="6"/>
      <c r="P2036" s="6"/>
    </row>
    <row r="2037" spans="1:16" ht="15.75" customHeight="1" x14ac:dyDescent="0.3">
      <c r="A2037" s="67">
        <v>2034</v>
      </c>
      <c r="B2037" s="67" t="s">
        <v>463</v>
      </c>
      <c r="C2037" s="49" t="s">
        <v>233</v>
      </c>
      <c r="D2037" s="49" t="s">
        <v>26</v>
      </c>
      <c r="E2037" s="49" t="s">
        <v>1618</v>
      </c>
      <c r="F2037" s="68">
        <v>45899</v>
      </c>
      <c r="G2037" s="69" t="s">
        <v>664</v>
      </c>
      <c r="H2037" s="70">
        <v>7</v>
      </c>
      <c r="I2037" s="70"/>
      <c r="J2037" s="70"/>
      <c r="K2037" s="71">
        <v>293124.99999999889</v>
      </c>
      <c r="L2037" s="6" t="s">
        <v>504</v>
      </c>
      <c r="M2037" s="6" t="s">
        <v>514</v>
      </c>
      <c r="N2037" s="6">
        <v>8</v>
      </c>
      <c r="O2037" s="6"/>
      <c r="P2037" s="6"/>
    </row>
    <row r="2038" spans="1:16" ht="15.75" customHeight="1" x14ac:dyDescent="0.3">
      <c r="A2038" s="67">
        <v>2035</v>
      </c>
      <c r="B2038" s="67" t="s">
        <v>444</v>
      </c>
      <c r="C2038" s="49" t="s">
        <v>233</v>
      </c>
      <c r="D2038" s="49" t="s">
        <v>26</v>
      </c>
      <c r="E2038" s="49" t="s">
        <v>1618</v>
      </c>
      <c r="F2038" s="68">
        <v>45899</v>
      </c>
      <c r="G2038" s="69" t="s">
        <v>662</v>
      </c>
      <c r="H2038" s="70">
        <v>4</v>
      </c>
      <c r="I2038" s="70"/>
      <c r="J2038" s="70"/>
      <c r="K2038" s="71">
        <v>345000.00000000093</v>
      </c>
      <c r="L2038" s="6" t="s">
        <v>545</v>
      </c>
      <c r="M2038" s="6" t="s">
        <v>514</v>
      </c>
      <c r="N2038" s="6">
        <v>6</v>
      </c>
      <c r="O2038" s="6"/>
      <c r="P2038" s="6"/>
    </row>
    <row r="2039" spans="1:16" ht="15.75" customHeight="1" x14ac:dyDescent="0.3">
      <c r="A2039" s="67">
        <v>2036</v>
      </c>
      <c r="B2039" s="67" t="s">
        <v>444</v>
      </c>
      <c r="C2039" s="49" t="s">
        <v>138</v>
      </c>
      <c r="D2039" s="49" t="s">
        <v>100</v>
      </c>
      <c r="E2039" s="49" t="s">
        <v>1619</v>
      </c>
      <c r="F2039" s="68">
        <v>45899</v>
      </c>
      <c r="G2039" s="69" t="s">
        <v>415</v>
      </c>
      <c r="H2039" s="70">
        <v>6</v>
      </c>
      <c r="I2039" s="70"/>
      <c r="J2039" s="70"/>
      <c r="K2039" s="71">
        <v>388125.00000000105</v>
      </c>
      <c r="L2039" s="6" t="s">
        <v>543</v>
      </c>
      <c r="M2039" s="6" t="s">
        <v>517</v>
      </c>
      <c r="N2039" s="6">
        <v>1</v>
      </c>
      <c r="O2039" s="6"/>
      <c r="P2039" s="6"/>
    </row>
    <row r="2040" spans="1:16" ht="15.75" customHeight="1" x14ac:dyDescent="0.3">
      <c r="A2040" s="67">
        <v>2037</v>
      </c>
      <c r="B2040" s="67" t="s">
        <v>413</v>
      </c>
      <c r="C2040" s="49" t="s">
        <v>138</v>
      </c>
      <c r="D2040" s="49" t="s">
        <v>100</v>
      </c>
      <c r="E2040" s="49" t="s">
        <v>1620</v>
      </c>
      <c r="F2040" s="68">
        <v>45899</v>
      </c>
      <c r="G2040" s="69" t="s">
        <v>415</v>
      </c>
      <c r="H2040" s="70">
        <v>6</v>
      </c>
      <c r="I2040" s="70"/>
      <c r="J2040" s="70"/>
      <c r="K2040" s="71">
        <v>371249.99999999895</v>
      </c>
      <c r="L2040" s="6" t="s">
        <v>554</v>
      </c>
      <c r="M2040" s="6" t="s">
        <v>517</v>
      </c>
      <c r="N2040" s="6">
        <v>0</v>
      </c>
      <c r="O2040" s="6"/>
      <c r="P2040" s="6"/>
    </row>
    <row r="2041" spans="1:16" ht="15.75" customHeight="1" x14ac:dyDescent="0.3">
      <c r="A2041" s="67">
        <v>2038</v>
      </c>
      <c r="B2041" s="67" t="s">
        <v>490</v>
      </c>
      <c r="C2041" s="49" t="s">
        <v>233</v>
      </c>
      <c r="D2041" s="49" t="s">
        <v>26</v>
      </c>
      <c r="E2041" s="49" t="s">
        <v>1621</v>
      </c>
      <c r="F2041" s="68">
        <v>45899</v>
      </c>
      <c r="G2041" s="69" t="s">
        <v>662</v>
      </c>
      <c r="H2041" s="70">
        <v>3</v>
      </c>
      <c r="I2041" s="70"/>
      <c r="J2041" s="70"/>
      <c r="K2041" s="71">
        <v>247499.99999999927</v>
      </c>
      <c r="L2041" s="6" t="s">
        <v>545</v>
      </c>
      <c r="M2041" s="6" t="s">
        <v>514</v>
      </c>
      <c r="N2041" s="6">
        <v>15</v>
      </c>
      <c r="O2041" s="6"/>
      <c r="P2041" s="6"/>
    </row>
    <row r="2042" spans="1:16" ht="15.75" customHeight="1" x14ac:dyDescent="0.3">
      <c r="A2042" s="67">
        <v>2039</v>
      </c>
      <c r="B2042" s="67" t="s">
        <v>490</v>
      </c>
      <c r="C2042" s="49" t="s">
        <v>138</v>
      </c>
      <c r="D2042" s="49" t="s">
        <v>100</v>
      </c>
      <c r="E2042" s="49" t="s">
        <v>1622</v>
      </c>
      <c r="F2042" s="68">
        <v>45899</v>
      </c>
      <c r="G2042" s="69" t="s">
        <v>415</v>
      </c>
      <c r="H2042" s="70">
        <v>1</v>
      </c>
      <c r="I2042" s="70"/>
      <c r="J2042" s="70"/>
      <c r="K2042" s="71">
        <v>61874.999999999818</v>
      </c>
      <c r="L2042" s="6" t="s">
        <v>545</v>
      </c>
      <c r="M2042" s="6" t="s">
        <v>517</v>
      </c>
      <c r="N2042" s="6">
        <v>0</v>
      </c>
      <c r="O2042" s="6"/>
      <c r="P2042" s="6"/>
    </row>
    <row r="2043" spans="1:16" ht="15.75" customHeight="1" x14ac:dyDescent="0.3">
      <c r="A2043" s="67">
        <v>2040</v>
      </c>
      <c r="B2043" s="67" t="s">
        <v>471</v>
      </c>
      <c r="C2043" s="49" t="s">
        <v>502</v>
      </c>
      <c r="D2043" s="49" t="s">
        <v>100</v>
      </c>
      <c r="E2043" s="49" t="s">
        <v>1623</v>
      </c>
      <c r="F2043" s="68">
        <v>45900</v>
      </c>
      <c r="G2043" s="69" t="s">
        <v>426</v>
      </c>
      <c r="H2043" s="70">
        <v>4</v>
      </c>
      <c r="I2043" s="70"/>
      <c r="J2043" s="70"/>
      <c r="K2043" s="71">
        <v>172500.00000000047</v>
      </c>
      <c r="L2043" s="6" t="s">
        <v>507</v>
      </c>
      <c r="M2043" s="6" t="s">
        <v>505</v>
      </c>
      <c r="N2043" s="6">
        <v>3</v>
      </c>
      <c r="O2043" s="6"/>
      <c r="P2043" s="6"/>
    </row>
    <row r="2044" spans="1:16" ht="15.75" customHeight="1" x14ac:dyDescent="0.3">
      <c r="A2044" s="67">
        <v>2041</v>
      </c>
      <c r="B2044" s="67" t="s">
        <v>444</v>
      </c>
      <c r="C2044" s="49" t="s">
        <v>234</v>
      </c>
      <c r="D2044" s="49" t="s">
        <v>26</v>
      </c>
      <c r="E2044" s="49" t="s">
        <v>1624</v>
      </c>
      <c r="F2044" s="68">
        <v>45903</v>
      </c>
      <c r="G2044" s="69" t="s">
        <v>662</v>
      </c>
      <c r="H2044" s="70">
        <v>2</v>
      </c>
      <c r="I2044" s="70"/>
      <c r="J2044" s="70"/>
      <c r="K2044" s="71">
        <v>172500.00000000047</v>
      </c>
      <c r="L2044" s="6" t="s">
        <v>545</v>
      </c>
      <c r="M2044" s="6" t="s">
        <v>514</v>
      </c>
      <c r="N2044" s="6">
        <v>6</v>
      </c>
      <c r="O2044" s="6"/>
      <c r="P2044" s="6"/>
    </row>
    <row r="2045" spans="1:16" ht="15.75" customHeight="1" x14ac:dyDescent="0.3">
      <c r="A2045" s="67">
        <v>2042</v>
      </c>
      <c r="B2045" s="67" t="s">
        <v>444</v>
      </c>
      <c r="C2045" s="49" t="s">
        <v>122</v>
      </c>
      <c r="D2045" s="49" t="s">
        <v>102</v>
      </c>
      <c r="E2045" s="49" t="s">
        <v>1625</v>
      </c>
      <c r="F2045" s="68">
        <v>45903</v>
      </c>
      <c r="G2045" s="69" t="s">
        <v>415</v>
      </c>
      <c r="H2045" s="70">
        <v>36</v>
      </c>
      <c r="I2045" s="70"/>
      <c r="J2045" s="70"/>
      <c r="K2045" s="71">
        <v>2328750.0000000065</v>
      </c>
      <c r="L2045" s="6" t="s">
        <v>507</v>
      </c>
      <c r="M2045" s="6" t="s">
        <v>505</v>
      </c>
      <c r="N2045" s="6">
        <v>1</v>
      </c>
      <c r="O2045" s="6"/>
      <c r="P2045" s="6"/>
    </row>
    <row r="2046" spans="1:16" ht="15.75" customHeight="1" x14ac:dyDescent="0.3">
      <c r="A2046" s="67">
        <v>2043</v>
      </c>
      <c r="B2046" s="67" t="s">
        <v>444</v>
      </c>
      <c r="C2046" s="49" t="s">
        <v>138</v>
      </c>
      <c r="D2046" s="49" t="s">
        <v>100</v>
      </c>
      <c r="E2046" s="49" t="s">
        <v>1626</v>
      </c>
      <c r="F2046" s="68">
        <v>45903</v>
      </c>
      <c r="G2046" s="69" t="s">
        <v>415</v>
      </c>
      <c r="H2046" s="70">
        <v>1</v>
      </c>
      <c r="I2046" s="70"/>
      <c r="J2046" s="70"/>
      <c r="K2046" s="71">
        <v>64687.500000000182</v>
      </c>
      <c r="L2046" s="6" t="s">
        <v>554</v>
      </c>
      <c r="M2046" s="6" t="s">
        <v>517</v>
      </c>
      <c r="N2046" s="6">
        <v>0</v>
      </c>
      <c r="O2046" s="6"/>
      <c r="P2046" s="6"/>
    </row>
    <row r="2047" spans="1:16" ht="15.75" customHeight="1" x14ac:dyDescent="0.3">
      <c r="A2047" s="67">
        <v>2044</v>
      </c>
      <c r="B2047" s="67" t="s">
        <v>459</v>
      </c>
      <c r="C2047" s="49" t="s">
        <v>244</v>
      </c>
      <c r="D2047" s="49" t="s">
        <v>245</v>
      </c>
      <c r="E2047" s="49" t="s">
        <v>246</v>
      </c>
      <c r="F2047" s="68">
        <v>45903</v>
      </c>
      <c r="G2047" s="69" t="s">
        <v>1225</v>
      </c>
      <c r="H2047" s="70">
        <v>14</v>
      </c>
      <c r="I2047" s="70"/>
      <c r="J2047" s="70"/>
      <c r="K2047" s="71">
        <v>99166.666666667035</v>
      </c>
      <c r="L2047" s="6" t="s">
        <v>713</v>
      </c>
      <c r="M2047" s="6" t="s">
        <v>917</v>
      </c>
      <c r="N2047" s="6">
        <v>0</v>
      </c>
      <c r="O2047" s="6"/>
      <c r="P2047" s="6"/>
    </row>
    <row r="2048" spans="1:16" ht="15.75" customHeight="1" x14ac:dyDescent="0.3">
      <c r="A2048" s="67">
        <v>2045</v>
      </c>
      <c r="B2048" s="67" t="s">
        <v>459</v>
      </c>
      <c r="C2048" s="49" t="s">
        <v>138</v>
      </c>
      <c r="D2048" s="49" t="s">
        <v>100</v>
      </c>
      <c r="E2048" s="49" t="s">
        <v>1627</v>
      </c>
      <c r="F2048" s="68">
        <v>45903</v>
      </c>
      <c r="G2048" s="69" t="s">
        <v>415</v>
      </c>
      <c r="H2048" s="70">
        <v>25</v>
      </c>
      <c r="I2048" s="70"/>
      <c r="J2048" s="70"/>
      <c r="K2048" s="71">
        <v>1593750.0000000061</v>
      </c>
      <c r="L2048" s="6" t="s">
        <v>680</v>
      </c>
      <c r="M2048" s="74" t="s">
        <v>510</v>
      </c>
      <c r="N2048" s="6">
        <v>1</v>
      </c>
      <c r="O2048" s="6"/>
      <c r="P2048" s="6"/>
    </row>
    <row r="2049" spans="1:16" ht="15.75" customHeight="1" x14ac:dyDescent="0.3">
      <c r="A2049" s="67">
        <v>2046</v>
      </c>
      <c r="B2049" s="67" t="s">
        <v>459</v>
      </c>
      <c r="C2049" s="49" t="s">
        <v>144</v>
      </c>
      <c r="D2049" s="49" t="s">
        <v>100</v>
      </c>
      <c r="E2049" s="49" t="s">
        <v>1628</v>
      </c>
      <c r="F2049" s="68">
        <v>45903</v>
      </c>
      <c r="G2049" s="69" t="s">
        <v>491</v>
      </c>
      <c r="H2049" s="70">
        <v>1</v>
      </c>
      <c r="I2049" s="70"/>
      <c r="J2049" s="70"/>
      <c r="K2049" s="71">
        <v>42500.00000000016</v>
      </c>
      <c r="L2049" s="6" t="s">
        <v>713</v>
      </c>
      <c r="M2049" s="6" t="s">
        <v>917</v>
      </c>
      <c r="N2049" s="6">
        <v>0</v>
      </c>
      <c r="O2049" s="6"/>
      <c r="P2049" s="6"/>
    </row>
    <row r="2050" spans="1:16" ht="15.75" customHeight="1" x14ac:dyDescent="0.3">
      <c r="A2050" s="67">
        <v>2047</v>
      </c>
      <c r="B2050" s="67" t="s">
        <v>501</v>
      </c>
      <c r="C2050" s="49" t="s">
        <v>233</v>
      </c>
      <c r="D2050" s="49" t="s">
        <v>26</v>
      </c>
      <c r="E2050" s="49" t="s">
        <v>1629</v>
      </c>
      <c r="F2050" s="68">
        <v>45904</v>
      </c>
      <c r="G2050" s="69" t="s">
        <v>662</v>
      </c>
      <c r="H2050" s="70">
        <v>3</v>
      </c>
      <c r="I2050" s="70"/>
      <c r="J2050" s="70"/>
      <c r="K2050" s="71">
        <v>239999.99999999977</v>
      </c>
      <c r="L2050" s="6" t="s">
        <v>545</v>
      </c>
      <c r="M2050" s="6" t="s">
        <v>580</v>
      </c>
      <c r="N2050" s="6">
        <v>6</v>
      </c>
      <c r="O2050" s="6"/>
      <c r="P2050" s="6"/>
    </row>
    <row r="2051" spans="1:16" ht="15.75" customHeight="1" x14ac:dyDescent="0.3">
      <c r="A2051" s="67">
        <v>2048</v>
      </c>
      <c r="B2051" s="67" t="s">
        <v>501</v>
      </c>
      <c r="C2051" s="49" t="s">
        <v>138</v>
      </c>
      <c r="D2051" s="49" t="s">
        <v>100</v>
      </c>
      <c r="E2051" s="49" t="s">
        <v>1630</v>
      </c>
      <c r="F2051" s="68">
        <v>45904</v>
      </c>
      <c r="G2051" s="69" t="s">
        <v>415</v>
      </c>
      <c r="H2051" s="70">
        <v>0.5</v>
      </c>
      <c r="I2051" s="70"/>
      <c r="J2051" s="70"/>
      <c r="K2051" s="71">
        <v>29999.999999999971</v>
      </c>
      <c r="L2051" s="6" t="s">
        <v>543</v>
      </c>
      <c r="M2051" s="6" t="s">
        <v>517</v>
      </c>
      <c r="N2051" s="6">
        <v>0</v>
      </c>
      <c r="O2051" s="6"/>
      <c r="P2051" s="6"/>
    </row>
    <row r="2052" spans="1:16" ht="15.75" customHeight="1" x14ac:dyDescent="0.3">
      <c r="A2052" s="67">
        <v>2049</v>
      </c>
      <c r="B2052" s="67" t="s">
        <v>474</v>
      </c>
      <c r="C2052" s="49" t="s">
        <v>179</v>
      </c>
      <c r="D2052" s="49" t="s">
        <v>180</v>
      </c>
      <c r="E2052" s="49" t="s">
        <v>1631</v>
      </c>
      <c r="F2052" s="68">
        <v>45903</v>
      </c>
      <c r="G2052" s="69" t="s">
        <v>1632</v>
      </c>
      <c r="H2052" s="70">
        <v>0.5</v>
      </c>
      <c r="I2052" s="70"/>
      <c r="J2052" s="70"/>
      <c r="K2052" s="71">
        <v>65625.000000000116</v>
      </c>
      <c r="L2052" s="6" t="s">
        <v>530</v>
      </c>
      <c r="M2052" s="6" t="s">
        <v>531</v>
      </c>
      <c r="N2052" s="6">
        <v>2</v>
      </c>
      <c r="O2052" s="6"/>
      <c r="P2052" s="6"/>
    </row>
    <row r="2053" spans="1:16" ht="15.75" customHeight="1" x14ac:dyDescent="0.3">
      <c r="A2053" s="67">
        <v>2050</v>
      </c>
      <c r="B2053" s="67" t="s">
        <v>474</v>
      </c>
      <c r="C2053" s="49" t="s">
        <v>179</v>
      </c>
      <c r="D2053" s="49" t="s">
        <v>180</v>
      </c>
      <c r="E2053" s="49" t="s">
        <v>1631</v>
      </c>
      <c r="F2053" s="68">
        <v>45903</v>
      </c>
      <c r="G2053" s="69" t="s">
        <v>1633</v>
      </c>
      <c r="H2053" s="70">
        <v>1</v>
      </c>
      <c r="I2053" s="70"/>
      <c r="J2053" s="70"/>
      <c r="K2053" s="71">
        <v>65625.000000000116</v>
      </c>
      <c r="L2053" s="6" t="s">
        <v>530</v>
      </c>
      <c r="M2053" s="6" t="s">
        <v>531</v>
      </c>
      <c r="N2053" s="6">
        <v>2</v>
      </c>
      <c r="O2053" s="6"/>
      <c r="P2053" s="6"/>
    </row>
    <row r="2054" spans="1:16" ht="15.75" customHeight="1" x14ac:dyDescent="0.3">
      <c r="A2054" s="67">
        <v>2051</v>
      </c>
      <c r="B2054" s="67" t="s">
        <v>474</v>
      </c>
      <c r="C2054" s="49" t="s">
        <v>179</v>
      </c>
      <c r="D2054" s="49" t="s">
        <v>180</v>
      </c>
      <c r="E2054" s="49" t="s">
        <v>1631</v>
      </c>
      <c r="F2054" s="68">
        <v>45903</v>
      </c>
      <c r="G2054" s="69" t="s">
        <v>1634</v>
      </c>
      <c r="H2054" s="70">
        <v>1</v>
      </c>
      <c r="I2054" s="70"/>
      <c r="J2054" s="70"/>
      <c r="K2054" s="71">
        <v>65625.000000000116</v>
      </c>
      <c r="L2054" s="6" t="s">
        <v>530</v>
      </c>
      <c r="M2054" s="6" t="s">
        <v>531</v>
      </c>
      <c r="N2054" s="6">
        <v>1</v>
      </c>
      <c r="O2054" s="6"/>
      <c r="P2054" s="6"/>
    </row>
    <row r="2055" spans="1:16" ht="15.75" customHeight="1" x14ac:dyDescent="0.3">
      <c r="A2055" s="67">
        <v>2052</v>
      </c>
      <c r="B2055" s="67" t="s">
        <v>474</v>
      </c>
      <c r="C2055" s="49" t="s">
        <v>179</v>
      </c>
      <c r="D2055" s="49" t="s">
        <v>180</v>
      </c>
      <c r="E2055" s="49" t="s">
        <v>1631</v>
      </c>
      <c r="F2055" s="68">
        <v>45903</v>
      </c>
      <c r="G2055" s="69" t="s">
        <v>1635</v>
      </c>
      <c r="H2055" s="70">
        <v>1</v>
      </c>
      <c r="I2055" s="70"/>
      <c r="J2055" s="70"/>
      <c r="K2055" s="71">
        <v>65625.000000000116</v>
      </c>
      <c r="L2055" s="6" t="s">
        <v>530</v>
      </c>
      <c r="M2055" s="6" t="s">
        <v>531</v>
      </c>
      <c r="N2055" s="6">
        <v>1</v>
      </c>
      <c r="O2055" s="6"/>
      <c r="P2055" s="6"/>
    </row>
    <row r="2056" spans="1:16" ht="15.75" customHeight="1" x14ac:dyDescent="0.3">
      <c r="A2056" s="67">
        <v>2053</v>
      </c>
      <c r="B2056" s="67" t="s">
        <v>471</v>
      </c>
      <c r="C2056" s="49" t="s">
        <v>587</v>
      </c>
      <c r="D2056" s="49" t="s">
        <v>100</v>
      </c>
      <c r="E2056" s="49" t="s">
        <v>1636</v>
      </c>
      <c r="F2056" s="68">
        <v>45904</v>
      </c>
      <c r="G2056" s="69" t="s">
        <v>415</v>
      </c>
      <c r="H2056" s="70">
        <v>0.2</v>
      </c>
      <c r="I2056" s="70"/>
      <c r="J2056" s="70"/>
      <c r="K2056" s="71">
        <v>8625.0000000000236</v>
      </c>
      <c r="L2056" s="6" t="s">
        <v>516</v>
      </c>
      <c r="M2056" s="6" t="s">
        <v>517</v>
      </c>
      <c r="N2056" s="6">
        <v>0</v>
      </c>
      <c r="O2056" s="6"/>
      <c r="P2056" s="6"/>
    </row>
    <row r="2057" spans="1:16" ht="15.75" customHeight="1" x14ac:dyDescent="0.3">
      <c r="A2057" s="67">
        <v>2054</v>
      </c>
      <c r="B2057" s="67" t="s">
        <v>490</v>
      </c>
      <c r="C2057" s="49" t="s">
        <v>138</v>
      </c>
      <c r="D2057" s="49" t="s">
        <v>100</v>
      </c>
      <c r="E2057" s="49" t="s">
        <v>1637</v>
      </c>
      <c r="F2057" s="68">
        <v>45903</v>
      </c>
      <c r="G2057" s="69" t="s">
        <v>415</v>
      </c>
      <c r="H2057" s="70">
        <v>1</v>
      </c>
      <c r="I2057" s="70"/>
      <c r="J2057" s="70"/>
      <c r="K2057" s="71">
        <v>61874.999999999818</v>
      </c>
      <c r="L2057" s="6" t="s">
        <v>516</v>
      </c>
      <c r="M2057" s="6" t="s">
        <v>517</v>
      </c>
      <c r="N2057" s="6">
        <v>0</v>
      </c>
      <c r="O2057" s="6"/>
      <c r="P2057" s="6"/>
    </row>
    <row r="2058" spans="1:16" ht="15.75" customHeight="1" x14ac:dyDescent="0.3">
      <c r="A2058" s="67">
        <v>2055</v>
      </c>
      <c r="B2058" s="67" t="s">
        <v>490</v>
      </c>
      <c r="C2058" s="49" t="s">
        <v>233</v>
      </c>
      <c r="D2058" s="49" t="s">
        <v>26</v>
      </c>
      <c r="E2058" s="49" t="s">
        <v>1638</v>
      </c>
      <c r="F2058" s="68">
        <v>45903</v>
      </c>
      <c r="G2058" s="69" t="s">
        <v>662</v>
      </c>
      <c r="H2058" s="70">
        <v>2</v>
      </c>
      <c r="I2058" s="70"/>
      <c r="J2058" s="70"/>
      <c r="K2058" s="71">
        <v>164999.99999999953</v>
      </c>
      <c r="L2058" s="6" t="s">
        <v>545</v>
      </c>
      <c r="M2058" s="6" t="s">
        <v>514</v>
      </c>
      <c r="N2058" s="6">
        <v>12</v>
      </c>
      <c r="O2058" s="6"/>
      <c r="P2058" s="6"/>
    </row>
    <row r="2059" spans="1:16" ht="15.75" customHeight="1" x14ac:dyDescent="0.3">
      <c r="A2059" s="67">
        <v>2056</v>
      </c>
      <c r="B2059" s="67" t="s">
        <v>490</v>
      </c>
      <c r="C2059" s="49" t="s">
        <v>138</v>
      </c>
      <c r="D2059" s="49" t="s">
        <v>100</v>
      </c>
      <c r="E2059" s="49" t="s">
        <v>1639</v>
      </c>
      <c r="F2059" s="68">
        <v>45903</v>
      </c>
      <c r="G2059" s="69" t="s">
        <v>415</v>
      </c>
      <c r="H2059" s="70">
        <v>1</v>
      </c>
      <c r="I2059" s="70"/>
      <c r="J2059" s="70"/>
      <c r="K2059" s="71">
        <v>61874.999999999818</v>
      </c>
      <c r="L2059" s="6" t="s">
        <v>504</v>
      </c>
      <c r="M2059" s="6" t="s">
        <v>537</v>
      </c>
      <c r="N2059" s="6">
        <v>0</v>
      </c>
      <c r="O2059" s="6"/>
      <c r="P2059" s="6"/>
    </row>
    <row r="2060" spans="1:16" ht="15.75" customHeight="1" x14ac:dyDescent="0.3">
      <c r="A2060" s="67">
        <v>2057</v>
      </c>
      <c r="B2060" s="67" t="s">
        <v>490</v>
      </c>
      <c r="C2060" s="49" t="s">
        <v>138</v>
      </c>
      <c r="D2060" s="49" t="s">
        <v>100</v>
      </c>
      <c r="E2060" s="49" t="s">
        <v>1640</v>
      </c>
      <c r="F2060" s="68">
        <v>45904</v>
      </c>
      <c r="G2060" s="69" t="s">
        <v>415</v>
      </c>
      <c r="H2060" s="70">
        <v>4</v>
      </c>
      <c r="I2060" s="70"/>
      <c r="J2060" s="70"/>
      <c r="K2060" s="71">
        <v>247499.99999999927</v>
      </c>
      <c r="L2060" s="6" t="s">
        <v>504</v>
      </c>
      <c r="M2060" s="6" t="s">
        <v>537</v>
      </c>
      <c r="N2060" s="6">
        <v>0</v>
      </c>
      <c r="O2060" s="6"/>
      <c r="P2060" s="6"/>
    </row>
    <row r="2061" spans="1:16" ht="15.75" customHeight="1" x14ac:dyDescent="0.3">
      <c r="A2061" s="67">
        <v>2058</v>
      </c>
      <c r="B2061" s="67" t="s">
        <v>490</v>
      </c>
      <c r="C2061" s="49" t="s">
        <v>138</v>
      </c>
      <c r="D2061" s="49" t="s">
        <v>100</v>
      </c>
      <c r="E2061" s="49" t="s">
        <v>1640</v>
      </c>
      <c r="F2061" s="68">
        <v>45904</v>
      </c>
      <c r="G2061" s="69" t="s">
        <v>415</v>
      </c>
      <c r="H2061" s="70">
        <v>4</v>
      </c>
      <c r="I2061" s="70"/>
      <c r="J2061" s="70"/>
      <c r="K2061" s="71">
        <v>247499.99999999927</v>
      </c>
      <c r="L2061" s="6" t="s">
        <v>516</v>
      </c>
      <c r="M2061" s="6" t="s">
        <v>517</v>
      </c>
      <c r="N2061" s="6">
        <v>1</v>
      </c>
      <c r="O2061" s="6"/>
      <c r="P2061" s="6"/>
    </row>
    <row r="2062" spans="1:16" ht="15.75" customHeight="1" x14ac:dyDescent="0.3">
      <c r="A2062" s="67">
        <v>2059</v>
      </c>
      <c r="B2062" s="67" t="s">
        <v>497</v>
      </c>
      <c r="C2062" s="49" t="s">
        <v>226</v>
      </c>
      <c r="D2062" s="49" t="s">
        <v>26</v>
      </c>
      <c r="E2062" s="49" t="s">
        <v>1641</v>
      </c>
      <c r="F2062" s="68">
        <v>45904</v>
      </c>
      <c r="G2062" s="69" t="s">
        <v>420</v>
      </c>
      <c r="H2062" s="70">
        <v>2</v>
      </c>
      <c r="I2062" s="70"/>
      <c r="J2062" s="70"/>
      <c r="K2062" s="71">
        <v>345000.00000000093</v>
      </c>
      <c r="L2062" s="6" t="s">
        <v>509</v>
      </c>
      <c r="M2062" s="74" t="s">
        <v>510</v>
      </c>
      <c r="N2062" s="6">
        <v>3</v>
      </c>
      <c r="O2062" s="6"/>
      <c r="P2062" s="6"/>
    </row>
    <row r="2063" spans="1:16" ht="15.75" customHeight="1" x14ac:dyDescent="0.3">
      <c r="A2063" s="67">
        <v>2060</v>
      </c>
      <c r="B2063" s="67" t="s">
        <v>497</v>
      </c>
      <c r="C2063" s="49" t="s">
        <v>138</v>
      </c>
      <c r="D2063" s="49" t="s">
        <v>100</v>
      </c>
      <c r="E2063" s="49" t="s">
        <v>1642</v>
      </c>
      <c r="F2063" s="68">
        <v>45904</v>
      </c>
      <c r="G2063" s="69" t="s">
        <v>415</v>
      </c>
      <c r="H2063" s="70">
        <v>4</v>
      </c>
      <c r="I2063" s="70"/>
      <c r="J2063" s="70"/>
      <c r="K2063" s="71">
        <v>258750.00000000073</v>
      </c>
      <c r="L2063" s="6" t="s">
        <v>516</v>
      </c>
      <c r="M2063" s="6" t="s">
        <v>517</v>
      </c>
      <c r="N2063" s="6">
        <v>0</v>
      </c>
      <c r="O2063" s="6"/>
      <c r="P2063" s="6"/>
    </row>
    <row r="2064" spans="1:16" ht="15.75" customHeight="1" x14ac:dyDescent="0.3">
      <c r="A2064" s="67">
        <v>2061</v>
      </c>
      <c r="B2064" s="67" t="s">
        <v>430</v>
      </c>
      <c r="C2064" s="49" t="s">
        <v>138</v>
      </c>
      <c r="D2064" s="49" t="s">
        <v>100</v>
      </c>
      <c r="E2064" s="49" t="s">
        <v>1643</v>
      </c>
      <c r="F2064" s="68">
        <v>45903</v>
      </c>
      <c r="G2064" s="69" t="s">
        <v>415</v>
      </c>
      <c r="H2064" s="70">
        <v>1</v>
      </c>
      <c r="I2064" s="70"/>
      <c r="J2064" s="70"/>
      <c r="K2064" s="71">
        <v>58125.000000000058</v>
      </c>
      <c r="L2064" s="6" t="s">
        <v>554</v>
      </c>
      <c r="M2064" s="6" t="s">
        <v>517</v>
      </c>
      <c r="N2064" s="6">
        <v>0</v>
      </c>
      <c r="O2064" s="6"/>
      <c r="P2064" s="6"/>
    </row>
    <row r="2065" spans="1:16" ht="15.75" customHeight="1" x14ac:dyDescent="0.3">
      <c r="A2065" s="67">
        <v>2062</v>
      </c>
      <c r="B2065" s="67" t="s">
        <v>430</v>
      </c>
      <c r="C2065" s="49" t="s">
        <v>244</v>
      </c>
      <c r="D2065" s="49" t="s">
        <v>245</v>
      </c>
      <c r="E2065" s="49" t="s">
        <v>246</v>
      </c>
      <c r="F2065" s="68">
        <v>45903</v>
      </c>
      <c r="G2065" s="69" t="s">
        <v>425</v>
      </c>
      <c r="H2065" s="70">
        <v>13</v>
      </c>
      <c r="I2065" s="70"/>
      <c r="J2065" s="70"/>
      <c r="K2065" s="71">
        <v>109145.83333333344</v>
      </c>
      <c r="L2065" s="6" t="s">
        <v>680</v>
      </c>
      <c r="M2065" s="6" t="s">
        <v>505</v>
      </c>
      <c r="N2065" s="6">
        <v>2</v>
      </c>
      <c r="O2065" s="6"/>
      <c r="P2065" s="6"/>
    </row>
    <row r="2066" spans="1:16" ht="15.75" customHeight="1" x14ac:dyDescent="0.3">
      <c r="A2066" s="67">
        <v>2063</v>
      </c>
      <c r="B2066" s="67" t="s">
        <v>430</v>
      </c>
      <c r="C2066" s="49" t="s">
        <v>138</v>
      </c>
      <c r="D2066" s="49" t="s">
        <v>100</v>
      </c>
      <c r="E2066" s="49" t="s">
        <v>1644</v>
      </c>
      <c r="F2066" s="68">
        <v>45904</v>
      </c>
      <c r="G2066" s="69" t="s">
        <v>415</v>
      </c>
      <c r="H2066" s="70">
        <v>4</v>
      </c>
      <c r="I2066" s="70"/>
      <c r="J2066" s="70"/>
      <c r="K2066" s="71">
        <v>232500.00000000023</v>
      </c>
      <c r="L2066" s="6" t="s">
        <v>554</v>
      </c>
      <c r="M2066" s="6" t="s">
        <v>517</v>
      </c>
      <c r="N2066" s="6">
        <v>0</v>
      </c>
      <c r="O2066" s="6"/>
      <c r="P2066" s="6"/>
    </row>
    <row r="2067" spans="1:16" ht="15.75" customHeight="1" x14ac:dyDescent="0.3">
      <c r="A2067" s="67">
        <v>2064</v>
      </c>
      <c r="B2067" s="67" t="s">
        <v>430</v>
      </c>
      <c r="C2067" s="49" t="s">
        <v>84</v>
      </c>
      <c r="D2067" s="49" t="s">
        <v>79</v>
      </c>
      <c r="E2067" s="49" t="s">
        <v>1645</v>
      </c>
      <c r="F2067" s="68">
        <v>45904</v>
      </c>
      <c r="G2067" s="69" t="s">
        <v>443</v>
      </c>
      <c r="H2067" s="70">
        <v>15</v>
      </c>
      <c r="I2067" s="70"/>
      <c r="J2067" s="70"/>
      <c r="K2067" s="71">
        <v>67812.500000000073</v>
      </c>
      <c r="L2067" s="6" t="s">
        <v>554</v>
      </c>
      <c r="M2067" s="6" t="s">
        <v>517</v>
      </c>
      <c r="N2067" s="6">
        <v>0</v>
      </c>
      <c r="O2067" s="6"/>
      <c r="P2067" s="6"/>
    </row>
    <row r="2068" spans="1:16" ht="15.75" customHeight="1" x14ac:dyDescent="0.3">
      <c r="A2068" s="67">
        <v>2065</v>
      </c>
      <c r="B2068" s="67" t="s">
        <v>501</v>
      </c>
      <c r="C2068" s="49" t="s">
        <v>233</v>
      </c>
      <c r="D2068" s="49" t="s">
        <v>26</v>
      </c>
      <c r="E2068" s="49" t="s">
        <v>1646</v>
      </c>
      <c r="F2068" s="68">
        <v>45905</v>
      </c>
      <c r="G2068" s="69" t="s">
        <v>662</v>
      </c>
      <c r="H2068" s="70">
        <v>3</v>
      </c>
      <c r="I2068" s="70"/>
      <c r="J2068" s="70"/>
      <c r="K2068" s="71">
        <v>239999.99999999977</v>
      </c>
      <c r="L2068" s="6" t="s">
        <v>545</v>
      </c>
      <c r="M2068" s="6" t="s">
        <v>580</v>
      </c>
      <c r="N2068" s="6">
        <v>12</v>
      </c>
      <c r="O2068" s="6"/>
      <c r="P2068" s="6"/>
    </row>
    <row r="2069" spans="1:16" ht="15.75" customHeight="1" x14ac:dyDescent="0.3">
      <c r="A2069" s="67">
        <v>2066</v>
      </c>
      <c r="B2069" s="67" t="s">
        <v>501</v>
      </c>
      <c r="C2069" s="49" t="s">
        <v>138</v>
      </c>
      <c r="D2069" s="49" t="s">
        <v>100</v>
      </c>
      <c r="E2069" s="49" t="s">
        <v>1647</v>
      </c>
      <c r="F2069" s="68">
        <v>45905</v>
      </c>
      <c r="G2069" s="69" t="s">
        <v>415</v>
      </c>
      <c r="H2069" s="70">
        <v>4</v>
      </c>
      <c r="I2069" s="70"/>
      <c r="J2069" s="70"/>
      <c r="K2069" s="71">
        <v>239999.99999999977</v>
      </c>
      <c r="L2069" s="6" t="s">
        <v>543</v>
      </c>
      <c r="M2069" s="6" t="s">
        <v>517</v>
      </c>
      <c r="N2069" s="6">
        <v>0</v>
      </c>
      <c r="O2069" s="6"/>
      <c r="P2069" s="6"/>
    </row>
    <row r="2070" spans="1:16" ht="15.75" customHeight="1" x14ac:dyDescent="0.3">
      <c r="A2070" s="67">
        <v>2067</v>
      </c>
      <c r="B2070" s="67" t="s">
        <v>501</v>
      </c>
      <c r="C2070" s="49" t="s">
        <v>502</v>
      </c>
      <c r="D2070" s="49" t="s">
        <v>100</v>
      </c>
      <c r="E2070" s="49" t="s">
        <v>1648</v>
      </c>
      <c r="F2070" s="68">
        <v>45905</v>
      </c>
      <c r="G2070" s="69" t="s">
        <v>426</v>
      </c>
      <c r="H2070" s="70">
        <v>1</v>
      </c>
      <c r="I2070" s="70"/>
      <c r="J2070" s="70"/>
      <c r="K2070" s="71">
        <v>39999.999999999964</v>
      </c>
      <c r="L2070" s="6" t="s">
        <v>543</v>
      </c>
      <c r="M2070" s="6" t="s">
        <v>517</v>
      </c>
      <c r="N2070" s="6">
        <v>0</v>
      </c>
      <c r="O2070" s="6"/>
      <c r="P2070" s="6"/>
    </row>
    <row r="2071" spans="1:16" ht="15.75" customHeight="1" x14ac:dyDescent="0.3">
      <c r="A2071" s="67">
        <v>2068</v>
      </c>
      <c r="B2071" s="75" t="s">
        <v>535</v>
      </c>
      <c r="C2071" s="49" t="s">
        <v>138</v>
      </c>
      <c r="D2071" s="78" t="s">
        <v>100</v>
      </c>
      <c r="E2071" s="78" t="s">
        <v>1649</v>
      </c>
      <c r="F2071" s="68">
        <v>45904</v>
      </c>
      <c r="G2071" s="69" t="s">
        <v>415</v>
      </c>
      <c r="H2071" s="70">
        <v>4</v>
      </c>
      <c r="I2071" s="70"/>
      <c r="J2071" s="70"/>
      <c r="K2071" s="71">
        <v>243749.99999999953</v>
      </c>
      <c r="L2071" s="6" t="s">
        <v>516</v>
      </c>
      <c r="M2071" s="6" t="s">
        <v>517</v>
      </c>
      <c r="N2071" s="6">
        <v>0</v>
      </c>
      <c r="O2071" s="6"/>
      <c r="P2071" s="6"/>
    </row>
    <row r="2072" spans="1:16" ht="15.75" customHeight="1" x14ac:dyDescent="0.3">
      <c r="A2072" s="67">
        <v>2069</v>
      </c>
      <c r="B2072" s="75" t="s">
        <v>535</v>
      </c>
      <c r="C2072" s="75" t="s">
        <v>138</v>
      </c>
      <c r="D2072" s="78" t="s">
        <v>100</v>
      </c>
      <c r="E2072" s="78" t="s">
        <v>1650</v>
      </c>
      <c r="F2072" s="68">
        <v>45904</v>
      </c>
      <c r="G2072" s="69" t="s">
        <v>415</v>
      </c>
      <c r="H2072" s="70">
        <v>4</v>
      </c>
      <c r="I2072" s="70"/>
      <c r="J2072" s="70"/>
      <c r="K2072" s="71">
        <v>243749.99999999953</v>
      </c>
      <c r="L2072" s="6" t="s">
        <v>504</v>
      </c>
      <c r="M2072" s="6" t="s">
        <v>537</v>
      </c>
      <c r="N2072" s="6">
        <v>0</v>
      </c>
      <c r="O2072" s="6"/>
      <c r="P2072" s="6"/>
    </row>
    <row r="2073" spans="1:16" ht="15.75" customHeight="1" x14ac:dyDescent="0.3">
      <c r="A2073" s="67">
        <v>2070</v>
      </c>
      <c r="B2073" s="75" t="s">
        <v>474</v>
      </c>
      <c r="C2073" s="75" t="s">
        <v>179</v>
      </c>
      <c r="D2073" s="78" t="s">
        <v>180</v>
      </c>
      <c r="E2073" s="78" t="s">
        <v>1651</v>
      </c>
      <c r="F2073" s="68">
        <v>45904</v>
      </c>
      <c r="G2073" s="69" t="s">
        <v>1632</v>
      </c>
      <c r="H2073" s="70">
        <v>1</v>
      </c>
      <c r="I2073" s="70"/>
      <c r="J2073" s="70"/>
      <c r="K2073" s="71">
        <v>65625.000000000116</v>
      </c>
      <c r="L2073" s="6" t="s">
        <v>530</v>
      </c>
      <c r="M2073" s="6" t="s">
        <v>531</v>
      </c>
      <c r="N2073" s="6">
        <v>2</v>
      </c>
      <c r="O2073" s="6"/>
      <c r="P2073" s="6"/>
    </row>
    <row r="2074" spans="1:16" ht="15.75" customHeight="1" x14ac:dyDescent="0.3">
      <c r="A2074" s="67">
        <v>2071</v>
      </c>
      <c r="B2074" s="75" t="s">
        <v>474</v>
      </c>
      <c r="C2074" s="75" t="s">
        <v>179</v>
      </c>
      <c r="D2074" s="78" t="s">
        <v>180</v>
      </c>
      <c r="E2074" s="78" t="s">
        <v>1651</v>
      </c>
      <c r="F2074" s="68">
        <v>45904</v>
      </c>
      <c r="G2074" s="69" t="s">
        <v>1633</v>
      </c>
      <c r="H2074" s="70">
        <v>0.8</v>
      </c>
      <c r="I2074" s="70"/>
      <c r="J2074" s="70"/>
      <c r="K2074" s="71">
        <v>52500.000000000095</v>
      </c>
      <c r="L2074" s="6" t="s">
        <v>530</v>
      </c>
      <c r="M2074" s="6" t="s">
        <v>531</v>
      </c>
      <c r="N2074" s="6">
        <v>2</v>
      </c>
      <c r="O2074" s="6"/>
      <c r="P2074" s="6"/>
    </row>
    <row r="2075" spans="1:16" ht="15.75" customHeight="1" x14ac:dyDescent="0.3">
      <c r="A2075" s="67">
        <v>2072</v>
      </c>
      <c r="B2075" s="75" t="s">
        <v>474</v>
      </c>
      <c r="C2075" s="75" t="s">
        <v>179</v>
      </c>
      <c r="D2075" s="78" t="s">
        <v>180</v>
      </c>
      <c r="E2075" s="78" t="s">
        <v>1651</v>
      </c>
      <c r="F2075" s="68">
        <v>45904</v>
      </c>
      <c r="G2075" s="69" t="s">
        <v>1634</v>
      </c>
      <c r="H2075" s="70">
        <v>0.5</v>
      </c>
      <c r="I2075" s="70"/>
      <c r="J2075" s="70"/>
      <c r="K2075" s="71">
        <v>32812.500000000058</v>
      </c>
      <c r="L2075" s="6" t="s">
        <v>530</v>
      </c>
      <c r="M2075" s="6" t="s">
        <v>683</v>
      </c>
      <c r="N2075" s="6">
        <v>1</v>
      </c>
      <c r="O2075" s="6"/>
      <c r="P2075" s="6"/>
    </row>
    <row r="2076" spans="1:16" ht="15.75" customHeight="1" x14ac:dyDescent="0.3">
      <c r="A2076" s="67">
        <v>2073</v>
      </c>
      <c r="B2076" s="75" t="s">
        <v>499</v>
      </c>
      <c r="C2076" s="75" t="s">
        <v>138</v>
      </c>
      <c r="D2076" s="78" t="s">
        <v>100</v>
      </c>
      <c r="E2076" s="78" t="s">
        <v>1652</v>
      </c>
      <c r="F2076" s="68">
        <v>45905</v>
      </c>
      <c r="G2076" s="69" t="s">
        <v>415</v>
      </c>
      <c r="H2076" s="70">
        <v>8</v>
      </c>
      <c r="I2076" s="70"/>
      <c r="J2076" s="70"/>
      <c r="K2076" s="71">
        <v>479999.99999999953</v>
      </c>
      <c r="L2076" s="6" t="s">
        <v>516</v>
      </c>
      <c r="M2076" s="6" t="s">
        <v>517</v>
      </c>
      <c r="N2076" s="6">
        <v>0</v>
      </c>
      <c r="O2076" s="6"/>
      <c r="P2076" s="6"/>
    </row>
    <row r="2077" spans="1:16" ht="15.75" customHeight="1" x14ac:dyDescent="0.3">
      <c r="A2077" s="67">
        <v>2074</v>
      </c>
      <c r="B2077" s="75" t="s">
        <v>499</v>
      </c>
      <c r="C2077" s="75" t="s">
        <v>138</v>
      </c>
      <c r="D2077" s="78" t="s">
        <v>100</v>
      </c>
      <c r="E2077" s="78" t="s">
        <v>1652</v>
      </c>
      <c r="F2077" s="68">
        <v>45905</v>
      </c>
      <c r="G2077" s="69" t="s">
        <v>415</v>
      </c>
      <c r="H2077" s="70">
        <v>23</v>
      </c>
      <c r="I2077" s="70"/>
      <c r="J2077" s="70"/>
      <c r="K2077" s="71">
        <v>1379999.9999999986</v>
      </c>
      <c r="L2077" s="6" t="s">
        <v>507</v>
      </c>
      <c r="M2077" s="6" t="s">
        <v>505</v>
      </c>
      <c r="N2077" s="6">
        <v>3</v>
      </c>
      <c r="O2077" s="6"/>
      <c r="P2077" s="6"/>
    </row>
    <row r="2078" spans="1:16" ht="15.75" customHeight="1" x14ac:dyDescent="0.3">
      <c r="A2078" s="67">
        <v>2075</v>
      </c>
      <c r="B2078" s="75" t="s">
        <v>444</v>
      </c>
      <c r="C2078" s="75" t="s">
        <v>138</v>
      </c>
      <c r="D2078" s="78" t="s">
        <v>100</v>
      </c>
      <c r="E2078" s="78" t="s">
        <v>1653</v>
      </c>
      <c r="F2078" s="68">
        <v>45905</v>
      </c>
      <c r="G2078" s="69" t="s">
        <v>415</v>
      </c>
      <c r="H2078" s="70">
        <v>4</v>
      </c>
      <c r="I2078" s="70"/>
      <c r="J2078" s="70"/>
      <c r="K2078" s="71">
        <v>258750.00000000073</v>
      </c>
      <c r="L2078" s="6" t="s">
        <v>543</v>
      </c>
      <c r="M2078" s="6" t="s">
        <v>517</v>
      </c>
      <c r="N2078" s="6">
        <v>0</v>
      </c>
      <c r="O2078" s="6"/>
      <c r="P2078" s="6"/>
    </row>
    <row r="2079" spans="1:16" ht="15.75" customHeight="1" x14ac:dyDescent="0.3">
      <c r="A2079" s="49">
        <v>2076</v>
      </c>
      <c r="B2079" s="75" t="s">
        <v>444</v>
      </c>
      <c r="C2079" s="75" t="s">
        <v>502</v>
      </c>
      <c r="D2079" s="78" t="s">
        <v>100</v>
      </c>
      <c r="E2079" s="78" t="s">
        <v>1654</v>
      </c>
      <c r="F2079" s="68">
        <v>45905</v>
      </c>
      <c r="G2079" s="69" t="s">
        <v>426</v>
      </c>
      <c r="H2079" s="70">
        <v>5</v>
      </c>
      <c r="I2079" s="70"/>
      <c r="J2079" s="70"/>
      <c r="K2079" s="71">
        <v>215625.00000000061</v>
      </c>
      <c r="L2079" s="6" t="s">
        <v>507</v>
      </c>
      <c r="M2079" s="6" t="s">
        <v>505</v>
      </c>
      <c r="N2079" s="6">
        <v>3</v>
      </c>
      <c r="O2079" s="6"/>
      <c r="P2079" s="6"/>
    </row>
    <row r="2080" spans="1:16" ht="15.75" customHeight="1" x14ac:dyDescent="0.3">
      <c r="A2080" s="49">
        <v>2077</v>
      </c>
      <c r="B2080" s="75" t="s">
        <v>413</v>
      </c>
      <c r="C2080" s="75" t="s">
        <v>587</v>
      </c>
      <c r="D2080" s="78" t="s">
        <v>100</v>
      </c>
      <c r="E2080" s="78" t="s">
        <v>1655</v>
      </c>
      <c r="F2080" s="68">
        <v>45905</v>
      </c>
      <c r="G2080" s="69" t="s">
        <v>415</v>
      </c>
      <c r="H2080" s="70">
        <v>3</v>
      </c>
      <c r="I2080" s="70"/>
      <c r="J2080" s="70"/>
      <c r="K2080" s="71">
        <v>123749.99999999964</v>
      </c>
      <c r="L2080" s="6" t="s">
        <v>554</v>
      </c>
      <c r="M2080" s="6" t="s">
        <v>517</v>
      </c>
      <c r="N2080" s="6">
        <v>0</v>
      </c>
      <c r="O2080" s="6"/>
      <c r="P2080" s="6"/>
    </row>
    <row r="2081" spans="1:16" ht="15.75" customHeight="1" x14ac:dyDescent="0.3">
      <c r="A2081" s="49">
        <v>2078</v>
      </c>
      <c r="B2081" s="75" t="s">
        <v>471</v>
      </c>
      <c r="C2081" s="75" t="s">
        <v>63</v>
      </c>
      <c r="D2081" s="78" t="s">
        <v>60</v>
      </c>
      <c r="E2081" s="78" t="s">
        <v>1656</v>
      </c>
      <c r="F2081" s="68">
        <v>45905</v>
      </c>
      <c r="G2081" s="69" t="s">
        <v>1657</v>
      </c>
      <c r="H2081" s="70">
        <v>3</v>
      </c>
      <c r="I2081" s="70"/>
      <c r="J2081" s="70"/>
      <c r="K2081" s="71">
        <v>194062.50000000052</v>
      </c>
      <c r="L2081" s="6" t="s">
        <v>504</v>
      </c>
      <c r="M2081" s="6" t="s">
        <v>505</v>
      </c>
      <c r="N2081" s="6">
        <v>1</v>
      </c>
      <c r="O2081" s="6"/>
      <c r="P2081" s="6"/>
    </row>
    <row r="2082" spans="1:16" ht="15.75" customHeight="1" x14ac:dyDescent="0.3">
      <c r="A2082" s="49">
        <v>2079</v>
      </c>
      <c r="B2082" s="75" t="s">
        <v>471</v>
      </c>
      <c r="C2082" s="75" t="s">
        <v>502</v>
      </c>
      <c r="D2082" s="78" t="s">
        <v>100</v>
      </c>
      <c r="E2082" s="78" t="s">
        <v>1658</v>
      </c>
      <c r="F2082" s="68">
        <v>45905</v>
      </c>
      <c r="G2082" s="69" t="s">
        <v>426</v>
      </c>
      <c r="H2082" s="70">
        <v>3</v>
      </c>
      <c r="I2082" s="70"/>
      <c r="J2082" s="70"/>
      <c r="K2082" s="71">
        <v>129375.00000000036</v>
      </c>
      <c r="L2082" s="6" t="s">
        <v>680</v>
      </c>
      <c r="M2082" s="6" t="s">
        <v>505</v>
      </c>
      <c r="N2082" s="6">
        <v>1</v>
      </c>
      <c r="O2082" s="6"/>
      <c r="P2082" s="6"/>
    </row>
    <row r="2083" spans="1:16" ht="15.75" customHeight="1" x14ac:dyDescent="0.3">
      <c r="A2083" s="49">
        <v>2080</v>
      </c>
      <c r="B2083" s="75" t="s">
        <v>471</v>
      </c>
      <c r="C2083" s="75" t="s">
        <v>138</v>
      </c>
      <c r="D2083" s="85" t="s">
        <v>100</v>
      </c>
      <c r="E2083" s="85" t="s">
        <v>1659</v>
      </c>
      <c r="F2083" s="68">
        <v>45905</v>
      </c>
      <c r="G2083" s="69" t="s">
        <v>415</v>
      </c>
      <c r="H2083" s="70">
        <v>4</v>
      </c>
      <c r="I2083" s="70"/>
      <c r="J2083" s="70"/>
      <c r="K2083" s="71">
        <v>258750.00000000073</v>
      </c>
      <c r="L2083" s="6" t="s">
        <v>516</v>
      </c>
      <c r="M2083" s="6" t="s">
        <v>517</v>
      </c>
      <c r="N2083" s="6">
        <v>0</v>
      </c>
      <c r="O2083" s="6"/>
      <c r="P2083" s="6"/>
    </row>
    <row r="2084" spans="1:16" ht="15.75" customHeight="1" x14ac:dyDescent="0.3">
      <c r="A2084" s="49">
        <v>2081</v>
      </c>
      <c r="B2084" s="75" t="s">
        <v>471</v>
      </c>
      <c r="C2084" s="75" t="s">
        <v>502</v>
      </c>
      <c r="D2084" s="78" t="s">
        <v>100</v>
      </c>
      <c r="E2084" s="78" t="s">
        <v>1658</v>
      </c>
      <c r="F2084" s="68">
        <v>45905</v>
      </c>
      <c r="G2084" s="69" t="s">
        <v>426</v>
      </c>
      <c r="H2084" s="70">
        <v>1</v>
      </c>
      <c r="I2084" s="70"/>
      <c r="J2084" s="70"/>
      <c r="K2084" s="71">
        <v>43125.000000000116</v>
      </c>
      <c r="L2084" s="6" t="s">
        <v>516</v>
      </c>
      <c r="M2084" s="6" t="s">
        <v>517</v>
      </c>
      <c r="N2084" s="6">
        <v>0</v>
      </c>
      <c r="O2084" s="6"/>
      <c r="P2084" s="6"/>
    </row>
    <row r="2085" spans="1:16" ht="15.75" customHeight="1" x14ac:dyDescent="0.3">
      <c r="A2085" s="49">
        <v>2082</v>
      </c>
      <c r="B2085" s="75" t="s">
        <v>463</v>
      </c>
      <c r="C2085" s="75" t="s">
        <v>143</v>
      </c>
      <c r="D2085" s="78" t="s">
        <v>69</v>
      </c>
      <c r="E2085" s="78" t="s">
        <v>1660</v>
      </c>
      <c r="F2085" s="68">
        <v>45905</v>
      </c>
      <c r="G2085" s="69" t="s">
        <v>465</v>
      </c>
      <c r="H2085" s="70">
        <v>0.7</v>
      </c>
      <c r="I2085" s="70"/>
      <c r="J2085" s="70"/>
      <c r="K2085" s="71">
        <v>703499.99999999721</v>
      </c>
      <c r="L2085" s="6" t="s">
        <v>513</v>
      </c>
      <c r="M2085" s="6" t="s">
        <v>514</v>
      </c>
      <c r="N2085" s="6">
        <v>15</v>
      </c>
      <c r="O2085" s="6"/>
      <c r="P2085" s="6"/>
    </row>
    <row r="2086" spans="1:16" ht="15.75" customHeight="1" x14ac:dyDescent="0.3">
      <c r="A2086" s="49">
        <v>2083</v>
      </c>
      <c r="B2086" s="75" t="s">
        <v>430</v>
      </c>
      <c r="C2086" s="86" t="s">
        <v>502</v>
      </c>
      <c r="D2086" s="78" t="s">
        <v>100</v>
      </c>
      <c r="E2086" s="78" t="s">
        <v>1661</v>
      </c>
      <c r="F2086" s="68">
        <v>45905</v>
      </c>
      <c r="G2086" s="69" t="s">
        <v>426</v>
      </c>
      <c r="H2086" s="70">
        <v>3.5</v>
      </c>
      <c r="I2086" s="70"/>
      <c r="J2086" s="70"/>
      <c r="K2086" s="71">
        <v>116250.00000000012</v>
      </c>
      <c r="L2086" s="6" t="s">
        <v>507</v>
      </c>
      <c r="M2086" s="6" t="s">
        <v>505</v>
      </c>
      <c r="N2086" s="6">
        <v>4</v>
      </c>
      <c r="O2086" s="6"/>
      <c r="P2086" s="6"/>
    </row>
    <row r="2087" spans="1:16" ht="15.75" customHeight="1" x14ac:dyDescent="0.3">
      <c r="A2087" s="49">
        <v>2084</v>
      </c>
      <c r="B2087" s="75" t="s">
        <v>430</v>
      </c>
      <c r="C2087" s="86" t="s">
        <v>138</v>
      </c>
      <c r="D2087" s="78" t="s">
        <v>100</v>
      </c>
      <c r="E2087" s="78" t="s">
        <v>1662</v>
      </c>
      <c r="F2087" s="68">
        <v>45905</v>
      </c>
      <c r="G2087" s="69" t="s">
        <v>415</v>
      </c>
      <c r="H2087" s="70">
        <v>8</v>
      </c>
      <c r="I2087" s="70"/>
      <c r="J2087" s="70"/>
      <c r="K2087" s="71">
        <v>465000.00000000047</v>
      </c>
      <c r="L2087" s="6" t="s">
        <v>554</v>
      </c>
      <c r="M2087" s="6" t="s">
        <v>517</v>
      </c>
      <c r="N2087" s="6">
        <v>0</v>
      </c>
      <c r="O2087" s="6"/>
      <c r="P2087" s="6"/>
    </row>
    <row r="2088" spans="1:16" ht="15.75" customHeight="1" x14ac:dyDescent="0.3">
      <c r="A2088" s="49">
        <v>2085</v>
      </c>
      <c r="B2088" s="75" t="s">
        <v>490</v>
      </c>
      <c r="C2088" s="87" t="s">
        <v>138</v>
      </c>
      <c r="D2088" s="78" t="s">
        <v>100</v>
      </c>
      <c r="E2088" s="78" t="s">
        <v>1663</v>
      </c>
      <c r="F2088" s="68">
        <v>45905</v>
      </c>
      <c r="G2088" s="69" t="s">
        <v>415</v>
      </c>
      <c r="H2088" s="70">
        <v>8</v>
      </c>
      <c r="I2088" s="70"/>
      <c r="J2088" s="70"/>
      <c r="K2088" s="71">
        <v>494999.99999999854</v>
      </c>
      <c r="L2088" s="6" t="s">
        <v>516</v>
      </c>
      <c r="M2088" s="6" t="s">
        <v>517</v>
      </c>
      <c r="N2088" s="6">
        <v>0</v>
      </c>
      <c r="O2088" s="6"/>
      <c r="P2088" s="6"/>
    </row>
    <row r="2089" spans="1:16" ht="15.75" customHeight="1" x14ac:dyDescent="0.3">
      <c r="A2089" s="49">
        <v>2086</v>
      </c>
      <c r="B2089" s="75" t="s">
        <v>490</v>
      </c>
      <c r="C2089" s="75" t="s">
        <v>84</v>
      </c>
      <c r="D2089" s="78" t="s">
        <v>79</v>
      </c>
      <c r="E2089" s="78" t="s">
        <v>1664</v>
      </c>
      <c r="F2089" s="68">
        <v>45905</v>
      </c>
      <c r="G2089" s="69" t="s">
        <v>443</v>
      </c>
      <c r="H2089" s="70">
        <v>5</v>
      </c>
      <c r="I2089" s="70"/>
      <c r="J2089" s="70"/>
      <c r="K2089" s="71">
        <v>24062.499999999931</v>
      </c>
      <c r="L2089" s="6" t="s">
        <v>516</v>
      </c>
      <c r="M2089" s="6" t="s">
        <v>517</v>
      </c>
      <c r="N2089" s="6">
        <v>0</v>
      </c>
      <c r="O2089" s="6"/>
      <c r="P2089" s="6"/>
    </row>
    <row r="2090" spans="1:16" ht="15.75" customHeight="1" x14ac:dyDescent="0.3">
      <c r="A2090" s="49">
        <v>2087</v>
      </c>
      <c r="B2090" s="75" t="s">
        <v>490</v>
      </c>
      <c r="C2090" s="75" t="s">
        <v>143</v>
      </c>
      <c r="D2090" s="78" t="s">
        <v>69</v>
      </c>
      <c r="E2090" s="78" t="s">
        <v>1665</v>
      </c>
      <c r="F2090" s="68">
        <v>45905</v>
      </c>
      <c r="G2090" s="69" t="s">
        <v>465</v>
      </c>
      <c r="H2090" s="70">
        <v>1</v>
      </c>
      <c r="I2090" s="70"/>
      <c r="J2090" s="70"/>
      <c r="K2090" s="71">
        <v>989999.99999999709</v>
      </c>
      <c r="L2090" s="6" t="s">
        <v>513</v>
      </c>
      <c r="M2090" s="6" t="s">
        <v>514</v>
      </c>
      <c r="N2090" s="6">
        <v>12</v>
      </c>
      <c r="O2090" s="6"/>
      <c r="P2090" s="6"/>
    </row>
    <row r="2091" spans="1:16" ht="15.75" customHeight="1" x14ac:dyDescent="0.3">
      <c r="A2091" s="49">
        <v>2088</v>
      </c>
      <c r="B2091" s="75" t="s">
        <v>497</v>
      </c>
      <c r="C2091" s="75" t="s">
        <v>55</v>
      </c>
      <c r="D2091" s="78" t="s">
        <v>53</v>
      </c>
      <c r="E2091" s="78" t="s">
        <v>1666</v>
      </c>
      <c r="F2091" s="68">
        <v>45905</v>
      </c>
      <c r="G2091" s="69" t="s">
        <v>414</v>
      </c>
      <c r="H2091" s="70">
        <v>4</v>
      </c>
      <c r="I2091" s="70"/>
      <c r="J2091" s="70"/>
      <c r="K2091" s="71">
        <v>172500.00000000047</v>
      </c>
      <c r="L2091" s="6" t="s">
        <v>509</v>
      </c>
      <c r="M2091" s="74" t="s">
        <v>510</v>
      </c>
      <c r="N2091" s="6">
        <v>2</v>
      </c>
      <c r="O2091" s="6"/>
      <c r="P2091" s="6"/>
    </row>
    <row r="2092" spans="1:16" ht="15.75" customHeight="1" x14ac:dyDescent="0.3">
      <c r="A2092" s="49">
        <v>2089</v>
      </c>
      <c r="B2092" s="75" t="s">
        <v>497</v>
      </c>
      <c r="C2092" s="75" t="s">
        <v>138</v>
      </c>
      <c r="D2092" s="78" t="s">
        <v>100</v>
      </c>
      <c r="E2092" s="78" t="s">
        <v>1667</v>
      </c>
      <c r="F2092" s="68">
        <v>45905</v>
      </c>
      <c r="G2092" s="69" t="s">
        <v>415</v>
      </c>
      <c r="H2092" s="70">
        <v>8</v>
      </c>
      <c r="I2092" s="70"/>
      <c r="J2092" s="70"/>
      <c r="K2092" s="71">
        <v>517500.00000000146</v>
      </c>
      <c r="L2092" s="6" t="s">
        <v>516</v>
      </c>
      <c r="M2092" s="6" t="s">
        <v>517</v>
      </c>
      <c r="N2092" s="6">
        <v>0</v>
      </c>
      <c r="O2092" s="6"/>
      <c r="P2092" s="6"/>
    </row>
    <row r="2093" spans="1:16" ht="15.75" customHeight="1" x14ac:dyDescent="0.3">
      <c r="A2093" s="49">
        <v>2090</v>
      </c>
      <c r="B2093" s="75" t="s">
        <v>459</v>
      </c>
      <c r="C2093" s="75" t="s">
        <v>625</v>
      </c>
      <c r="D2093" s="78" t="s">
        <v>100</v>
      </c>
      <c r="E2093" s="78" t="s">
        <v>1668</v>
      </c>
      <c r="F2093" s="68">
        <v>45904</v>
      </c>
      <c r="G2093" s="69" t="s">
        <v>627</v>
      </c>
      <c r="H2093" s="70">
        <v>3</v>
      </c>
      <c r="I2093" s="70"/>
      <c r="J2093" s="70"/>
      <c r="K2093" s="71">
        <v>127500.00000000048</v>
      </c>
      <c r="L2093" s="6" t="s">
        <v>618</v>
      </c>
      <c r="M2093" s="6" t="s">
        <v>669</v>
      </c>
      <c r="N2093" s="6">
        <v>0</v>
      </c>
      <c r="O2093" s="6"/>
      <c r="P2093" s="6"/>
    </row>
    <row r="2094" spans="1:16" ht="15.75" customHeight="1" x14ac:dyDescent="0.3">
      <c r="A2094" s="49">
        <v>2091</v>
      </c>
      <c r="B2094" s="75" t="s">
        <v>459</v>
      </c>
      <c r="C2094" s="75" t="s">
        <v>138</v>
      </c>
      <c r="D2094" s="78" t="s">
        <v>100</v>
      </c>
      <c r="E2094" s="78" t="s">
        <v>1669</v>
      </c>
      <c r="F2094" s="68">
        <v>45904</v>
      </c>
      <c r="G2094" s="69" t="s">
        <v>415</v>
      </c>
      <c r="H2094" s="70">
        <v>0.5</v>
      </c>
      <c r="I2094" s="70"/>
      <c r="J2094" s="70"/>
      <c r="K2094" s="71">
        <v>31875.00000000012</v>
      </c>
      <c r="L2094" s="6" t="s">
        <v>513</v>
      </c>
      <c r="M2094" s="6" t="s">
        <v>580</v>
      </c>
      <c r="N2094" s="6">
        <v>3</v>
      </c>
      <c r="O2094" s="6"/>
      <c r="P2094" s="6"/>
    </row>
    <row r="2095" spans="1:16" ht="15.75" customHeight="1" x14ac:dyDescent="0.3">
      <c r="A2095" s="49">
        <v>2092</v>
      </c>
      <c r="B2095" s="75" t="s">
        <v>459</v>
      </c>
      <c r="C2095" s="75" t="s">
        <v>138</v>
      </c>
      <c r="D2095" s="78" t="s">
        <v>100</v>
      </c>
      <c r="E2095" s="78" t="s">
        <v>1669</v>
      </c>
      <c r="F2095" s="68">
        <v>45904</v>
      </c>
      <c r="G2095" s="69" t="s">
        <v>415</v>
      </c>
      <c r="H2095" s="70">
        <v>0.5</v>
      </c>
      <c r="I2095" s="70"/>
      <c r="J2095" s="70"/>
      <c r="K2095" s="71">
        <v>31875.00000000012</v>
      </c>
      <c r="L2095" s="6" t="s">
        <v>513</v>
      </c>
      <c r="M2095" s="6" t="s">
        <v>580</v>
      </c>
      <c r="N2095" s="6">
        <v>4</v>
      </c>
      <c r="O2095" s="6"/>
      <c r="P2095" s="6"/>
    </row>
    <row r="2096" spans="1:16" ht="15.75" customHeight="1" x14ac:dyDescent="0.3">
      <c r="A2096" s="49">
        <v>2093</v>
      </c>
      <c r="B2096" s="75" t="s">
        <v>459</v>
      </c>
      <c r="C2096" s="75" t="s">
        <v>196</v>
      </c>
      <c r="D2096" s="78" t="s">
        <v>53</v>
      </c>
      <c r="E2096" s="78" t="s">
        <v>1670</v>
      </c>
      <c r="F2096" s="68">
        <v>45905</v>
      </c>
      <c r="G2096" s="69" t="s">
        <v>425</v>
      </c>
      <c r="H2096" s="70">
        <v>5.5</v>
      </c>
      <c r="I2096" s="70"/>
      <c r="J2096" s="70"/>
      <c r="K2096" s="71">
        <v>233750.00000000087</v>
      </c>
      <c r="L2096" s="6" t="s">
        <v>509</v>
      </c>
      <c r="M2096" s="6" t="s">
        <v>505</v>
      </c>
      <c r="N2096" s="6">
        <v>5</v>
      </c>
      <c r="O2096" s="6"/>
      <c r="P2096" s="6"/>
    </row>
    <row r="2097" spans="1:16" ht="15.75" customHeight="1" x14ac:dyDescent="0.3">
      <c r="A2097" s="49">
        <v>2094</v>
      </c>
      <c r="B2097" s="75" t="s">
        <v>501</v>
      </c>
      <c r="C2097" s="75" t="s">
        <v>233</v>
      </c>
      <c r="D2097" s="78" t="s">
        <v>26</v>
      </c>
      <c r="E2097" s="78" t="s">
        <v>1671</v>
      </c>
      <c r="F2097" s="68">
        <v>45905</v>
      </c>
      <c r="G2097" s="69" t="s">
        <v>662</v>
      </c>
      <c r="H2097" s="70">
        <v>3</v>
      </c>
      <c r="I2097" s="70"/>
      <c r="J2097" s="70"/>
      <c r="K2097" s="71">
        <v>239999.99999999977</v>
      </c>
      <c r="L2097" s="6" t="s">
        <v>545</v>
      </c>
      <c r="M2097" s="6" t="s">
        <v>580</v>
      </c>
      <c r="N2097" s="6">
        <v>12</v>
      </c>
      <c r="O2097" s="6"/>
      <c r="P2097" s="6"/>
    </row>
    <row r="2098" spans="1:16" ht="15.75" customHeight="1" x14ac:dyDescent="0.3">
      <c r="A2098" s="49">
        <v>2095</v>
      </c>
      <c r="B2098" s="75" t="s">
        <v>501</v>
      </c>
      <c r="C2098" s="75" t="s">
        <v>502</v>
      </c>
      <c r="D2098" s="78" t="s">
        <v>100</v>
      </c>
      <c r="E2098" s="78" t="s">
        <v>1672</v>
      </c>
      <c r="F2098" s="68">
        <v>45905</v>
      </c>
      <c r="G2098" s="69" t="s">
        <v>426</v>
      </c>
      <c r="H2098" s="70">
        <v>2</v>
      </c>
      <c r="I2098" s="70"/>
      <c r="J2098" s="70"/>
      <c r="K2098" s="71">
        <v>79999.999999999927</v>
      </c>
      <c r="L2098" s="6" t="s">
        <v>543</v>
      </c>
      <c r="M2098" s="6" t="s">
        <v>517</v>
      </c>
      <c r="N2098" s="6">
        <v>3</v>
      </c>
      <c r="O2098" s="6"/>
      <c r="P2098" s="6"/>
    </row>
    <row r="2099" spans="1:16" ht="15.75" customHeight="1" x14ac:dyDescent="0.3">
      <c r="A2099" s="49">
        <v>2096</v>
      </c>
      <c r="B2099" s="75" t="s">
        <v>459</v>
      </c>
      <c r="C2099" s="75" t="s">
        <v>143</v>
      </c>
      <c r="D2099" s="78" t="s">
        <v>69</v>
      </c>
      <c r="E2099" s="78" t="s">
        <v>1673</v>
      </c>
      <c r="F2099" s="68">
        <v>45904</v>
      </c>
      <c r="G2099" s="69" t="s">
        <v>465</v>
      </c>
      <c r="H2099" s="70">
        <v>0.5</v>
      </c>
      <c r="I2099" s="70"/>
      <c r="J2099" s="70"/>
      <c r="K2099" s="71">
        <v>475200</v>
      </c>
      <c r="L2099" s="6" t="s">
        <v>513</v>
      </c>
      <c r="M2099" s="6" t="s">
        <v>514</v>
      </c>
      <c r="N2099" s="6">
        <v>12</v>
      </c>
      <c r="O2099" s="6"/>
      <c r="P2099" s="6"/>
    </row>
    <row r="2100" spans="1:16" ht="15.75" customHeight="1" x14ac:dyDescent="0.3">
      <c r="A2100" s="49">
        <v>2097</v>
      </c>
      <c r="B2100" s="75" t="s">
        <v>444</v>
      </c>
      <c r="C2100" s="75" t="s">
        <v>234</v>
      </c>
      <c r="D2100" s="78" t="s">
        <v>26</v>
      </c>
      <c r="E2100" s="78" t="s">
        <v>1674</v>
      </c>
      <c r="F2100" s="68">
        <v>45906</v>
      </c>
      <c r="G2100" s="69" t="s">
        <v>662</v>
      </c>
      <c r="H2100" s="70">
        <v>4</v>
      </c>
      <c r="I2100" s="70"/>
      <c r="J2100" s="70"/>
      <c r="K2100" s="71">
        <v>345000.00000000093</v>
      </c>
      <c r="L2100" s="6" t="s">
        <v>545</v>
      </c>
      <c r="M2100" s="6" t="s">
        <v>514</v>
      </c>
      <c r="N2100" s="6">
        <v>12</v>
      </c>
      <c r="O2100" s="6"/>
      <c r="P2100" s="6"/>
    </row>
    <row r="2101" spans="1:16" ht="15.75" customHeight="1" x14ac:dyDescent="0.3">
      <c r="A2101" s="49">
        <v>2098</v>
      </c>
      <c r="B2101" s="75" t="s">
        <v>444</v>
      </c>
      <c r="C2101" s="75" t="s">
        <v>502</v>
      </c>
      <c r="D2101" s="78" t="s">
        <v>100</v>
      </c>
      <c r="E2101" s="78" t="s">
        <v>1675</v>
      </c>
      <c r="F2101" s="68">
        <v>45906</v>
      </c>
      <c r="G2101" s="69" t="s">
        <v>426</v>
      </c>
      <c r="H2101" s="70">
        <v>1</v>
      </c>
      <c r="I2101" s="70"/>
      <c r="J2101" s="70"/>
      <c r="K2101" s="71">
        <v>43125.000000000116</v>
      </c>
      <c r="L2101" s="6" t="s">
        <v>543</v>
      </c>
      <c r="M2101" s="6" t="s">
        <v>517</v>
      </c>
      <c r="N2101" s="6">
        <v>1</v>
      </c>
      <c r="O2101" s="6"/>
      <c r="P2101" s="6"/>
    </row>
    <row r="2102" spans="1:16" ht="15.75" customHeight="1" x14ac:dyDescent="0.3">
      <c r="A2102" s="49">
        <v>2099</v>
      </c>
      <c r="B2102" s="75" t="s">
        <v>413</v>
      </c>
      <c r="C2102" s="75" t="s">
        <v>196</v>
      </c>
      <c r="D2102" s="78" t="s">
        <v>53</v>
      </c>
      <c r="E2102" s="78" t="s">
        <v>1676</v>
      </c>
      <c r="F2102" s="68">
        <v>45906</v>
      </c>
      <c r="G2102" s="69" t="s">
        <v>425</v>
      </c>
      <c r="H2102" s="70">
        <v>6</v>
      </c>
      <c r="I2102" s="70"/>
      <c r="J2102" s="70"/>
      <c r="K2102" s="71">
        <v>247499.99999999927</v>
      </c>
      <c r="L2102" s="6" t="s">
        <v>509</v>
      </c>
      <c r="M2102" s="6" t="s">
        <v>1677</v>
      </c>
      <c r="N2102" s="6">
        <v>1</v>
      </c>
      <c r="O2102" s="6"/>
      <c r="P2102" s="6"/>
    </row>
    <row r="2103" spans="1:16" ht="15.75" customHeight="1" x14ac:dyDescent="0.3">
      <c r="A2103" s="49">
        <v>2100</v>
      </c>
      <c r="B2103" s="75" t="s">
        <v>413</v>
      </c>
      <c r="C2103" s="75" t="s">
        <v>196</v>
      </c>
      <c r="D2103" s="78" t="s">
        <v>53</v>
      </c>
      <c r="E2103" s="78" t="s">
        <v>1678</v>
      </c>
      <c r="F2103" s="68">
        <v>45907</v>
      </c>
      <c r="G2103" s="69" t="s">
        <v>425</v>
      </c>
      <c r="H2103" s="70">
        <v>3</v>
      </c>
      <c r="I2103" s="70"/>
      <c r="J2103" s="70"/>
      <c r="K2103" s="71">
        <v>123749.99999999964</v>
      </c>
      <c r="L2103" s="6" t="s">
        <v>509</v>
      </c>
      <c r="M2103" s="6" t="s">
        <v>1677</v>
      </c>
      <c r="N2103" s="6">
        <v>0</v>
      </c>
      <c r="O2103" s="6"/>
      <c r="P2103" s="6"/>
    </row>
    <row r="2104" spans="1:16" ht="15.75" customHeight="1" x14ac:dyDescent="0.3">
      <c r="A2104" s="49">
        <v>2101</v>
      </c>
      <c r="B2104" s="75" t="s">
        <v>413</v>
      </c>
      <c r="C2104" s="75" t="s">
        <v>138</v>
      </c>
      <c r="D2104" s="78" t="s">
        <v>100</v>
      </c>
      <c r="E2104" s="78" t="s">
        <v>1679</v>
      </c>
      <c r="F2104" s="68">
        <v>45906</v>
      </c>
      <c r="G2104" s="69" t="s">
        <v>415</v>
      </c>
      <c r="H2104" s="70">
        <v>4</v>
      </c>
      <c r="I2104" s="70"/>
      <c r="J2104" s="70"/>
      <c r="K2104" s="71">
        <v>247499.99999999927</v>
      </c>
      <c r="L2104" s="6" t="s">
        <v>554</v>
      </c>
      <c r="M2104" s="6" t="s">
        <v>517</v>
      </c>
      <c r="N2104" s="6">
        <v>0</v>
      </c>
      <c r="O2104" s="6"/>
      <c r="P2104" s="6"/>
    </row>
    <row r="2105" spans="1:16" ht="15.75" customHeight="1" x14ac:dyDescent="0.3">
      <c r="A2105" s="49">
        <v>2102</v>
      </c>
      <c r="B2105" s="75" t="s">
        <v>471</v>
      </c>
      <c r="C2105" s="75" t="s">
        <v>138</v>
      </c>
      <c r="D2105" s="78" t="s">
        <v>100</v>
      </c>
      <c r="E2105" s="78" t="s">
        <v>1680</v>
      </c>
      <c r="F2105" s="68">
        <v>45906</v>
      </c>
      <c r="G2105" s="69" t="s">
        <v>415</v>
      </c>
      <c r="H2105" s="70">
        <v>6</v>
      </c>
      <c r="I2105" s="70"/>
      <c r="J2105" s="70"/>
      <c r="K2105" s="71">
        <v>388125.00000000105</v>
      </c>
      <c r="L2105" s="6" t="s">
        <v>516</v>
      </c>
      <c r="M2105" s="6" t="s">
        <v>517</v>
      </c>
      <c r="N2105" s="6">
        <v>0</v>
      </c>
      <c r="O2105" s="6"/>
      <c r="P2105" s="6"/>
    </row>
    <row r="2106" spans="1:16" ht="15.75" customHeight="1" x14ac:dyDescent="0.3">
      <c r="A2106" s="49">
        <v>2103</v>
      </c>
      <c r="B2106" s="75" t="s">
        <v>471</v>
      </c>
      <c r="C2106" s="75" t="s">
        <v>502</v>
      </c>
      <c r="D2106" s="78" t="s">
        <v>100</v>
      </c>
      <c r="E2106" s="78" t="s">
        <v>1681</v>
      </c>
      <c r="F2106" s="68">
        <v>45906</v>
      </c>
      <c r="G2106" s="69" t="s">
        <v>426</v>
      </c>
      <c r="H2106" s="70">
        <v>4</v>
      </c>
      <c r="I2106" s="70"/>
      <c r="J2106" s="70"/>
      <c r="K2106" s="71">
        <v>172500.00000000047</v>
      </c>
      <c r="L2106" s="6" t="s">
        <v>507</v>
      </c>
      <c r="M2106" s="6" t="s">
        <v>505</v>
      </c>
      <c r="N2106" s="6">
        <v>4</v>
      </c>
      <c r="O2106" s="6"/>
      <c r="P2106" s="6"/>
    </row>
    <row r="2107" spans="1:16" ht="15.75" customHeight="1" x14ac:dyDescent="0.3">
      <c r="A2107" s="49">
        <v>2104</v>
      </c>
      <c r="B2107" s="75" t="s">
        <v>463</v>
      </c>
      <c r="C2107" s="75" t="s">
        <v>143</v>
      </c>
      <c r="D2107" s="78" t="s">
        <v>69</v>
      </c>
      <c r="E2107" s="78" t="s">
        <v>1682</v>
      </c>
      <c r="F2107" s="68">
        <v>45906</v>
      </c>
      <c r="G2107" s="69" t="s">
        <v>465</v>
      </c>
      <c r="H2107" s="70">
        <v>1</v>
      </c>
      <c r="I2107" s="70"/>
      <c r="J2107" s="70"/>
      <c r="K2107" s="71">
        <v>1004999.9999999962</v>
      </c>
      <c r="L2107" s="6" t="s">
        <v>513</v>
      </c>
      <c r="M2107" s="6" t="s">
        <v>514</v>
      </c>
      <c r="N2107" s="6">
        <v>15</v>
      </c>
      <c r="O2107" s="6"/>
      <c r="P2107" s="6"/>
    </row>
    <row r="2108" spans="1:16" ht="15.75" customHeight="1" x14ac:dyDescent="0.3">
      <c r="A2108" s="49">
        <v>2105</v>
      </c>
      <c r="B2108" s="75" t="s">
        <v>430</v>
      </c>
      <c r="C2108" s="75" t="s">
        <v>138</v>
      </c>
      <c r="D2108" s="78" t="s">
        <v>100</v>
      </c>
      <c r="E2108" s="78" t="s">
        <v>1683</v>
      </c>
      <c r="F2108" s="68">
        <v>45906</v>
      </c>
      <c r="G2108" s="69" t="s">
        <v>415</v>
      </c>
      <c r="H2108" s="70">
        <v>1</v>
      </c>
      <c r="I2108" s="70"/>
      <c r="J2108" s="70"/>
      <c r="K2108" s="71">
        <v>58125.000000000058</v>
      </c>
      <c r="L2108" s="6" t="s">
        <v>554</v>
      </c>
      <c r="M2108" s="6" t="s">
        <v>517</v>
      </c>
      <c r="N2108" s="6">
        <v>0</v>
      </c>
      <c r="O2108" s="6"/>
      <c r="P2108" s="6"/>
    </row>
    <row r="2109" spans="1:16" ht="15.75" customHeight="1" x14ac:dyDescent="0.3">
      <c r="A2109" s="49">
        <v>2106</v>
      </c>
      <c r="B2109" s="75" t="s">
        <v>430</v>
      </c>
      <c r="C2109" s="75" t="s">
        <v>502</v>
      </c>
      <c r="D2109" s="78" t="s">
        <v>100</v>
      </c>
      <c r="E2109" s="78" t="s">
        <v>1684</v>
      </c>
      <c r="F2109" s="68">
        <v>45906</v>
      </c>
      <c r="G2109" s="69" t="s">
        <v>426</v>
      </c>
      <c r="H2109" s="70">
        <v>3</v>
      </c>
      <c r="I2109" s="70"/>
      <c r="J2109" s="70"/>
      <c r="K2109" s="71">
        <v>116250.00000000012</v>
      </c>
      <c r="L2109" s="6" t="s">
        <v>507</v>
      </c>
      <c r="M2109" s="6" t="s">
        <v>505</v>
      </c>
      <c r="N2109" s="6">
        <v>6</v>
      </c>
      <c r="O2109" s="6"/>
      <c r="P2109" s="6"/>
    </row>
    <row r="2110" spans="1:16" ht="15.75" customHeight="1" x14ac:dyDescent="0.3">
      <c r="A2110" s="49">
        <v>2107</v>
      </c>
      <c r="B2110" s="75" t="s">
        <v>490</v>
      </c>
      <c r="C2110" s="75" t="s">
        <v>143</v>
      </c>
      <c r="D2110" s="78" t="s">
        <v>69</v>
      </c>
      <c r="E2110" s="78" t="s">
        <v>1685</v>
      </c>
      <c r="F2110" s="68">
        <v>45906</v>
      </c>
      <c r="G2110" s="69" t="s">
        <v>465</v>
      </c>
      <c r="H2110" s="70">
        <v>1</v>
      </c>
      <c r="I2110" s="70"/>
      <c r="J2110" s="70"/>
      <c r="K2110" s="71">
        <v>989999.99999999709</v>
      </c>
      <c r="L2110" s="6" t="s">
        <v>513</v>
      </c>
      <c r="M2110" s="6" t="s">
        <v>514</v>
      </c>
      <c r="N2110" s="6">
        <v>15</v>
      </c>
      <c r="O2110" s="6"/>
      <c r="P2110" s="6"/>
    </row>
    <row r="2111" spans="1:16" ht="15.75" customHeight="1" x14ac:dyDescent="0.3">
      <c r="A2111" s="49">
        <v>2108</v>
      </c>
      <c r="B2111" s="75" t="s">
        <v>490</v>
      </c>
      <c r="C2111" s="75" t="s">
        <v>138</v>
      </c>
      <c r="D2111" s="78" t="s">
        <v>100</v>
      </c>
      <c r="E2111" s="78" t="s">
        <v>1686</v>
      </c>
      <c r="F2111" s="68">
        <v>45906</v>
      </c>
      <c r="G2111" s="69" t="s">
        <v>415</v>
      </c>
      <c r="H2111" s="70">
        <v>6</v>
      </c>
      <c r="I2111" s="70"/>
      <c r="J2111" s="70"/>
      <c r="K2111" s="71">
        <v>371249.99999999895</v>
      </c>
      <c r="L2111" s="6" t="s">
        <v>516</v>
      </c>
      <c r="M2111" s="6" t="s">
        <v>517</v>
      </c>
      <c r="N2111" s="6">
        <v>0</v>
      </c>
      <c r="O2111" s="6"/>
      <c r="P2111" s="6"/>
    </row>
    <row r="2112" spans="1:16" ht="15.75" customHeight="1" x14ac:dyDescent="0.3">
      <c r="A2112" s="49">
        <v>2109</v>
      </c>
      <c r="B2112" s="75" t="s">
        <v>497</v>
      </c>
      <c r="C2112" s="75" t="s">
        <v>358</v>
      </c>
      <c r="D2112" s="78" t="s">
        <v>100</v>
      </c>
      <c r="E2112" s="78" t="s">
        <v>359</v>
      </c>
      <c r="F2112" s="68">
        <v>45906</v>
      </c>
      <c r="G2112" s="69" t="s">
        <v>1559</v>
      </c>
      <c r="H2112" s="70">
        <v>1</v>
      </c>
      <c r="I2112" s="70"/>
      <c r="J2112" s="70"/>
      <c r="K2112" s="71">
        <v>215625.00000000061</v>
      </c>
      <c r="L2112" s="6" t="s">
        <v>509</v>
      </c>
      <c r="M2112" s="74" t="s">
        <v>510</v>
      </c>
      <c r="N2112" s="6">
        <v>2</v>
      </c>
      <c r="O2112" s="6"/>
      <c r="P2112" s="6"/>
    </row>
    <row r="2113" spans="1:16" ht="15.75" customHeight="1" x14ac:dyDescent="0.3">
      <c r="A2113" s="49">
        <v>2110</v>
      </c>
      <c r="B2113" s="75" t="s">
        <v>497</v>
      </c>
      <c r="C2113" s="75" t="s">
        <v>360</v>
      </c>
      <c r="D2113" s="78" t="s">
        <v>100</v>
      </c>
      <c r="E2113" s="78" t="s">
        <v>361</v>
      </c>
      <c r="F2113" s="68">
        <v>45906</v>
      </c>
      <c r="G2113" s="69" t="s">
        <v>1543</v>
      </c>
      <c r="H2113" s="70">
        <v>0.6</v>
      </c>
      <c r="I2113" s="70"/>
      <c r="J2113" s="70"/>
      <c r="K2113" s="71">
        <v>129375.00000000036</v>
      </c>
      <c r="L2113" s="6" t="s">
        <v>509</v>
      </c>
      <c r="M2113" s="6" t="s">
        <v>505</v>
      </c>
      <c r="N2113" s="6">
        <v>2</v>
      </c>
      <c r="O2113" s="6"/>
      <c r="P2113" s="6"/>
    </row>
    <row r="2114" spans="1:16" ht="15.75" customHeight="1" x14ac:dyDescent="0.3">
      <c r="A2114" s="49">
        <v>2111</v>
      </c>
      <c r="B2114" s="75" t="s">
        <v>501</v>
      </c>
      <c r="C2114" s="75" t="s">
        <v>234</v>
      </c>
      <c r="D2114" s="78" t="s">
        <v>26</v>
      </c>
      <c r="E2114" s="78" t="s">
        <v>1687</v>
      </c>
      <c r="F2114" s="68">
        <v>45907</v>
      </c>
      <c r="G2114" s="69" t="s">
        <v>662</v>
      </c>
      <c r="H2114" s="70">
        <v>3</v>
      </c>
      <c r="I2114" s="70"/>
      <c r="J2114" s="70"/>
      <c r="K2114" s="71">
        <v>239999.99999999977</v>
      </c>
      <c r="L2114" s="6" t="s">
        <v>545</v>
      </c>
      <c r="M2114" s="6" t="s">
        <v>580</v>
      </c>
      <c r="N2114" s="6">
        <v>12</v>
      </c>
      <c r="O2114" s="6"/>
      <c r="P2114" s="6"/>
    </row>
    <row r="2115" spans="1:16" ht="15.75" customHeight="1" x14ac:dyDescent="0.3">
      <c r="A2115" s="49">
        <v>2112</v>
      </c>
      <c r="B2115" s="75" t="s">
        <v>501</v>
      </c>
      <c r="C2115" s="75" t="s">
        <v>138</v>
      </c>
      <c r="D2115" s="78" t="s">
        <v>100</v>
      </c>
      <c r="E2115" s="78" t="s">
        <v>1688</v>
      </c>
      <c r="F2115" s="68">
        <v>45907</v>
      </c>
      <c r="G2115" s="69" t="s">
        <v>415</v>
      </c>
      <c r="H2115" s="70">
        <v>0.5</v>
      </c>
      <c r="I2115" s="70"/>
      <c r="J2115" s="70"/>
      <c r="K2115" s="71">
        <v>29999.999999999971</v>
      </c>
      <c r="L2115" s="6" t="s">
        <v>543</v>
      </c>
      <c r="M2115" s="6" t="s">
        <v>517</v>
      </c>
      <c r="N2115" s="6">
        <v>3</v>
      </c>
      <c r="O2115" s="6"/>
      <c r="P2115" s="6"/>
    </row>
    <row r="2116" spans="1:16" ht="15.75" customHeight="1" x14ac:dyDescent="0.3">
      <c r="A2116" s="49">
        <v>2113</v>
      </c>
      <c r="B2116" s="75" t="s">
        <v>474</v>
      </c>
      <c r="C2116" s="75" t="s">
        <v>179</v>
      </c>
      <c r="D2116" s="78" t="s">
        <v>180</v>
      </c>
      <c r="E2116" s="78" t="s">
        <v>1689</v>
      </c>
      <c r="F2116" s="68">
        <v>45906</v>
      </c>
      <c r="G2116" s="69" t="s">
        <v>1635</v>
      </c>
      <c r="H2116" s="70">
        <v>1</v>
      </c>
      <c r="I2116" s="70"/>
      <c r="J2116" s="70"/>
      <c r="K2116" s="71">
        <v>65625.000000000116</v>
      </c>
      <c r="L2116" s="6" t="s">
        <v>530</v>
      </c>
      <c r="M2116" s="6" t="s">
        <v>531</v>
      </c>
      <c r="N2116" s="6">
        <v>1</v>
      </c>
      <c r="O2116" s="6"/>
      <c r="P2116" s="6"/>
    </row>
    <row r="2117" spans="1:16" ht="15.75" customHeight="1" x14ac:dyDescent="0.3">
      <c r="A2117" s="49">
        <v>2114</v>
      </c>
      <c r="B2117" s="75" t="s">
        <v>444</v>
      </c>
      <c r="C2117" s="75" t="s">
        <v>233</v>
      </c>
      <c r="D2117" s="78" t="s">
        <v>26</v>
      </c>
      <c r="E2117" s="78" t="s">
        <v>1690</v>
      </c>
      <c r="F2117" s="68">
        <v>45907</v>
      </c>
      <c r="G2117" s="69" t="s">
        <v>662</v>
      </c>
      <c r="H2117" s="70">
        <v>2</v>
      </c>
      <c r="I2117" s="70"/>
      <c r="J2117" s="70"/>
      <c r="K2117" s="71">
        <v>172500.00000000047</v>
      </c>
      <c r="L2117" s="6" t="s">
        <v>545</v>
      </c>
      <c r="M2117" s="6" t="s">
        <v>514</v>
      </c>
      <c r="N2117" s="6">
        <v>12</v>
      </c>
      <c r="O2117" s="6"/>
      <c r="P2117" s="6"/>
    </row>
    <row r="2118" spans="1:16" ht="15.75" customHeight="1" x14ac:dyDescent="0.3">
      <c r="A2118" s="49">
        <v>2115</v>
      </c>
      <c r="B2118" s="75" t="s">
        <v>444</v>
      </c>
      <c r="C2118" s="75" t="s">
        <v>234</v>
      </c>
      <c r="D2118" s="78" t="s">
        <v>26</v>
      </c>
      <c r="E2118" s="78" t="s">
        <v>1691</v>
      </c>
      <c r="F2118" s="68">
        <v>45907</v>
      </c>
      <c r="G2118" s="69" t="s">
        <v>662</v>
      </c>
      <c r="H2118" s="70">
        <v>2</v>
      </c>
      <c r="I2118" s="70"/>
      <c r="J2118" s="70"/>
      <c r="K2118" s="71">
        <v>172500.00000000047</v>
      </c>
      <c r="L2118" s="6" t="s">
        <v>545</v>
      </c>
      <c r="M2118" s="6" t="s">
        <v>514</v>
      </c>
      <c r="N2118" s="6">
        <v>2</v>
      </c>
      <c r="O2118" s="6"/>
      <c r="P2118" s="6"/>
    </row>
    <row r="2119" spans="1:16" ht="15.75" customHeight="1" x14ac:dyDescent="0.3">
      <c r="A2119" s="49">
        <v>2116</v>
      </c>
      <c r="B2119" s="75" t="s">
        <v>444</v>
      </c>
      <c r="C2119" s="75" t="s">
        <v>138</v>
      </c>
      <c r="D2119" s="78" t="s">
        <v>100</v>
      </c>
      <c r="E2119" s="78" t="s">
        <v>1692</v>
      </c>
      <c r="F2119" s="68">
        <v>45907</v>
      </c>
      <c r="G2119" s="69" t="s">
        <v>415</v>
      </c>
      <c r="H2119" s="70">
        <v>6</v>
      </c>
      <c r="I2119" s="70"/>
      <c r="J2119" s="70"/>
      <c r="K2119" s="71">
        <v>388125.00000000105</v>
      </c>
      <c r="L2119" s="6" t="s">
        <v>543</v>
      </c>
      <c r="M2119" s="6" t="s">
        <v>517</v>
      </c>
      <c r="N2119" s="6">
        <v>1</v>
      </c>
      <c r="O2119" s="6"/>
      <c r="P2119" s="6"/>
    </row>
    <row r="2120" spans="1:16" ht="15.75" customHeight="1" x14ac:dyDescent="0.3">
      <c r="A2120" s="49">
        <v>2117</v>
      </c>
      <c r="B2120" s="75" t="s">
        <v>471</v>
      </c>
      <c r="C2120" s="75" t="s">
        <v>138</v>
      </c>
      <c r="D2120" s="78" t="s">
        <v>100</v>
      </c>
      <c r="E2120" s="78" t="s">
        <v>1693</v>
      </c>
      <c r="F2120" s="68">
        <v>45907</v>
      </c>
      <c r="G2120" s="69" t="s">
        <v>415</v>
      </c>
      <c r="H2120" s="70">
        <v>6</v>
      </c>
      <c r="I2120" s="70"/>
      <c r="J2120" s="70"/>
      <c r="K2120" s="71">
        <v>388125.00000000105</v>
      </c>
      <c r="L2120" s="6" t="s">
        <v>516</v>
      </c>
      <c r="M2120" s="6" t="s">
        <v>517</v>
      </c>
      <c r="N2120" s="6">
        <v>0</v>
      </c>
      <c r="O2120" s="6"/>
      <c r="P2120" s="6"/>
    </row>
    <row r="2121" spans="1:16" ht="15.75" customHeight="1" x14ac:dyDescent="0.3">
      <c r="A2121" s="49">
        <v>2118</v>
      </c>
      <c r="B2121" s="75" t="s">
        <v>471</v>
      </c>
      <c r="C2121" s="6" t="s">
        <v>387</v>
      </c>
      <c r="D2121" s="78" t="s">
        <v>100</v>
      </c>
      <c r="E2121" s="78" t="s">
        <v>1693</v>
      </c>
      <c r="F2121" s="68">
        <v>45907</v>
      </c>
      <c r="G2121" s="69" t="s">
        <v>415</v>
      </c>
      <c r="H2121" s="70">
        <v>0.5</v>
      </c>
      <c r="I2121" s="70"/>
      <c r="J2121" s="70"/>
      <c r="K2121" s="71">
        <v>32343.750000000091</v>
      </c>
      <c r="L2121" s="6" t="s">
        <v>513</v>
      </c>
      <c r="M2121" s="6" t="s">
        <v>514</v>
      </c>
      <c r="N2121" s="6">
        <v>21</v>
      </c>
      <c r="O2121" s="6"/>
      <c r="P2121" s="6"/>
    </row>
    <row r="2122" spans="1:16" ht="15.75" customHeight="1" x14ac:dyDescent="0.3">
      <c r="A2122" s="49">
        <v>2119</v>
      </c>
      <c r="B2122" s="75" t="s">
        <v>474</v>
      </c>
      <c r="C2122" s="75" t="s">
        <v>179</v>
      </c>
      <c r="D2122" s="78" t="s">
        <v>180</v>
      </c>
      <c r="E2122" s="78" t="s">
        <v>1694</v>
      </c>
      <c r="F2122" s="68">
        <v>45907</v>
      </c>
      <c r="G2122" s="69" t="s">
        <v>1635</v>
      </c>
      <c r="H2122" s="70">
        <v>2</v>
      </c>
      <c r="I2122" s="70"/>
      <c r="J2122" s="70"/>
      <c r="K2122" s="71">
        <v>131250.00000000023</v>
      </c>
      <c r="L2122" s="6" t="s">
        <v>530</v>
      </c>
      <c r="M2122" s="6" t="s">
        <v>593</v>
      </c>
      <c r="N2122" s="6">
        <v>2</v>
      </c>
      <c r="O2122" s="6"/>
      <c r="P2122" s="6"/>
    </row>
    <row r="2123" spans="1:16" ht="15.75" customHeight="1" x14ac:dyDescent="0.3">
      <c r="A2123" s="49">
        <v>2120</v>
      </c>
      <c r="B2123" s="75" t="s">
        <v>413</v>
      </c>
      <c r="C2123" s="75" t="s">
        <v>138</v>
      </c>
      <c r="D2123" s="78" t="s">
        <v>100</v>
      </c>
      <c r="E2123" s="78" t="s">
        <v>1695</v>
      </c>
      <c r="F2123" s="68">
        <v>45908</v>
      </c>
      <c r="G2123" s="69" t="s">
        <v>415</v>
      </c>
      <c r="H2123" s="70">
        <v>1</v>
      </c>
      <c r="I2123" s="70"/>
      <c r="J2123" s="70"/>
      <c r="K2123" s="71">
        <v>61874.999999999818</v>
      </c>
      <c r="L2123" s="6" t="s">
        <v>554</v>
      </c>
      <c r="M2123" s="6" t="s">
        <v>517</v>
      </c>
      <c r="N2123" s="6">
        <v>0</v>
      </c>
      <c r="O2123" s="6"/>
      <c r="P2123" s="6"/>
    </row>
    <row r="2124" spans="1:16" ht="15.75" customHeight="1" x14ac:dyDescent="0.3">
      <c r="A2124" s="49">
        <v>2121</v>
      </c>
      <c r="B2124" s="75" t="s">
        <v>490</v>
      </c>
      <c r="C2124" s="75" t="s">
        <v>138</v>
      </c>
      <c r="D2124" s="78" t="s">
        <v>100</v>
      </c>
      <c r="E2124" s="78" t="s">
        <v>1696</v>
      </c>
      <c r="F2124" s="68">
        <v>45907</v>
      </c>
      <c r="G2124" s="69" t="s">
        <v>415</v>
      </c>
      <c r="H2124" s="70">
        <v>6</v>
      </c>
      <c r="I2124" s="70"/>
      <c r="J2124" s="70"/>
      <c r="K2124" s="71">
        <v>371249.99999999895</v>
      </c>
      <c r="L2124" s="6" t="s">
        <v>516</v>
      </c>
      <c r="M2124" s="6" t="s">
        <v>517</v>
      </c>
      <c r="N2124" s="6">
        <v>0</v>
      </c>
      <c r="O2124" s="6"/>
      <c r="P2124" s="6"/>
    </row>
    <row r="2125" spans="1:16" ht="15.75" customHeight="1" x14ac:dyDescent="0.3">
      <c r="A2125" s="49">
        <v>2122</v>
      </c>
      <c r="B2125" s="75" t="s">
        <v>490</v>
      </c>
      <c r="C2125" s="37" t="s">
        <v>385</v>
      </c>
      <c r="D2125" s="78" t="s">
        <v>100</v>
      </c>
      <c r="E2125" s="78" t="s">
        <v>1697</v>
      </c>
      <c r="F2125" s="68">
        <v>45907</v>
      </c>
      <c r="G2125" s="69" t="s">
        <v>415</v>
      </c>
      <c r="H2125" s="70">
        <v>1</v>
      </c>
      <c r="I2125" s="70"/>
      <c r="J2125" s="70"/>
      <c r="K2125" s="71">
        <v>61874.999999999818</v>
      </c>
      <c r="L2125" s="6" t="s">
        <v>513</v>
      </c>
      <c r="M2125" s="6" t="s">
        <v>514</v>
      </c>
      <c r="N2125" s="6">
        <v>21</v>
      </c>
      <c r="O2125" s="6"/>
      <c r="P2125" s="6"/>
    </row>
    <row r="2126" spans="1:16" ht="15.75" customHeight="1" x14ac:dyDescent="0.3">
      <c r="A2126" s="49">
        <v>2123</v>
      </c>
      <c r="B2126" s="75" t="s">
        <v>430</v>
      </c>
      <c r="C2126" s="75" t="s">
        <v>138</v>
      </c>
      <c r="D2126" s="78" t="s">
        <v>100</v>
      </c>
      <c r="E2126" s="78" t="s">
        <v>1698</v>
      </c>
      <c r="F2126" s="68">
        <v>45907</v>
      </c>
      <c r="G2126" s="69" t="s">
        <v>415</v>
      </c>
      <c r="H2126" s="70">
        <v>1</v>
      </c>
      <c r="I2126" s="70"/>
      <c r="J2126" s="70"/>
      <c r="K2126" s="71">
        <v>58125.000000000058</v>
      </c>
      <c r="L2126" s="6" t="s">
        <v>554</v>
      </c>
      <c r="M2126" s="6" t="s">
        <v>517</v>
      </c>
      <c r="N2126" s="6">
        <v>0</v>
      </c>
      <c r="O2126" s="6"/>
      <c r="P2126" s="6"/>
    </row>
    <row r="2127" spans="1:16" ht="15.75" customHeight="1" x14ac:dyDescent="0.3">
      <c r="A2127" s="49">
        <v>2124</v>
      </c>
      <c r="B2127" s="75" t="s">
        <v>430</v>
      </c>
      <c r="C2127" s="75" t="s">
        <v>138</v>
      </c>
      <c r="D2127" s="78" t="s">
        <v>100</v>
      </c>
      <c r="E2127" s="78" t="s">
        <v>1698</v>
      </c>
      <c r="F2127" s="68">
        <v>45908</v>
      </c>
      <c r="G2127" s="69" t="s">
        <v>415</v>
      </c>
      <c r="H2127" s="70">
        <v>2</v>
      </c>
      <c r="I2127" s="70"/>
      <c r="J2127" s="70"/>
      <c r="K2127" s="71">
        <v>116250.00000000012</v>
      </c>
      <c r="L2127" s="6" t="s">
        <v>554</v>
      </c>
      <c r="M2127" s="6" t="s">
        <v>517</v>
      </c>
      <c r="N2127" s="6">
        <v>1</v>
      </c>
      <c r="O2127" s="6"/>
      <c r="P2127" s="6"/>
    </row>
    <row r="2128" spans="1:16" ht="15.75" customHeight="1" x14ac:dyDescent="0.3">
      <c r="A2128" s="49">
        <v>2125</v>
      </c>
      <c r="B2128" s="75" t="s">
        <v>490</v>
      </c>
      <c r="C2128" s="75" t="s">
        <v>138</v>
      </c>
      <c r="D2128" s="78" t="s">
        <v>100</v>
      </c>
      <c r="E2128" s="78" t="s">
        <v>1699</v>
      </c>
      <c r="F2128" s="68">
        <v>45908</v>
      </c>
      <c r="G2128" s="69" t="s">
        <v>415</v>
      </c>
      <c r="H2128" s="70">
        <v>6</v>
      </c>
      <c r="I2128" s="70"/>
      <c r="J2128" s="70"/>
      <c r="K2128" s="71">
        <v>371249.99999999895</v>
      </c>
      <c r="L2128" s="6" t="s">
        <v>516</v>
      </c>
      <c r="M2128" s="6" t="s">
        <v>517</v>
      </c>
      <c r="N2128" s="6">
        <v>0</v>
      </c>
      <c r="O2128" s="6"/>
      <c r="P2128" s="6"/>
    </row>
    <row r="2129" spans="1:16" ht="15.75" customHeight="1" x14ac:dyDescent="0.3">
      <c r="A2129" s="49">
        <v>2126</v>
      </c>
      <c r="B2129" s="75" t="s">
        <v>490</v>
      </c>
      <c r="C2129" s="75" t="s">
        <v>233</v>
      </c>
      <c r="D2129" s="78" t="s">
        <v>26</v>
      </c>
      <c r="E2129" s="78" t="s">
        <v>247</v>
      </c>
      <c r="F2129" s="68">
        <v>45908</v>
      </c>
      <c r="G2129" s="69" t="s">
        <v>662</v>
      </c>
      <c r="H2129" s="70">
        <v>4</v>
      </c>
      <c r="I2129" s="70"/>
      <c r="J2129" s="70"/>
      <c r="K2129" s="71">
        <v>329999.99999999907</v>
      </c>
      <c r="L2129" s="6" t="s">
        <v>545</v>
      </c>
      <c r="M2129" s="6" t="s">
        <v>514</v>
      </c>
      <c r="N2129" s="6">
        <v>21</v>
      </c>
      <c r="O2129" s="6"/>
      <c r="P2129" s="6"/>
    </row>
    <row r="2130" spans="1:16" ht="15.75" customHeight="1" x14ac:dyDescent="0.3">
      <c r="A2130" s="49">
        <v>2127</v>
      </c>
      <c r="B2130" s="75" t="s">
        <v>463</v>
      </c>
      <c r="C2130" s="37" t="s">
        <v>385</v>
      </c>
      <c r="D2130" s="78" t="s">
        <v>100</v>
      </c>
      <c r="E2130" s="78" t="s">
        <v>1697</v>
      </c>
      <c r="F2130" s="68">
        <v>45907</v>
      </c>
      <c r="G2130" s="69" t="s">
        <v>415</v>
      </c>
      <c r="H2130" s="70">
        <v>1</v>
      </c>
      <c r="I2130" s="70"/>
      <c r="J2130" s="70"/>
      <c r="K2130" s="71">
        <v>61874.999999999818</v>
      </c>
      <c r="L2130" s="6" t="s">
        <v>513</v>
      </c>
      <c r="M2130" s="6" t="s">
        <v>514</v>
      </c>
      <c r="N2130" s="6">
        <v>21</v>
      </c>
      <c r="O2130" s="6"/>
      <c r="P2130" s="6"/>
    </row>
    <row r="2131" spans="1:16" ht="15.75" customHeight="1" x14ac:dyDescent="0.3">
      <c r="A2131" s="49">
        <v>2128</v>
      </c>
      <c r="B2131" s="75" t="s">
        <v>497</v>
      </c>
      <c r="C2131" s="75" t="s">
        <v>138</v>
      </c>
      <c r="D2131" s="78" t="s">
        <v>100</v>
      </c>
      <c r="E2131" s="78" t="s">
        <v>1700</v>
      </c>
      <c r="F2131" s="68">
        <v>45908</v>
      </c>
      <c r="G2131" s="69" t="s">
        <v>415</v>
      </c>
      <c r="H2131" s="70">
        <v>6</v>
      </c>
      <c r="I2131" s="70"/>
      <c r="J2131" s="70"/>
      <c r="K2131" s="71">
        <v>388125.00000000105</v>
      </c>
      <c r="L2131" s="6" t="s">
        <v>516</v>
      </c>
      <c r="M2131" s="6" t="s">
        <v>517</v>
      </c>
      <c r="N2131" s="6">
        <v>0</v>
      </c>
      <c r="O2131" s="6"/>
      <c r="P2131" s="6"/>
    </row>
    <row r="2132" spans="1:16" ht="15.75" customHeight="1" x14ac:dyDescent="0.3">
      <c r="A2132" s="49">
        <v>2129</v>
      </c>
      <c r="B2132" s="75" t="s">
        <v>459</v>
      </c>
      <c r="C2132" s="75" t="s">
        <v>138</v>
      </c>
      <c r="D2132" s="78" t="s">
        <v>100</v>
      </c>
      <c r="E2132" s="78" t="s">
        <v>1701</v>
      </c>
      <c r="F2132" s="68">
        <v>45908</v>
      </c>
      <c r="G2132" s="69" t="s">
        <v>415</v>
      </c>
      <c r="H2132" s="70">
        <v>0.5</v>
      </c>
      <c r="I2132" s="70"/>
      <c r="J2132" s="70"/>
      <c r="K2132" s="71">
        <v>31875.00000000012</v>
      </c>
      <c r="L2132" s="6" t="s">
        <v>513</v>
      </c>
      <c r="M2132" s="6" t="s">
        <v>514</v>
      </c>
      <c r="N2132" s="6">
        <v>12</v>
      </c>
      <c r="O2132" s="6"/>
      <c r="P2132" s="6"/>
    </row>
    <row r="2133" spans="1:16" ht="15.75" customHeight="1" x14ac:dyDescent="0.3">
      <c r="A2133" s="49">
        <v>2130</v>
      </c>
      <c r="B2133" s="75" t="s">
        <v>459</v>
      </c>
      <c r="C2133" s="75" t="s">
        <v>138</v>
      </c>
      <c r="D2133" s="78" t="s">
        <v>100</v>
      </c>
      <c r="E2133" s="78" t="s">
        <v>1701</v>
      </c>
      <c r="F2133" s="68">
        <v>45908</v>
      </c>
      <c r="G2133" s="69" t="s">
        <v>415</v>
      </c>
      <c r="H2133" s="70">
        <v>2</v>
      </c>
      <c r="I2133" s="70"/>
      <c r="J2133" s="70"/>
      <c r="K2133" s="71">
        <v>127500.00000000048</v>
      </c>
      <c r="L2133" s="6" t="s">
        <v>713</v>
      </c>
      <c r="M2133" s="6" t="s">
        <v>917</v>
      </c>
      <c r="N2133" s="6">
        <v>0</v>
      </c>
      <c r="O2133" s="6"/>
      <c r="P2133" s="6"/>
    </row>
    <row r="2134" spans="1:16" ht="15.75" customHeight="1" x14ac:dyDescent="0.3">
      <c r="A2134" s="49">
        <v>2131</v>
      </c>
      <c r="B2134" s="75" t="s">
        <v>501</v>
      </c>
      <c r="C2134" s="75" t="s">
        <v>233</v>
      </c>
      <c r="D2134" s="78" t="s">
        <v>26</v>
      </c>
      <c r="E2134" s="78" t="s">
        <v>1702</v>
      </c>
      <c r="F2134" s="68">
        <v>45908</v>
      </c>
      <c r="G2134" s="69" t="s">
        <v>662</v>
      </c>
      <c r="H2134" s="70">
        <v>2</v>
      </c>
      <c r="I2134" s="70"/>
      <c r="J2134" s="70"/>
      <c r="K2134" s="71">
        <v>159999.99999999985</v>
      </c>
      <c r="L2134" s="6" t="s">
        <v>545</v>
      </c>
      <c r="M2134" s="6" t="s">
        <v>580</v>
      </c>
      <c r="N2134" s="6">
        <v>7</v>
      </c>
      <c r="O2134" s="6"/>
      <c r="P2134" s="6"/>
    </row>
    <row r="2135" spans="1:16" ht="15.75" customHeight="1" x14ac:dyDescent="0.3">
      <c r="A2135" s="49">
        <v>2132</v>
      </c>
      <c r="B2135" s="75" t="s">
        <v>501</v>
      </c>
      <c r="C2135" s="75" t="s">
        <v>138</v>
      </c>
      <c r="D2135" s="78" t="s">
        <v>100</v>
      </c>
      <c r="E2135" s="78" t="s">
        <v>1703</v>
      </c>
      <c r="F2135" s="68">
        <v>45908</v>
      </c>
      <c r="G2135" s="69" t="s">
        <v>415</v>
      </c>
      <c r="H2135" s="70">
        <v>2</v>
      </c>
      <c r="I2135" s="70"/>
      <c r="J2135" s="70"/>
      <c r="K2135" s="71">
        <v>119999.99999999988</v>
      </c>
      <c r="L2135" s="6" t="s">
        <v>543</v>
      </c>
      <c r="M2135" s="6" t="s">
        <v>517</v>
      </c>
      <c r="N2135" s="6">
        <v>0</v>
      </c>
      <c r="O2135" s="6"/>
      <c r="P2135" s="6"/>
    </row>
    <row r="2136" spans="1:16" ht="15.75" customHeight="1" x14ac:dyDescent="0.3">
      <c r="A2136" s="49">
        <v>2133</v>
      </c>
      <c r="B2136" s="75" t="s">
        <v>444</v>
      </c>
      <c r="C2136" s="75" t="s">
        <v>233</v>
      </c>
      <c r="D2136" s="78" t="s">
        <v>26</v>
      </c>
      <c r="E2136" s="78" t="s">
        <v>1704</v>
      </c>
      <c r="F2136" s="68">
        <v>45908</v>
      </c>
      <c r="G2136" s="69" t="s">
        <v>592</v>
      </c>
      <c r="H2136" s="70">
        <v>7</v>
      </c>
      <c r="I2136" s="70"/>
      <c r="J2136" s="70"/>
      <c r="K2136" s="71">
        <v>452812.50000000128</v>
      </c>
      <c r="L2136" s="6" t="s">
        <v>545</v>
      </c>
      <c r="M2136" s="6" t="s">
        <v>537</v>
      </c>
      <c r="N2136" s="6">
        <v>0</v>
      </c>
      <c r="O2136" s="6"/>
      <c r="P2136" s="6"/>
    </row>
    <row r="2137" spans="1:16" ht="15.75" customHeight="1" x14ac:dyDescent="0.3">
      <c r="A2137" s="49">
        <v>2134</v>
      </c>
      <c r="B2137" s="75" t="s">
        <v>444</v>
      </c>
      <c r="C2137" s="75" t="s">
        <v>138</v>
      </c>
      <c r="D2137" s="78" t="s">
        <v>100</v>
      </c>
      <c r="E2137" s="78" t="s">
        <v>1705</v>
      </c>
      <c r="F2137" s="68">
        <v>45908</v>
      </c>
      <c r="G2137" s="69" t="s">
        <v>415</v>
      </c>
      <c r="H2137" s="70">
        <v>1.5</v>
      </c>
      <c r="I2137" s="70"/>
      <c r="J2137" s="70"/>
      <c r="K2137" s="71">
        <v>97031.250000000262</v>
      </c>
      <c r="L2137" s="6" t="s">
        <v>554</v>
      </c>
      <c r="M2137" s="6" t="s">
        <v>517</v>
      </c>
      <c r="N2137" s="6">
        <v>0</v>
      </c>
      <c r="O2137" s="6"/>
      <c r="P2137" s="6"/>
    </row>
    <row r="2138" spans="1:16" ht="15.75" customHeight="1" x14ac:dyDescent="0.3">
      <c r="A2138" s="49">
        <v>2135</v>
      </c>
      <c r="B2138" s="75" t="s">
        <v>413</v>
      </c>
      <c r="C2138" s="75" t="s">
        <v>138</v>
      </c>
      <c r="D2138" s="78" t="s">
        <v>100</v>
      </c>
      <c r="E2138" s="78" t="s">
        <v>1706</v>
      </c>
      <c r="F2138" s="68">
        <v>45908</v>
      </c>
      <c r="G2138" s="69" t="s">
        <v>415</v>
      </c>
      <c r="H2138" s="70">
        <v>2</v>
      </c>
      <c r="I2138" s="70"/>
      <c r="J2138" s="70"/>
      <c r="K2138" s="71">
        <v>123749.99999999964</v>
      </c>
      <c r="L2138" s="6" t="s">
        <v>543</v>
      </c>
      <c r="M2138" s="6" t="s">
        <v>517</v>
      </c>
      <c r="N2138" s="6">
        <v>1</v>
      </c>
      <c r="O2138" s="6"/>
      <c r="P2138" s="6"/>
    </row>
    <row r="2139" spans="1:16" ht="15.75" customHeight="1" x14ac:dyDescent="0.3">
      <c r="A2139" s="49">
        <v>2136</v>
      </c>
      <c r="B2139" s="75" t="s">
        <v>471</v>
      </c>
      <c r="C2139" s="75" t="s">
        <v>82</v>
      </c>
      <c r="D2139" s="78" t="s">
        <v>79</v>
      </c>
      <c r="E2139" s="78" t="s">
        <v>1707</v>
      </c>
      <c r="F2139" s="68">
        <v>45908</v>
      </c>
      <c r="G2139" s="69" t="s">
        <v>450</v>
      </c>
      <c r="H2139" s="70">
        <v>6</v>
      </c>
      <c r="I2139" s="70"/>
      <c r="J2139" s="70"/>
      <c r="K2139" s="71">
        <v>12937.500000000036</v>
      </c>
      <c r="L2139" s="6" t="s">
        <v>516</v>
      </c>
      <c r="M2139" s="6" t="s">
        <v>517</v>
      </c>
      <c r="N2139" s="6">
        <v>0</v>
      </c>
      <c r="O2139" s="6"/>
      <c r="P2139" s="6"/>
    </row>
    <row r="2140" spans="1:16" ht="15.75" customHeight="1" x14ac:dyDescent="0.3">
      <c r="A2140" s="49">
        <v>2137</v>
      </c>
      <c r="B2140" s="75" t="s">
        <v>471</v>
      </c>
      <c r="C2140" s="75" t="s">
        <v>83</v>
      </c>
      <c r="D2140" s="78" t="s">
        <v>79</v>
      </c>
      <c r="E2140" s="78" t="s">
        <v>1708</v>
      </c>
      <c r="F2140" s="68">
        <v>45908</v>
      </c>
      <c r="G2140" s="69" t="s">
        <v>443</v>
      </c>
      <c r="H2140" s="70">
        <v>3</v>
      </c>
      <c r="I2140" s="70"/>
      <c r="J2140" s="70"/>
      <c r="K2140" s="71">
        <v>15093.750000000042</v>
      </c>
      <c r="L2140" s="6" t="s">
        <v>516</v>
      </c>
      <c r="M2140" s="6" t="s">
        <v>517</v>
      </c>
      <c r="N2140" s="6">
        <v>0</v>
      </c>
      <c r="O2140" s="6"/>
      <c r="P2140" s="6"/>
    </row>
    <row r="2141" spans="1:16" ht="15.75" customHeight="1" x14ac:dyDescent="0.3">
      <c r="A2141" s="49">
        <v>2138</v>
      </c>
      <c r="B2141" s="75" t="s">
        <v>471</v>
      </c>
      <c r="C2141" s="75" t="s">
        <v>84</v>
      </c>
      <c r="D2141" s="78" t="s">
        <v>79</v>
      </c>
      <c r="E2141" s="78" t="s">
        <v>1709</v>
      </c>
      <c r="F2141" s="68">
        <v>45908</v>
      </c>
      <c r="G2141" s="69" t="s">
        <v>443</v>
      </c>
      <c r="H2141" s="70">
        <v>15</v>
      </c>
      <c r="I2141" s="70"/>
      <c r="J2141" s="70"/>
      <c r="K2141" s="71">
        <v>75468.750000000204</v>
      </c>
      <c r="L2141" s="6" t="s">
        <v>516</v>
      </c>
      <c r="M2141" s="6" t="s">
        <v>517</v>
      </c>
      <c r="N2141" s="6">
        <v>0</v>
      </c>
      <c r="O2141" s="6"/>
      <c r="P2141" s="6"/>
    </row>
    <row r="2142" spans="1:16" ht="15.75" customHeight="1" x14ac:dyDescent="0.3">
      <c r="A2142" s="49">
        <v>2139</v>
      </c>
      <c r="B2142" s="75" t="s">
        <v>471</v>
      </c>
      <c r="C2142" s="75" t="s">
        <v>502</v>
      </c>
      <c r="D2142" s="78" t="s">
        <v>100</v>
      </c>
      <c r="E2142" s="78" t="s">
        <v>1710</v>
      </c>
      <c r="F2142" s="68">
        <v>45908</v>
      </c>
      <c r="G2142" s="69" t="s">
        <v>426</v>
      </c>
      <c r="H2142" s="70">
        <v>2</v>
      </c>
      <c r="I2142" s="70"/>
      <c r="J2142" s="70"/>
      <c r="K2142" s="71">
        <v>86250.000000000233</v>
      </c>
      <c r="L2142" s="6" t="s">
        <v>516</v>
      </c>
      <c r="M2142" s="6" t="s">
        <v>517</v>
      </c>
      <c r="N2142" s="6">
        <v>0</v>
      </c>
      <c r="O2142" s="6"/>
      <c r="P2142" s="6"/>
    </row>
    <row r="2143" spans="1:16" ht="15.75" customHeight="1" x14ac:dyDescent="0.3">
      <c r="A2143" s="49">
        <v>2140</v>
      </c>
      <c r="B2143" s="75" t="s">
        <v>471</v>
      </c>
      <c r="C2143" s="75" t="s">
        <v>138</v>
      </c>
      <c r="D2143" s="78" t="s">
        <v>100</v>
      </c>
      <c r="E2143" s="78" t="s">
        <v>1711</v>
      </c>
      <c r="F2143" s="68">
        <v>45908</v>
      </c>
      <c r="G2143" s="69" t="s">
        <v>415</v>
      </c>
      <c r="H2143" s="70">
        <v>0.6</v>
      </c>
      <c r="I2143" s="70"/>
      <c r="J2143" s="70"/>
      <c r="K2143" s="71">
        <v>38812.500000000109</v>
      </c>
      <c r="L2143" s="6" t="s">
        <v>513</v>
      </c>
      <c r="M2143" s="6" t="s">
        <v>514</v>
      </c>
      <c r="N2143" s="6">
        <v>18</v>
      </c>
      <c r="O2143" s="6"/>
      <c r="P2143" s="6"/>
    </row>
    <row r="2144" spans="1:16" ht="15.75" customHeight="1" x14ac:dyDescent="0.3">
      <c r="A2144" s="49">
        <v>2141</v>
      </c>
      <c r="B2144" s="75" t="s">
        <v>474</v>
      </c>
      <c r="C2144" s="75" t="s">
        <v>179</v>
      </c>
      <c r="D2144" s="78" t="s">
        <v>180</v>
      </c>
      <c r="E2144" s="78" t="s">
        <v>1712</v>
      </c>
      <c r="F2144" s="68">
        <v>45908</v>
      </c>
      <c r="G2144" s="69" t="s">
        <v>1632</v>
      </c>
      <c r="H2144" s="70">
        <v>0.5</v>
      </c>
      <c r="I2144" s="70"/>
      <c r="J2144" s="70"/>
      <c r="K2144" s="71">
        <v>32812.500000000058</v>
      </c>
      <c r="L2144" s="6" t="s">
        <v>530</v>
      </c>
      <c r="M2144" s="6" t="s">
        <v>531</v>
      </c>
      <c r="N2144" s="6">
        <v>1</v>
      </c>
      <c r="O2144" s="6"/>
      <c r="P2144" s="6"/>
    </row>
    <row r="2145" spans="1:16" ht="15.75" customHeight="1" x14ac:dyDescent="0.3">
      <c r="A2145" s="49">
        <v>2142</v>
      </c>
      <c r="B2145" s="75" t="s">
        <v>474</v>
      </c>
      <c r="C2145" s="75" t="s">
        <v>179</v>
      </c>
      <c r="D2145" s="78" t="s">
        <v>180</v>
      </c>
      <c r="E2145" s="78" t="s">
        <v>1712</v>
      </c>
      <c r="F2145" s="68">
        <v>45908</v>
      </c>
      <c r="G2145" s="69" t="s">
        <v>1633</v>
      </c>
      <c r="H2145" s="70">
        <v>1</v>
      </c>
      <c r="I2145" s="70"/>
      <c r="J2145" s="70"/>
      <c r="K2145" s="71">
        <v>65625.000000000116</v>
      </c>
      <c r="L2145" s="6" t="s">
        <v>530</v>
      </c>
      <c r="M2145" s="6" t="s">
        <v>531</v>
      </c>
      <c r="N2145" s="6">
        <v>1</v>
      </c>
      <c r="O2145" s="6"/>
      <c r="P2145" s="6"/>
    </row>
    <row r="2146" spans="1:16" ht="15.75" customHeight="1" x14ac:dyDescent="0.3">
      <c r="A2146" s="49">
        <v>2143</v>
      </c>
      <c r="B2146" s="75" t="s">
        <v>474</v>
      </c>
      <c r="C2146" s="75" t="s">
        <v>179</v>
      </c>
      <c r="D2146" s="78" t="s">
        <v>180</v>
      </c>
      <c r="E2146" s="78" t="s">
        <v>1712</v>
      </c>
      <c r="F2146" s="68">
        <v>45908</v>
      </c>
      <c r="G2146" s="69" t="s">
        <v>1634</v>
      </c>
      <c r="H2146" s="70">
        <v>1</v>
      </c>
      <c r="I2146" s="70"/>
      <c r="J2146" s="70"/>
      <c r="K2146" s="71">
        <v>65625.000000000116</v>
      </c>
      <c r="L2146" s="6" t="s">
        <v>530</v>
      </c>
      <c r="M2146" s="6" t="s">
        <v>531</v>
      </c>
      <c r="N2146" s="6">
        <v>1</v>
      </c>
      <c r="O2146" s="6"/>
      <c r="P2146" s="6"/>
    </row>
    <row r="2147" spans="1:16" ht="15.75" customHeight="1" x14ac:dyDescent="0.3">
      <c r="A2147" s="49">
        <v>2144</v>
      </c>
      <c r="B2147" s="75" t="s">
        <v>474</v>
      </c>
      <c r="C2147" s="75" t="s">
        <v>179</v>
      </c>
      <c r="D2147" s="78" t="s">
        <v>180</v>
      </c>
      <c r="E2147" s="78" t="s">
        <v>1712</v>
      </c>
      <c r="F2147" s="68">
        <v>45908</v>
      </c>
      <c r="G2147" s="69" t="s">
        <v>1635</v>
      </c>
      <c r="H2147" s="70">
        <v>1</v>
      </c>
      <c r="I2147" s="70"/>
      <c r="J2147" s="70"/>
      <c r="K2147" s="71">
        <v>65625.000000000116</v>
      </c>
      <c r="L2147" s="6" t="s">
        <v>530</v>
      </c>
      <c r="M2147" s="6" t="s">
        <v>531</v>
      </c>
      <c r="N2147" s="6">
        <v>1</v>
      </c>
      <c r="O2147" s="6"/>
      <c r="P2147" s="6"/>
    </row>
    <row r="2148" spans="1:16" ht="15.75" customHeight="1" x14ac:dyDescent="0.3">
      <c r="A2148" s="49">
        <v>2145</v>
      </c>
      <c r="B2148" s="75" t="s">
        <v>490</v>
      </c>
      <c r="C2148" s="75" t="s">
        <v>138</v>
      </c>
      <c r="D2148" s="78" t="s">
        <v>100</v>
      </c>
      <c r="E2148" s="78" t="s">
        <v>1713</v>
      </c>
      <c r="F2148" s="68">
        <v>45909</v>
      </c>
      <c r="G2148" s="69" t="s">
        <v>415</v>
      </c>
      <c r="H2148" s="70">
        <v>1</v>
      </c>
      <c r="I2148" s="70"/>
      <c r="J2148" s="70"/>
      <c r="K2148" s="71">
        <v>61874.999999999818</v>
      </c>
      <c r="L2148" s="6" t="s">
        <v>516</v>
      </c>
      <c r="M2148" s="6" t="s">
        <v>517</v>
      </c>
      <c r="N2148" s="6">
        <v>0</v>
      </c>
      <c r="O2148" s="6"/>
      <c r="P2148" s="6"/>
    </row>
    <row r="2149" spans="1:16" ht="15.75" customHeight="1" x14ac:dyDescent="0.3">
      <c r="A2149" s="49">
        <v>2146</v>
      </c>
      <c r="B2149" s="75" t="s">
        <v>490</v>
      </c>
      <c r="C2149" s="75" t="s">
        <v>138</v>
      </c>
      <c r="D2149" s="78" t="s">
        <v>100</v>
      </c>
      <c r="E2149" s="78" t="s">
        <v>1713</v>
      </c>
      <c r="F2149" s="68">
        <v>45909</v>
      </c>
      <c r="G2149" s="69" t="s">
        <v>415</v>
      </c>
      <c r="H2149" s="70">
        <v>4</v>
      </c>
      <c r="I2149" s="70"/>
      <c r="J2149" s="70"/>
      <c r="K2149" s="71">
        <v>247499.99999999927</v>
      </c>
      <c r="L2149" s="6" t="s">
        <v>558</v>
      </c>
      <c r="M2149" s="6" t="s">
        <v>537</v>
      </c>
      <c r="N2149" s="6">
        <v>0</v>
      </c>
      <c r="O2149" s="6"/>
      <c r="P2149" s="6"/>
    </row>
    <row r="2150" spans="1:16" ht="15.75" customHeight="1" x14ac:dyDescent="0.3">
      <c r="A2150" s="49">
        <v>2147</v>
      </c>
      <c r="B2150" s="75" t="s">
        <v>430</v>
      </c>
      <c r="C2150" s="75" t="s">
        <v>191</v>
      </c>
      <c r="D2150" s="78" t="s">
        <v>187</v>
      </c>
      <c r="E2150" s="78" t="s">
        <v>1714</v>
      </c>
      <c r="F2150" s="68">
        <v>45909</v>
      </c>
      <c r="G2150" s="69" t="s">
        <v>1715</v>
      </c>
      <c r="H2150" s="70">
        <v>2</v>
      </c>
      <c r="I2150" s="70"/>
      <c r="J2150" s="70"/>
      <c r="K2150" s="71">
        <v>744861.11111111182</v>
      </c>
      <c r="L2150" s="6" t="s">
        <v>507</v>
      </c>
      <c r="M2150" s="6" t="s">
        <v>505</v>
      </c>
      <c r="N2150" s="6">
        <v>2</v>
      </c>
      <c r="O2150" s="6"/>
      <c r="P2150" s="6"/>
    </row>
    <row r="2151" spans="1:16" ht="15.75" customHeight="1" x14ac:dyDescent="0.3">
      <c r="A2151" s="49">
        <v>2148</v>
      </c>
      <c r="B2151" s="75" t="s">
        <v>430</v>
      </c>
      <c r="C2151" s="75" t="s">
        <v>84</v>
      </c>
      <c r="D2151" s="78" t="s">
        <v>79</v>
      </c>
      <c r="E2151" s="78" t="s">
        <v>1716</v>
      </c>
      <c r="F2151" s="68">
        <v>45909</v>
      </c>
      <c r="G2151" s="69" t="s">
        <v>450</v>
      </c>
      <c r="H2151" s="70">
        <v>12</v>
      </c>
      <c r="I2151" s="70"/>
      <c r="J2151" s="70"/>
      <c r="K2151" s="71">
        <v>23250.000000000025</v>
      </c>
      <c r="L2151" s="6" t="s">
        <v>554</v>
      </c>
      <c r="M2151" s="6" t="s">
        <v>517</v>
      </c>
      <c r="N2151" s="6">
        <v>0</v>
      </c>
      <c r="O2151" s="6"/>
      <c r="P2151" s="6"/>
    </row>
    <row r="2152" spans="1:16" ht="15.75" customHeight="1" x14ac:dyDescent="0.3">
      <c r="A2152" s="49">
        <v>2149</v>
      </c>
      <c r="B2152" s="75" t="s">
        <v>430</v>
      </c>
      <c r="C2152" s="75" t="s">
        <v>138</v>
      </c>
      <c r="D2152" s="78" t="s">
        <v>100</v>
      </c>
      <c r="E2152" s="78" t="s">
        <v>1717</v>
      </c>
      <c r="F2152" s="68">
        <v>45909</v>
      </c>
      <c r="G2152" s="69" t="s">
        <v>415</v>
      </c>
      <c r="H2152" s="70">
        <v>3</v>
      </c>
      <c r="I2152" s="70"/>
      <c r="J2152" s="70"/>
      <c r="K2152" s="71">
        <v>174375.00000000017</v>
      </c>
      <c r="L2152" s="6" t="s">
        <v>554</v>
      </c>
      <c r="M2152" s="6" t="s">
        <v>517</v>
      </c>
      <c r="N2152" s="6">
        <v>0</v>
      </c>
      <c r="O2152" s="6"/>
      <c r="P2152" s="6"/>
    </row>
    <row r="2153" spans="1:16" ht="15.75" customHeight="1" x14ac:dyDescent="0.3">
      <c r="A2153" s="49">
        <v>2150</v>
      </c>
      <c r="B2153" s="75" t="s">
        <v>430</v>
      </c>
      <c r="C2153" s="75" t="s">
        <v>191</v>
      </c>
      <c r="D2153" s="78" t="s">
        <v>187</v>
      </c>
      <c r="E2153" s="78" t="s">
        <v>1718</v>
      </c>
      <c r="F2153" s="68">
        <v>45908</v>
      </c>
      <c r="G2153" s="69" t="s">
        <v>1715</v>
      </c>
      <c r="H2153" s="70">
        <v>4.5</v>
      </c>
      <c r="I2153" s="70"/>
      <c r="J2153" s="70"/>
      <c r="K2153" s="71">
        <v>1675937.5000000016</v>
      </c>
      <c r="L2153" s="6" t="s">
        <v>507</v>
      </c>
      <c r="M2153" s="6" t="s">
        <v>505</v>
      </c>
      <c r="N2153" s="6">
        <v>3</v>
      </c>
      <c r="O2153" s="6"/>
      <c r="P2153" s="6"/>
    </row>
    <row r="2154" spans="1:16" ht="15.75" customHeight="1" x14ac:dyDescent="0.3">
      <c r="A2154" s="49">
        <v>2151</v>
      </c>
      <c r="B2154" s="75" t="s">
        <v>459</v>
      </c>
      <c r="C2154" s="75" t="s">
        <v>392</v>
      </c>
      <c r="D2154" s="78" t="s">
        <v>393</v>
      </c>
      <c r="E2154" s="21" t="s">
        <v>394</v>
      </c>
      <c r="F2154" s="68">
        <v>45909</v>
      </c>
      <c r="G2154" s="6" t="s">
        <v>1719</v>
      </c>
      <c r="H2154" s="70">
        <v>0.5</v>
      </c>
      <c r="I2154" s="70"/>
      <c r="J2154" s="70"/>
      <c r="K2154" s="71">
        <v>31875.00000000012</v>
      </c>
      <c r="L2154" s="6" t="s">
        <v>513</v>
      </c>
      <c r="M2154" s="6" t="s">
        <v>514</v>
      </c>
      <c r="N2154" s="6">
        <v>18</v>
      </c>
      <c r="O2154" s="6"/>
      <c r="P2154" s="6"/>
    </row>
    <row r="2155" spans="1:16" ht="15.75" customHeight="1" x14ac:dyDescent="0.3">
      <c r="A2155" s="49">
        <v>2152</v>
      </c>
      <c r="B2155" s="75" t="s">
        <v>459</v>
      </c>
      <c r="C2155" s="75" t="s">
        <v>196</v>
      </c>
      <c r="D2155" s="78" t="s">
        <v>53</v>
      </c>
      <c r="E2155" s="78" t="s">
        <v>1720</v>
      </c>
      <c r="F2155" s="68">
        <v>45909</v>
      </c>
      <c r="G2155" s="69" t="s">
        <v>425</v>
      </c>
      <c r="H2155" s="70">
        <v>6</v>
      </c>
      <c r="I2155" s="70"/>
      <c r="J2155" s="70"/>
      <c r="K2155" s="71">
        <v>255000.00000000096</v>
      </c>
      <c r="L2155" s="6" t="s">
        <v>509</v>
      </c>
      <c r="M2155" s="6" t="s">
        <v>1334</v>
      </c>
      <c r="N2155" s="6">
        <v>1</v>
      </c>
      <c r="O2155" s="6"/>
      <c r="P2155" s="6"/>
    </row>
    <row r="2156" spans="1:16" ht="15.75" customHeight="1" x14ac:dyDescent="0.3">
      <c r="A2156" s="49">
        <v>2153</v>
      </c>
      <c r="B2156" s="75" t="s">
        <v>444</v>
      </c>
      <c r="C2156" s="75" t="s">
        <v>234</v>
      </c>
      <c r="D2156" s="78" t="s">
        <v>26</v>
      </c>
      <c r="E2156" s="78" t="s">
        <v>1721</v>
      </c>
      <c r="F2156" s="68">
        <v>45909</v>
      </c>
      <c r="G2156" s="69" t="s">
        <v>592</v>
      </c>
      <c r="H2156" s="70">
        <v>7</v>
      </c>
      <c r="I2156" s="70"/>
      <c r="J2156" s="70"/>
      <c r="K2156" s="71">
        <v>452812.50000000128</v>
      </c>
      <c r="L2156" s="6" t="s">
        <v>545</v>
      </c>
      <c r="M2156" s="6" t="s">
        <v>537</v>
      </c>
      <c r="N2156" s="6">
        <v>0</v>
      </c>
      <c r="O2156" s="6"/>
      <c r="P2156" s="6"/>
    </row>
    <row r="2157" spans="1:16" ht="15.75" customHeight="1" x14ac:dyDescent="0.3">
      <c r="A2157" s="49">
        <v>2154</v>
      </c>
      <c r="B2157" s="75" t="s">
        <v>444</v>
      </c>
      <c r="C2157" s="75" t="s">
        <v>138</v>
      </c>
      <c r="D2157" s="78" t="s">
        <v>100</v>
      </c>
      <c r="E2157" s="78" t="s">
        <v>1722</v>
      </c>
      <c r="F2157" s="68">
        <v>45909</v>
      </c>
      <c r="G2157" s="69" t="s">
        <v>415</v>
      </c>
      <c r="H2157" s="70">
        <v>2</v>
      </c>
      <c r="I2157" s="70"/>
      <c r="J2157" s="70"/>
      <c r="K2157" s="71">
        <v>129375.00000000036</v>
      </c>
      <c r="L2157" s="6" t="s">
        <v>554</v>
      </c>
      <c r="M2157" s="6" t="s">
        <v>517</v>
      </c>
      <c r="N2157" s="6">
        <v>0</v>
      </c>
      <c r="O2157" s="6"/>
      <c r="P2157" s="6"/>
    </row>
    <row r="2158" spans="1:16" ht="15.75" customHeight="1" x14ac:dyDescent="0.3">
      <c r="A2158" s="49">
        <v>2155</v>
      </c>
      <c r="B2158" s="75" t="s">
        <v>413</v>
      </c>
      <c r="C2158" s="75" t="s">
        <v>587</v>
      </c>
      <c r="D2158" s="78" t="s">
        <v>100</v>
      </c>
      <c r="E2158" s="78" t="s">
        <v>1723</v>
      </c>
      <c r="F2158" s="68">
        <v>45909</v>
      </c>
      <c r="G2158" s="69" t="s">
        <v>415</v>
      </c>
      <c r="H2158" s="70">
        <v>1</v>
      </c>
      <c r="I2158" s="70"/>
      <c r="J2158" s="70"/>
      <c r="K2158" s="71">
        <v>41249.999999999884</v>
      </c>
      <c r="L2158" s="6" t="s">
        <v>516</v>
      </c>
      <c r="M2158" s="6" t="s">
        <v>517</v>
      </c>
      <c r="N2158" s="6">
        <v>0</v>
      </c>
      <c r="O2158" s="6"/>
      <c r="P2158" s="6"/>
    </row>
    <row r="2159" spans="1:16" ht="15.75" customHeight="1" x14ac:dyDescent="0.3">
      <c r="A2159" s="49">
        <v>2156</v>
      </c>
      <c r="B2159" s="75" t="s">
        <v>471</v>
      </c>
      <c r="C2159" s="75" t="s">
        <v>191</v>
      </c>
      <c r="D2159" s="78" t="s">
        <v>187</v>
      </c>
      <c r="E2159" s="78" t="s">
        <v>1724</v>
      </c>
      <c r="F2159" s="68">
        <v>45909</v>
      </c>
      <c r="G2159" s="69" t="s">
        <v>1715</v>
      </c>
      <c r="H2159" s="70">
        <v>2</v>
      </c>
      <c r="I2159" s="70"/>
      <c r="J2159" s="70"/>
      <c r="K2159" s="71">
        <v>828958.33333333558</v>
      </c>
      <c r="L2159" s="6" t="s">
        <v>507</v>
      </c>
      <c r="M2159" s="6" t="s">
        <v>505</v>
      </c>
      <c r="N2159" s="6">
        <v>1</v>
      </c>
      <c r="O2159" s="6"/>
      <c r="P2159" s="6"/>
    </row>
    <row r="2160" spans="1:16" ht="15.75" customHeight="1" x14ac:dyDescent="0.3">
      <c r="A2160" s="49">
        <v>2157</v>
      </c>
      <c r="B2160" s="75" t="s">
        <v>471</v>
      </c>
      <c r="C2160" s="75" t="s">
        <v>392</v>
      </c>
      <c r="D2160" s="78" t="s">
        <v>393</v>
      </c>
      <c r="E2160" s="21" t="s">
        <v>394</v>
      </c>
      <c r="F2160" s="68">
        <v>45909</v>
      </c>
      <c r="G2160" s="6" t="s">
        <v>1719</v>
      </c>
      <c r="H2160" s="70">
        <v>0.5</v>
      </c>
      <c r="I2160" s="70"/>
      <c r="J2160" s="70"/>
      <c r="K2160" s="71">
        <v>32343.750000000091</v>
      </c>
      <c r="L2160" s="6" t="s">
        <v>513</v>
      </c>
      <c r="M2160" s="6" t="s">
        <v>514</v>
      </c>
      <c r="N2160" s="6">
        <v>18</v>
      </c>
      <c r="O2160" s="6"/>
      <c r="P2160" s="88" t="s">
        <v>1725</v>
      </c>
    </row>
    <row r="2161" spans="1:16" ht="15.75" customHeight="1" x14ac:dyDescent="0.3">
      <c r="A2161" s="49">
        <v>2158</v>
      </c>
      <c r="B2161" s="75" t="s">
        <v>471</v>
      </c>
      <c r="C2161" s="75" t="s">
        <v>63</v>
      </c>
      <c r="D2161" s="78" t="s">
        <v>60</v>
      </c>
      <c r="E2161" s="78" t="s">
        <v>1726</v>
      </c>
      <c r="F2161" s="68">
        <v>45909</v>
      </c>
      <c r="G2161" s="69" t="s">
        <v>1657</v>
      </c>
      <c r="H2161" s="70">
        <v>1</v>
      </c>
      <c r="I2161" s="70"/>
      <c r="J2161" s="70"/>
      <c r="K2161" s="71">
        <v>64687.500000000182</v>
      </c>
      <c r="L2161" s="6" t="s">
        <v>558</v>
      </c>
      <c r="M2161" s="6" t="s">
        <v>537</v>
      </c>
      <c r="N2161" s="6">
        <v>0</v>
      </c>
      <c r="O2161" s="6"/>
      <c r="P2161" s="6"/>
    </row>
    <row r="2162" spans="1:16" ht="15.75" customHeight="1" x14ac:dyDescent="0.3">
      <c r="A2162" s="49">
        <v>2159</v>
      </c>
      <c r="B2162" s="75" t="s">
        <v>474</v>
      </c>
      <c r="C2162" s="75" t="s">
        <v>179</v>
      </c>
      <c r="D2162" s="78" t="s">
        <v>180</v>
      </c>
      <c r="E2162" s="78" t="s">
        <v>1727</v>
      </c>
      <c r="F2162" s="68">
        <v>45909</v>
      </c>
      <c r="G2162" s="69" t="s">
        <v>1728</v>
      </c>
      <c r="H2162" s="70">
        <v>3</v>
      </c>
      <c r="I2162" s="70"/>
      <c r="J2162" s="70"/>
      <c r="K2162" s="71">
        <v>196875.00000000035</v>
      </c>
      <c r="L2162" s="6" t="s">
        <v>530</v>
      </c>
      <c r="M2162" s="6" t="s">
        <v>531</v>
      </c>
      <c r="N2162" s="6">
        <v>4</v>
      </c>
      <c r="O2162" s="6"/>
      <c r="P2162" s="88" t="s">
        <v>1729</v>
      </c>
    </row>
    <row r="2163" spans="1:16" ht="15.75" customHeight="1" x14ac:dyDescent="0.3">
      <c r="A2163" s="49">
        <v>2160</v>
      </c>
      <c r="B2163" s="75" t="s">
        <v>497</v>
      </c>
      <c r="C2163" s="75" t="s">
        <v>389</v>
      </c>
      <c r="D2163" s="78" t="s">
        <v>100</v>
      </c>
      <c r="E2163" s="78" t="s">
        <v>390</v>
      </c>
      <c r="F2163" s="68">
        <v>45939</v>
      </c>
      <c r="G2163" s="69" t="s">
        <v>1730</v>
      </c>
      <c r="H2163" s="70">
        <v>4</v>
      </c>
      <c r="I2163" s="70"/>
      <c r="J2163" s="70"/>
      <c r="K2163" s="71">
        <v>158400</v>
      </c>
      <c r="L2163" s="6" t="s">
        <v>509</v>
      </c>
      <c r="M2163" s="6" t="s">
        <v>953</v>
      </c>
      <c r="N2163" s="6">
        <v>3</v>
      </c>
      <c r="O2163" s="6"/>
      <c r="P2163" s="6"/>
    </row>
    <row r="2164" spans="1:16" ht="15.75" customHeight="1" x14ac:dyDescent="0.3">
      <c r="A2164" s="49">
        <v>2161</v>
      </c>
      <c r="B2164" s="75" t="s">
        <v>413</v>
      </c>
      <c r="C2164" s="75" t="s">
        <v>196</v>
      </c>
      <c r="D2164" s="78" t="s">
        <v>53</v>
      </c>
      <c r="E2164" s="78" t="s">
        <v>1731</v>
      </c>
      <c r="F2164" s="68">
        <v>45909</v>
      </c>
      <c r="G2164" s="69" t="s">
        <v>425</v>
      </c>
      <c r="H2164" s="70">
        <v>7</v>
      </c>
      <c r="I2164" s="70"/>
      <c r="J2164" s="70"/>
      <c r="K2164" s="71">
        <v>277200</v>
      </c>
      <c r="L2164" s="6" t="s">
        <v>509</v>
      </c>
      <c r="M2164" s="6" t="s">
        <v>1677</v>
      </c>
      <c r="N2164" s="6">
        <v>0</v>
      </c>
      <c r="O2164" s="6"/>
      <c r="P2164" s="6"/>
    </row>
    <row r="2165" spans="1:16" ht="15.75" customHeight="1" x14ac:dyDescent="0.3">
      <c r="A2165" s="49">
        <v>2162</v>
      </c>
      <c r="B2165" s="75" t="s">
        <v>463</v>
      </c>
      <c r="C2165" s="75" t="s">
        <v>392</v>
      </c>
      <c r="D2165" s="78" t="s">
        <v>393</v>
      </c>
      <c r="E2165" s="78" t="s">
        <v>394</v>
      </c>
      <c r="F2165" s="68">
        <v>45909</v>
      </c>
      <c r="G2165" s="69" t="s">
        <v>767</v>
      </c>
      <c r="H2165" s="70">
        <v>0.2</v>
      </c>
      <c r="I2165" s="70"/>
      <c r="J2165" s="70"/>
      <c r="K2165" s="71">
        <v>190080</v>
      </c>
      <c r="L2165" s="6" t="s">
        <v>513</v>
      </c>
      <c r="M2165" s="6" t="s">
        <v>514</v>
      </c>
      <c r="N2165" s="6">
        <v>18</v>
      </c>
      <c r="O2165" s="6"/>
      <c r="P2165" s="6"/>
    </row>
    <row r="2166" spans="1:16" ht="15.75" customHeight="1" x14ac:dyDescent="0.3">
      <c r="A2166" s="49">
        <v>2163</v>
      </c>
      <c r="B2166" s="75" t="s">
        <v>497</v>
      </c>
      <c r="C2166" s="75" t="s">
        <v>389</v>
      </c>
      <c r="D2166" s="78" t="s">
        <v>100</v>
      </c>
      <c r="E2166" s="78" t="s">
        <v>390</v>
      </c>
      <c r="F2166" s="68">
        <v>45908</v>
      </c>
      <c r="G2166" s="69" t="s">
        <v>1732</v>
      </c>
      <c r="H2166" s="70">
        <v>2</v>
      </c>
      <c r="I2166" s="70"/>
      <c r="J2166" s="70"/>
      <c r="K2166" s="71">
        <v>475200</v>
      </c>
      <c r="L2166" s="6" t="s">
        <v>509</v>
      </c>
      <c r="M2166" s="6" t="s">
        <v>505</v>
      </c>
      <c r="N2166" s="6">
        <v>3</v>
      </c>
      <c r="O2166" s="6"/>
      <c r="P2166" s="6"/>
    </row>
    <row r="2167" spans="1:16" ht="15.75" customHeight="1" x14ac:dyDescent="0.3">
      <c r="A2167" s="49">
        <v>2164</v>
      </c>
      <c r="B2167" s="75" t="s">
        <v>413</v>
      </c>
      <c r="C2167" s="75" t="s">
        <v>389</v>
      </c>
      <c r="D2167" s="78" t="s">
        <v>100</v>
      </c>
      <c r="E2167" s="78" t="s">
        <v>390</v>
      </c>
      <c r="F2167" s="68">
        <v>45908</v>
      </c>
      <c r="G2167" s="69" t="s">
        <v>1732</v>
      </c>
      <c r="H2167" s="70">
        <v>1</v>
      </c>
      <c r="I2167" s="70"/>
      <c r="J2167" s="70"/>
      <c r="K2167" s="71">
        <v>237600</v>
      </c>
      <c r="L2167" s="6" t="s">
        <v>509</v>
      </c>
      <c r="M2167" s="6" t="s">
        <v>505</v>
      </c>
      <c r="N2167" s="6">
        <v>2</v>
      </c>
      <c r="O2167" s="6"/>
      <c r="P2167" s="6"/>
    </row>
    <row r="2168" spans="1:16" ht="15.75" customHeight="1" x14ac:dyDescent="0.3">
      <c r="A2168" s="49">
        <v>2165</v>
      </c>
      <c r="B2168" s="75" t="s">
        <v>413</v>
      </c>
      <c r="C2168" s="75" t="s">
        <v>360</v>
      </c>
      <c r="D2168" s="78" t="s">
        <v>100</v>
      </c>
      <c r="E2168" s="78" t="s">
        <v>361</v>
      </c>
      <c r="F2168" s="68">
        <v>45907</v>
      </c>
      <c r="G2168" s="69" t="s">
        <v>1544</v>
      </c>
      <c r="H2168" s="70">
        <v>0.4</v>
      </c>
      <c r="I2168" s="70"/>
      <c r="J2168" s="70"/>
      <c r="K2168" s="71">
        <v>79200</v>
      </c>
      <c r="L2168" s="6" t="s">
        <v>509</v>
      </c>
      <c r="M2168" s="6" t="s">
        <v>505</v>
      </c>
      <c r="N2168" s="6">
        <v>1</v>
      </c>
      <c r="O2168" s="6"/>
      <c r="P2168" s="6"/>
    </row>
    <row r="2169" spans="1:16" ht="15.75" customHeight="1" x14ac:dyDescent="0.3">
      <c r="A2169" s="49">
        <v>2166</v>
      </c>
      <c r="B2169" s="75" t="s">
        <v>490</v>
      </c>
      <c r="C2169" s="75" t="s">
        <v>138</v>
      </c>
      <c r="D2169" s="78" t="s">
        <v>100</v>
      </c>
      <c r="E2169" s="78" t="s">
        <v>1733</v>
      </c>
      <c r="F2169" s="68">
        <v>45910</v>
      </c>
      <c r="G2169" s="69" t="s">
        <v>415</v>
      </c>
      <c r="H2169" s="70">
        <v>1</v>
      </c>
      <c r="I2169" s="70"/>
      <c r="J2169" s="70"/>
      <c r="K2169" s="71">
        <v>61874.999999999818</v>
      </c>
      <c r="L2169" s="6" t="s">
        <v>516</v>
      </c>
      <c r="M2169" s="6" t="s">
        <v>517</v>
      </c>
      <c r="N2169" s="6">
        <v>0</v>
      </c>
      <c r="O2169" s="6"/>
      <c r="P2169" s="6"/>
    </row>
    <row r="2170" spans="1:16" ht="15.75" customHeight="1" x14ac:dyDescent="0.3">
      <c r="A2170" s="49">
        <v>2167</v>
      </c>
      <c r="B2170" s="75" t="s">
        <v>490</v>
      </c>
      <c r="C2170" s="75" t="s">
        <v>138</v>
      </c>
      <c r="D2170" s="78" t="s">
        <v>100</v>
      </c>
      <c r="E2170" s="78" t="s">
        <v>1733</v>
      </c>
      <c r="F2170" s="68">
        <v>45910</v>
      </c>
      <c r="G2170" s="69" t="s">
        <v>415</v>
      </c>
      <c r="H2170" s="70">
        <v>2</v>
      </c>
      <c r="I2170" s="70"/>
      <c r="J2170" s="70"/>
      <c r="K2170" s="71">
        <v>123749.99999999964</v>
      </c>
      <c r="L2170" s="6" t="s">
        <v>558</v>
      </c>
      <c r="M2170" s="6" t="s">
        <v>537</v>
      </c>
      <c r="N2170" s="6">
        <v>0</v>
      </c>
      <c r="O2170" s="6"/>
      <c r="P2170" s="6"/>
    </row>
    <row r="2171" spans="1:16" ht="15.75" customHeight="1" x14ac:dyDescent="0.3">
      <c r="A2171" s="49">
        <v>2168</v>
      </c>
      <c r="B2171" s="75" t="s">
        <v>490</v>
      </c>
      <c r="C2171" s="75" t="s">
        <v>234</v>
      </c>
      <c r="D2171" s="78" t="s">
        <v>26</v>
      </c>
      <c r="E2171" s="78" t="s">
        <v>1734</v>
      </c>
      <c r="F2171" s="68">
        <v>45910</v>
      </c>
      <c r="G2171" s="69" t="s">
        <v>592</v>
      </c>
      <c r="H2171" s="70">
        <v>3</v>
      </c>
      <c r="I2171" s="70"/>
      <c r="J2171" s="70"/>
      <c r="K2171" s="71">
        <v>185624.99999999948</v>
      </c>
      <c r="L2171" s="6" t="s">
        <v>545</v>
      </c>
      <c r="M2171" s="6" t="s">
        <v>537</v>
      </c>
      <c r="N2171" s="6">
        <v>0</v>
      </c>
      <c r="O2171" s="6"/>
      <c r="P2171" s="6"/>
    </row>
    <row r="2172" spans="1:16" ht="15.75" customHeight="1" x14ac:dyDescent="0.3">
      <c r="A2172" s="49">
        <v>2169</v>
      </c>
      <c r="B2172" s="75" t="s">
        <v>497</v>
      </c>
      <c r="C2172" s="75" t="s">
        <v>55</v>
      </c>
      <c r="D2172" s="78" t="s">
        <v>53</v>
      </c>
      <c r="E2172" s="78" t="s">
        <v>1735</v>
      </c>
      <c r="F2172" s="68">
        <v>45911</v>
      </c>
      <c r="G2172" s="69" t="s">
        <v>414</v>
      </c>
      <c r="H2172" s="70">
        <v>7</v>
      </c>
      <c r="I2172" s="70"/>
      <c r="J2172" s="70"/>
      <c r="K2172" s="71">
        <v>301875.00000000081</v>
      </c>
      <c r="L2172" s="6" t="s">
        <v>509</v>
      </c>
      <c r="M2172" s="74" t="s">
        <v>510</v>
      </c>
      <c r="N2172" s="6">
        <v>2</v>
      </c>
      <c r="O2172" s="6"/>
      <c r="P2172" s="6"/>
    </row>
    <row r="2173" spans="1:16" ht="15.75" customHeight="1" x14ac:dyDescent="0.3">
      <c r="A2173" s="49">
        <v>2170</v>
      </c>
      <c r="B2173" s="75" t="s">
        <v>497</v>
      </c>
      <c r="C2173" s="75" t="s">
        <v>138</v>
      </c>
      <c r="D2173" s="78" t="s">
        <v>100</v>
      </c>
      <c r="E2173" s="78" t="s">
        <v>1736</v>
      </c>
      <c r="F2173" s="68">
        <v>45911</v>
      </c>
      <c r="G2173" s="69" t="s">
        <v>415</v>
      </c>
      <c r="H2173" s="70">
        <v>6</v>
      </c>
      <c r="I2173" s="70"/>
      <c r="J2173" s="70"/>
      <c r="K2173" s="71">
        <v>388125.00000000105</v>
      </c>
      <c r="L2173" s="6" t="s">
        <v>516</v>
      </c>
      <c r="M2173" s="6" t="s">
        <v>517</v>
      </c>
      <c r="N2173" s="6">
        <v>0</v>
      </c>
      <c r="O2173" s="6"/>
      <c r="P2173" s="6"/>
    </row>
    <row r="2174" spans="1:16" ht="15.75" customHeight="1" x14ac:dyDescent="0.3">
      <c r="A2174" s="49">
        <v>2171</v>
      </c>
      <c r="B2174" s="75" t="s">
        <v>463</v>
      </c>
      <c r="C2174" s="75" t="s">
        <v>129</v>
      </c>
      <c r="D2174" s="78" t="s">
        <v>102</v>
      </c>
      <c r="E2174" s="78" t="s">
        <v>1737</v>
      </c>
      <c r="F2174" s="68">
        <v>45911</v>
      </c>
      <c r="G2174" s="69" t="s">
        <v>415</v>
      </c>
      <c r="H2174" s="70">
        <v>4</v>
      </c>
      <c r="I2174" s="70"/>
      <c r="J2174" s="70"/>
      <c r="K2174" s="71">
        <v>167499.99999999936</v>
      </c>
      <c r="L2174" s="6" t="s">
        <v>526</v>
      </c>
      <c r="M2174" s="6" t="s">
        <v>1677</v>
      </c>
      <c r="N2174" s="6">
        <v>0</v>
      </c>
      <c r="O2174" s="6"/>
      <c r="P2174" s="6"/>
    </row>
    <row r="2175" spans="1:16" ht="15.75" customHeight="1" x14ac:dyDescent="0.3">
      <c r="A2175" s="49">
        <v>2172</v>
      </c>
      <c r="B2175" s="75" t="s">
        <v>463</v>
      </c>
      <c r="C2175" s="75" t="s">
        <v>133</v>
      </c>
      <c r="D2175" s="78" t="s">
        <v>102</v>
      </c>
      <c r="E2175" s="78" t="s">
        <v>1738</v>
      </c>
      <c r="F2175" s="68">
        <v>45911</v>
      </c>
      <c r="G2175" s="69" t="s">
        <v>415</v>
      </c>
      <c r="H2175" s="70">
        <v>1</v>
      </c>
      <c r="I2175" s="70"/>
      <c r="J2175" s="70"/>
      <c r="K2175" s="71">
        <v>55833.333333333125</v>
      </c>
      <c r="L2175" s="6" t="s">
        <v>526</v>
      </c>
      <c r="M2175" s="6" t="s">
        <v>1677</v>
      </c>
      <c r="N2175" s="6">
        <v>0</v>
      </c>
      <c r="O2175" s="6"/>
      <c r="P2175" s="6"/>
    </row>
    <row r="2176" spans="1:16" ht="15.75" customHeight="1" x14ac:dyDescent="0.3">
      <c r="A2176" s="49">
        <v>2173</v>
      </c>
      <c r="B2176" s="75" t="s">
        <v>463</v>
      </c>
      <c r="C2176" s="75" t="s">
        <v>395</v>
      </c>
      <c r="D2176" s="78" t="s">
        <v>77</v>
      </c>
      <c r="E2176" s="78" t="s">
        <v>396</v>
      </c>
      <c r="F2176" s="68">
        <v>45911</v>
      </c>
      <c r="G2176" s="69" t="s">
        <v>1739</v>
      </c>
      <c r="H2176" s="70">
        <v>0.3</v>
      </c>
      <c r="I2176" s="70"/>
      <c r="J2176" s="70"/>
      <c r="K2176" s="71">
        <v>43968.749999999833</v>
      </c>
      <c r="L2176" s="6" t="s">
        <v>526</v>
      </c>
      <c r="M2176" s="6" t="s">
        <v>514</v>
      </c>
      <c r="N2176" s="6">
        <v>12</v>
      </c>
      <c r="O2176" s="6"/>
      <c r="P2176" s="6"/>
    </row>
    <row r="2177" spans="1:16" ht="15.75" customHeight="1" x14ac:dyDescent="0.3">
      <c r="A2177" s="49">
        <v>2174</v>
      </c>
      <c r="B2177" s="75" t="s">
        <v>490</v>
      </c>
      <c r="C2177" s="75" t="s">
        <v>233</v>
      </c>
      <c r="D2177" s="78" t="s">
        <v>26</v>
      </c>
      <c r="E2177" s="78" t="s">
        <v>1740</v>
      </c>
      <c r="F2177" s="68">
        <v>45911</v>
      </c>
      <c r="G2177" s="69" t="s">
        <v>592</v>
      </c>
      <c r="H2177" s="70">
        <v>3</v>
      </c>
      <c r="I2177" s="70"/>
      <c r="J2177" s="70"/>
      <c r="K2177" s="71">
        <v>185624.99999999948</v>
      </c>
      <c r="L2177" s="6" t="s">
        <v>545</v>
      </c>
      <c r="M2177" s="6" t="s">
        <v>537</v>
      </c>
      <c r="N2177" s="6">
        <v>0</v>
      </c>
      <c r="O2177" s="6"/>
      <c r="P2177" s="6"/>
    </row>
    <row r="2178" spans="1:16" ht="15.75" customHeight="1" x14ac:dyDescent="0.3">
      <c r="A2178" s="49">
        <v>2175</v>
      </c>
      <c r="B2178" s="75" t="s">
        <v>490</v>
      </c>
      <c r="C2178" s="75" t="s">
        <v>234</v>
      </c>
      <c r="D2178" s="78" t="s">
        <v>26</v>
      </c>
      <c r="E2178" s="78" t="s">
        <v>1741</v>
      </c>
      <c r="F2178" s="68">
        <v>45911</v>
      </c>
      <c r="G2178" s="69" t="s">
        <v>592</v>
      </c>
      <c r="H2178" s="70">
        <v>2</v>
      </c>
      <c r="I2178" s="70"/>
      <c r="J2178" s="70"/>
      <c r="K2178" s="71">
        <v>123749.99999999964</v>
      </c>
      <c r="L2178" s="6" t="s">
        <v>545</v>
      </c>
      <c r="M2178" s="6" t="s">
        <v>537</v>
      </c>
      <c r="N2178" s="6">
        <v>0</v>
      </c>
      <c r="O2178" s="6"/>
      <c r="P2178" s="6"/>
    </row>
    <row r="2179" spans="1:16" ht="15.75" customHeight="1" x14ac:dyDescent="0.3">
      <c r="A2179" s="49">
        <v>2176</v>
      </c>
      <c r="B2179" s="75" t="s">
        <v>490</v>
      </c>
      <c r="C2179" s="75" t="s">
        <v>84</v>
      </c>
      <c r="D2179" s="78" t="s">
        <v>79</v>
      </c>
      <c r="E2179" s="78" t="s">
        <v>1742</v>
      </c>
      <c r="F2179" s="68">
        <v>45911</v>
      </c>
      <c r="G2179" s="69" t="s">
        <v>443</v>
      </c>
      <c r="H2179" s="70">
        <v>5</v>
      </c>
      <c r="I2179" s="70"/>
      <c r="J2179" s="70"/>
      <c r="K2179" s="71">
        <v>24062.499999999931</v>
      </c>
      <c r="L2179" s="6" t="s">
        <v>516</v>
      </c>
      <c r="M2179" s="6" t="s">
        <v>517</v>
      </c>
      <c r="N2179" s="6">
        <v>0</v>
      </c>
      <c r="O2179" s="6"/>
      <c r="P2179" s="6"/>
    </row>
    <row r="2180" spans="1:16" ht="15.75" customHeight="1" x14ac:dyDescent="0.3">
      <c r="A2180" s="49">
        <v>2177</v>
      </c>
      <c r="B2180" s="75" t="s">
        <v>490</v>
      </c>
      <c r="C2180" s="75" t="s">
        <v>138</v>
      </c>
      <c r="D2180" s="78" t="s">
        <v>100</v>
      </c>
      <c r="E2180" s="78" t="s">
        <v>1743</v>
      </c>
      <c r="F2180" s="68">
        <v>45911</v>
      </c>
      <c r="G2180" s="69" t="s">
        <v>415</v>
      </c>
      <c r="H2180" s="70">
        <v>6</v>
      </c>
      <c r="I2180" s="70"/>
      <c r="J2180" s="70"/>
      <c r="K2180" s="71">
        <v>371249.99999999895</v>
      </c>
      <c r="L2180" s="6" t="s">
        <v>516</v>
      </c>
      <c r="M2180" s="6" t="s">
        <v>517</v>
      </c>
      <c r="N2180" s="6">
        <v>0</v>
      </c>
      <c r="O2180" s="6"/>
      <c r="P2180" s="6"/>
    </row>
    <row r="2181" spans="1:16" ht="15.75" customHeight="1" x14ac:dyDescent="0.3">
      <c r="A2181" s="49">
        <v>2178</v>
      </c>
      <c r="B2181" s="75" t="s">
        <v>490</v>
      </c>
      <c r="C2181" s="75" t="s">
        <v>138</v>
      </c>
      <c r="D2181" s="78" t="s">
        <v>100</v>
      </c>
      <c r="E2181" s="78" t="s">
        <v>1743</v>
      </c>
      <c r="F2181" s="68">
        <v>45911</v>
      </c>
      <c r="G2181" s="69" t="s">
        <v>415</v>
      </c>
      <c r="H2181" s="70">
        <v>1</v>
      </c>
      <c r="I2181" s="70"/>
      <c r="J2181" s="70"/>
      <c r="K2181" s="71">
        <v>61874.999999999818</v>
      </c>
      <c r="L2181" s="6" t="s">
        <v>713</v>
      </c>
      <c r="M2181" s="6" t="s">
        <v>917</v>
      </c>
      <c r="N2181" s="6">
        <v>0</v>
      </c>
      <c r="O2181" s="6"/>
      <c r="P2181" s="6"/>
    </row>
    <row r="2182" spans="1:16" ht="15.75" customHeight="1" x14ac:dyDescent="0.3">
      <c r="A2182" s="49">
        <v>2179</v>
      </c>
      <c r="B2182" s="75" t="s">
        <v>459</v>
      </c>
      <c r="C2182" s="75" t="s">
        <v>196</v>
      </c>
      <c r="D2182" s="78" t="s">
        <v>53</v>
      </c>
      <c r="E2182" s="78" t="s">
        <v>1744</v>
      </c>
      <c r="F2182" s="68">
        <v>45910</v>
      </c>
      <c r="G2182" s="69" t="s">
        <v>425</v>
      </c>
      <c r="H2182" s="70">
        <v>5</v>
      </c>
      <c r="I2182" s="70"/>
      <c r="J2182" s="70"/>
      <c r="K2182" s="71">
        <v>212500.00000000079</v>
      </c>
      <c r="L2182" s="6" t="s">
        <v>509</v>
      </c>
      <c r="M2182" s="6" t="s">
        <v>505</v>
      </c>
      <c r="N2182" s="6">
        <v>3</v>
      </c>
      <c r="O2182" s="6"/>
      <c r="P2182" s="6"/>
    </row>
    <row r="2183" spans="1:16" ht="15.75" customHeight="1" x14ac:dyDescent="0.3">
      <c r="A2183" s="49">
        <v>2180</v>
      </c>
      <c r="B2183" s="75" t="s">
        <v>459</v>
      </c>
      <c r="C2183" s="75" t="s">
        <v>395</v>
      </c>
      <c r="D2183" s="78" t="s">
        <v>77</v>
      </c>
      <c r="E2183" s="78" t="s">
        <v>396</v>
      </c>
      <c r="F2183" s="68">
        <v>45910</v>
      </c>
      <c r="G2183" s="69" t="s">
        <v>1745</v>
      </c>
      <c r="H2183" s="70">
        <v>0.4</v>
      </c>
      <c r="I2183" s="70"/>
      <c r="J2183" s="70"/>
      <c r="K2183" s="71">
        <v>59500.000000000226</v>
      </c>
      <c r="L2183" s="6" t="s">
        <v>513</v>
      </c>
      <c r="M2183" s="6" t="s">
        <v>580</v>
      </c>
      <c r="N2183" s="6">
        <v>15</v>
      </c>
      <c r="O2183" s="6"/>
      <c r="P2183" s="6"/>
    </row>
    <row r="2184" spans="1:16" ht="15.75" customHeight="1" x14ac:dyDescent="0.3">
      <c r="A2184" s="49">
        <v>2181</v>
      </c>
      <c r="B2184" s="75" t="s">
        <v>459</v>
      </c>
      <c r="C2184" s="75" t="s">
        <v>138</v>
      </c>
      <c r="D2184" s="78" t="s">
        <v>100</v>
      </c>
      <c r="E2184" s="78" t="s">
        <v>1746</v>
      </c>
      <c r="F2184" s="68">
        <v>45911</v>
      </c>
      <c r="G2184" s="69" t="s">
        <v>415</v>
      </c>
      <c r="H2184" s="70">
        <v>0.5</v>
      </c>
      <c r="I2184" s="70"/>
      <c r="J2184" s="70"/>
      <c r="K2184" s="71">
        <v>31875.00000000012</v>
      </c>
      <c r="L2184" s="6" t="s">
        <v>509</v>
      </c>
      <c r="M2184" s="6" t="s">
        <v>505</v>
      </c>
      <c r="N2184" s="6">
        <v>5</v>
      </c>
      <c r="O2184" s="6"/>
      <c r="P2184" s="6"/>
    </row>
    <row r="2185" spans="1:16" ht="15.75" customHeight="1" x14ac:dyDescent="0.3">
      <c r="A2185" s="49">
        <v>2182</v>
      </c>
      <c r="B2185" s="75" t="s">
        <v>501</v>
      </c>
      <c r="C2185" s="75" t="s">
        <v>129</v>
      </c>
      <c r="D2185" s="78" t="s">
        <v>102</v>
      </c>
      <c r="E2185" s="78" t="s">
        <v>1747</v>
      </c>
      <c r="F2185" s="68">
        <v>45911</v>
      </c>
      <c r="G2185" s="69" t="s">
        <v>415</v>
      </c>
      <c r="H2185" s="70">
        <v>5</v>
      </c>
      <c r="I2185" s="70"/>
      <c r="J2185" s="70"/>
      <c r="K2185" s="71">
        <v>199999.9999999998</v>
      </c>
      <c r="L2185" s="6" t="s">
        <v>526</v>
      </c>
      <c r="M2185" s="6" t="s">
        <v>736</v>
      </c>
      <c r="N2185" s="6">
        <v>0</v>
      </c>
      <c r="O2185" s="6"/>
      <c r="P2185" s="6"/>
    </row>
    <row r="2186" spans="1:16" ht="15.75" customHeight="1" x14ac:dyDescent="0.3">
      <c r="A2186" s="49">
        <v>2183</v>
      </c>
      <c r="B2186" s="75" t="s">
        <v>501</v>
      </c>
      <c r="C2186" s="75" t="s">
        <v>587</v>
      </c>
      <c r="D2186" s="78" t="s">
        <v>100</v>
      </c>
      <c r="E2186" s="78" t="s">
        <v>1748</v>
      </c>
      <c r="F2186" s="68">
        <v>45911</v>
      </c>
      <c r="G2186" s="69" t="s">
        <v>415</v>
      </c>
      <c r="H2186" s="70">
        <v>1.5</v>
      </c>
      <c r="I2186" s="70"/>
      <c r="J2186" s="70"/>
      <c r="K2186" s="71">
        <v>59999.999999999942</v>
      </c>
      <c r="L2186" s="6" t="s">
        <v>543</v>
      </c>
      <c r="M2186" s="6" t="s">
        <v>517</v>
      </c>
      <c r="N2186" s="6">
        <v>0</v>
      </c>
      <c r="O2186" s="6"/>
      <c r="P2186" s="6"/>
    </row>
    <row r="2187" spans="1:16" ht="15.75" customHeight="1" x14ac:dyDescent="0.3">
      <c r="A2187" s="49">
        <v>2184</v>
      </c>
      <c r="B2187" s="75" t="s">
        <v>413</v>
      </c>
      <c r="C2187" s="75" t="s">
        <v>196</v>
      </c>
      <c r="D2187" s="78" t="s">
        <v>53</v>
      </c>
      <c r="E2187" s="78" t="s">
        <v>1749</v>
      </c>
      <c r="F2187" s="68">
        <v>45909</v>
      </c>
      <c r="G2187" s="69" t="s">
        <v>425</v>
      </c>
      <c r="H2187" s="70">
        <v>7</v>
      </c>
      <c r="I2187" s="70"/>
      <c r="J2187" s="70"/>
      <c r="K2187" s="71">
        <v>288749.99999999919</v>
      </c>
      <c r="L2187" s="6" t="s">
        <v>509</v>
      </c>
      <c r="M2187" s="6" t="s">
        <v>1677</v>
      </c>
      <c r="N2187" s="6">
        <v>0</v>
      </c>
      <c r="O2187" s="6"/>
      <c r="P2187" s="6"/>
    </row>
    <row r="2188" spans="1:16" ht="15.75" customHeight="1" x14ac:dyDescent="0.3">
      <c r="A2188" s="49">
        <v>2185</v>
      </c>
      <c r="B2188" s="75" t="s">
        <v>444</v>
      </c>
      <c r="C2188" s="75" t="s">
        <v>233</v>
      </c>
      <c r="D2188" s="78" t="s">
        <v>26</v>
      </c>
      <c r="E2188" s="78" t="s">
        <v>1750</v>
      </c>
      <c r="F2188" s="68">
        <v>45911</v>
      </c>
      <c r="G2188" s="69" t="s">
        <v>664</v>
      </c>
      <c r="H2188" s="70">
        <v>7</v>
      </c>
      <c r="I2188" s="70"/>
      <c r="J2188" s="70"/>
      <c r="K2188" s="71">
        <v>301875.00000000081</v>
      </c>
      <c r="L2188" s="6" t="s">
        <v>504</v>
      </c>
      <c r="M2188" s="6" t="s">
        <v>514</v>
      </c>
      <c r="N2188" s="6">
        <v>3</v>
      </c>
      <c r="O2188" s="6"/>
      <c r="P2188" s="6"/>
    </row>
    <row r="2189" spans="1:16" ht="15.75" customHeight="1" x14ac:dyDescent="0.3">
      <c r="A2189" s="49">
        <v>2186</v>
      </c>
      <c r="B2189" s="75" t="s">
        <v>444</v>
      </c>
      <c r="C2189" s="75" t="s">
        <v>234</v>
      </c>
      <c r="D2189" s="78" t="s">
        <v>26</v>
      </c>
      <c r="E2189" s="78" t="s">
        <v>1751</v>
      </c>
      <c r="F2189" s="68">
        <v>45911</v>
      </c>
      <c r="G2189" s="69" t="s">
        <v>1423</v>
      </c>
      <c r="H2189" s="70">
        <v>4</v>
      </c>
      <c r="I2189" s="70"/>
      <c r="J2189" s="70"/>
      <c r="K2189" s="71">
        <v>129375.00000000036</v>
      </c>
      <c r="L2189" s="6" t="s">
        <v>504</v>
      </c>
      <c r="M2189" s="6" t="s">
        <v>514</v>
      </c>
      <c r="N2189" s="6">
        <v>0</v>
      </c>
      <c r="O2189" s="6"/>
      <c r="P2189" s="6"/>
    </row>
    <row r="2190" spans="1:16" ht="15.75" customHeight="1" x14ac:dyDescent="0.3">
      <c r="A2190" s="49">
        <v>2187</v>
      </c>
      <c r="B2190" s="75" t="s">
        <v>444</v>
      </c>
      <c r="C2190" s="75" t="s">
        <v>587</v>
      </c>
      <c r="D2190" s="78" t="s">
        <v>100</v>
      </c>
      <c r="E2190" s="78" t="s">
        <v>1752</v>
      </c>
      <c r="F2190" s="68">
        <v>45911</v>
      </c>
      <c r="G2190" s="69" t="s">
        <v>415</v>
      </c>
      <c r="H2190" s="70">
        <v>1</v>
      </c>
      <c r="I2190" s="70"/>
      <c r="J2190" s="70"/>
      <c r="K2190" s="71">
        <v>43125.000000000116</v>
      </c>
      <c r="L2190" s="6" t="s">
        <v>543</v>
      </c>
      <c r="M2190" s="6" t="s">
        <v>517</v>
      </c>
      <c r="N2190" s="6">
        <v>0</v>
      </c>
      <c r="O2190" s="6"/>
      <c r="P2190" s="6"/>
    </row>
    <row r="2191" spans="1:16" ht="15.75" customHeight="1" x14ac:dyDescent="0.3">
      <c r="A2191" s="49">
        <v>2188</v>
      </c>
      <c r="B2191" s="75" t="s">
        <v>413</v>
      </c>
      <c r="C2191" s="75" t="s">
        <v>138</v>
      </c>
      <c r="D2191" s="78" t="s">
        <v>100</v>
      </c>
      <c r="E2191" s="78" t="s">
        <v>1753</v>
      </c>
      <c r="F2191" s="68">
        <v>45911</v>
      </c>
      <c r="G2191" s="69" t="s">
        <v>415</v>
      </c>
      <c r="H2191" s="70">
        <v>6</v>
      </c>
      <c r="I2191" s="70"/>
      <c r="J2191" s="70"/>
      <c r="K2191" s="71">
        <v>371249.99999999895</v>
      </c>
      <c r="L2191" s="6" t="s">
        <v>554</v>
      </c>
      <c r="M2191" s="6" t="s">
        <v>517</v>
      </c>
      <c r="N2191" s="6">
        <v>0</v>
      </c>
      <c r="O2191" s="6"/>
      <c r="P2191" s="6"/>
    </row>
    <row r="2192" spans="1:16" ht="15.75" customHeight="1" x14ac:dyDescent="0.3">
      <c r="A2192" s="49">
        <v>2189</v>
      </c>
      <c r="B2192" s="75" t="s">
        <v>471</v>
      </c>
      <c r="C2192" s="75" t="s">
        <v>84</v>
      </c>
      <c r="D2192" s="78" t="s">
        <v>79</v>
      </c>
      <c r="E2192" s="78" t="s">
        <v>1754</v>
      </c>
      <c r="F2192" s="68">
        <v>45912</v>
      </c>
      <c r="G2192" s="69" t="s">
        <v>443</v>
      </c>
      <c r="H2192" s="70">
        <v>10</v>
      </c>
      <c r="I2192" s="70"/>
      <c r="J2192" s="70"/>
      <c r="K2192" s="71">
        <v>50312.500000000138</v>
      </c>
      <c r="L2192" s="6" t="s">
        <v>516</v>
      </c>
      <c r="M2192" s="6" t="s">
        <v>517</v>
      </c>
      <c r="N2192" s="6">
        <v>0</v>
      </c>
      <c r="O2192" s="6"/>
      <c r="P2192" s="6"/>
    </row>
    <row r="2193" spans="1:16" ht="15.75" customHeight="1" x14ac:dyDescent="0.3">
      <c r="A2193" s="49">
        <v>2190</v>
      </c>
      <c r="B2193" s="75" t="s">
        <v>471</v>
      </c>
      <c r="C2193" s="75" t="s">
        <v>85</v>
      </c>
      <c r="D2193" s="78" t="s">
        <v>79</v>
      </c>
      <c r="E2193" s="78" t="s">
        <v>1755</v>
      </c>
      <c r="F2193" s="68">
        <v>45912</v>
      </c>
      <c r="G2193" s="69" t="s">
        <v>443</v>
      </c>
      <c r="H2193" s="70">
        <v>10</v>
      </c>
      <c r="I2193" s="70"/>
      <c r="J2193" s="70"/>
      <c r="K2193" s="71">
        <v>50312.500000000138</v>
      </c>
      <c r="L2193" s="6" t="s">
        <v>516</v>
      </c>
      <c r="M2193" s="6" t="s">
        <v>517</v>
      </c>
      <c r="N2193" s="6">
        <v>0</v>
      </c>
      <c r="O2193" s="6"/>
      <c r="P2193" s="6"/>
    </row>
    <row r="2194" spans="1:16" ht="15.75" customHeight="1" x14ac:dyDescent="0.3">
      <c r="A2194" s="49">
        <v>2191</v>
      </c>
      <c r="B2194" s="75" t="s">
        <v>471</v>
      </c>
      <c r="C2194" s="75" t="s">
        <v>138</v>
      </c>
      <c r="D2194" s="78" t="s">
        <v>100</v>
      </c>
      <c r="E2194" s="78" t="s">
        <v>1756</v>
      </c>
      <c r="F2194" s="68">
        <v>45912</v>
      </c>
      <c r="G2194" s="69" t="s">
        <v>415</v>
      </c>
      <c r="H2194" s="70">
        <v>1</v>
      </c>
      <c r="I2194" s="70"/>
      <c r="J2194" s="70"/>
      <c r="K2194" s="71">
        <v>64687.500000000182</v>
      </c>
      <c r="L2194" s="6" t="s">
        <v>516</v>
      </c>
      <c r="M2194" s="6" t="s">
        <v>517</v>
      </c>
      <c r="N2194" s="6">
        <v>0</v>
      </c>
      <c r="O2194" s="6"/>
      <c r="P2194" s="6"/>
    </row>
    <row r="2195" spans="1:16" ht="15.75" customHeight="1" x14ac:dyDescent="0.3">
      <c r="A2195" s="49">
        <v>2192</v>
      </c>
      <c r="B2195" s="75" t="s">
        <v>471</v>
      </c>
      <c r="C2195" s="75" t="s">
        <v>138</v>
      </c>
      <c r="D2195" s="78" t="s">
        <v>100</v>
      </c>
      <c r="E2195" s="78" t="s">
        <v>1756</v>
      </c>
      <c r="F2195" s="68">
        <v>45912</v>
      </c>
      <c r="G2195" s="69" t="s">
        <v>415</v>
      </c>
      <c r="H2195" s="70">
        <v>48</v>
      </c>
      <c r="I2195" s="70"/>
      <c r="J2195" s="70"/>
      <c r="K2195" s="71">
        <v>3105000.0000000084</v>
      </c>
      <c r="L2195" s="6" t="s">
        <v>680</v>
      </c>
      <c r="M2195" s="6" t="s">
        <v>640</v>
      </c>
      <c r="N2195" s="6">
        <v>1</v>
      </c>
      <c r="O2195" s="6"/>
      <c r="P2195" s="6"/>
    </row>
    <row r="2196" spans="1:16" ht="15.75" customHeight="1" x14ac:dyDescent="0.3">
      <c r="A2196" s="49">
        <v>2193</v>
      </c>
      <c r="B2196" s="75" t="s">
        <v>474</v>
      </c>
      <c r="C2196" s="75" t="s">
        <v>179</v>
      </c>
      <c r="D2196" s="78" t="s">
        <v>180</v>
      </c>
      <c r="E2196" s="78" t="s">
        <v>1757</v>
      </c>
      <c r="F2196" s="68">
        <v>45912</v>
      </c>
      <c r="G2196" s="69" t="s">
        <v>1728</v>
      </c>
      <c r="H2196" s="70">
        <v>1</v>
      </c>
      <c r="I2196" s="70"/>
      <c r="J2196" s="70"/>
      <c r="K2196" s="71">
        <v>65625.000000000116</v>
      </c>
      <c r="L2196" s="6" t="s">
        <v>530</v>
      </c>
      <c r="M2196" s="6" t="s">
        <v>531</v>
      </c>
      <c r="N2196" s="6">
        <v>0</v>
      </c>
      <c r="O2196" s="6"/>
      <c r="P2196" s="6"/>
    </row>
    <row r="2197" spans="1:16" ht="15.75" customHeight="1" x14ac:dyDescent="0.3">
      <c r="A2197" s="49">
        <v>2194</v>
      </c>
      <c r="B2197" s="75" t="s">
        <v>474</v>
      </c>
      <c r="C2197" s="75" t="s">
        <v>179</v>
      </c>
      <c r="D2197" s="78" t="s">
        <v>180</v>
      </c>
      <c r="E2197" s="78" t="s">
        <v>1757</v>
      </c>
      <c r="F2197" s="68">
        <v>45911</v>
      </c>
      <c r="G2197" s="69" t="s">
        <v>1758</v>
      </c>
      <c r="H2197" s="70">
        <v>1</v>
      </c>
      <c r="I2197" s="70"/>
      <c r="J2197" s="70"/>
      <c r="K2197" s="71">
        <v>21875.00000000004</v>
      </c>
      <c r="L2197" s="6" t="s">
        <v>530</v>
      </c>
      <c r="M2197" s="6" t="s">
        <v>531</v>
      </c>
      <c r="N2197" s="6">
        <v>1</v>
      </c>
      <c r="O2197" s="6"/>
      <c r="P2197" s="6"/>
    </row>
    <row r="2198" spans="1:16" ht="15.75" customHeight="1" x14ac:dyDescent="0.3">
      <c r="A2198" s="49">
        <v>2195</v>
      </c>
      <c r="B2198" s="75" t="s">
        <v>474</v>
      </c>
      <c r="C2198" s="75">
        <v>210767</v>
      </c>
      <c r="D2198" s="78" t="s">
        <v>26</v>
      </c>
      <c r="E2198" s="78" t="s">
        <v>1759</v>
      </c>
      <c r="F2198" s="68">
        <v>45911</v>
      </c>
      <c r="G2198" s="69" t="s">
        <v>437</v>
      </c>
      <c r="H2198" s="70">
        <v>6</v>
      </c>
      <c r="I2198" s="70"/>
      <c r="J2198" s="70"/>
      <c r="K2198" s="71">
        <v>984375.00000000175</v>
      </c>
      <c r="L2198" s="6" t="s">
        <v>576</v>
      </c>
      <c r="M2198" s="6" t="s">
        <v>514</v>
      </c>
      <c r="N2198" s="6">
        <v>1</v>
      </c>
      <c r="O2198" s="6"/>
      <c r="P2198" s="6"/>
    </row>
    <row r="2199" spans="1:16" ht="15.75" customHeight="1" x14ac:dyDescent="0.3">
      <c r="A2199" s="49">
        <v>2196</v>
      </c>
      <c r="B2199" s="75" t="s">
        <v>474</v>
      </c>
      <c r="C2199" s="75">
        <v>210768</v>
      </c>
      <c r="D2199" s="78" t="s">
        <v>26</v>
      </c>
      <c r="E2199" s="78" t="s">
        <v>1760</v>
      </c>
      <c r="F2199" s="68">
        <v>45911</v>
      </c>
      <c r="G2199" s="69" t="s">
        <v>437</v>
      </c>
      <c r="H2199" s="70">
        <v>1</v>
      </c>
      <c r="I2199" s="70"/>
      <c r="J2199" s="70"/>
      <c r="K2199" s="71">
        <v>164062.50000000029</v>
      </c>
      <c r="L2199" s="6" t="s">
        <v>576</v>
      </c>
      <c r="M2199" s="6" t="s">
        <v>514</v>
      </c>
      <c r="N2199" s="6">
        <v>0</v>
      </c>
      <c r="O2199" s="6"/>
      <c r="P2199" s="6"/>
    </row>
    <row r="2200" spans="1:16" ht="15.75" customHeight="1" x14ac:dyDescent="0.3">
      <c r="A2200" s="49">
        <v>2197</v>
      </c>
      <c r="B2200" s="75" t="s">
        <v>430</v>
      </c>
      <c r="C2200" s="75" t="s">
        <v>191</v>
      </c>
      <c r="D2200" s="78" t="s">
        <v>187</v>
      </c>
      <c r="E2200" s="78" t="s">
        <v>1761</v>
      </c>
      <c r="F2200" s="68">
        <v>45911</v>
      </c>
      <c r="G2200" s="69" t="s">
        <v>1715</v>
      </c>
      <c r="H2200" s="70">
        <v>2</v>
      </c>
      <c r="I2200" s="70"/>
      <c r="J2200" s="70"/>
      <c r="K2200" s="71">
        <v>744861.11111111182</v>
      </c>
      <c r="L2200" s="6" t="s">
        <v>507</v>
      </c>
      <c r="M2200" s="6" t="s">
        <v>505</v>
      </c>
      <c r="N2200" s="6">
        <v>1</v>
      </c>
      <c r="O2200" s="6"/>
      <c r="P2200" s="6"/>
    </row>
    <row r="2201" spans="1:16" ht="15.75" customHeight="1" x14ac:dyDescent="0.3">
      <c r="A2201" s="49">
        <v>2198</v>
      </c>
      <c r="B2201" s="75" t="s">
        <v>430</v>
      </c>
      <c r="C2201" s="75" t="s">
        <v>239</v>
      </c>
      <c r="D2201" s="78" t="s">
        <v>100</v>
      </c>
      <c r="E2201" s="78" t="s">
        <v>1762</v>
      </c>
      <c r="F2201" s="68">
        <v>45911</v>
      </c>
      <c r="G2201" s="69" t="s">
        <v>435</v>
      </c>
      <c r="H2201" s="70">
        <v>27</v>
      </c>
      <c r="I2201" s="70"/>
      <c r="J2201" s="70"/>
      <c r="K2201" s="71">
        <v>69750.000000000073</v>
      </c>
      <c r="L2201" s="6" t="s">
        <v>680</v>
      </c>
      <c r="M2201" s="6" t="s">
        <v>640</v>
      </c>
      <c r="N2201" s="6">
        <v>2</v>
      </c>
      <c r="O2201" s="6"/>
      <c r="P2201" s="6"/>
    </row>
    <row r="2202" spans="1:16" ht="15.75" customHeight="1" x14ac:dyDescent="0.3">
      <c r="A2202" s="49">
        <v>2199</v>
      </c>
      <c r="B2202" s="75" t="s">
        <v>430</v>
      </c>
      <c r="C2202" s="75" t="s">
        <v>138</v>
      </c>
      <c r="D2202" s="78" t="s">
        <v>100</v>
      </c>
      <c r="E2202" s="78" t="s">
        <v>1763</v>
      </c>
      <c r="F2202" s="68">
        <v>45911</v>
      </c>
      <c r="G2202" s="69" t="s">
        <v>415</v>
      </c>
      <c r="H2202" s="70">
        <v>2</v>
      </c>
      <c r="I2202" s="70"/>
      <c r="J2202" s="70"/>
      <c r="K2202" s="71">
        <v>116250.00000000012</v>
      </c>
      <c r="L2202" s="6" t="s">
        <v>554</v>
      </c>
      <c r="M2202" s="6" t="s">
        <v>517</v>
      </c>
      <c r="N2202" s="6">
        <v>0</v>
      </c>
      <c r="O2202" s="6"/>
      <c r="P2202" s="6"/>
    </row>
    <row r="2203" spans="1:16" ht="15.75" customHeight="1" x14ac:dyDescent="0.3">
      <c r="A2203" s="49">
        <v>2200</v>
      </c>
      <c r="B2203" s="75" t="s">
        <v>430</v>
      </c>
      <c r="C2203" s="75" t="s">
        <v>84</v>
      </c>
      <c r="D2203" s="78" t="s">
        <v>79</v>
      </c>
      <c r="E2203" s="78" t="s">
        <v>1764</v>
      </c>
      <c r="F2203" s="68">
        <v>45911</v>
      </c>
      <c r="G2203" s="69" t="s">
        <v>443</v>
      </c>
      <c r="H2203" s="70">
        <v>2</v>
      </c>
      <c r="I2203" s="70"/>
      <c r="J2203" s="70"/>
      <c r="K2203" s="71">
        <v>9041.6666666666752</v>
      </c>
      <c r="L2203" s="6" t="s">
        <v>554</v>
      </c>
      <c r="M2203" s="6" t="s">
        <v>517</v>
      </c>
      <c r="N2203" s="6">
        <v>0</v>
      </c>
      <c r="O2203" s="6"/>
      <c r="P2203" s="6"/>
    </row>
    <row r="2204" spans="1:16" ht="15.75" customHeight="1" x14ac:dyDescent="0.3">
      <c r="A2204" s="49">
        <v>2201</v>
      </c>
      <c r="B2204" s="75" t="s">
        <v>430</v>
      </c>
      <c r="C2204" s="75" t="s">
        <v>138</v>
      </c>
      <c r="D2204" s="78" t="s">
        <v>100</v>
      </c>
      <c r="E2204" s="78" t="s">
        <v>1765</v>
      </c>
      <c r="F2204" s="68">
        <v>45912</v>
      </c>
      <c r="G2204" s="69" t="s">
        <v>415</v>
      </c>
      <c r="H2204" s="70">
        <v>6</v>
      </c>
      <c r="I2204" s="70"/>
      <c r="J2204" s="70"/>
      <c r="K2204" s="71">
        <v>348750.00000000035</v>
      </c>
      <c r="L2204" s="6" t="s">
        <v>554</v>
      </c>
      <c r="M2204" s="6" t="s">
        <v>517</v>
      </c>
      <c r="N2204" s="6">
        <v>0</v>
      </c>
      <c r="O2204" s="6"/>
      <c r="P2204" s="6"/>
    </row>
    <row r="2205" spans="1:16" ht="15.75" customHeight="1" x14ac:dyDescent="0.3">
      <c r="A2205" s="49">
        <v>2202</v>
      </c>
      <c r="B2205" s="75" t="s">
        <v>482</v>
      </c>
      <c r="C2205" s="75">
        <v>210768</v>
      </c>
      <c r="D2205" s="78" t="s">
        <v>26</v>
      </c>
      <c r="E2205" s="78" t="s">
        <v>1766</v>
      </c>
      <c r="F2205" s="68">
        <v>45912</v>
      </c>
      <c r="G2205" s="69" t="s">
        <v>437</v>
      </c>
      <c r="H2205" s="70">
        <v>7</v>
      </c>
      <c r="I2205" s="70"/>
      <c r="J2205" s="70"/>
      <c r="K2205" s="71">
        <v>1099218.7499999958</v>
      </c>
      <c r="L2205" s="6" t="s">
        <v>530</v>
      </c>
      <c r="M2205" s="6" t="s">
        <v>514</v>
      </c>
      <c r="N2205" s="6">
        <v>9</v>
      </c>
      <c r="O2205" s="6"/>
      <c r="P2205" s="6"/>
    </row>
    <row r="2206" spans="1:16" ht="15.75" customHeight="1" x14ac:dyDescent="0.3">
      <c r="A2206" s="49">
        <v>2203</v>
      </c>
      <c r="B2206" s="75" t="s">
        <v>430</v>
      </c>
      <c r="C2206" s="75" t="s">
        <v>138</v>
      </c>
      <c r="D2206" s="78" t="s">
        <v>100</v>
      </c>
      <c r="E2206" s="78" t="s">
        <v>1767</v>
      </c>
      <c r="F2206" s="68">
        <v>45912</v>
      </c>
      <c r="G2206" s="69" t="s">
        <v>415</v>
      </c>
      <c r="H2206" s="70">
        <v>52</v>
      </c>
      <c r="I2206" s="70"/>
      <c r="J2206" s="70"/>
      <c r="K2206" s="71">
        <v>3022500.0000000033</v>
      </c>
      <c r="L2206" s="6" t="s">
        <v>680</v>
      </c>
      <c r="M2206" s="6" t="s">
        <v>640</v>
      </c>
      <c r="N2206" s="6">
        <v>0</v>
      </c>
      <c r="O2206" s="6"/>
      <c r="P2206" s="6"/>
    </row>
    <row r="2207" spans="1:16" ht="15.75" customHeight="1" x14ac:dyDescent="0.3">
      <c r="A2207" s="49">
        <v>2204</v>
      </c>
      <c r="B2207" s="75" t="s">
        <v>444</v>
      </c>
      <c r="C2207" s="75" t="s">
        <v>234</v>
      </c>
      <c r="D2207" s="78" t="s">
        <v>26</v>
      </c>
      <c r="E2207" s="78" t="s">
        <v>1768</v>
      </c>
      <c r="F2207" s="68">
        <v>45912</v>
      </c>
      <c r="G2207" s="69" t="s">
        <v>592</v>
      </c>
      <c r="H2207" s="70">
        <v>1</v>
      </c>
      <c r="I2207" s="70"/>
      <c r="J2207" s="70"/>
      <c r="K2207" s="71">
        <v>64687.500000000182</v>
      </c>
      <c r="L2207" s="6" t="s">
        <v>545</v>
      </c>
      <c r="M2207" s="6" t="s">
        <v>537</v>
      </c>
      <c r="N2207" s="6">
        <v>0</v>
      </c>
      <c r="O2207" s="6"/>
      <c r="P2207" s="6"/>
    </row>
    <row r="2208" spans="1:16" ht="15.75" customHeight="1" x14ac:dyDescent="0.3">
      <c r="A2208" s="49">
        <v>2205</v>
      </c>
      <c r="B2208" s="75" t="s">
        <v>444</v>
      </c>
      <c r="C2208" s="75" t="s">
        <v>233</v>
      </c>
      <c r="D2208" s="78" t="s">
        <v>26</v>
      </c>
      <c r="E2208" s="78" t="s">
        <v>247</v>
      </c>
      <c r="F2208" s="68">
        <v>45912</v>
      </c>
      <c r="G2208" s="69" t="s">
        <v>592</v>
      </c>
      <c r="H2208" s="70">
        <v>6</v>
      </c>
      <c r="I2208" s="70"/>
      <c r="J2208" s="70"/>
      <c r="K2208" s="71">
        <v>388125.00000000105</v>
      </c>
      <c r="L2208" s="6" t="s">
        <v>545</v>
      </c>
      <c r="M2208" s="6" t="s">
        <v>537</v>
      </c>
      <c r="N2208" s="6">
        <v>0</v>
      </c>
      <c r="O2208" s="6"/>
      <c r="P2208" s="6"/>
    </row>
    <row r="2209" spans="1:16" ht="15.75" customHeight="1" x14ac:dyDescent="0.3">
      <c r="A2209" s="49">
        <v>2206</v>
      </c>
      <c r="B2209" s="75" t="s">
        <v>444</v>
      </c>
      <c r="C2209" s="75" t="s">
        <v>587</v>
      </c>
      <c r="D2209" s="78" t="s">
        <v>100</v>
      </c>
      <c r="E2209" s="78" t="s">
        <v>1769</v>
      </c>
      <c r="F2209" s="68">
        <v>45912</v>
      </c>
      <c r="G2209" s="69" t="s">
        <v>415</v>
      </c>
      <c r="H2209" s="70">
        <v>1</v>
      </c>
      <c r="I2209" s="70"/>
      <c r="J2209" s="70"/>
      <c r="K2209" s="71">
        <v>43125.000000000116</v>
      </c>
      <c r="L2209" s="6" t="s">
        <v>543</v>
      </c>
      <c r="M2209" s="6" t="s">
        <v>517</v>
      </c>
      <c r="N2209" s="6">
        <v>0</v>
      </c>
      <c r="O2209" s="6"/>
      <c r="P2209" s="6"/>
    </row>
    <row r="2210" spans="1:16" ht="15.75" customHeight="1" x14ac:dyDescent="0.3">
      <c r="A2210" s="49">
        <v>2207</v>
      </c>
      <c r="B2210" s="75" t="s">
        <v>413</v>
      </c>
      <c r="C2210" s="75" t="s">
        <v>138</v>
      </c>
      <c r="D2210" s="78" t="s">
        <v>100</v>
      </c>
      <c r="E2210" s="78" t="s">
        <v>1770</v>
      </c>
      <c r="F2210" s="68">
        <v>45913</v>
      </c>
      <c r="G2210" s="69" t="s">
        <v>415</v>
      </c>
      <c r="H2210" s="70">
        <v>6</v>
      </c>
      <c r="I2210" s="70"/>
      <c r="J2210" s="70"/>
      <c r="K2210" s="71">
        <v>371249.99999999895</v>
      </c>
      <c r="L2210" s="6" t="s">
        <v>554</v>
      </c>
      <c r="M2210" s="6" t="s">
        <v>517</v>
      </c>
      <c r="N2210" s="6">
        <v>0</v>
      </c>
      <c r="O2210" s="6"/>
      <c r="P2210" s="6"/>
    </row>
    <row r="2211" spans="1:16" ht="15.75" customHeight="1" x14ac:dyDescent="0.3">
      <c r="A2211" s="49">
        <v>2208</v>
      </c>
      <c r="B2211" s="75" t="s">
        <v>474</v>
      </c>
      <c r="C2211" s="75">
        <v>210766</v>
      </c>
      <c r="D2211" s="78" t="s">
        <v>26</v>
      </c>
      <c r="E2211" s="78" t="s">
        <v>1771</v>
      </c>
      <c r="F2211" s="68">
        <v>45912</v>
      </c>
      <c r="G2211" s="69" t="s">
        <v>437</v>
      </c>
      <c r="H2211" s="70">
        <v>3</v>
      </c>
      <c r="I2211" s="70"/>
      <c r="J2211" s="70"/>
      <c r="K2211" s="71">
        <v>492187.50000000087</v>
      </c>
      <c r="L2211" s="6" t="s">
        <v>576</v>
      </c>
      <c r="M2211" s="6" t="s">
        <v>514</v>
      </c>
      <c r="N2211" s="6">
        <v>1</v>
      </c>
      <c r="O2211" s="6"/>
      <c r="P2211" s="6"/>
    </row>
    <row r="2212" spans="1:16" ht="15.75" customHeight="1" x14ac:dyDescent="0.3">
      <c r="A2212" s="49">
        <v>2209</v>
      </c>
      <c r="B2212" s="75" t="s">
        <v>474</v>
      </c>
      <c r="C2212" s="75">
        <v>210767</v>
      </c>
      <c r="D2212" s="78" t="s">
        <v>26</v>
      </c>
      <c r="E2212" s="78" t="s">
        <v>1771</v>
      </c>
      <c r="F2212" s="68">
        <v>45912</v>
      </c>
      <c r="G2212" s="69" t="s">
        <v>437</v>
      </c>
      <c r="H2212" s="70">
        <v>2</v>
      </c>
      <c r="I2212" s="70"/>
      <c r="J2212" s="70"/>
      <c r="K2212" s="71">
        <v>328125.00000000058</v>
      </c>
      <c r="L2212" s="6" t="s">
        <v>576</v>
      </c>
      <c r="M2212" s="6" t="s">
        <v>514</v>
      </c>
      <c r="N2212" s="6">
        <v>0</v>
      </c>
      <c r="O2212" s="6"/>
      <c r="P2212" s="6"/>
    </row>
    <row r="2213" spans="1:16" ht="15.75" customHeight="1" x14ac:dyDescent="0.3">
      <c r="A2213" s="49">
        <v>2210</v>
      </c>
      <c r="B2213" s="75" t="s">
        <v>471</v>
      </c>
      <c r="C2213" s="75" t="s">
        <v>587</v>
      </c>
      <c r="D2213" s="78" t="s">
        <v>100</v>
      </c>
      <c r="E2213" s="78" t="s">
        <v>1772</v>
      </c>
      <c r="F2213" s="68">
        <v>45912</v>
      </c>
      <c r="G2213" s="69" t="s">
        <v>415</v>
      </c>
      <c r="H2213" s="70">
        <v>2</v>
      </c>
      <c r="I2213" s="70"/>
      <c r="J2213" s="70"/>
      <c r="K2213" s="71">
        <v>86250.000000000233</v>
      </c>
      <c r="L2213" s="6" t="s">
        <v>516</v>
      </c>
      <c r="M2213" s="6" t="s">
        <v>517</v>
      </c>
      <c r="N2213" s="6">
        <v>0</v>
      </c>
      <c r="O2213" s="6"/>
      <c r="P2213" s="6"/>
    </row>
    <row r="2214" spans="1:16" ht="15.75" customHeight="1" x14ac:dyDescent="0.3">
      <c r="A2214" s="49">
        <v>2211</v>
      </c>
      <c r="B2214" s="75" t="s">
        <v>471</v>
      </c>
      <c r="C2214" s="75" t="s">
        <v>375</v>
      </c>
      <c r="D2214" s="78" t="s">
        <v>180</v>
      </c>
      <c r="E2214" s="78" t="s">
        <v>376</v>
      </c>
      <c r="F2214" s="68">
        <v>45912</v>
      </c>
      <c r="G2214" s="69" t="s">
        <v>1773</v>
      </c>
      <c r="H2214" s="70">
        <v>17</v>
      </c>
      <c r="I2214" s="70"/>
      <c r="J2214" s="70"/>
      <c r="K2214" s="71">
        <v>122187.50000000033</v>
      </c>
      <c r="L2214" s="6" t="s">
        <v>680</v>
      </c>
      <c r="M2214" s="6" t="s">
        <v>505</v>
      </c>
      <c r="N2214" s="6">
        <v>1</v>
      </c>
      <c r="O2214" s="6"/>
      <c r="P2214" s="6"/>
    </row>
    <row r="2215" spans="1:16" ht="15.75" customHeight="1" x14ac:dyDescent="0.3">
      <c r="A2215" s="49">
        <v>2212</v>
      </c>
      <c r="B2215" s="75" t="s">
        <v>497</v>
      </c>
      <c r="C2215" s="75" t="s">
        <v>138</v>
      </c>
      <c r="D2215" s="78" t="s">
        <v>100</v>
      </c>
      <c r="E2215" s="78" t="s">
        <v>1774</v>
      </c>
      <c r="F2215" s="68">
        <v>45912</v>
      </c>
      <c r="G2215" s="69" t="s">
        <v>415</v>
      </c>
      <c r="H2215" s="70">
        <v>1</v>
      </c>
      <c r="I2215" s="70"/>
      <c r="J2215" s="70"/>
      <c r="K2215" s="71">
        <v>64687.500000000182</v>
      </c>
      <c r="L2215" s="6" t="s">
        <v>516</v>
      </c>
      <c r="M2215" s="6" t="s">
        <v>517</v>
      </c>
      <c r="N2215" s="6">
        <v>0</v>
      </c>
      <c r="O2215" s="6"/>
      <c r="P2215" s="6"/>
    </row>
    <row r="2216" spans="1:16" ht="15.75" customHeight="1" x14ac:dyDescent="0.3">
      <c r="A2216" s="49">
        <v>2213</v>
      </c>
      <c r="B2216" s="75" t="s">
        <v>490</v>
      </c>
      <c r="C2216" s="75" t="s">
        <v>234</v>
      </c>
      <c r="D2216" s="78" t="s">
        <v>26</v>
      </c>
      <c r="E2216" s="78" t="s">
        <v>1775</v>
      </c>
      <c r="F2216" s="68">
        <v>45912</v>
      </c>
      <c r="G2216" s="69" t="s">
        <v>592</v>
      </c>
      <c r="H2216" s="70">
        <v>1</v>
      </c>
      <c r="I2216" s="70"/>
      <c r="J2216" s="70"/>
      <c r="K2216" s="71">
        <v>61874.999999999818</v>
      </c>
      <c r="L2216" s="6" t="s">
        <v>545</v>
      </c>
      <c r="M2216" s="6" t="s">
        <v>537</v>
      </c>
      <c r="N2216" s="6">
        <v>0</v>
      </c>
      <c r="O2216" s="6"/>
      <c r="P2216" s="6"/>
    </row>
    <row r="2217" spans="1:16" ht="15.75" customHeight="1" x14ac:dyDescent="0.3">
      <c r="A2217" s="49">
        <v>2214</v>
      </c>
      <c r="B2217" s="75" t="s">
        <v>490</v>
      </c>
      <c r="C2217" s="75" t="s">
        <v>233</v>
      </c>
      <c r="D2217" s="78" t="s">
        <v>26</v>
      </c>
      <c r="E2217" s="78" t="s">
        <v>247</v>
      </c>
      <c r="F2217" s="68">
        <v>45912</v>
      </c>
      <c r="G2217" s="69" t="s">
        <v>592</v>
      </c>
      <c r="H2217" s="70">
        <v>2</v>
      </c>
      <c r="I2217" s="70"/>
      <c r="J2217" s="70"/>
      <c r="K2217" s="71">
        <v>123749.99999999964</v>
      </c>
      <c r="L2217" s="6" t="s">
        <v>545</v>
      </c>
      <c r="M2217" s="6" t="s">
        <v>537</v>
      </c>
      <c r="N2217" s="6">
        <v>0</v>
      </c>
      <c r="O2217" s="6"/>
      <c r="P2217" s="6"/>
    </row>
    <row r="2218" spans="1:16" ht="15.75" customHeight="1" x14ac:dyDescent="0.3">
      <c r="A2218" s="49">
        <v>2215</v>
      </c>
      <c r="B2218" s="75" t="s">
        <v>490</v>
      </c>
      <c r="C2218" s="75" t="s">
        <v>138</v>
      </c>
      <c r="D2218" s="78" t="s">
        <v>100</v>
      </c>
      <c r="E2218" s="78" t="s">
        <v>1776</v>
      </c>
      <c r="F2218" s="68">
        <v>45912</v>
      </c>
      <c r="G2218" s="69" t="s">
        <v>415</v>
      </c>
      <c r="H2218" s="70">
        <v>6</v>
      </c>
      <c r="I2218" s="70"/>
      <c r="J2218" s="70"/>
      <c r="K2218" s="71">
        <v>371249.99999999895</v>
      </c>
      <c r="L2218" s="6" t="s">
        <v>516</v>
      </c>
      <c r="M2218" s="6" t="s">
        <v>517</v>
      </c>
      <c r="N2218" s="6">
        <v>0</v>
      </c>
      <c r="O2218" s="6"/>
      <c r="P2218" s="6"/>
    </row>
    <row r="2219" spans="1:16" ht="15.75" customHeight="1" x14ac:dyDescent="0.3">
      <c r="A2219" s="49">
        <v>2216</v>
      </c>
      <c r="B2219" s="75" t="s">
        <v>490</v>
      </c>
      <c r="C2219" s="75" t="s">
        <v>84</v>
      </c>
      <c r="D2219" s="78" t="s">
        <v>79</v>
      </c>
      <c r="E2219" s="78" t="s">
        <v>1777</v>
      </c>
      <c r="F2219" s="68">
        <v>45912</v>
      </c>
      <c r="G2219" s="69" t="s">
        <v>450</v>
      </c>
      <c r="H2219" s="70">
        <v>4</v>
      </c>
      <c r="I2219" s="70"/>
      <c r="J2219" s="70"/>
      <c r="K2219" s="71">
        <v>8249.9999999999764</v>
      </c>
      <c r="L2219" s="6" t="s">
        <v>516</v>
      </c>
      <c r="M2219" s="6" t="s">
        <v>517</v>
      </c>
      <c r="N2219" s="6">
        <v>0</v>
      </c>
      <c r="O2219" s="6"/>
      <c r="P2219" s="6"/>
    </row>
    <row r="2220" spans="1:16" ht="15.75" customHeight="1" x14ac:dyDescent="0.3">
      <c r="A2220" s="49">
        <v>2217</v>
      </c>
      <c r="B2220" s="75" t="s">
        <v>430</v>
      </c>
      <c r="C2220" s="75" t="s">
        <v>84</v>
      </c>
      <c r="D2220" s="78" t="s">
        <v>79</v>
      </c>
      <c r="E2220" s="78" t="s">
        <v>1778</v>
      </c>
      <c r="F2220" s="68">
        <v>45913</v>
      </c>
      <c r="G2220" s="69" t="s">
        <v>443</v>
      </c>
      <c r="H2220" s="70">
        <v>6</v>
      </c>
      <c r="I2220" s="70"/>
      <c r="J2220" s="70"/>
      <c r="K2220" s="71">
        <v>27125.000000000029</v>
      </c>
      <c r="L2220" s="6" t="s">
        <v>554</v>
      </c>
      <c r="M2220" s="6" t="s">
        <v>517</v>
      </c>
      <c r="N2220" s="6">
        <v>0</v>
      </c>
      <c r="O2220" s="6"/>
      <c r="P2220" s="6"/>
    </row>
    <row r="2221" spans="1:16" ht="15.75" customHeight="1" x14ac:dyDescent="0.3">
      <c r="A2221" s="49">
        <v>2218</v>
      </c>
      <c r="B2221" s="75" t="s">
        <v>430</v>
      </c>
      <c r="C2221" s="75" t="s">
        <v>85</v>
      </c>
      <c r="D2221" s="78" t="s">
        <v>79</v>
      </c>
      <c r="E2221" s="78" t="s">
        <v>1779</v>
      </c>
      <c r="F2221" s="68">
        <v>45913</v>
      </c>
      <c r="G2221" s="69" t="s">
        <v>443</v>
      </c>
      <c r="H2221" s="70">
        <v>7</v>
      </c>
      <c r="I2221" s="70"/>
      <c r="J2221" s="70"/>
      <c r="K2221" s="71">
        <v>31645.833333333365</v>
      </c>
      <c r="L2221" s="6" t="s">
        <v>554</v>
      </c>
      <c r="M2221" s="6" t="s">
        <v>517</v>
      </c>
      <c r="N2221" s="6">
        <v>1</v>
      </c>
      <c r="O2221" s="6"/>
      <c r="P2221" s="6"/>
    </row>
    <row r="2222" spans="1:16" ht="15.75" customHeight="1" x14ac:dyDescent="0.3">
      <c r="A2222" s="49">
        <v>2219</v>
      </c>
      <c r="B2222" s="75" t="s">
        <v>430</v>
      </c>
      <c r="C2222" s="75" t="s">
        <v>138</v>
      </c>
      <c r="D2222" s="78" t="s">
        <v>100</v>
      </c>
      <c r="E2222" s="78" t="s">
        <v>1780</v>
      </c>
      <c r="F2222" s="68">
        <v>45913</v>
      </c>
      <c r="G2222" s="69" t="s">
        <v>415</v>
      </c>
      <c r="H2222" s="70">
        <v>3</v>
      </c>
      <c r="I2222" s="70"/>
      <c r="J2222" s="70"/>
      <c r="K2222" s="71">
        <v>174375.00000000017</v>
      </c>
      <c r="L2222" s="6" t="s">
        <v>554</v>
      </c>
      <c r="M2222" s="6" t="s">
        <v>517</v>
      </c>
      <c r="N2222" s="6">
        <v>0</v>
      </c>
      <c r="O2222" s="6"/>
      <c r="P2222" s="6"/>
    </row>
    <row r="2223" spans="1:16" ht="15.75" customHeight="1" x14ac:dyDescent="0.3">
      <c r="A2223" s="49">
        <v>2220</v>
      </c>
      <c r="B2223" s="75" t="s">
        <v>430</v>
      </c>
      <c r="C2223" s="75" t="s">
        <v>191</v>
      </c>
      <c r="D2223" s="78" t="s">
        <v>187</v>
      </c>
      <c r="E2223" s="78" t="s">
        <v>391</v>
      </c>
      <c r="F2223" s="68">
        <v>45913</v>
      </c>
      <c r="G2223" s="69" t="s">
        <v>1715</v>
      </c>
      <c r="H2223" s="70">
        <v>5</v>
      </c>
      <c r="I2223" s="70"/>
      <c r="J2223" s="70"/>
      <c r="K2223" s="71">
        <v>1862152.7777777796</v>
      </c>
      <c r="L2223" s="6" t="s">
        <v>507</v>
      </c>
      <c r="M2223" s="6" t="s">
        <v>505</v>
      </c>
      <c r="N2223" s="6">
        <v>4</v>
      </c>
      <c r="O2223" s="6"/>
      <c r="P2223" s="6"/>
    </row>
    <row r="2224" spans="1:16" ht="15.75" customHeight="1" x14ac:dyDescent="0.3">
      <c r="A2224" s="49">
        <v>2221</v>
      </c>
      <c r="B2224" s="75" t="s">
        <v>463</v>
      </c>
      <c r="C2224" s="75" t="s">
        <v>233</v>
      </c>
      <c r="D2224" s="78" t="s">
        <v>26</v>
      </c>
      <c r="E2224" s="78" t="s">
        <v>1781</v>
      </c>
      <c r="F2224" s="68">
        <v>45913</v>
      </c>
      <c r="G2224" s="69" t="s">
        <v>664</v>
      </c>
      <c r="H2224" s="70">
        <v>6</v>
      </c>
      <c r="I2224" s="70"/>
      <c r="J2224" s="70"/>
      <c r="K2224" s="71">
        <v>251249.99999999904</v>
      </c>
      <c r="L2224" s="6" t="s">
        <v>504</v>
      </c>
      <c r="M2224" s="6" t="s">
        <v>514</v>
      </c>
      <c r="N2224" s="6">
        <v>9</v>
      </c>
      <c r="O2224" s="6"/>
      <c r="P2224" s="6"/>
    </row>
    <row r="2225" spans="1:16" ht="15.75" customHeight="1" x14ac:dyDescent="0.3">
      <c r="A2225" s="49">
        <v>2222</v>
      </c>
      <c r="B2225" s="75" t="s">
        <v>482</v>
      </c>
      <c r="C2225" s="75" t="s">
        <v>146</v>
      </c>
      <c r="D2225" s="78" t="s">
        <v>100</v>
      </c>
      <c r="E2225" s="78" t="s">
        <v>1782</v>
      </c>
      <c r="F2225" s="68">
        <v>45913</v>
      </c>
      <c r="G2225" s="69" t="s">
        <v>451</v>
      </c>
      <c r="H2225" s="70">
        <v>1</v>
      </c>
      <c r="I2225" s="70"/>
      <c r="J2225" s="70"/>
      <c r="K2225" s="71">
        <v>167499.99999999936</v>
      </c>
      <c r="L2225" s="6" t="s">
        <v>530</v>
      </c>
      <c r="M2225" s="6" t="s">
        <v>593</v>
      </c>
      <c r="N2225" s="6">
        <v>0</v>
      </c>
      <c r="O2225" s="6"/>
      <c r="P2225" s="6"/>
    </row>
    <row r="2226" spans="1:16" ht="15.75" customHeight="1" x14ac:dyDescent="0.3">
      <c r="A2226" s="49">
        <v>2223</v>
      </c>
      <c r="B2226" s="75" t="s">
        <v>482</v>
      </c>
      <c r="C2226" s="75" t="s">
        <v>354</v>
      </c>
      <c r="D2226" s="78" t="s">
        <v>100</v>
      </c>
      <c r="E2226" s="78" t="s">
        <v>355</v>
      </c>
      <c r="F2226" s="68">
        <v>45913</v>
      </c>
      <c r="G2226" s="69" t="s">
        <v>1783</v>
      </c>
      <c r="H2226" s="70">
        <v>2</v>
      </c>
      <c r="I2226" s="70"/>
      <c r="J2226" s="70"/>
      <c r="K2226" s="71">
        <v>83749.99999999968</v>
      </c>
      <c r="L2226" s="6" t="s">
        <v>530</v>
      </c>
      <c r="M2226" s="6" t="s">
        <v>665</v>
      </c>
      <c r="N2226" s="6">
        <v>0</v>
      </c>
      <c r="O2226" s="6"/>
      <c r="P2226" s="6"/>
    </row>
    <row r="2227" spans="1:16" ht="15.75" customHeight="1" x14ac:dyDescent="0.3">
      <c r="A2227" s="49">
        <v>2224</v>
      </c>
      <c r="B2227" s="75" t="s">
        <v>490</v>
      </c>
      <c r="C2227" s="75" t="s">
        <v>138</v>
      </c>
      <c r="D2227" s="78" t="s">
        <v>100</v>
      </c>
      <c r="E2227" s="78" t="s">
        <v>1784</v>
      </c>
      <c r="F2227" s="68">
        <v>45913</v>
      </c>
      <c r="G2227" s="69" t="s">
        <v>415</v>
      </c>
      <c r="H2227" s="70">
        <v>3</v>
      </c>
      <c r="I2227" s="70"/>
      <c r="J2227" s="70"/>
      <c r="K2227" s="71">
        <v>185624.99999999948</v>
      </c>
      <c r="L2227" s="6" t="s">
        <v>516</v>
      </c>
      <c r="M2227" s="6" t="s">
        <v>517</v>
      </c>
      <c r="N2227" s="6">
        <v>0</v>
      </c>
      <c r="O2227" s="6"/>
      <c r="P2227" s="6"/>
    </row>
    <row r="2228" spans="1:16" ht="15.75" customHeight="1" x14ac:dyDescent="0.3">
      <c r="A2228" s="49">
        <v>2225</v>
      </c>
      <c r="B2228" s="75" t="s">
        <v>490</v>
      </c>
      <c r="C2228" s="75" t="s">
        <v>233</v>
      </c>
      <c r="D2228" s="78" t="s">
        <v>26</v>
      </c>
      <c r="E2228" s="78" t="s">
        <v>1785</v>
      </c>
      <c r="F2228" s="68">
        <v>45913</v>
      </c>
      <c r="G2228" s="69" t="s">
        <v>592</v>
      </c>
      <c r="H2228" s="70">
        <v>1</v>
      </c>
      <c r="I2228" s="70"/>
      <c r="J2228" s="70"/>
      <c r="K2228" s="71">
        <v>61874.999999999818</v>
      </c>
      <c r="L2228" s="6" t="s">
        <v>545</v>
      </c>
      <c r="M2228" s="6" t="s">
        <v>537</v>
      </c>
      <c r="N2228" s="6">
        <v>0</v>
      </c>
      <c r="O2228" s="6"/>
      <c r="P2228" s="6"/>
    </row>
    <row r="2229" spans="1:16" ht="15.75" customHeight="1" x14ac:dyDescent="0.3">
      <c r="A2229" s="49">
        <v>2226</v>
      </c>
      <c r="B2229" s="75" t="s">
        <v>490</v>
      </c>
      <c r="C2229" s="75" t="s">
        <v>84</v>
      </c>
      <c r="D2229" s="78" t="s">
        <v>79</v>
      </c>
      <c r="E2229" s="78" t="s">
        <v>1786</v>
      </c>
      <c r="F2229" s="68">
        <v>45913</v>
      </c>
      <c r="G2229" s="69" t="s">
        <v>450</v>
      </c>
      <c r="H2229" s="70">
        <v>18</v>
      </c>
      <c r="I2229" s="70"/>
      <c r="J2229" s="70"/>
      <c r="K2229" s="71">
        <v>37124.999999999891</v>
      </c>
      <c r="L2229" s="6" t="s">
        <v>545</v>
      </c>
      <c r="M2229" s="6" t="s">
        <v>537</v>
      </c>
      <c r="N2229" s="6">
        <v>0</v>
      </c>
      <c r="O2229" s="6"/>
      <c r="P2229" s="6"/>
    </row>
    <row r="2230" spans="1:16" ht="15.75" customHeight="1" x14ac:dyDescent="0.3">
      <c r="A2230" s="49">
        <v>2227</v>
      </c>
      <c r="B2230" s="75" t="s">
        <v>497</v>
      </c>
      <c r="C2230" s="75" t="s">
        <v>55</v>
      </c>
      <c r="D2230" s="78" t="s">
        <v>53</v>
      </c>
      <c r="E2230" s="78" t="s">
        <v>1787</v>
      </c>
      <c r="F2230" s="68">
        <v>45913</v>
      </c>
      <c r="G2230" s="69" t="s">
        <v>414</v>
      </c>
      <c r="H2230" s="70">
        <v>7</v>
      </c>
      <c r="I2230" s="70"/>
      <c r="J2230" s="70"/>
      <c r="K2230" s="71">
        <v>301875.00000000081</v>
      </c>
      <c r="L2230" s="6" t="s">
        <v>509</v>
      </c>
      <c r="M2230" s="74" t="s">
        <v>510</v>
      </c>
      <c r="N2230" s="6">
        <v>2</v>
      </c>
      <c r="O2230" s="6"/>
      <c r="P2230" s="6"/>
    </row>
    <row r="2231" spans="1:16" ht="15.75" customHeight="1" x14ac:dyDescent="0.3">
      <c r="A2231" s="49">
        <v>2228</v>
      </c>
      <c r="B2231" s="75" t="s">
        <v>497</v>
      </c>
      <c r="C2231" s="75" t="s">
        <v>138</v>
      </c>
      <c r="D2231" s="78" t="s">
        <v>100</v>
      </c>
      <c r="E2231" s="78" t="s">
        <v>1788</v>
      </c>
      <c r="F2231" s="68">
        <v>45913</v>
      </c>
      <c r="G2231" s="69" t="s">
        <v>415</v>
      </c>
      <c r="H2231" s="70">
        <v>1</v>
      </c>
      <c r="I2231" s="70"/>
      <c r="J2231" s="70"/>
      <c r="K2231" s="71">
        <v>64687.500000000182</v>
      </c>
      <c r="L2231" s="6" t="s">
        <v>516</v>
      </c>
      <c r="M2231" s="6" t="s">
        <v>517</v>
      </c>
      <c r="N2231" s="6">
        <v>0</v>
      </c>
      <c r="O2231" s="6"/>
      <c r="P2231" s="6"/>
    </row>
    <row r="2232" spans="1:16" ht="15.75" customHeight="1" x14ac:dyDescent="0.3">
      <c r="A2232" s="49">
        <v>2229</v>
      </c>
      <c r="B2232" s="75" t="s">
        <v>413</v>
      </c>
      <c r="C2232" s="75" t="s">
        <v>138</v>
      </c>
      <c r="D2232" s="78" t="s">
        <v>100</v>
      </c>
      <c r="E2232" s="78" t="s">
        <v>1789</v>
      </c>
      <c r="F2232" s="68">
        <v>45914</v>
      </c>
      <c r="G2232" s="69" t="s">
        <v>415</v>
      </c>
      <c r="H2232" s="70">
        <v>4</v>
      </c>
      <c r="I2232" s="70"/>
      <c r="J2232" s="70"/>
      <c r="K2232" s="71">
        <v>247499.99999999927</v>
      </c>
      <c r="L2232" s="6" t="s">
        <v>554</v>
      </c>
      <c r="M2232" s="6" t="s">
        <v>517</v>
      </c>
      <c r="N2232" s="6">
        <v>0</v>
      </c>
      <c r="O2232" s="6"/>
      <c r="P2232" s="6"/>
    </row>
    <row r="2233" spans="1:16" ht="15.75" customHeight="1" x14ac:dyDescent="0.3">
      <c r="A2233" s="49">
        <v>2230</v>
      </c>
      <c r="B2233" s="75" t="s">
        <v>444</v>
      </c>
      <c r="C2233" s="75" t="s">
        <v>138</v>
      </c>
      <c r="D2233" s="78" t="s">
        <v>100</v>
      </c>
      <c r="E2233" s="78" t="s">
        <v>1790</v>
      </c>
      <c r="F2233" s="68">
        <v>45913</v>
      </c>
      <c r="G2233" s="69" t="s">
        <v>415</v>
      </c>
      <c r="H2233" s="70">
        <v>2</v>
      </c>
      <c r="I2233" s="70"/>
      <c r="J2233" s="70"/>
      <c r="K2233" s="71">
        <v>129375.00000000036</v>
      </c>
      <c r="L2233" s="6" t="s">
        <v>543</v>
      </c>
      <c r="M2233" s="6" t="s">
        <v>517</v>
      </c>
      <c r="N2233" s="6">
        <v>1</v>
      </c>
      <c r="O2233" s="6"/>
      <c r="P2233" s="6"/>
    </row>
    <row r="2234" spans="1:16" ht="15.75" customHeight="1" x14ac:dyDescent="0.3">
      <c r="A2234" s="49">
        <v>2231</v>
      </c>
      <c r="B2234" s="75" t="s">
        <v>444</v>
      </c>
      <c r="C2234" s="75" t="s">
        <v>502</v>
      </c>
      <c r="D2234" s="78" t="s">
        <v>100</v>
      </c>
      <c r="E2234" s="78" t="s">
        <v>1791</v>
      </c>
      <c r="F2234" s="68">
        <v>45913</v>
      </c>
      <c r="G2234" s="69" t="s">
        <v>426</v>
      </c>
      <c r="H2234" s="70">
        <v>1</v>
      </c>
      <c r="I2234" s="70"/>
      <c r="J2234" s="70"/>
      <c r="K2234" s="71">
        <v>43125.000000000116</v>
      </c>
      <c r="L2234" s="6" t="s">
        <v>543</v>
      </c>
      <c r="M2234" s="6" t="s">
        <v>517</v>
      </c>
      <c r="N2234" s="6">
        <v>0</v>
      </c>
      <c r="O2234" s="6"/>
      <c r="P2234" s="6"/>
    </row>
    <row r="2235" spans="1:16" ht="15.75" customHeight="1" x14ac:dyDescent="0.3">
      <c r="A2235" s="49">
        <v>2232</v>
      </c>
      <c r="B2235" s="75" t="s">
        <v>444</v>
      </c>
      <c r="C2235" s="75" t="s">
        <v>377</v>
      </c>
      <c r="D2235" s="78" t="s">
        <v>94</v>
      </c>
      <c r="E2235" s="78" t="s">
        <v>378</v>
      </c>
      <c r="F2235" s="68">
        <v>45913</v>
      </c>
      <c r="G2235" s="69" t="s">
        <v>1792</v>
      </c>
      <c r="H2235" s="70">
        <v>10</v>
      </c>
      <c r="I2235" s="70"/>
      <c r="J2235" s="70"/>
      <c r="K2235" s="71">
        <v>431250.00000000122</v>
      </c>
      <c r="L2235" s="6" t="s">
        <v>713</v>
      </c>
      <c r="M2235" s="6" t="s">
        <v>917</v>
      </c>
      <c r="N2235" s="6">
        <v>1</v>
      </c>
      <c r="O2235" s="6"/>
      <c r="P2235" s="6"/>
    </row>
    <row r="2236" spans="1:16" ht="15.75" customHeight="1" x14ac:dyDescent="0.3">
      <c r="A2236" s="49">
        <v>2233</v>
      </c>
      <c r="B2236" s="75" t="s">
        <v>474</v>
      </c>
      <c r="C2236" s="75" t="s">
        <v>146</v>
      </c>
      <c r="D2236" s="78" t="s">
        <v>100</v>
      </c>
      <c r="E2236" s="78" t="s">
        <v>1793</v>
      </c>
      <c r="F2236" s="68">
        <v>45913</v>
      </c>
      <c r="G2236" s="69" t="s">
        <v>451</v>
      </c>
      <c r="H2236" s="70">
        <v>1</v>
      </c>
      <c r="I2236" s="70"/>
      <c r="J2236" s="70"/>
      <c r="K2236" s="71">
        <v>175000.00000000032</v>
      </c>
      <c r="L2236" s="6" t="s">
        <v>576</v>
      </c>
      <c r="M2236" s="6" t="s">
        <v>531</v>
      </c>
      <c r="N2236" s="6">
        <v>0</v>
      </c>
      <c r="O2236" s="6"/>
      <c r="P2236" s="6"/>
    </row>
    <row r="2237" spans="1:16" ht="15.75" customHeight="1" x14ac:dyDescent="0.3">
      <c r="A2237" s="49">
        <v>2234</v>
      </c>
      <c r="B2237" s="75" t="s">
        <v>474</v>
      </c>
      <c r="C2237" s="75" t="s">
        <v>179</v>
      </c>
      <c r="D2237" s="78" t="s">
        <v>180</v>
      </c>
      <c r="E2237" s="78" t="s">
        <v>1794</v>
      </c>
      <c r="F2237" s="68">
        <v>45913</v>
      </c>
      <c r="G2237" s="69" t="s">
        <v>1728</v>
      </c>
      <c r="H2237" s="70">
        <v>2</v>
      </c>
      <c r="I2237" s="70"/>
      <c r="J2237" s="70"/>
      <c r="K2237" s="71">
        <v>131250.00000000023</v>
      </c>
      <c r="L2237" s="6" t="s">
        <v>530</v>
      </c>
      <c r="M2237" s="6" t="s">
        <v>531</v>
      </c>
      <c r="N2237" s="6">
        <v>0</v>
      </c>
      <c r="O2237" s="6"/>
      <c r="P2237" s="6"/>
    </row>
    <row r="2238" spans="1:16" ht="15.75" customHeight="1" x14ac:dyDescent="0.3">
      <c r="A2238" s="49">
        <v>2235</v>
      </c>
      <c r="B2238" s="75" t="s">
        <v>459</v>
      </c>
      <c r="C2238" s="75" t="s">
        <v>138</v>
      </c>
      <c r="D2238" s="78" t="s">
        <v>100</v>
      </c>
      <c r="E2238" s="78" t="s">
        <v>1795</v>
      </c>
      <c r="F2238" s="68">
        <v>45912</v>
      </c>
      <c r="G2238" s="69" t="s">
        <v>415</v>
      </c>
      <c r="H2238" s="70">
        <v>1</v>
      </c>
      <c r="I2238" s="70"/>
      <c r="J2238" s="70"/>
      <c r="K2238" s="71">
        <v>63750.00000000024</v>
      </c>
      <c r="L2238" s="6" t="s">
        <v>509</v>
      </c>
      <c r="M2238" s="6" t="s">
        <v>505</v>
      </c>
      <c r="N2238" s="6">
        <v>2</v>
      </c>
      <c r="O2238" s="6"/>
      <c r="P2238" s="6"/>
    </row>
    <row r="2239" spans="1:16" ht="15.75" customHeight="1" x14ac:dyDescent="0.3">
      <c r="A2239" s="49">
        <v>2236</v>
      </c>
      <c r="B2239" s="75" t="s">
        <v>459</v>
      </c>
      <c r="C2239" s="75" t="s">
        <v>392</v>
      </c>
      <c r="D2239" s="78" t="s">
        <v>393</v>
      </c>
      <c r="E2239" s="78" t="s">
        <v>394</v>
      </c>
      <c r="F2239" s="68">
        <v>45912</v>
      </c>
      <c r="G2239" s="69" t="s">
        <v>767</v>
      </c>
      <c r="H2239" s="70">
        <v>2</v>
      </c>
      <c r="I2239" s="70"/>
      <c r="J2239" s="70"/>
      <c r="K2239" s="71">
        <v>2040000.0000000077</v>
      </c>
      <c r="L2239" s="6" t="s">
        <v>507</v>
      </c>
      <c r="M2239" s="6" t="s">
        <v>505</v>
      </c>
      <c r="N2239" s="6">
        <v>1</v>
      </c>
      <c r="O2239" s="6"/>
      <c r="P2239" s="6"/>
    </row>
    <row r="2240" spans="1:16" ht="15.75" customHeight="1" x14ac:dyDescent="0.3">
      <c r="A2240" s="49">
        <v>2237</v>
      </c>
      <c r="B2240" s="75" t="s">
        <v>459</v>
      </c>
      <c r="C2240" s="75" t="s">
        <v>625</v>
      </c>
      <c r="D2240" s="78" t="s">
        <v>100</v>
      </c>
      <c r="E2240" s="78" t="s">
        <v>1796</v>
      </c>
      <c r="F2240" s="68">
        <v>45912</v>
      </c>
      <c r="G2240" s="69" t="s">
        <v>627</v>
      </c>
      <c r="H2240" s="70">
        <v>2</v>
      </c>
      <c r="I2240" s="70"/>
      <c r="J2240" s="70"/>
      <c r="K2240" s="71">
        <v>85000.00000000032</v>
      </c>
      <c r="L2240" s="6" t="s">
        <v>618</v>
      </c>
      <c r="M2240" s="6" t="s">
        <v>669</v>
      </c>
      <c r="N2240" s="6">
        <v>0</v>
      </c>
      <c r="O2240" s="6"/>
      <c r="P2240" s="6"/>
    </row>
    <row r="2241" spans="1:16" ht="15.75" customHeight="1" x14ac:dyDescent="0.3">
      <c r="A2241" s="49">
        <v>2238</v>
      </c>
      <c r="B2241" s="75" t="s">
        <v>459</v>
      </c>
      <c r="C2241" s="75" t="s">
        <v>194</v>
      </c>
      <c r="D2241" s="78" t="s">
        <v>53</v>
      </c>
      <c r="E2241" s="78" t="s">
        <v>1797</v>
      </c>
      <c r="F2241" s="68">
        <v>45913</v>
      </c>
      <c r="G2241" s="69" t="s">
        <v>425</v>
      </c>
      <c r="H2241" s="70">
        <v>5</v>
      </c>
      <c r="I2241" s="70"/>
      <c r="J2241" s="70"/>
      <c r="K2241" s="71">
        <v>212500.00000000079</v>
      </c>
      <c r="L2241" s="6" t="s">
        <v>509</v>
      </c>
      <c r="M2241" s="6" t="s">
        <v>505</v>
      </c>
      <c r="N2241" s="6">
        <v>5</v>
      </c>
      <c r="O2241" s="6"/>
      <c r="P2241" s="6"/>
    </row>
    <row r="2242" spans="1:16" ht="15.75" customHeight="1" x14ac:dyDescent="0.3">
      <c r="A2242" s="49">
        <v>2239</v>
      </c>
      <c r="B2242" s="75" t="s">
        <v>459</v>
      </c>
      <c r="C2242" s="75" t="s">
        <v>392</v>
      </c>
      <c r="D2242" s="78" t="s">
        <v>393</v>
      </c>
      <c r="E2242" s="78" t="s">
        <v>394</v>
      </c>
      <c r="F2242" s="68">
        <v>45913</v>
      </c>
      <c r="G2242" s="69" t="s">
        <v>767</v>
      </c>
      <c r="H2242" s="70">
        <v>0.2</v>
      </c>
      <c r="I2242" s="70"/>
      <c r="J2242" s="70"/>
      <c r="K2242" s="71">
        <v>204000.00000000076</v>
      </c>
      <c r="L2242" s="6" t="s">
        <v>513</v>
      </c>
      <c r="M2242" s="6" t="s">
        <v>580</v>
      </c>
      <c r="N2242" s="6">
        <v>10</v>
      </c>
      <c r="O2242" s="6"/>
      <c r="P2242" s="6"/>
    </row>
    <row r="2243" spans="1:16" ht="15.75" customHeight="1" x14ac:dyDescent="0.3">
      <c r="A2243" s="49">
        <v>2240</v>
      </c>
      <c r="B2243" s="75" t="s">
        <v>459</v>
      </c>
      <c r="C2243" s="75" t="s">
        <v>138</v>
      </c>
      <c r="D2243" s="78" t="s">
        <v>100</v>
      </c>
      <c r="E2243" s="78" t="s">
        <v>1798</v>
      </c>
      <c r="F2243" s="68">
        <v>45914</v>
      </c>
      <c r="G2243" s="69" t="s">
        <v>415</v>
      </c>
      <c r="H2243" s="70">
        <v>9</v>
      </c>
      <c r="I2243" s="70"/>
      <c r="J2243" s="70"/>
      <c r="K2243" s="71">
        <v>573750.0000000021</v>
      </c>
      <c r="L2243" s="6" t="s">
        <v>713</v>
      </c>
      <c r="M2243" s="6" t="s">
        <v>917</v>
      </c>
      <c r="N2243" s="6">
        <v>0</v>
      </c>
      <c r="O2243" s="6"/>
      <c r="P2243" s="6"/>
    </row>
    <row r="2244" spans="1:16" ht="15.75" customHeight="1" x14ac:dyDescent="0.3">
      <c r="A2244" s="49">
        <v>2241</v>
      </c>
      <c r="B2244" s="75" t="s">
        <v>499</v>
      </c>
      <c r="C2244" s="75" t="s">
        <v>375</v>
      </c>
      <c r="D2244" s="78" t="s">
        <v>180</v>
      </c>
      <c r="E2244" s="78" t="s">
        <v>376</v>
      </c>
      <c r="F2244" s="68">
        <v>45913</v>
      </c>
      <c r="G2244" s="69" t="s">
        <v>1773</v>
      </c>
      <c r="H2244" s="70">
        <v>17</v>
      </c>
      <c r="I2244" s="70"/>
      <c r="J2244" s="70"/>
      <c r="K2244" s="71">
        <v>113333.33333333323</v>
      </c>
      <c r="L2244" s="6" t="s">
        <v>680</v>
      </c>
      <c r="M2244" s="6" t="s">
        <v>505</v>
      </c>
      <c r="N2244" s="6">
        <v>1</v>
      </c>
      <c r="O2244" s="6"/>
      <c r="P2244" s="6"/>
    </row>
    <row r="2245" spans="1:16" ht="15.75" customHeight="1" x14ac:dyDescent="0.3">
      <c r="A2245" s="49">
        <v>2242</v>
      </c>
      <c r="B2245" s="75" t="s">
        <v>499</v>
      </c>
      <c r="C2245" s="75" t="s">
        <v>138</v>
      </c>
      <c r="D2245" s="78" t="s">
        <v>100</v>
      </c>
      <c r="E2245" s="78" t="s">
        <v>1799</v>
      </c>
      <c r="F2245" s="68">
        <v>45913</v>
      </c>
      <c r="G2245" s="69" t="s">
        <v>415</v>
      </c>
      <c r="H2245" s="70">
        <v>4</v>
      </c>
      <c r="I2245" s="70"/>
      <c r="J2245" s="70"/>
      <c r="K2245" s="71">
        <v>239999.99999999977</v>
      </c>
      <c r="L2245" s="6" t="s">
        <v>516</v>
      </c>
      <c r="M2245" s="6" t="s">
        <v>517</v>
      </c>
      <c r="N2245" s="6">
        <v>0.1</v>
      </c>
      <c r="O2245" s="6"/>
      <c r="P2245" s="6"/>
    </row>
    <row r="2246" spans="1:16" ht="15.75" customHeight="1" x14ac:dyDescent="0.3">
      <c r="A2246" s="49">
        <v>2243</v>
      </c>
      <c r="B2246" s="75" t="s">
        <v>499</v>
      </c>
      <c r="C2246" s="75" t="s">
        <v>138</v>
      </c>
      <c r="D2246" s="78" t="s">
        <v>100</v>
      </c>
      <c r="E2246" s="78" t="s">
        <v>1799</v>
      </c>
      <c r="F2246" s="68">
        <v>45914</v>
      </c>
      <c r="G2246" s="69" t="s">
        <v>415</v>
      </c>
      <c r="H2246" s="70">
        <v>6</v>
      </c>
      <c r="I2246" s="70"/>
      <c r="J2246" s="70"/>
      <c r="K2246" s="71">
        <v>359999.99999999965</v>
      </c>
      <c r="L2246" s="6" t="s">
        <v>516</v>
      </c>
      <c r="M2246" s="6" t="s">
        <v>517</v>
      </c>
      <c r="N2246" s="6">
        <v>0</v>
      </c>
      <c r="O2246" s="6"/>
      <c r="P2246" s="6"/>
    </row>
    <row r="2247" spans="1:16" ht="15.75" customHeight="1" x14ac:dyDescent="0.3">
      <c r="A2247" s="49">
        <v>2244</v>
      </c>
      <c r="B2247" s="75" t="s">
        <v>499</v>
      </c>
      <c r="C2247" s="75" t="s">
        <v>375</v>
      </c>
      <c r="D2247" s="78" t="s">
        <v>180</v>
      </c>
      <c r="E2247" s="78" t="s">
        <v>376</v>
      </c>
      <c r="F2247" s="68">
        <v>45914</v>
      </c>
      <c r="G2247" s="69" t="s">
        <v>1773</v>
      </c>
      <c r="H2247" s="70">
        <v>22</v>
      </c>
      <c r="I2247" s="70"/>
      <c r="J2247" s="70"/>
      <c r="K2247" s="71">
        <v>146666.66666666651</v>
      </c>
      <c r="L2247" s="6" t="s">
        <v>680</v>
      </c>
      <c r="M2247" s="6" t="s">
        <v>505</v>
      </c>
      <c r="N2247" s="6">
        <v>2</v>
      </c>
      <c r="O2247" s="6"/>
      <c r="P2247" s="6"/>
    </row>
    <row r="2248" spans="1:16" ht="15.75" customHeight="1" x14ac:dyDescent="0.3">
      <c r="A2248" s="49">
        <v>2245</v>
      </c>
      <c r="B2248" s="75" t="s">
        <v>463</v>
      </c>
      <c r="C2248" s="75" t="s">
        <v>392</v>
      </c>
      <c r="D2248" s="78" t="s">
        <v>393</v>
      </c>
      <c r="E2248" s="78" t="s">
        <v>394</v>
      </c>
      <c r="F2248" s="68">
        <v>45914</v>
      </c>
      <c r="G2248" s="69" t="s">
        <v>767</v>
      </c>
      <c r="H2248" s="70">
        <v>0.3</v>
      </c>
      <c r="I2248" s="70"/>
      <c r="J2248" s="70"/>
      <c r="K2248" s="71">
        <v>301499.99999999884</v>
      </c>
      <c r="L2248" s="6" t="s">
        <v>513</v>
      </c>
      <c r="M2248" s="6" t="s">
        <v>514</v>
      </c>
      <c r="N2248" s="6">
        <v>24</v>
      </c>
      <c r="O2248" s="6"/>
      <c r="P2248" s="6"/>
    </row>
    <row r="2249" spans="1:16" ht="15.75" customHeight="1" x14ac:dyDescent="0.3">
      <c r="A2249" s="49">
        <v>2246</v>
      </c>
      <c r="B2249" s="75" t="s">
        <v>471</v>
      </c>
      <c r="C2249" s="75" t="s">
        <v>138</v>
      </c>
      <c r="D2249" s="78" t="s">
        <v>100</v>
      </c>
      <c r="E2249" s="78" t="s">
        <v>1800</v>
      </c>
      <c r="F2249" s="68">
        <v>45913</v>
      </c>
      <c r="G2249" s="69" t="s">
        <v>415</v>
      </c>
      <c r="H2249" s="70">
        <v>4</v>
      </c>
      <c r="I2249" s="70"/>
      <c r="J2249" s="70"/>
      <c r="K2249" s="71">
        <v>258750.00000000073</v>
      </c>
      <c r="L2249" s="6" t="s">
        <v>516</v>
      </c>
      <c r="M2249" s="6" t="s">
        <v>517</v>
      </c>
      <c r="N2249" s="6">
        <v>0</v>
      </c>
      <c r="O2249" s="6"/>
      <c r="P2249" s="6"/>
    </row>
    <row r="2250" spans="1:16" ht="15.75" customHeight="1" x14ac:dyDescent="0.3">
      <c r="A2250" s="49">
        <v>2247</v>
      </c>
      <c r="B2250" s="75" t="s">
        <v>471</v>
      </c>
      <c r="C2250" s="75" t="s">
        <v>502</v>
      </c>
      <c r="D2250" s="78" t="s">
        <v>100</v>
      </c>
      <c r="E2250" s="78" t="s">
        <v>1801</v>
      </c>
      <c r="F2250" s="68">
        <v>45913</v>
      </c>
      <c r="G2250" s="69" t="s">
        <v>426</v>
      </c>
      <c r="H2250" s="70">
        <v>2</v>
      </c>
      <c r="I2250" s="70"/>
      <c r="J2250" s="70"/>
      <c r="K2250" s="71">
        <v>86250.000000000233</v>
      </c>
      <c r="L2250" s="6" t="s">
        <v>516</v>
      </c>
      <c r="M2250" s="6" t="s">
        <v>517</v>
      </c>
      <c r="N2250" s="6">
        <v>1</v>
      </c>
      <c r="O2250" s="6"/>
      <c r="P2250" s="6"/>
    </row>
    <row r="2251" spans="1:16" ht="15.75" customHeight="1" x14ac:dyDescent="0.3">
      <c r="A2251" s="49">
        <v>2248</v>
      </c>
      <c r="B2251" s="75" t="s">
        <v>471</v>
      </c>
      <c r="C2251" s="75" t="s">
        <v>392</v>
      </c>
      <c r="D2251" s="78" t="s">
        <v>393</v>
      </c>
      <c r="E2251" s="78" t="s">
        <v>394</v>
      </c>
      <c r="F2251" s="68">
        <v>45914</v>
      </c>
      <c r="G2251" s="69" t="s">
        <v>767</v>
      </c>
      <c r="H2251" s="70">
        <v>0.4</v>
      </c>
      <c r="I2251" s="70"/>
      <c r="J2251" s="70"/>
      <c r="K2251" s="71">
        <v>414000.00000000116</v>
      </c>
      <c r="L2251" s="6" t="s">
        <v>513</v>
      </c>
      <c r="M2251" s="6" t="s">
        <v>514</v>
      </c>
      <c r="N2251" s="6">
        <v>18</v>
      </c>
      <c r="O2251" s="6"/>
      <c r="P2251" s="6"/>
    </row>
    <row r="2252" spans="1:16" ht="15.75" customHeight="1" x14ac:dyDescent="0.3">
      <c r="A2252" s="49">
        <v>2249</v>
      </c>
      <c r="B2252" s="75" t="s">
        <v>444</v>
      </c>
      <c r="C2252" s="75" t="s">
        <v>377</v>
      </c>
      <c r="D2252" s="78" t="s">
        <v>94</v>
      </c>
      <c r="E2252" s="78" t="s">
        <v>378</v>
      </c>
      <c r="F2252" s="68">
        <v>45914</v>
      </c>
      <c r="G2252" s="69" t="s">
        <v>1792</v>
      </c>
      <c r="H2252" s="70">
        <v>17</v>
      </c>
      <c r="I2252" s="70"/>
      <c r="J2252" s="70"/>
      <c r="K2252" s="71">
        <v>733125.00000000198</v>
      </c>
      <c r="L2252" s="6" t="s">
        <v>713</v>
      </c>
      <c r="M2252" s="6" t="s">
        <v>917</v>
      </c>
      <c r="N2252" s="6">
        <v>0</v>
      </c>
      <c r="O2252" s="6"/>
      <c r="P2252" s="6"/>
    </row>
    <row r="2253" spans="1:16" ht="15.75" customHeight="1" x14ac:dyDescent="0.3">
      <c r="A2253" s="49">
        <v>2250</v>
      </c>
      <c r="B2253" s="75" t="s">
        <v>444</v>
      </c>
      <c r="C2253" s="75" t="s">
        <v>314</v>
      </c>
      <c r="D2253" s="78" t="s">
        <v>100</v>
      </c>
      <c r="E2253" s="78" t="s">
        <v>315</v>
      </c>
      <c r="F2253" s="68">
        <v>45914</v>
      </c>
      <c r="G2253" s="69" t="s">
        <v>906</v>
      </c>
      <c r="H2253" s="70">
        <v>1</v>
      </c>
      <c r="I2253" s="70"/>
      <c r="J2253" s="70"/>
      <c r="K2253" s="71">
        <v>1035000.0000000029</v>
      </c>
      <c r="L2253" s="6" t="s">
        <v>554</v>
      </c>
      <c r="M2253" s="6" t="s">
        <v>517</v>
      </c>
      <c r="N2253" s="6">
        <v>0</v>
      </c>
      <c r="O2253" s="6"/>
      <c r="P2253" s="6"/>
    </row>
    <row r="2254" spans="1:16" ht="15.75" customHeight="1" x14ac:dyDescent="0.3">
      <c r="A2254" s="49">
        <v>2251</v>
      </c>
      <c r="B2254" s="75" t="s">
        <v>497</v>
      </c>
      <c r="C2254" s="75" t="s">
        <v>502</v>
      </c>
      <c r="D2254" s="78" t="s">
        <v>100</v>
      </c>
      <c r="E2254" s="78" t="s">
        <v>1802</v>
      </c>
      <c r="F2254" s="68">
        <v>45915</v>
      </c>
      <c r="G2254" s="69" t="s">
        <v>426</v>
      </c>
      <c r="H2254" s="70">
        <v>2.9</v>
      </c>
      <c r="I2254" s="70"/>
      <c r="J2254" s="70"/>
      <c r="K2254" s="71">
        <v>125062.50000000035</v>
      </c>
      <c r="L2254" s="6" t="s">
        <v>507</v>
      </c>
      <c r="M2254" s="6" t="s">
        <v>505</v>
      </c>
      <c r="N2254" s="6">
        <v>2</v>
      </c>
      <c r="O2254" s="6"/>
      <c r="P2254" s="6"/>
    </row>
    <row r="2255" spans="1:16" ht="15.75" customHeight="1" x14ac:dyDescent="0.3">
      <c r="A2255" s="49">
        <v>2252</v>
      </c>
      <c r="B2255" s="75" t="s">
        <v>497</v>
      </c>
      <c r="C2255" s="75" t="s">
        <v>587</v>
      </c>
      <c r="D2255" s="78" t="s">
        <v>100</v>
      </c>
      <c r="E2255" s="78" t="s">
        <v>1803</v>
      </c>
      <c r="F2255" s="68">
        <v>45915</v>
      </c>
      <c r="G2255" s="69" t="s">
        <v>415</v>
      </c>
      <c r="H2255" s="70">
        <v>1</v>
      </c>
      <c r="I2255" s="70"/>
      <c r="J2255" s="70"/>
      <c r="K2255" s="71">
        <v>43125.000000000116</v>
      </c>
      <c r="L2255" s="6" t="s">
        <v>516</v>
      </c>
      <c r="M2255" s="6" t="s">
        <v>517</v>
      </c>
      <c r="N2255" s="6">
        <v>0</v>
      </c>
      <c r="O2255" s="6"/>
      <c r="P2255" s="6"/>
    </row>
    <row r="2256" spans="1:16" ht="15.75" customHeight="1" x14ac:dyDescent="0.3">
      <c r="A2256" s="49">
        <v>2253</v>
      </c>
      <c r="B2256" s="75" t="s">
        <v>497</v>
      </c>
      <c r="C2256" s="75" t="s">
        <v>587</v>
      </c>
      <c r="D2256" s="78" t="s">
        <v>100</v>
      </c>
      <c r="E2256" s="78" t="s">
        <v>1803</v>
      </c>
      <c r="F2256" s="68">
        <v>45915</v>
      </c>
      <c r="G2256" s="69" t="s">
        <v>415</v>
      </c>
      <c r="H2256" s="70">
        <v>1</v>
      </c>
      <c r="I2256" s="70"/>
      <c r="J2256" s="70"/>
      <c r="K2256" s="71">
        <v>43125.000000000116</v>
      </c>
      <c r="L2256" s="6" t="s">
        <v>516</v>
      </c>
      <c r="M2256" s="6" t="s">
        <v>517</v>
      </c>
      <c r="N2256" s="6">
        <v>0</v>
      </c>
      <c r="O2256" s="6"/>
      <c r="P2256" s="6"/>
    </row>
    <row r="2257" spans="1:16" ht="15.75" customHeight="1" x14ac:dyDescent="0.3">
      <c r="A2257" s="49">
        <v>2254</v>
      </c>
      <c r="B2257" s="75" t="s">
        <v>501</v>
      </c>
      <c r="C2257" s="75" t="s">
        <v>233</v>
      </c>
      <c r="D2257" s="78" t="s">
        <v>26</v>
      </c>
      <c r="E2257" s="78" t="s">
        <v>1804</v>
      </c>
      <c r="F2257" s="68">
        <v>45915</v>
      </c>
      <c r="G2257" s="69" t="s">
        <v>1411</v>
      </c>
      <c r="H2257" s="70">
        <v>5</v>
      </c>
      <c r="I2257" s="70"/>
      <c r="J2257" s="70"/>
      <c r="K2257" s="71">
        <v>149999.99999999985</v>
      </c>
      <c r="L2257" s="6" t="s">
        <v>504</v>
      </c>
      <c r="M2257" s="6" t="s">
        <v>514</v>
      </c>
      <c r="N2257" s="6">
        <v>0</v>
      </c>
      <c r="O2257" s="6"/>
      <c r="P2257" s="6"/>
    </row>
    <row r="2258" spans="1:16" ht="15.75" customHeight="1" x14ac:dyDescent="0.3">
      <c r="A2258" s="49">
        <v>2255</v>
      </c>
      <c r="B2258" s="75" t="s">
        <v>501</v>
      </c>
      <c r="C2258" s="75" t="s">
        <v>587</v>
      </c>
      <c r="D2258" s="78" t="s">
        <v>100</v>
      </c>
      <c r="E2258" s="78" t="s">
        <v>1805</v>
      </c>
      <c r="F2258" s="68">
        <v>45915</v>
      </c>
      <c r="G2258" s="69" t="s">
        <v>415</v>
      </c>
      <c r="H2258" s="70">
        <v>1</v>
      </c>
      <c r="I2258" s="70"/>
      <c r="J2258" s="70"/>
      <c r="K2258" s="71">
        <v>39999.999999999964</v>
      </c>
      <c r="L2258" s="6" t="s">
        <v>543</v>
      </c>
      <c r="M2258" s="6" t="s">
        <v>517</v>
      </c>
      <c r="N2258" s="6">
        <v>0</v>
      </c>
      <c r="O2258" s="6"/>
      <c r="P2258" s="6"/>
    </row>
    <row r="2259" spans="1:16" ht="15.75" customHeight="1" x14ac:dyDescent="0.3">
      <c r="A2259" s="49">
        <v>2256</v>
      </c>
      <c r="B2259" s="75" t="s">
        <v>501</v>
      </c>
      <c r="C2259" s="75" t="s">
        <v>84</v>
      </c>
      <c r="D2259" s="78" t="s">
        <v>79</v>
      </c>
      <c r="E2259" s="78" t="s">
        <v>1806</v>
      </c>
      <c r="F2259" s="68">
        <v>45915</v>
      </c>
      <c r="G2259" s="69" t="s">
        <v>443</v>
      </c>
      <c r="H2259" s="70">
        <v>8</v>
      </c>
      <c r="I2259" s="70"/>
      <c r="J2259" s="70"/>
      <c r="K2259" s="71">
        <v>37333.333333333299</v>
      </c>
      <c r="L2259" s="6" t="s">
        <v>543</v>
      </c>
      <c r="M2259" s="6" t="s">
        <v>517</v>
      </c>
      <c r="N2259" s="6">
        <v>0</v>
      </c>
      <c r="O2259" s="6"/>
      <c r="P2259" s="6"/>
    </row>
    <row r="2260" spans="1:16" ht="15.75" customHeight="1" x14ac:dyDescent="0.3">
      <c r="A2260" s="49">
        <v>2257</v>
      </c>
      <c r="B2260" s="75" t="s">
        <v>474</v>
      </c>
      <c r="C2260" s="75" t="s">
        <v>179</v>
      </c>
      <c r="D2260" s="78" t="s">
        <v>180</v>
      </c>
      <c r="E2260" s="78" t="s">
        <v>1807</v>
      </c>
      <c r="F2260" s="68">
        <v>45915</v>
      </c>
      <c r="G2260" s="69" t="s">
        <v>1632</v>
      </c>
      <c r="H2260" s="70">
        <v>0.8</v>
      </c>
      <c r="I2260" s="70"/>
      <c r="J2260" s="70"/>
      <c r="K2260" s="71">
        <v>52500.000000000095</v>
      </c>
      <c r="L2260" s="6" t="s">
        <v>530</v>
      </c>
      <c r="M2260" s="6" t="s">
        <v>531</v>
      </c>
      <c r="N2260" s="6">
        <v>4</v>
      </c>
      <c r="O2260" s="6"/>
      <c r="P2260" s="6"/>
    </row>
    <row r="2261" spans="1:16" ht="15.75" customHeight="1" x14ac:dyDescent="0.3">
      <c r="A2261" s="49">
        <v>2258</v>
      </c>
      <c r="B2261" s="75" t="s">
        <v>471</v>
      </c>
      <c r="C2261" s="75" t="s">
        <v>392</v>
      </c>
      <c r="D2261" s="78" t="s">
        <v>393</v>
      </c>
      <c r="E2261" s="78" t="s">
        <v>394</v>
      </c>
      <c r="F2261" s="68">
        <v>45915</v>
      </c>
      <c r="G2261" s="69" t="s">
        <v>767</v>
      </c>
      <c r="H2261" s="70">
        <v>1</v>
      </c>
      <c r="I2261" s="70"/>
      <c r="J2261" s="70"/>
      <c r="K2261" s="71">
        <v>1035000.0000000029</v>
      </c>
      <c r="L2261" s="6" t="s">
        <v>526</v>
      </c>
      <c r="M2261" s="6" t="s">
        <v>1334</v>
      </c>
      <c r="N2261" s="6">
        <v>2</v>
      </c>
      <c r="O2261" s="6"/>
      <c r="P2261" s="6"/>
    </row>
    <row r="2262" spans="1:16" ht="15.75" customHeight="1" x14ac:dyDescent="0.3">
      <c r="A2262" s="49">
        <v>2259</v>
      </c>
      <c r="B2262" s="75" t="s">
        <v>471</v>
      </c>
      <c r="C2262" s="75" t="s">
        <v>392</v>
      </c>
      <c r="D2262" s="78" t="s">
        <v>393</v>
      </c>
      <c r="E2262" s="78" t="s">
        <v>394</v>
      </c>
      <c r="F2262" s="68">
        <v>45915</v>
      </c>
      <c r="G2262" s="69" t="s">
        <v>767</v>
      </c>
      <c r="H2262" s="70">
        <v>0.5</v>
      </c>
      <c r="I2262" s="70"/>
      <c r="J2262" s="70"/>
      <c r="K2262" s="71">
        <v>517500.00000000146</v>
      </c>
      <c r="L2262" s="6" t="s">
        <v>513</v>
      </c>
      <c r="M2262" s="6" t="s">
        <v>514</v>
      </c>
      <c r="N2262" s="6">
        <v>18</v>
      </c>
      <c r="O2262" s="6"/>
      <c r="P2262" s="6"/>
    </row>
    <row r="2263" spans="1:16" ht="15.75" customHeight="1" x14ac:dyDescent="0.3">
      <c r="A2263" s="49">
        <v>2260</v>
      </c>
      <c r="B2263" s="75" t="s">
        <v>444</v>
      </c>
      <c r="C2263" s="75" t="s">
        <v>587</v>
      </c>
      <c r="D2263" s="78" t="s">
        <v>100</v>
      </c>
      <c r="E2263" s="78" t="s">
        <v>1808</v>
      </c>
      <c r="F2263" s="68">
        <v>45915</v>
      </c>
      <c r="G2263" s="69" t="s">
        <v>415</v>
      </c>
      <c r="H2263" s="70">
        <v>1</v>
      </c>
      <c r="I2263" s="70"/>
      <c r="J2263" s="70"/>
      <c r="K2263" s="71">
        <v>43125.000000000116</v>
      </c>
      <c r="L2263" s="6" t="s">
        <v>554</v>
      </c>
      <c r="M2263" s="6" t="s">
        <v>517</v>
      </c>
      <c r="N2263" s="6">
        <v>0</v>
      </c>
      <c r="O2263" s="6"/>
      <c r="P2263" s="6"/>
    </row>
    <row r="2264" spans="1:16" ht="15.75" customHeight="1" x14ac:dyDescent="0.3">
      <c r="A2264" s="49">
        <v>2261</v>
      </c>
      <c r="B2264" s="75" t="s">
        <v>444</v>
      </c>
      <c r="C2264" s="75" t="s">
        <v>93</v>
      </c>
      <c r="D2264" s="78" t="s">
        <v>94</v>
      </c>
      <c r="E2264" s="78" t="s">
        <v>1809</v>
      </c>
      <c r="F2264" s="68">
        <v>45915</v>
      </c>
      <c r="G2264" s="69" t="s">
        <v>455</v>
      </c>
      <c r="H2264" s="70">
        <v>3.5</v>
      </c>
      <c r="I2264" s="70"/>
      <c r="J2264" s="70"/>
      <c r="K2264" s="71">
        <v>566015.62500000151</v>
      </c>
      <c r="L2264" s="6" t="s">
        <v>507</v>
      </c>
      <c r="M2264" s="6" t="s">
        <v>505</v>
      </c>
      <c r="N2264" s="6">
        <v>4</v>
      </c>
      <c r="O2264" s="6"/>
      <c r="P2264" s="6"/>
    </row>
    <row r="2265" spans="1:16" ht="15.75" customHeight="1" x14ac:dyDescent="0.3">
      <c r="A2265" s="49">
        <v>2262</v>
      </c>
      <c r="B2265" s="75" t="s">
        <v>471</v>
      </c>
      <c r="C2265" s="75" t="s">
        <v>84</v>
      </c>
      <c r="D2265" s="78" t="s">
        <v>79</v>
      </c>
      <c r="E2265" s="78" t="s">
        <v>1810</v>
      </c>
      <c r="F2265" s="68">
        <v>45915</v>
      </c>
      <c r="G2265" s="69" t="s">
        <v>450</v>
      </c>
      <c r="H2265" s="70">
        <v>1</v>
      </c>
      <c r="I2265" s="70"/>
      <c r="J2265" s="70"/>
      <c r="K2265" s="71">
        <v>2156.2500000000059</v>
      </c>
      <c r="L2265" s="6" t="s">
        <v>516</v>
      </c>
      <c r="M2265" s="6" t="s">
        <v>517</v>
      </c>
      <c r="N2265" s="6">
        <v>0</v>
      </c>
      <c r="O2265" s="6"/>
      <c r="P2265" s="6"/>
    </row>
    <row r="2266" spans="1:16" ht="15.75" customHeight="1" x14ac:dyDescent="0.3">
      <c r="A2266" s="49">
        <v>2263</v>
      </c>
      <c r="B2266" s="75" t="s">
        <v>471</v>
      </c>
      <c r="C2266" s="75" t="s">
        <v>138</v>
      </c>
      <c r="D2266" s="78" t="s">
        <v>100</v>
      </c>
      <c r="E2266" s="78" t="s">
        <v>1811</v>
      </c>
      <c r="F2266" s="68">
        <v>45915</v>
      </c>
      <c r="G2266" s="69" t="s">
        <v>415</v>
      </c>
      <c r="H2266" s="70">
        <v>2</v>
      </c>
      <c r="I2266" s="70"/>
      <c r="J2266" s="70"/>
      <c r="K2266" s="71">
        <v>129375.00000000036</v>
      </c>
      <c r="L2266" s="6" t="s">
        <v>516</v>
      </c>
      <c r="M2266" s="6" t="s">
        <v>517</v>
      </c>
      <c r="N2266" s="6">
        <v>0</v>
      </c>
      <c r="O2266" s="6"/>
      <c r="P2266" s="6"/>
    </row>
    <row r="2267" spans="1:16" ht="15.75" customHeight="1" x14ac:dyDescent="0.3">
      <c r="A2267" s="49">
        <v>2264</v>
      </c>
      <c r="B2267" s="75" t="s">
        <v>471</v>
      </c>
      <c r="C2267" s="75" t="s">
        <v>587</v>
      </c>
      <c r="D2267" s="78" t="s">
        <v>100</v>
      </c>
      <c r="E2267" s="78" t="s">
        <v>1812</v>
      </c>
      <c r="F2267" s="68">
        <v>45915</v>
      </c>
      <c r="G2267" s="69" t="s">
        <v>415</v>
      </c>
      <c r="H2267" s="70">
        <v>1</v>
      </c>
      <c r="I2267" s="70"/>
      <c r="J2267" s="70"/>
      <c r="K2267" s="71">
        <v>43125.000000000116</v>
      </c>
      <c r="L2267" s="6" t="s">
        <v>516</v>
      </c>
      <c r="M2267" s="6" t="s">
        <v>517</v>
      </c>
      <c r="N2267" s="6">
        <v>0</v>
      </c>
      <c r="O2267" s="6"/>
      <c r="P2267" s="6"/>
    </row>
    <row r="2268" spans="1:16" ht="15.75" customHeight="1" x14ac:dyDescent="0.3">
      <c r="A2268" s="49">
        <v>2265</v>
      </c>
      <c r="B2268" s="75" t="s">
        <v>471</v>
      </c>
      <c r="C2268" s="75" t="s">
        <v>375</v>
      </c>
      <c r="D2268" s="78" t="s">
        <v>180</v>
      </c>
      <c r="E2268" s="78" t="s">
        <v>376</v>
      </c>
      <c r="F2268" s="68">
        <v>45915</v>
      </c>
      <c r="G2268" s="69" t="s">
        <v>1773</v>
      </c>
      <c r="H2268" s="70">
        <v>66</v>
      </c>
      <c r="I2268" s="70"/>
      <c r="J2268" s="70"/>
      <c r="K2268" s="71">
        <v>474375.00000000134</v>
      </c>
      <c r="L2268" s="6" t="s">
        <v>680</v>
      </c>
      <c r="M2268" s="6" t="s">
        <v>505</v>
      </c>
      <c r="N2268" s="6">
        <v>1</v>
      </c>
      <c r="O2268" s="6"/>
      <c r="P2268" s="6"/>
    </row>
    <row r="2269" spans="1:16" ht="15.75" customHeight="1" x14ac:dyDescent="0.3">
      <c r="A2269" s="49">
        <v>2266</v>
      </c>
      <c r="B2269" s="75" t="s">
        <v>463</v>
      </c>
      <c r="C2269" s="75" t="s">
        <v>392</v>
      </c>
      <c r="D2269" s="78" t="s">
        <v>393</v>
      </c>
      <c r="E2269" s="78" t="s">
        <v>394</v>
      </c>
      <c r="F2269" s="68">
        <v>45915</v>
      </c>
      <c r="G2269" s="69" t="s">
        <v>767</v>
      </c>
      <c r="H2269" s="70">
        <v>0.3</v>
      </c>
      <c r="I2269" s="70"/>
      <c r="J2269" s="70"/>
      <c r="K2269" s="71">
        <v>301499.99999999884</v>
      </c>
      <c r="L2269" s="6" t="s">
        <v>513</v>
      </c>
      <c r="M2269" s="6" t="s">
        <v>514</v>
      </c>
      <c r="N2269" s="6">
        <v>24</v>
      </c>
      <c r="O2269" s="6"/>
      <c r="P2269" s="6"/>
    </row>
    <row r="2270" spans="1:16" ht="15.75" customHeight="1" x14ac:dyDescent="0.3">
      <c r="A2270" s="49">
        <v>2267</v>
      </c>
      <c r="B2270" s="75" t="s">
        <v>463</v>
      </c>
      <c r="C2270" s="75" t="s">
        <v>392</v>
      </c>
      <c r="D2270" s="78" t="s">
        <v>393</v>
      </c>
      <c r="E2270" s="78" t="s">
        <v>394</v>
      </c>
      <c r="F2270" s="68">
        <v>45915</v>
      </c>
      <c r="G2270" s="69" t="s">
        <v>767</v>
      </c>
      <c r="H2270" s="70">
        <v>1</v>
      </c>
      <c r="I2270" s="70"/>
      <c r="J2270" s="70"/>
      <c r="K2270" s="71">
        <v>1004999.9999999962</v>
      </c>
      <c r="L2270" s="6" t="s">
        <v>526</v>
      </c>
      <c r="M2270" s="74" t="s">
        <v>510</v>
      </c>
      <c r="N2270" s="6">
        <v>4</v>
      </c>
      <c r="O2270" s="6"/>
      <c r="P2270" s="6"/>
    </row>
    <row r="2271" spans="1:16" ht="15.75" customHeight="1" x14ac:dyDescent="0.3">
      <c r="A2271" s="49">
        <v>2268</v>
      </c>
      <c r="B2271" s="75" t="s">
        <v>413</v>
      </c>
      <c r="C2271" s="75" t="s">
        <v>196</v>
      </c>
      <c r="D2271" s="78" t="s">
        <v>53</v>
      </c>
      <c r="E2271" s="78" t="s">
        <v>1813</v>
      </c>
      <c r="F2271" s="68">
        <v>45915</v>
      </c>
      <c r="G2271" s="69" t="s">
        <v>425</v>
      </c>
      <c r="H2271" s="70">
        <v>5</v>
      </c>
      <c r="I2271" s="70"/>
      <c r="J2271" s="70"/>
      <c r="K2271" s="71">
        <v>206249.99999999939</v>
      </c>
      <c r="L2271" s="6" t="s">
        <v>509</v>
      </c>
      <c r="M2271" s="6" t="s">
        <v>1677</v>
      </c>
      <c r="N2271" s="6">
        <v>1</v>
      </c>
      <c r="O2271" s="6"/>
      <c r="P2271" s="6"/>
    </row>
    <row r="2272" spans="1:16" ht="15.75" customHeight="1" x14ac:dyDescent="0.3">
      <c r="A2272" s="49">
        <v>2269</v>
      </c>
      <c r="B2272" s="75" t="s">
        <v>413</v>
      </c>
      <c r="C2272" s="75" t="s">
        <v>57</v>
      </c>
      <c r="D2272" s="78" t="s">
        <v>53</v>
      </c>
      <c r="E2272" s="78" t="s">
        <v>1814</v>
      </c>
      <c r="F2272" s="68">
        <v>45915</v>
      </c>
      <c r="G2272" s="69" t="s">
        <v>414</v>
      </c>
      <c r="H2272" s="70">
        <v>1</v>
      </c>
      <c r="I2272" s="70"/>
      <c r="J2272" s="70"/>
      <c r="K2272" s="71">
        <v>41249.999999999884</v>
      </c>
      <c r="L2272" s="6" t="s">
        <v>509</v>
      </c>
      <c r="M2272" s="6" t="s">
        <v>1677</v>
      </c>
      <c r="N2272" s="6">
        <v>1</v>
      </c>
      <c r="O2272" s="6"/>
      <c r="P2272" s="6"/>
    </row>
    <row r="2273" spans="1:16" ht="15.75" customHeight="1" x14ac:dyDescent="0.3">
      <c r="A2273" s="49">
        <v>2270</v>
      </c>
      <c r="B2273" s="75" t="s">
        <v>413</v>
      </c>
      <c r="C2273" s="75" t="s">
        <v>625</v>
      </c>
      <c r="D2273" s="78" t="s">
        <v>100</v>
      </c>
      <c r="E2273" s="78" t="s">
        <v>1815</v>
      </c>
      <c r="F2273" s="68">
        <v>45915</v>
      </c>
      <c r="G2273" s="69" t="s">
        <v>1816</v>
      </c>
      <c r="H2273" s="70">
        <v>3</v>
      </c>
      <c r="I2273" s="70"/>
      <c r="J2273" s="70"/>
      <c r="K2273" s="71">
        <v>123749.99999999964</v>
      </c>
      <c r="L2273" s="6" t="s">
        <v>618</v>
      </c>
      <c r="M2273" s="6" t="s">
        <v>669</v>
      </c>
      <c r="N2273" s="6">
        <v>0</v>
      </c>
      <c r="O2273" s="6"/>
      <c r="P2273" s="6"/>
    </row>
    <row r="2274" spans="1:16" ht="15.75" customHeight="1" x14ac:dyDescent="0.3">
      <c r="A2274" s="49">
        <v>2271</v>
      </c>
      <c r="B2274" s="75" t="s">
        <v>430</v>
      </c>
      <c r="C2274" s="75" t="s">
        <v>191</v>
      </c>
      <c r="D2274" s="78" t="s">
        <v>187</v>
      </c>
      <c r="E2274" s="78" t="s">
        <v>391</v>
      </c>
      <c r="F2274" s="68">
        <v>45915</v>
      </c>
      <c r="G2274" s="69" t="s">
        <v>1715</v>
      </c>
      <c r="H2274" s="70">
        <v>5</v>
      </c>
      <c r="I2274" s="70"/>
      <c r="J2274" s="70"/>
      <c r="K2274" s="71">
        <v>1862152.7777777796</v>
      </c>
      <c r="L2274" s="6" t="s">
        <v>507</v>
      </c>
      <c r="M2274" s="6" t="s">
        <v>514</v>
      </c>
      <c r="N2274" s="6">
        <v>2</v>
      </c>
      <c r="O2274" s="6"/>
      <c r="P2274" s="6"/>
    </row>
    <row r="2275" spans="1:16" ht="15.75" customHeight="1" x14ac:dyDescent="0.3">
      <c r="A2275" s="49">
        <v>2272</v>
      </c>
      <c r="B2275" s="75" t="s">
        <v>430</v>
      </c>
      <c r="C2275" s="75" t="s">
        <v>138</v>
      </c>
      <c r="D2275" s="78" t="s">
        <v>100</v>
      </c>
      <c r="E2275" s="78" t="s">
        <v>1817</v>
      </c>
      <c r="F2275" s="68">
        <v>45915</v>
      </c>
      <c r="G2275" s="69" t="s">
        <v>415</v>
      </c>
      <c r="H2275" s="70">
        <v>6</v>
      </c>
      <c r="I2275" s="70"/>
      <c r="J2275" s="70"/>
      <c r="K2275" s="71">
        <v>348750.00000000035</v>
      </c>
      <c r="L2275" s="6" t="s">
        <v>554</v>
      </c>
      <c r="M2275" s="6" t="s">
        <v>517</v>
      </c>
      <c r="N2275" s="6">
        <v>0</v>
      </c>
      <c r="O2275" s="6"/>
      <c r="P2275" s="6"/>
    </row>
    <row r="2276" spans="1:16" ht="15.75" customHeight="1" x14ac:dyDescent="0.3">
      <c r="A2276" s="49">
        <v>2273</v>
      </c>
      <c r="B2276" s="75" t="s">
        <v>497</v>
      </c>
      <c r="C2276" s="75" t="s">
        <v>389</v>
      </c>
      <c r="D2276" s="78" t="s">
        <v>100</v>
      </c>
      <c r="E2276" s="78" t="s">
        <v>390</v>
      </c>
      <c r="F2276" s="68">
        <v>45916</v>
      </c>
      <c r="G2276" s="69" t="s">
        <v>1818</v>
      </c>
      <c r="H2276" s="70">
        <v>4</v>
      </c>
      <c r="I2276" s="70"/>
      <c r="J2276" s="70"/>
      <c r="K2276" s="71">
        <v>172500.00000000047</v>
      </c>
      <c r="L2276" s="6" t="s">
        <v>713</v>
      </c>
      <c r="M2276" s="6" t="s">
        <v>917</v>
      </c>
      <c r="N2276" s="6">
        <v>0</v>
      </c>
      <c r="O2276" s="6"/>
      <c r="P2276" s="6"/>
    </row>
    <row r="2277" spans="1:16" ht="15.75" customHeight="1" x14ac:dyDescent="0.3">
      <c r="A2277" s="49">
        <v>2274</v>
      </c>
      <c r="B2277" s="75" t="s">
        <v>497</v>
      </c>
      <c r="C2277" s="75" t="s">
        <v>138</v>
      </c>
      <c r="D2277" s="78" t="s">
        <v>100</v>
      </c>
      <c r="E2277" s="78" t="s">
        <v>1819</v>
      </c>
      <c r="F2277" s="68">
        <v>45916</v>
      </c>
      <c r="G2277" s="69" t="s">
        <v>415</v>
      </c>
      <c r="H2277" s="70">
        <v>6</v>
      </c>
      <c r="I2277" s="70"/>
      <c r="J2277" s="70"/>
      <c r="K2277" s="71">
        <v>388125.00000000105</v>
      </c>
      <c r="L2277" s="6" t="s">
        <v>516</v>
      </c>
      <c r="M2277" s="6" t="s">
        <v>517</v>
      </c>
      <c r="N2277" s="6">
        <v>0</v>
      </c>
      <c r="O2277" s="6"/>
      <c r="P2277" s="6"/>
    </row>
    <row r="2278" spans="1:16" ht="15.75" customHeight="1" x14ac:dyDescent="0.3">
      <c r="A2278" s="49">
        <v>2275</v>
      </c>
      <c r="B2278" s="75" t="s">
        <v>501</v>
      </c>
      <c r="C2278" s="75" t="s">
        <v>84</v>
      </c>
      <c r="D2278" s="78" t="s">
        <v>79</v>
      </c>
      <c r="E2278" s="78" t="s">
        <v>1820</v>
      </c>
      <c r="F2278" s="68">
        <v>45916</v>
      </c>
      <c r="G2278" s="69" t="s">
        <v>450</v>
      </c>
      <c r="H2278" s="70">
        <v>23</v>
      </c>
      <c r="I2278" s="70"/>
      <c r="J2278" s="70"/>
      <c r="K2278" s="71">
        <v>45999.999999999956</v>
      </c>
      <c r="L2278" s="6" t="s">
        <v>543</v>
      </c>
      <c r="M2278" s="6" t="s">
        <v>517</v>
      </c>
      <c r="N2278" s="6">
        <v>0</v>
      </c>
      <c r="O2278" s="6"/>
      <c r="P2278" s="6"/>
    </row>
    <row r="2279" spans="1:16" ht="15.75" customHeight="1" x14ac:dyDescent="0.3">
      <c r="A2279" s="49">
        <v>2276</v>
      </c>
      <c r="B2279" s="75" t="s">
        <v>501</v>
      </c>
      <c r="C2279" s="75" t="s">
        <v>84</v>
      </c>
      <c r="D2279" s="78" t="s">
        <v>79</v>
      </c>
      <c r="E2279" s="78" t="s">
        <v>1820</v>
      </c>
      <c r="F2279" s="68">
        <v>45916</v>
      </c>
      <c r="G2279" s="69" t="s">
        <v>443</v>
      </c>
      <c r="H2279" s="70">
        <v>15</v>
      </c>
      <c r="I2279" s="70"/>
      <c r="J2279" s="70"/>
      <c r="K2279" s="71">
        <v>69999.999999999927</v>
      </c>
      <c r="L2279" s="6" t="s">
        <v>543</v>
      </c>
      <c r="M2279" s="6" t="s">
        <v>517</v>
      </c>
      <c r="N2279" s="6">
        <v>0</v>
      </c>
      <c r="O2279" s="6"/>
      <c r="P2279" s="6"/>
    </row>
    <row r="2280" spans="1:16" ht="15.75" customHeight="1" x14ac:dyDescent="0.3">
      <c r="A2280" s="49">
        <v>2277</v>
      </c>
      <c r="B2280" s="75" t="s">
        <v>459</v>
      </c>
      <c r="C2280" s="75" t="s">
        <v>392</v>
      </c>
      <c r="D2280" s="78" t="s">
        <v>393</v>
      </c>
      <c r="E2280" s="78" t="s">
        <v>394</v>
      </c>
      <c r="F2280" s="68">
        <v>45916</v>
      </c>
      <c r="G2280" s="69" t="s">
        <v>767</v>
      </c>
      <c r="H2280" s="70">
        <v>0.4</v>
      </c>
      <c r="I2280" s="70"/>
      <c r="J2280" s="70"/>
      <c r="K2280" s="71">
        <v>408000.00000000151</v>
      </c>
      <c r="L2280" s="6" t="s">
        <v>513</v>
      </c>
      <c r="M2280" s="6" t="s">
        <v>580</v>
      </c>
      <c r="N2280" s="6">
        <v>24</v>
      </c>
      <c r="O2280" s="6"/>
      <c r="P2280" s="6"/>
    </row>
    <row r="2281" spans="1:16" ht="15.75" customHeight="1" x14ac:dyDescent="0.3">
      <c r="A2281" s="49">
        <v>2278</v>
      </c>
      <c r="B2281" s="75" t="s">
        <v>459</v>
      </c>
      <c r="C2281" s="75" t="s">
        <v>392</v>
      </c>
      <c r="D2281" s="78" t="s">
        <v>393</v>
      </c>
      <c r="E2281" s="78" t="s">
        <v>394</v>
      </c>
      <c r="F2281" s="68">
        <v>45916</v>
      </c>
      <c r="G2281" s="69" t="s">
        <v>767</v>
      </c>
      <c r="H2281" s="70">
        <v>0.2</v>
      </c>
      <c r="I2281" s="70"/>
      <c r="J2281" s="70"/>
      <c r="K2281" s="71">
        <v>204000.00000000076</v>
      </c>
      <c r="L2281" s="6" t="s">
        <v>526</v>
      </c>
      <c r="M2281" s="6" t="s">
        <v>514</v>
      </c>
      <c r="N2281" s="6">
        <v>4</v>
      </c>
      <c r="O2281" s="6"/>
      <c r="P2281" s="6"/>
    </row>
    <row r="2282" spans="1:16" ht="15.75" customHeight="1" x14ac:dyDescent="0.3">
      <c r="A2282" s="49">
        <v>2279</v>
      </c>
      <c r="B2282" s="75" t="s">
        <v>535</v>
      </c>
      <c r="C2282" s="75" t="s">
        <v>138</v>
      </c>
      <c r="D2282" s="78" t="s">
        <v>100</v>
      </c>
      <c r="E2282" s="78" t="s">
        <v>1821</v>
      </c>
      <c r="F2282" s="68">
        <v>45916</v>
      </c>
      <c r="G2282" s="69" t="s">
        <v>415</v>
      </c>
      <c r="H2282" s="70">
        <v>4</v>
      </c>
      <c r="I2282" s="70"/>
      <c r="J2282" s="70"/>
      <c r="K2282" s="71">
        <v>243749.99999999953</v>
      </c>
      <c r="L2282" s="6" t="s">
        <v>516</v>
      </c>
      <c r="M2282" s="6" t="s">
        <v>517</v>
      </c>
      <c r="N2282" s="6">
        <v>0</v>
      </c>
      <c r="O2282" s="6"/>
      <c r="P2282" s="6"/>
    </row>
    <row r="2283" spans="1:16" ht="15.75" customHeight="1" x14ac:dyDescent="0.3">
      <c r="A2283" s="49">
        <v>2280</v>
      </c>
      <c r="B2283" s="75" t="s">
        <v>535</v>
      </c>
      <c r="C2283" s="75" t="s">
        <v>93</v>
      </c>
      <c r="D2283" s="78" t="s">
        <v>94</v>
      </c>
      <c r="E2283" s="78" t="s">
        <v>1822</v>
      </c>
      <c r="F2283" s="68">
        <v>45916</v>
      </c>
      <c r="G2283" s="69" t="s">
        <v>455</v>
      </c>
      <c r="H2283" s="70">
        <v>4</v>
      </c>
      <c r="I2283" s="70"/>
      <c r="J2283" s="70"/>
      <c r="K2283" s="71">
        <v>609374.99999999884</v>
      </c>
      <c r="L2283" s="6" t="s">
        <v>507</v>
      </c>
      <c r="M2283" s="6" t="s">
        <v>580</v>
      </c>
      <c r="N2283" s="6">
        <v>6</v>
      </c>
      <c r="O2283" s="6"/>
      <c r="P2283" s="6"/>
    </row>
    <row r="2284" spans="1:16" ht="15.75" customHeight="1" x14ac:dyDescent="0.3">
      <c r="A2284" s="49">
        <v>2281</v>
      </c>
      <c r="B2284" s="75" t="s">
        <v>535</v>
      </c>
      <c r="C2284" s="75" t="s">
        <v>86</v>
      </c>
      <c r="D2284" s="78" t="s">
        <v>79</v>
      </c>
      <c r="E2284" s="78" t="s">
        <v>1823</v>
      </c>
      <c r="F2284" s="68">
        <v>45916</v>
      </c>
      <c r="G2284" s="69" t="s">
        <v>433</v>
      </c>
      <c r="H2284" s="70">
        <v>3</v>
      </c>
      <c r="I2284" s="70"/>
      <c r="J2284" s="70"/>
      <c r="K2284" s="71">
        <v>20312.49999999996</v>
      </c>
      <c r="L2284" s="6" t="s">
        <v>516</v>
      </c>
      <c r="M2284" s="6" t="s">
        <v>517</v>
      </c>
      <c r="N2284" s="6">
        <v>0</v>
      </c>
      <c r="O2284" s="6"/>
      <c r="P2284" s="6"/>
    </row>
    <row r="2285" spans="1:16" ht="15.75" customHeight="1" x14ac:dyDescent="0.3">
      <c r="A2285" s="49">
        <v>2282</v>
      </c>
      <c r="B2285" s="75" t="s">
        <v>501</v>
      </c>
      <c r="C2285" s="75" t="s">
        <v>234</v>
      </c>
      <c r="D2285" s="78" t="s">
        <v>26</v>
      </c>
      <c r="E2285" s="78" t="s">
        <v>1824</v>
      </c>
      <c r="F2285" s="68">
        <v>45916</v>
      </c>
      <c r="G2285" s="69" t="s">
        <v>1423</v>
      </c>
      <c r="H2285" s="70">
        <v>6</v>
      </c>
      <c r="I2285" s="70"/>
      <c r="J2285" s="70"/>
      <c r="K2285" s="71">
        <v>179999.99999999983</v>
      </c>
      <c r="L2285" s="6" t="s">
        <v>504</v>
      </c>
      <c r="M2285" s="6" t="s">
        <v>580</v>
      </c>
      <c r="N2285" s="6">
        <v>0</v>
      </c>
      <c r="O2285" s="6"/>
      <c r="P2285" s="6"/>
    </row>
    <row r="2286" spans="1:16" ht="15.75" customHeight="1" x14ac:dyDescent="0.3">
      <c r="A2286" s="49">
        <v>2283</v>
      </c>
      <c r="B2286" s="75" t="s">
        <v>474</v>
      </c>
      <c r="C2286" s="75" t="s">
        <v>179</v>
      </c>
      <c r="D2286" s="78" t="s">
        <v>180</v>
      </c>
      <c r="E2286" s="78" t="s">
        <v>1825</v>
      </c>
      <c r="F2286" s="68">
        <v>45916</v>
      </c>
      <c r="G2286" s="69" t="s">
        <v>1632</v>
      </c>
      <c r="H2286" s="70">
        <v>0.8</v>
      </c>
      <c r="I2286" s="70"/>
      <c r="J2286" s="70"/>
      <c r="K2286" s="71">
        <v>52500.000000000095</v>
      </c>
      <c r="L2286" s="6" t="s">
        <v>530</v>
      </c>
      <c r="M2286" s="6" t="s">
        <v>531</v>
      </c>
      <c r="N2286" s="6">
        <v>4</v>
      </c>
      <c r="O2286" s="6"/>
      <c r="P2286" s="6"/>
    </row>
    <row r="2287" spans="1:16" ht="15.75" customHeight="1" x14ac:dyDescent="0.3">
      <c r="A2287" s="49">
        <v>2284</v>
      </c>
      <c r="B2287" s="75" t="s">
        <v>413</v>
      </c>
      <c r="C2287" s="75" t="s">
        <v>587</v>
      </c>
      <c r="D2287" s="78" t="s">
        <v>100</v>
      </c>
      <c r="E2287" s="78" t="s">
        <v>1826</v>
      </c>
      <c r="F2287" s="68">
        <v>45916</v>
      </c>
      <c r="G2287" s="69" t="s">
        <v>415</v>
      </c>
      <c r="H2287" s="70">
        <v>1</v>
      </c>
      <c r="I2287" s="70"/>
      <c r="J2287" s="70"/>
      <c r="K2287" s="71">
        <v>41249.999999999884</v>
      </c>
      <c r="L2287" s="6" t="s">
        <v>554</v>
      </c>
      <c r="M2287" s="6" t="s">
        <v>517</v>
      </c>
      <c r="N2287" s="6">
        <v>0</v>
      </c>
      <c r="O2287" s="6"/>
      <c r="P2287" s="6"/>
    </row>
    <row r="2288" spans="1:16" ht="15.75" customHeight="1" x14ac:dyDescent="0.3">
      <c r="A2288" s="49">
        <v>2285</v>
      </c>
      <c r="B2288" s="75" t="s">
        <v>444</v>
      </c>
      <c r="C2288" s="75" t="s">
        <v>93</v>
      </c>
      <c r="D2288" s="78" t="s">
        <v>94</v>
      </c>
      <c r="E2288" s="78" t="s">
        <v>1827</v>
      </c>
      <c r="F2288" s="68">
        <v>45916</v>
      </c>
      <c r="G2288" s="69" t="s">
        <v>455</v>
      </c>
      <c r="H2288" s="70">
        <v>3</v>
      </c>
      <c r="I2288" s="70"/>
      <c r="J2288" s="70"/>
      <c r="K2288" s="71">
        <v>485156.25000000134</v>
      </c>
      <c r="L2288" s="6" t="s">
        <v>507</v>
      </c>
      <c r="M2288" s="6" t="s">
        <v>505</v>
      </c>
      <c r="N2288" s="6">
        <v>5</v>
      </c>
      <c r="O2288" s="6"/>
      <c r="P2288" s="6"/>
    </row>
    <row r="2289" spans="1:16" ht="15.75" customHeight="1" x14ac:dyDescent="0.3">
      <c r="A2289" s="49">
        <v>2286</v>
      </c>
      <c r="B2289" s="75" t="s">
        <v>444</v>
      </c>
      <c r="C2289" s="75" t="s">
        <v>85</v>
      </c>
      <c r="D2289" s="78" t="s">
        <v>79</v>
      </c>
      <c r="E2289" s="78" t="s">
        <v>1828</v>
      </c>
      <c r="F2289" s="68">
        <v>45916</v>
      </c>
      <c r="G2289" s="69" t="s">
        <v>443</v>
      </c>
      <c r="H2289" s="70">
        <v>9</v>
      </c>
      <c r="I2289" s="70"/>
      <c r="J2289" s="70"/>
      <c r="K2289" s="71">
        <v>45281.250000000124</v>
      </c>
      <c r="L2289" s="6" t="s">
        <v>543</v>
      </c>
      <c r="M2289" s="6" t="s">
        <v>517</v>
      </c>
      <c r="N2289" s="6">
        <v>1</v>
      </c>
      <c r="O2289" s="6"/>
      <c r="P2289" s="6"/>
    </row>
    <row r="2290" spans="1:16" ht="15.75" customHeight="1" x14ac:dyDescent="0.3">
      <c r="A2290" s="49">
        <v>2287</v>
      </c>
      <c r="B2290" s="75" t="s">
        <v>490</v>
      </c>
      <c r="C2290" s="75" t="s">
        <v>392</v>
      </c>
      <c r="D2290" s="78" t="s">
        <v>393</v>
      </c>
      <c r="E2290" s="78" t="s">
        <v>394</v>
      </c>
      <c r="F2290" s="68">
        <v>45915</v>
      </c>
      <c r="G2290" s="69" t="s">
        <v>767</v>
      </c>
      <c r="H2290" s="70">
        <v>1</v>
      </c>
      <c r="I2290" s="70"/>
      <c r="J2290" s="70"/>
      <c r="K2290" s="71">
        <v>989999.99999999709</v>
      </c>
      <c r="L2290" s="6" t="s">
        <v>526</v>
      </c>
      <c r="M2290" s="6" t="s">
        <v>698</v>
      </c>
      <c r="N2290" s="6">
        <v>10</v>
      </c>
      <c r="O2290" s="6"/>
      <c r="P2290" s="6"/>
    </row>
    <row r="2291" spans="1:16" ht="15.75" customHeight="1" x14ac:dyDescent="0.3">
      <c r="A2291" s="49">
        <v>2288</v>
      </c>
      <c r="B2291" s="75" t="s">
        <v>490</v>
      </c>
      <c r="C2291" s="75" t="s">
        <v>392</v>
      </c>
      <c r="D2291" s="78" t="s">
        <v>393</v>
      </c>
      <c r="E2291" s="78" t="s">
        <v>394</v>
      </c>
      <c r="F2291" s="68">
        <v>45915</v>
      </c>
      <c r="G2291" s="69" t="s">
        <v>767</v>
      </c>
      <c r="H2291" s="70">
        <v>0.3</v>
      </c>
      <c r="I2291" s="70"/>
      <c r="J2291" s="70"/>
      <c r="K2291" s="71">
        <v>296999.99999999913</v>
      </c>
      <c r="L2291" s="6" t="s">
        <v>513</v>
      </c>
      <c r="M2291" s="6" t="s">
        <v>580</v>
      </c>
      <c r="N2291" s="6">
        <v>24</v>
      </c>
      <c r="O2291" s="6"/>
      <c r="P2291" s="6"/>
    </row>
    <row r="2292" spans="1:16" ht="15.75" customHeight="1" x14ac:dyDescent="0.3">
      <c r="A2292" s="49">
        <v>2289</v>
      </c>
      <c r="B2292" s="75" t="s">
        <v>430</v>
      </c>
      <c r="C2292" s="75" t="s">
        <v>502</v>
      </c>
      <c r="D2292" s="78" t="s">
        <v>100</v>
      </c>
      <c r="E2292" s="78" t="s">
        <v>1829</v>
      </c>
      <c r="F2292" s="68">
        <v>45916</v>
      </c>
      <c r="G2292" s="69" t="s">
        <v>426</v>
      </c>
      <c r="H2292" s="70">
        <v>1</v>
      </c>
      <c r="I2292" s="70"/>
      <c r="J2292" s="70"/>
      <c r="K2292" s="71">
        <v>38750.000000000036</v>
      </c>
      <c r="L2292" s="6" t="s">
        <v>554</v>
      </c>
      <c r="M2292" s="6" t="s">
        <v>517</v>
      </c>
      <c r="N2292" s="6">
        <v>0</v>
      </c>
      <c r="O2292" s="6"/>
      <c r="P2292" s="6"/>
    </row>
    <row r="2293" spans="1:16" ht="15.75" customHeight="1" x14ac:dyDescent="0.3">
      <c r="A2293" s="49">
        <v>2290</v>
      </c>
      <c r="B2293" s="75" t="s">
        <v>430</v>
      </c>
      <c r="C2293" s="75" t="s">
        <v>138</v>
      </c>
      <c r="D2293" s="78" t="s">
        <v>100</v>
      </c>
      <c r="E2293" s="78" t="s">
        <v>1830</v>
      </c>
      <c r="F2293" s="68">
        <v>45916</v>
      </c>
      <c r="G2293" s="69" t="s">
        <v>415</v>
      </c>
      <c r="H2293" s="70">
        <v>4</v>
      </c>
      <c r="I2293" s="70"/>
      <c r="J2293" s="70"/>
      <c r="K2293" s="71">
        <v>232500.00000000023</v>
      </c>
      <c r="L2293" s="6" t="s">
        <v>554</v>
      </c>
      <c r="M2293" s="6" t="s">
        <v>517</v>
      </c>
      <c r="N2293" s="6">
        <v>1</v>
      </c>
      <c r="O2293" s="6"/>
      <c r="P2293" s="6"/>
    </row>
    <row r="2294" spans="1:16" ht="15.75" customHeight="1" x14ac:dyDescent="0.3">
      <c r="A2294" s="49">
        <v>2291</v>
      </c>
      <c r="B2294" s="75" t="s">
        <v>430</v>
      </c>
      <c r="C2294" s="75" t="s">
        <v>124</v>
      </c>
      <c r="D2294" s="78" t="s">
        <v>102</v>
      </c>
      <c r="E2294" s="78" t="s">
        <v>1831</v>
      </c>
      <c r="F2294" s="68">
        <v>45916</v>
      </c>
      <c r="G2294" s="69" t="s">
        <v>415</v>
      </c>
      <c r="H2294" s="70">
        <v>15</v>
      </c>
      <c r="I2294" s="70"/>
      <c r="J2294" s="70"/>
      <c r="K2294" s="71">
        <v>207473.95833333355</v>
      </c>
      <c r="L2294" s="6" t="s">
        <v>696</v>
      </c>
      <c r="M2294" s="6" t="s">
        <v>505</v>
      </c>
      <c r="N2294" s="6">
        <v>6</v>
      </c>
      <c r="O2294" s="6"/>
      <c r="P2294" s="6"/>
    </row>
    <row r="2295" spans="1:16" ht="15.75" customHeight="1" x14ac:dyDescent="0.3">
      <c r="A2295" s="49">
        <v>2292</v>
      </c>
      <c r="B2295" s="75" t="s">
        <v>459</v>
      </c>
      <c r="C2295" s="75" t="s">
        <v>392</v>
      </c>
      <c r="D2295" s="78" t="s">
        <v>393</v>
      </c>
      <c r="E2295" s="78" t="s">
        <v>394</v>
      </c>
      <c r="F2295" s="68">
        <v>45917</v>
      </c>
      <c r="G2295" s="69" t="s">
        <v>767</v>
      </c>
      <c r="H2295" s="70">
        <v>0.4</v>
      </c>
      <c r="I2295" s="70"/>
      <c r="J2295" s="70"/>
      <c r="K2295" s="71">
        <v>408000.00000000151</v>
      </c>
      <c r="L2295" s="6" t="s">
        <v>513</v>
      </c>
      <c r="M2295" s="6" t="s">
        <v>514</v>
      </c>
      <c r="N2295" s="6">
        <v>24</v>
      </c>
      <c r="O2295" s="6"/>
      <c r="P2295" s="6"/>
    </row>
    <row r="2296" spans="1:16" ht="15.75" customHeight="1" x14ac:dyDescent="0.3">
      <c r="A2296" s="49">
        <v>2293</v>
      </c>
      <c r="B2296" s="75" t="s">
        <v>459</v>
      </c>
      <c r="C2296" s="75" t="s">
        <v>392</v>
      </c>
      <c r="D2296" s="78" t="s">
        <v>393</v>
      </c>
      <c r="E2296" s="78" t="s">
        <v>394</v>
      </c>
      <c r="F2296" s="68">
        <v>45917</v>
      </c>
      <c r="G2296" s="69" t="s">
        <v>767</v>
      </c>
      <c r="H2296" s="70">
        <v>0.3</v>
      </c>
      <c r="I2296" s="70"/>
      <c r="J2296" s="70"/>
      <c r="K2296" s="71">
        <v>306000.00000000116</v>
      </c>
      <c r="L2296" s="6" t="s">
        <v>526</v>
      </c>
      <c r="M2296" s="6" t="s">
        <v>514</v>
      </c>
      <c r="N2296" s="6">
        <v>4</v>
      </c>
      <c r="O2296" s="6"/>
      <c r="P2296" s="6"/>
    </row>
    <row r="2297" spans="1:16" ht="15.75" customHeight="1" x14ac:dyDescent="0.3">
      <c r="A2297" s="49">
        <v>2294</v>
      </c>
      <c r="B2297" s="75" t="s">
        <v>501</v>
      </c>
      <c r="C2297" s="75" t="s">
        <v>124</v>
      </c>
      <c r="D2297" s="78" t="s">
        <v>102</v>
      </c>
      <c r="E2297" s="78" t="s">
        <v>1832</v>
      </c>
      <c r="F2297" s="68">
        <v>45917</v>
      </c>
      <c r="G2297" s="69" t="s">
        <v>415</v>
      </c>
      <c r="H2297" s="70">
        <v>10</v>
      </c>
      <c r="I2297" s="70"/>
      <c r="J2297" s="70"/>
      <c r="K2297" s="71">
        <v>142777.77777777764</v>
      </c>
      <c r="L2297" s="6" t="s">
        <v>696</v>
      </c>
      <c r="M2297" s="6" t="s">
        <v>736</v>
      </c>
      <c r="N2297" s="6">
        <v>1</v>
      </c>
      <c r="O2297" s="6"/>
      <c r="P2297" s="6"/>
    </row>
    <row r="2298" spans="1:16" ht="15.75" customHeight="1" x14ac:dyDescent="0.3">
      <c r="A2298" s="49">
        <v>2295</v>
      </c>
      <c r="B2298" s="75" t="s">
        <v>501</v>
      </c>
      <c r="C2298" s="75" t="s">
        <v>502</v>
      </c>
      <c r="D2298" s="78" t="s">
        <v>100</v>
      </c>
      <c r="E2298" s="78" t="s">
        <v>1833</v>
      </c>
      <c r="F2298" s="68">
        <v>45917</v>
      </c>
      <c r="G2298" s="69" t="s">
        <v>426</v>
      </c>
      <c r="H2298" s="70">
        <v>1</v>
      </c>
      <c r="I2298" s="70"/>
      <c r="J2298" s="70"/>
      <c r="K2298" s="71">
        <v>39999.999999999964</v>
      </c>
      <c r="L2298" s="6" t="s">
        <v>543</v>
      </c>
      <c r="M2298" s="6" t="s">
        <v>517</v>
      </c>
      <c r="N2298" s="6">
        <v>0</v>
      </c>
      <c r="O2298" s="6"/>
      <c r="P2298" s="6"/>
    </row>
    <row r="2299" spans="1:16" ht="15.75" customHeight="1" x14ac:dyDescent="0.3">
      <c r="A2299" s="49">
        <v>2296</v>
      </c>
      <c r="B2299" s="75" t="s">
        <v>499</v>
      </c>
      <c r="C2299" s="75" t="s">
        <v>138</v>
      </c>
      <c r="D2299" s="78" t="s">
        <v>100</v>
      </c>
      <c r="E2299" s="78" t="s">
        <v>1834</v>
      </c>
      <c r="F2299" s="68">
        <v>45916</v>
      </c>
      <c r="G2299" s="69" t="s">
        <v>415</v>
      </c>
      <c r="H2299" s="70">
        <v>4</v>
      </c>
      <c r="I2299" s="70"/>
      <c r="J2299" s="70"/>
      <c r="K2299" s="71">
        <v>239999.99999999977</v>
      </c>
      <c r="L2299" s="6" t="s">
        <v>516</v>
      </c>
      <c r="M2299" s="6" t="s">
        <v>517</v>
      </c>
      <c r="N2299" s="6">
        <v>0.1</v>
      </c>
      <c r="O2299" s="6"/>
      <c r="P2299" s="6"/>
    </row>
    <row r="2300" spans="1:16" ht="15.75" customHeight="1" x14ac:dyDescent="0.3">
      <c r="A2300" s="49">
        <v>2297</v>
      </c>
      <c r="B2300" s="75" t="s">
        <v>499</v>
      </c>
      <c r="C2300" s="75" t="s">
        <v>595</v>
      </c>
      <c r="D2300" s="78" t="s">
        <v>102</v>
      </c>
      <c r="E2300" s="78" t="s">
        <v>1835</v>
      </c>
      <c r="F2300" s="68">
        <v>45916</v>
      </c>
      <c r="G2300" s="69" t="s">
        <v>415</v>
      </c>
      <c r="H2300" s="70">
        <v>46</v>
      </c>
      <c r="I2300" s="70"/>
      <c r="J2300" s="70"/>
      <c r="K2300" s="71">
        <v>245333.33333333308</v>
      </c>
      <c r="L2300" s="6" t="s">
        <v>696</v>
      </c>
      <c r="M2300" s="6" t="s">
        <v>505</v>
      </c>
      <c r="N2300" s="6">
        <v>1</v>
      </c>
      <c r="O2300" s="6"/>
      <c r="P2300" s="6"/>
    </row>
    <row r="2301" spans="1:16" ht="15.75" customHeight="1" x14ac:dyDescent="0.3">
      <c r="A2301" s="49">
        <v>2298</v>
      </c>
      <c r="B2301" s="75" t="s">
        <v>499</v>
      </c>
      <c r="C2301" s="75" t="s">
        <v>96</v>
      </c>
      <c r="D2301" s="78" t="s">
        <v>94</v>
      </c>
      <c r="E2301" s="78" t="s">
        <v>1836</v>
      </c>
      <c r="F2301" s="68">
        <v>45917</v>
      </c>
      <c r="G2301" s="69" t="s">
        <v>437</v>
      </c>
      <c r="H2301" s="70">
        <v>3</v>
      </c>
      <c r="I2301" s="70"/>
      <c r="J2301" s="70"/>
      <c r="K2301" s="71">
        <v>599999.99999999942</v>
      </c>
      <c r="L2301" s="6" t="s">
        <v>507</v>
      </c>
      <c r="M2301" s="6" t="s">
        <v>505</v>
      </c>
      <c r="N2301" s="6">
        <v>2</v>
      </c>
      <c r="O2301" s="6"/>
      <c r="P2301" s="6"/>
    </row>
    <row r="2302" spans="1:16" ht="15.75" customHeight="1" x14ac:dyDescent="0.3">
      <c r="A2302" s="49">
        <v>2299</v>
      </c>
      <c r="B2302" s="75" t="s">
        <v>499</v>
      </c>
      <c r="C2302" s="75" t="s">
        <v>170</v>
      </c>
      <c r="D2302" s="78" t="s">
        <v>100</v>
      </c>
      <c r="E2302" s="78" t="s">
        <v>1837</v>
      </c>
      <c r="F2302" s="68">
        <v>45917</v>
      </c>
      <c r="G2302" s="69" t="s">
        <v>462</v>
      </c>
      <c r="H2302" s="70">
        <v>2</v>
      </c>
      <c r="I2302" s="70"/>
      <c r="J2302" s="70"/>
      <c r="K2302" s="71">
        <v>26666.666666666639</v>
      </c>
      <c r="L2302" s="6" t="s">
        <v>507</v>
      </c>
      <c r="M2302" s="6" t="s">
        <v>505</v>
      </c>
      <c r="N2302" s="6">
        <v>1</v>
      </c>
      <c r="O2302" s="6"/>
      <c r="P2302" s="6"/>
    </row>
    <row r="2303" spans="1:16" ht="15.75" customHeight="1" x14ac:dyDescent="0.3">
      <c r="A2303" s="49">
        <v>2300</v>
      </c>
      <c r="B2303" s="75" t="s">
        <v>499</v>
      </c>
      <c r="C2303" s="75" t="s">
        <v>84</v>
      </c>
      <c r="D2303" s="78" t="s">
        <v>79</v>
      </c>
      <c r="E2303" s="78" t="s">
        <v>1838</v>
      </c>
      <c r="F2303" s="68">
        <v>45917</v>
      </c>
      <c r="G2303" s="69" t="s">
        <v>443</v>
      </c>
      <c r="H2303" s="70">
        <v>5</v>
      </c>
      <c r="I2303" s="70"/>
      <c r="J2303" s="70"/>
      <c r="K2303" s="71">
        <v>23333.33333333331</v>
      </c>
      <c r="L2303" s="6" t="s">
        <v>516</v>
      </c>
      <c r="M2303" s="6" t="s">
        <v>517</v>
      </c>
      <c r="N2303" s="6">
        <v>0</v>
      </c>
      <c r="O2303" s="6"/>
      <c r="P2303" s="6"/>
    </row>
    <row r="2304" spans="1:16" ht="15.75" customHeight="1" x14ac:dyDescent="0.3">
      <c r="A2304" s="49">
        <v>2301</v>
      </c>
      <c r="B2304" s="75" t="s">
        <v>474</v>
      </c>
      <c r="C2304" s="75" t="s">
        <v>179</v>
      </c>
      <c r="D2304" s="78" t="s">
        <v>180</v>
      </c>
      <c r="E2304" s="78" t="s">
        <v>1839</v>
      </c>
      <c r="F2304" s="68">
        <v>45917</v>
      </c>
      <c r="G2304" s="69" t="s">
        <v>1632</v>
      </c>
      <c r="H2304" s="70">
        <v>0.8</v>
      </c>
      <c r="I2304" s="70"/>
      <c r="J2304" s="70"/>
      <c r="K2304" s="71">
        <v>52500.000000000095</v>
      </c>
      <c r="L2304" s="6" t="s">
        <v>530</v>
      </c>
      <c r="M2304" s="6" t="s">
        <v>531</v>
      </c>
      <c r="N2304" s="6">
        <v>4</v>
      </c>
      <c r="O2304" s="6"/>
      <c r="P2304" s="6"/>
    </row>
    <row r="2305" spans="1:16" ht="15.75" customHeight="1" x14ac:dyDescent="0.3">
      <c r="A2305" s="49">
        <v>2302</v>
      </c>
      <c r="B2305" s="75" t="s">
        <v>474</v>
      </c>
      <c r="C2305" s="75" t="s">
        <v>179</v>
      </c>
      <c r="D2305" s="78" t="s">
        <v>180</v>
      </c>
      <c r="E2305" s="78" t="s">
        <v>1839</v>
      </c>
      <c r="F2305" s="68">
        <v>45917</v>
      </c>
      <c r="G2305" s="69" t="s">
        <v>1634</v>
      </c>
      <c r="H2305" s="70">
        <v>1</v>
      </c>
      <c r="I2305" s="70"/>
      <c r="J2305" s="70"/>
      <c r="K2305" s="71">
        <v>65625.000000000116</v>
      </c>
      <c r="L2305" s="6" t="s">
        <v>530</v>
      </c>
      <c r="M2305" s="6" t="s">
        <v>531</v>
      </c>
      <c r="N2305" s="6">
        <v>2</v>
      </c>
      <c r="O2305" s="6"/>
      <c r="P2305" s="6"/>
    </row>
    <row r="2306" spans="1:16" ht="15.75" customHeight="1" x14ac:dyDescent="0.3">
      <c r="A2306" s="49">
        <v>2303</v>
      </c>
      <c r="B2306" s="75" t="s">
        <v>430</v>
      </c>
      <c r="C2306" s="75" t="s">
        <v>124</v>
      </c>
      <c r="D2306" s="78" t="s">
        <v>102</v>
      </c>
      <c r="E2306" s="78" t="s">
        <v>1840</v>
      </c>
      <c r="F2306" s="68">
        <v>45917</v>
      </c>
      <c r="G2306" s="69" t="s">
        <v>415</v>
      </c>
      <c r="H2306" s="70">
        <v>10</v>
      </c>
      <c r="I2306" s="70"/>
      <c r="J2306" s="70"/>
      <c r="K2306" s="71">
        <v>138315.97222222236</v>
      </c>
      <c r="L2306" s="6" t="s">
        <v>696</v>
      </c>
      <c r="M2306" s="6"/>
      <c r="N2306" s="6">
        <v>5</v>
      </c>
      <c r="O2306" s="6"/>
      <c r="P2306" s="6"/>
    </row>
    <row r="2307" spans="1:16" ht="15.75" customHeight="1" x14ac:dyDescent="0.3">
      <c r="A2307" s="49">
        <v>2304</v>
      </c>
      <c r="B2307" s="75" t="s">
        <v>482</v>
      </c>
      <c r="C2307" s="75" t="s">
        <v>179</v>
      </c>
      <c r="D2307" s="78" t="s">
        <v>180</v>
      </c>
      <c r="E2307" s="78" t="s">
        <v>1841</v>
      </c>
      <c r="F2307" s="68">
        <v>45918</v>
      </c>
      <c r="G2307" s="69" t="s">
        <v>1633</v>
      </c>
      <c r="H2307" s="70">
        <v>2</v>
      </c>
      <c r="I2307" s="70"/>
      <c r="J2307" s="70"/>
      <c r="K2307" s="71">
        <v>125624.99999999952</v>
      </c>
      <c r="L2307" s="6" t="s">
        <v>576</v>
      </c>
      <c r="M2307" s="6" t="s">
        <v>593</v>
      </c>
      <c r="N2307" s="6">
        <v>3</v>
      </c>
      <c r="O2307" s="6"/>
      <c r="P2307" s="6"/>
    </row>
    <row r="2308" spans="1:16" ht="15.75" customHeight="1" x14ac:dyDescent="0.3">
      <c r="A2308" s="49">
        <v>2305</v>
      </c>
      <c r="B2308" s="75" t="s">
        <v>482</v>
      </c>
      <c r="C2308" s="75" t="s">
        <v>179</v>
      </c>
      <c r="D2308" s="78" t="s">
        <v>180</v>
      </c>
      <c r="E2308" s="78" t="s">
        <v>1841</v>
      </c>
      <c r="F2308" s="68">
        <v>45918</v>
      </c>
      <c r="G2308" s="69" t="s">
        <v>1632</v>
      </c>
      <c r="H2308" s="70">
        <v>0.8</v>
      </c>
      <c r="I2308" s="70"/>
      <c r="J2308" s="70"/>
      <c r="K2308" s="71">
        <v>62812.49999999976</v>
      </c>
      <c r="L2308" s="6" t="s">
        <v>576</v>
      </c>
      <c r="M2308" s="6" t="s">
        <v>531</v>
      </c>
      <c r="N2308" s="6">
        <v>5</v>
      </c>
      <c r="O2308" s="6"/>
      <c r="P2308" s="6"/>
    </row>
    <row r="2309" spans="1:16" ht="15.75" customHeight="1" x14ac:dyDescent="0.3">
      <c r="A2309" s="49">
        <v>2306</v>
      </c>
      <c r="B2309" s="75" t="s">
        <v>482</v>
      </c>
      <c r="C2309" s="75" t="s">
        <v>179</v>
      </c>
      <c r="D2309" s="78" t="s">
        <v>180</v>
      </c>
      <c r="E2309" s="78" t="s">
        <v>1842</v>
      </c>
      <c r="F2309" s="68">
        <v>45918</v>
      </c>
      <c r="G2309" s="69" t="s">
        <v>1632</v>
      </c>
      <c r="H2309" s="70">
        <v>0.2</v>
      </c>
      <c r="I2309" s="70"/>
      <c r="J2309" s="70"/>
      <c r="K2309" s="71">
        <v>12562.499999999953</v>
      </c>
      <c r="L2309" s="6" t="s">
        <v>576</v>
      </c>
      <c r="M2309" s="6" t="s">
        <v>593</v>
      </c>
      <c r="N2309" s="6">
        <v>0</v>
      </c>
      <c r="O2309" s="6"/>
      <c r="P2309" s="6"/>
    </row>
    <row r="2310" spans="1:16" ht="15.75" customHeight="1" x14ac:dyDescent="0.3">
      <c r="A2310" s="49">
        <v>2307</v>
      </c>
      <c r="B2310" s="75" t="s">
        <v>459</v>
      </c>
      <c r="C2310" s="75" t="s">
        <v>233</v>
      </c>
      <c r="D2310" s="78" t="s">
        <v>26</v>
      </c>
      <c r="E2310" s="78" t="s">
        <v>247</v>
      </c>
      <c r="F2310" s="68">
        <v>45918</v>
      </c>
      <c r="G2310" s="69" t="s">
        <v>1411</v>
      </c>
      <c r="H2310" s="70">
        <v>10</v>
      </c>
      <c r="I2310" s="70"/>
      <c r="J2310" s="70"/>
      <c r="K2310" s="71">
        <v>318750.00000000122</v>
      </c>
      <c r="L2310" s="6" t="s">
        <v>504</v>
      </c>
      <c r="M2310" s="6" t="s">
        <v>531</v>
      </c>
      <c r="N2310" s="6">
        <v>8</v>
      </c>
      <c r="O2310" s="6"/>
      <c r="P2310" s="6"/>
    </row>
    <row r="2311" spans="1:16" ht="15.75" customHeight="1" x14ac:dyDescent="0.3">
      <c r="A2311" s="49">
        <v>2308</v>
      </c>
      <c r="B2311" s="75" t="s">
        <v>459</v>
      </c>
      <c r="C2311" s="75" t="s">
        <v>138</v>
      </c>
      <c r="D2311" s="78" t="s">
        <v>100</v>
      </c>
      <c r="E2311" s="78" t="s">
        <v>1843</v>
      </c>
      <c r="F2311" s="68">
        <v>45918</v>
      </c>
      <c r="G2311" s="69" t="s">
        <v>415</v>
      </c>
      <c r="H2311" s="70">
        <v>1</v>
      </c>
      <c r="I2311" s="70"/>
      <c r="J2311" s="70"/>
      <c r="K2311" s="71">
        <v>63750.00000000024</v>
      </c>
      <c r="L2311" s="6" t="s">
        <v>543</v>
      </c>
      <c r="M2311" s="6" t="s">
        <v>517</v>
      </c>
      <c r="N2311" s="6">
        <v>0</v>
      </c>
      <c r="O2311" s="6"/>
      <c r="P2311" s="6"/>
    </row>
    <row r="2312" spans="1:16" ht="15.75" customHeight="1" x14ac:dyDescent="0.3">
      <c r="A2312" s="49">
        <v>2309</v>
      </c>
      <c r="B2312" s="75" t="s">
        <v>459</v>
      </c>
      <c r="C2312" s="75" t="s">
        <v>81</v>
      </c>
      <c r="D2312" s="78" t="s">
        <v>79</v>
      </c>
      <c r="E2312" s="78" t="s">
        <v>1844</v>
      </c>
      <c r="F2312" s="68">
        <v>45918</v>
      </c>
      <c r="G2312" s="69" t="s">
        <v>443</v>
      </c>
      <c r="H2312" s="70">
        <v>10</v>
      </c>
      <c r="I2312" s="70"/>
      <c r="J2312" s="70"/>
      <c r="K2312" s="71">
        <v>49583.333333333518</v>
      </c>
      <c r="L2312" s="6" t="s">
        <v>543</v>
      </c>
      <c r="M2312" s="6" t="s">
        <v>517</v>
      </c>
      <c r="N2312" s="6">
        <v>0</v>
      </c>
      <c r="O2312" s="6"/>
      <c r="P2312" s="6"/>
    </row>
    <row r="2313" spans="1:16" ht="15.75" customHeight="1" x14ac:dyDescent="0.3">
      <c r="A2313" s="49">
        <v>2310</v>
      </c>
      <c r="B2313" s="75" t="s">
        <v>463</v>
      </c>
      <c r="C2313" s="75" t="s">
        <v>392</v>
      </c>
      <c r="D2313" s="78" t="s">
        <v>393</v>
      </c>
      <c r="E2313" s="78" t="s">
        <v>394</v>
      </c>
      <c r="F2313" s="68">
        <v>45918</v>
      </c>
      <c r="G2313" s="69" t="s">
        <v>767</v>
      </c>
      <c r="H2313" s="70">
        <v>0.3</v>
      </c>
      <c r="I2313" s="70"/>
      <c r="J2313" s="70"/>
      <c r="K2313" s="71">
        <v>301499.99999999884</v>
      </c>
      <c r="L2313" s="6" t="s">
        <v>513</v>
      </c>
      <c r="M2313" s="6" t="s">
        <v>580</v>
      </c>
      <c r="N2313" s="6">
        <v>20</v>
      </c>
      <c r="O2313" s="6"/>
      <c r="P2313" s="6"/>
    </row>
    <row r="2314" spans="1:16" ht="15.75" customHeight="1" x14ac:dyDescent="0.3">
      <c r="A2314" s="49">
        <v>2311</v>
      </c>
      <c r="B2314" s="75" t="s">
        <v>463</v>
      </c>
      <c r="C2314" s="75" t="s">
        <v>392</v>
      </c>
      <c r="D2314" s="78" t="s">
        <v>393</v>
      </c>
      <c r="E2314" s="78" t="s">
        <v>394</v>
      </c>
      <c r="F2314" s="68">
        <v>45918</v>
      </c>
      <c r="G2314" s="69" t="s">
        <v>767</v>
      </c>
      <c r="H2314" s="70">
        <v>0.3</v>
      </c>
      <c r="I2314" s="70"/>
      <c r="J2314" s="70"/>
      <c r="K2314" s="71">
        <v>301499.99999999884</v>
      </c>
      <c r="L2314" s="6" t="s">
        <v>526</v>
      </c>
      <c r="M2314" s="6" t="s">
        <v>580</v>
      </c>
      <c r="N2314" s="6">
        <v>5</v>
      </c>
      <c r="O2314" s="6"/>
      <c r="P2314" s="6"/>
    </row>
    <row r="2315" spans="1:16" ht="15.75" customHeight="1" x14ac:dyDescent="0.3">
      <c r="A2315" s="49">
        <v>2312</v>
      </c>
      <c r="B2315" s="75" t="s">
        <v>499</v>
      </c>
      <c r="C2315" s="75" t="s">
        <v>138</v>
      </c>
      <c r="D2315" s="78" t="s">
        <v>100</v>
      </c>
      <c r="E2315" s="78" t="s">
        <v>1845</v>
      </c>
      <c r="F2315" s="68">
        <v>45918</v>
      </c>
      <c r="G2315" s="69" t="s">
        <v>415</v>
      </c>
      <c r="H2315" s="70">
        <v>6</v>
      </c>
      <c r="I2315" s="70"/>
      <c r="J2315" s="70"/>
      <c r="K2315" s="71">
        <v>359999.99999999965</v>
      </c>
      <c r="L2315" s="6" t="s">
        <v>543</v>
      </c>
      <c r="M2315" s="6" t="s">
        <v>517</v>
      </c>
      <c r="N2315" s="6">
        <v>0.1</v>
      </c>
      <c r="O2315" s="6"/>
      <c r="P2315" s="6"/>
    </row>
    <row r="2316" spans="1:16" ht="15.75" customHeight="1" x14ac:dyDescent="0.3">
      <c r="A2316" s="49">
        <v>2313</v>
      </c>
      <c r="B2316" s="75" t="s">
        <v>499</v>
      </c>
      <c r="C2316" s="75" t="s">
        <v>587</v>
      </c>
      <c r="D2316" s="78" t="s">
        <v>100</v>
      </c>
      <c r="E2316" s="78" t="s">
        <v>1846</v>
      </c>
      <c r="F2316" s="68">
        <v>45918</v>
      </c>
      <c r="G2316" s="69" t="s">
        <v>415</v>
      </c>
      <c r="H2316" s="70">
        <v>3</v>
      </c>
      <c r="I2316" s="70"/>
      <c r="J2316" s="70"/>
      <c r="K2316" s="71">
        <v>119999.99999999988</v>
      </c>
      <c r="L2316" s="6" t="s">
        <v>507</v>
      </c>
      <c r="M2316" s="6" t="s">
        <v>505</v>
      </c>
      <c r="N2316" s="6">
        <v>1</v>
      </c>
      <c r="O2316" s="6"/>
      <c r="P2316" s="6"/>
    </row>
    <row r="2317" spans="1:16" ht="15.75" customHeight="1" x14ac:dyDescent="0.3">
      <c r="A2317" s="49">
        <v>2314</v>
      </c>
      <c r="B2317" s="75" t="s">
        <v>499</v>
      </c>
      <c r="C2317" s="75" t="s">
        <v>502</v>
      </c>
      <c r="D2317" s="78" t="s">
        <v>100</v>
      </c>
      <c r="E2317" s="78" t="s">
        <v>1847</v>
      </c>
      <c r="F2317" s="68">
        <v>45918</v>
      </c>
      <c r="G2317" s="69" t="s">
        <v>426</v>
      </c>
      <c r="H2317" s="70">
        <v>2</v>
      </c>
      <c r="I2317" s="70"/>
      <c r="J2317" s="70"/>
      <c r="K2317" s="71">
        <v>79999.999999999927</v>
      </c>
      <c r="L2317" s="6" t="s">
        <v>507</v>
      </c>
      <c r="M2317" s="6" t="s">
        <v>505</v>
      </c>
      <c r="N2317" s="6">
        <v>1</v>
      </c>
      <c r="O2317" s="6"/>
      <c r="P2317" s="6"/>
    </row>
    <row r="2318" spans="1:16" ht="15.75" customHeight="1" x14ac:dyDescent="0.3">
      <c r="A2318" s="49">
        <v>2315</v>
      </c>
      <c r="B2318" s="75" t="s">
        <v>499</v>
      </c>
      <c r="C2318" s="75" t="s">
        <v>144</v>
      </c>
      <c r="D2318" s="78" t="s">
        <v>100</v>
      </c>
      <c r="E2318" s="78" t="s">
        <v>1848</v>
      </c>
      <c r="F2318" s="68">
        <v>45918</v>
      </c>
      <c r="G2318" s="69" t="s">
        <v>491</v>
      </c>
      <c r="H2318" s="70">
        <v>3</v>
      </c>
      <c r="I2318" s="70"/>
      <c r="J2318" s="70"/>
      <c r="K2318" s="71">
        <v>119999.99999999988</v>
      </c>
      <c r="L2318" s="6" t="s">
        <v>507</v>
      </c>
      <c r="M2318" s="6" t="s">
        <v>505</v>
      </c>
      <c r="N2318" s="6">
        <v>0.1</v>
      </c>
      <c r="O2318" s="6"/>
      <c r="P2318" s="6"/>
    </row>
    <row r="2319" spans="1:16" ht="15.75" customHeight="1" x14ac:dyDescent="0.3">
      <c r="A2319" s="49">
        <v>2316</v>
      </c>
      <c r="B2319" s="75" t="s">
        <v>474</v>
      </c>
      <c r="C2319" s="75" t="s">
        <v>179</v>
      </c>
      <c r="D2319" s="78" t="s">
        <v>180</v>
      </c>
      <c r="E2319" s="78" t="s">
        <v>1849</v>
      </c>
      <c r="F2319" s="68">
        <v>45918</v>
      </c>
      <c r="G2319" s="69" t="s">
        <v>1632</v>
      </c>
      <c r="H2319" s="70">
        <v>0.8</v>
      </c>
      <c r="I2319" s="70"/>
      <c r="J2319" s="70"/>
      <c r="K2319" s="71">
        <v>52500.000000000095</v>
      </c>
      <c r="L2319" s="6" t="s">
        <v>530</v>
      </c>
      <c r="M2319" s="6" t="s">
        <v>531</v>
      </c>
      <c r="N2319" s="6">
        <v>4</v>
      </c>
      <c r="O2319" s="6"/>
      <c r="P2319" s="6"/>
    </row>
    <row r="2320" spans="1:16" ht="15.75" customHeight="1" x14ac:dyDescent="0.3">
      <c r="A2320" s="49">
        <v>2317</v>
      </c>
      <c r="B2320" s="75" t="s">
        <v>474</v>
      </c>
      <c r="C2320" s="75" t="s">
        <v>179</v>
      </c>
      <c r="D2320" s="78" t="s">
        <v>180</v>
      </c>
      <c r="E2320" s="78" t="s">
        <v>1849</v>
      </c>
      <c r="F2320" s="68">
        <v>45918</v>
      </c>
      <c r="G2320" s="69" t="s">
        <v>1635</v>
      </c>
      <c r="H2320" s="70">
        <v>1</v>
      </c>
      <c r="I2320" s="70"/>
      <c r="J2320" s="70"/>
      <c r="K2320" s="71">
        <v>65625.000000000116</v>
      </c>
      <c r="L2320" s="6" t="s">
        <v>530</v>
      </c>
      <c r="M2320" s="6" t="s">
        <v>531</v>
      </c>
      <c r="N2320" s="6">
        <v>1</v>
      </c>
      <c r="O2320" s="6"/>
      <c r="P2320" s="6"/>
    </row>
    <row r="2321" spans="1:16" ht="15.75" customHeight="1" x14ac:dyDescent="0.3">
      <c r="A2321" s="49">
        <v>2318</v>
      </c>
      <c r="B2321" s="75" t="s">
        <v>444</v>
      </c>
      <c r="C2321" s="75" t="s">
        <v>502</v>
      </c>
      <c r="D2321" s="78" t="s">
        <v>100</v>
      </c>
      <c r="E2321" s="78" t="s">
        <v>1850</v>
      </c>
      <c r="F2321" s="68">
        <v>45918</v>
      </c>
      <c r="G2321" s="69" t="s">
        <v>426</v>
      </c>
      <c r="H2321" s="70">
        <v>3</v>
      </c>
      <c r="I2321" s="70"/>
      <c r="J2321" s="70"/>
      <c r="K2321" s="71">
        <v>129375.00000000036</v>
      </c>
      <c r="L2321" s="6" t="s">
        <v>507</v>
      </c>
      <c r="M2321" s="6" t="s">
        <v>505</v>
      </c>
      <c r="N2321" s="6">
        <v>1</v>
      </c>
      <c r="O2321" s="6"/>
      <c r="P2321" s="6"/>
    </row>
    <row r="2322" spans="1:16" ht="15.75" customHeight="1" x14ac:dyDescent="0.3">
      <c r="A2322" s="49">
        <v>2319</v>
      </c>
      <c r="B2322" s="75" t="s">
        <v>444</v>
      </c>
      <c r="C2322" s="75" t="s">
        <v>392</v>
      </c>
      <c r="D2322" s="78" t="s">
        <v>393</v>
      </c>
      <c r="E2322" s="78" t="s">
        <v>394</v>
      </c>
      <c r="F2322" s="68">
        <v>45918</v>
      </c>
      <c r="G2322" s="69" t="s">
        <v>767</v>
      </c>
      <c r="H2322" s="70">
        <v>0.3</v>
      </c>
      <c r="I2322" s="70"/>
      <c r="J2322" s="70"/>
      <c r="K2322" s="71">
        <v>310500.00000000087</v>
      </c>
      <c r="L2322" s="6" t="s">
        <v>526</v>
      </c>
      <c r="M2322" s="6" t="s">
        <v>514</v>
      </c>
      <c r="N2322" s="6">
        <v>2</v>
      </c>
      <c r="O2322" s="6"/>
      <c r="P2322" s="6"/>
    </row>
    <row r="2323" spans="1:16" ht="15.75" customHeight="1" x14ac:dyDescent="0.3">
      <c r="A2323" s="49">
        <v>2320</v>
      </c>
      <c r="B2323" s="75" t="s">
        <v>444</v>
      </c>
      <c r="C2323" s="75" t="s">
        <v>392</v>
      </c>
      <c r="D2323" s="78" t="s">
        <v>393</v>
      </c>
      <c r="E2323" s="78" t="s">
        <v>394</v>
      </c>
      <c r="F2323" s="68">
        <v>45918</v>
      </c>
      <c r="G2323" s="69" t="s">
        <v>767</v>
      </c>
      <c r="H2323" s="70">
        <v>0.3</v>
      </c>
      <c r="I2323" s="70"/>
      <c r="J2323" s="70"/>
      <c r="K2323" s="71">
        <v>310500.00000000087</v>
      </c>
      <c r="L2323" s="6" t="s">
        <v>513</v>
      </c>
      <c r="M2323" s="6" t="s">
        <v>514</v>
      </c>
      <c r="N2323" s="6">
        <v>6</v>
      </c>
      <c r="O2323" s="6"/>
      <c r="P2323" s="6"/>
    </row>
    <row r="2324" spans="1:16" ht="15.75" customHeight="1" x14ac:dyDescent="0.3">
      <c r="A2324" s="49">
        <v>2321</v>
      </c>
      <c r="B2324" s="75" t="s">
        <v>471</v>
      </c>
      <c r="C2324" s="75" t="s">
        <v>138</v>
      </c>
      <c r="D2324" s="78" t="s">
        <v>100</v>
      </c>
      <c r="E2324" s="78" t="s">
        <v>1851</v>
      </c>
      <c r="F2324" s="68">
        <v>45918</v>
      </c>
      <c r="G2324" s="69" t="s">
        <v>415</v>
      </c>
      <c r="H2324" s="70">
        <v>1</v>
      </c>
      <c r="I2324" s="70"/>
      <c r="J2324" s="70"/>
      <c r="K2324" s="71">
        <v>64687.500000000182</v>
      </c>
      <c r="L2324" s="6" t="s">
        <v>543</v>
      </c>
      <c r="M2324" s="6" t="s">
        <v>517</v>
      </c>
      <c r="N2324" s="6">
        <v>0</v>
      </c>
      <c r="O2324" s="6"/>
      <c r="P2324" s="6"/>
    </row>
    <row r="2325" spans="1:16" ht="15.75" customHeight="1" x14ac:dyDescent="0.3">
      <c r="A2325" s="49">
        <v>2322</v>
      </c>
      <c r="B2325" s="75" t="s">
        <v>471</v>
      </c>
      <c r="C2325" s="75" t="s">
        <v>138</v>
      </c>
      <c r="D2325" s="78" t="s">
        <v>100</v>
      </c>
      <c r="E2325" s="78" t="s">
        <v>1852</v>
      </c>
      <c r="F2325" s="68">
        <v>45918</v>
      </c>
      <c r="G2325" s="69" t="s">
        <v>415</v>
      </c>
      <c r="H2325" s="70">
        <v>3</v>
      </c>
      <c r="I2325" s="70"/>
      <c r="J2325" s="70"/>
      <c r="K2325" s="71">
        <v>194062.50000000052</v>
      </c>
      <c r="L2325" s="6" t="s">
        <v>680</v>
      </c>
      <c r="M2325" s="6" t="s">
        <v>505</v>
      </c>
      <c r="N2325" s="6">
        <v>3</v>
      </c>
      <c r="O2325" s="6"/>
      <c r="P2325" s="6"/>
    </row>
    <row r="2326" spans="1:16" ht="15.75" customHeight="1" x14ac:dyDescent="0.3">
      <c r="A2326" s="49">
        <v>2323</v>
      </c>
      <c r="B2326" s="75" t="s">
        <v>413</v>
      </c>
      <c r="C2326" s="75" t="s">
        <v>138</v>
      </c>
      <c r="D2326" s="78" t="s">
        <v>100</v>
      </c>
      <c r="E2326" s="78" t="s">
        <v>1853</v>
      </c>
      <c r="F2326" s="68">
        <v>45918</v>
      </c>
      <c r="G2326" s="69" t="s">
        <v>415</v>
      </c>
      <c r="H2326" s="70">
        <v>1</v>
      </c>
      <c r="I2326" s="70"/>
      <c r="J2326" s="70"/>
      <c r="K2326" s="71">
        <v>61874.999999999818</v>
      </c>
      <c r="L2326" s="6" t="s">
        <v>554</v>
      </c>
      <c r="M2326" s="6" t="s">
        <v>517</v>
      </c>
      <c r="N2326" s="6">
        <v>0</v>
      </c>
      <c r="O2326" s="6"/>
      <c r="P2326" s="6"/>
    </row>
    <row r="2327" spans="1:16" ht="15.75" customHeight="1" x14ac:dyDescent="0.3">
      <c r="A2327" s="49">
        <v>2324</v>
      </c>
      <c r="B2327" s="75" t="s">
        <v>501</v>
      </c>
      <c r="C2327" s="75" t="s">
        <v>122</v>
      </c>
      <c r="D2327" s="78" t="s">
        <v>102</v>
      </c>
      <c r="E2327" s="78" t="s">
        <v>1854</v>
      </c>
      <c r="F2327" s="68">
        <v>45918</v>
      </c>
      <c r="G2327" s="69" t="s">
        <v>415</v>
      </c>
      <c r="H2327" s="70">
        <v>47</v>
      </c>
      <c r="I2327" s="70"/>
      <c r="J2327" s="70"/>
      <c r="K2327" s="71">
        <v>2819999.9999999972</v>
      </c>
      <c r="L2327" s="6" t="s">
        <v>696</v>
      </c>
      <c r="M2327" s="6" t="s">
        <v>505</v>
      </c>
      <c r="N2327" s="6">
        <v>0</v>
      </c>
      <c r="O2327" s="6"/>
      <c r="P2327" s="6"/>
    </row>
    <row r="2328" spans="1:16" ht="15.75" customHeight="1" x14ac:dyDescent="0.3">
      <c r="A2328" s="49">
        <v>2325</v>
      </c>
      <c r="B2328" s="75" t="s">
        <v>501</v>
      </c>
      <c r="C2328" s="75" t="s">
        <v>138</v>
      </c>
      <c r="D2328" s="78" t="s">
        <v>100</v>
      </c>
      <c r="E2328" s="78" t="s">
        <v>1855</v>
      </c>
      <c r="F2328" s="68">
        <v>45918</v>
      </c>
      <c r="G2328" s="69" t="s">
        <v>415</v>
      </c>
      <c r="H2328" s="70">
        <v>4</v>
      </c>
      <c r="I2328" s="70"/>
      <c r="J2328" s="70"/>
      <c r="K2328" s="71">
        <v>239999.99999999977</v>
      </c>
      <c r="L2328" s="6" t="s">
        <v>543</v>
      </c>
      <c r="M2328" s="6" t="s">
        <v>517</v>
      </c>
      <c r="N2328" s="6">
        <v>0</v>
      </c>
      <c r="O2328" s="6"/>
      <c r="P2328" s="6"/>
    </row>
    <row r="2329" spans="1:16" ht="15.75" customHeight="1" x14ac:dyDescent="0.3">
      <c r="A2329" s="49">
        <v>2326</v>
      </c>
      <c r="B2329" s="75" t="s">
        <v>501</v>
      </c>
      <c r="C2329" s="75" t="s">
        <v>171</v>
      </c>
      <c r="D2329" s="78" t="s">
        <v>100</v>
      </c>
      <c r="E2329" s="78" t="s">
        <v>1856</v>
      </c>
      <c r="F2329" s="68">
        <v>45918</v>
      </c>
      <c r="G2329" s="69" t="s">
        <v>469</v>
      </c>
      <c r="H2329" s="70">
        <v>1</v>
      </c>
      <c r="I2329" s="70"/>
      <c r="J2329" s="70"/>
      <c r="K2329" s="71">
        <v>13333.333333333319</v>
      </c>
      <c r="L2329" s="6" t="s">
        <v>543</v>
      </c>
      <c r="M2329" s="6" t="s">
        <v>517</v>
      </c>
      <c r="N2329" s="6">
        <v>0</v>
      </c>
      <c r="O2329" s="6"/>
      <c r="P2329" s="6"/>
    </row>
    <row r="2330" spans="1:16" ht="15.75" customHeight="1" x14ac:dyDescent="0.3">
      <c r="A2330" s="49">
        <v>2327</v>
      </c>
      <c r="B2330" s="75" t="s">
        <v>430</v>
      </c>
      <c r="C2330" s="75" t="s">
        <v>138</v>
      </c>
      <c r="D2330" s="78" t="s">
        <v>100</v>
      </c>
      <c r="E2330" s="78" t="s">
        <v>1857</v>
      </c>
      <c r="F2330" s="68">
        <v>45918</v>
      </c>
      <c r="G2330" s="69" t="s">
        <v>415</v>
      </c>
      <c r="H2330" s="70">
        <v>1</v>
      </c>
      <c r="I2330" s="70"/>
      <c r="J2330" s="70"/>
      <c r="K2330" s="71">
        <v>58125.000000000058</v>
      </c>
      <c r="L2330" s="6" t="s">
        <v>554</v>
      </c>
      <c r="M2330" s="6" t="s">
        <v>517</v>
      </c>
      <c r="N2330" s="6">
        <v>0</v>
      </c>
      <c r="O2330" s="6"/>
      <c r="P2330" s="6"/>
    </row>
    <row r="2331" spans="1:16" ht="15.75" customHeight="1" x14ac:dyDescent="0.3">
      <c r="A2331" s="49">
        <v>2328</v>
      </c>
      <c r="B2331" s="75" t="s">
        <v>430</v>
      </c>
      <c r="C2331" s="75" t="s">
        <v>595</v>
      </c>
      <c r="D2331" s="78" t="s">
        <v>102</v>
      </c>
      <c r="E2331" s="78" t="s">
        <v>1858</v>
      </c>
      <c r="F2331" s="68">
        <v>45918</v>
      </c>
      <c r="G2331" s="69" t="s">
        <v>415</v>
      </c>
      <c r="H2331" s="70">
        <v>40</v>
      </c>
      <c r="I2331" s="70"/>
      <c r="J2331" s="70"/>
      <c r="K2331" s="71">
        <v>206666.66666666689</v>
      </c>
      <c r="L2331" s="6" t="s">
        <v>507</v>
      </c>
      <c r="M2331" s="6" t="s">
        <v>505</v>
      </c>
      <c r="N2331" s="6">
        <v>3</v>
      </c>
      <c r="O2331" s="6"/>
      <c r="P2331" s="6"/>
    </row>
    <row r="2332" spans="1:16" ht="15.75" customHeight="1" x14ac:dyDescent="0.3">
      <c r="A2332" s="49">
        <v>2329</v>
      </c>
      <c r="B2332" s="75" t="s">
        <v>430</v>
      </c>
      <c r="C2332" s="75" t="s">
        <v>191</v>
      </c>
      <c r="D2332" s="78" t="s">
        <v>187</v>
      </c>
      <c r="E2332" s="78" t="s">
        <v>1859</v>
      </c>
      <c r="F2332" s="68">
        <v>45918</v>
      </c>
      <c r="G2332" s="69" t="s">
        <v>1860</v>
      </c>
      <c r="H2332" s="70">
        <v>5</v>
      </c>
      <c r="I2332" s="70"/>
      <c r="J2332" s="70"/>
      <c r="K2332" s="71">
        <v>387500.00000000041</v>
      </c>
      <c r="L2332" s="6" t="s">
        <v>507</v>
      </c>
      <c r="M2332" s="6" t="s">
        <v>505</v>
      </c>
      <c r="N2332" s="6">
        <v>1</v>
      </c>
      <c r="O2332" s="6"/>
      <c r="P2332" s="6"/>
    </row>
    <row r="2333" spans="1:16" ht="15.75" customHeight="1" x14ac:dyDescent="0.3">
      <c r="A2333" s="49">
        <v>2330</v>
      </c>
      <c r="B2333" s="75" t="s">
        <v>482</v>
      </c>
      <c r="C2333" s="75" t="s">
        <v>164</v>
      </c>
      <c r="D2333" s="78" t="s">
        <v>100</v>
      </c>
      <c r="E2333" s="78" t="s">
        <v>1861</v>
      </c>
      <c r="F2333" s="68">
        <v>45919</v>
      </c>
      <c r="G2333" s="69" t="s">
        <v>415</v>
      </c>
      <c r="H2333" s="70">
        <v>1</v>
      </c>
      <c r="I2333" s="70"/>
      <c r="J2333" s="70"/>
      <c r="K2333" s="71">
        <v>502499.99999999808</v>
      </c>
      <c r="L2333" s="6" t="s">
        <v>530</v>
      </c>
      <c r="M2333" s="6" t="s">
        <v>593</v>
      </c>
      <c r="N2333" s="6">
        <v>0</v>
      </c>
      <c r="O2333" s="6"/>
      <c r="P2333" s="6"/>
    </row>
    <row r="2334" spans="1:16" ht="15.75" customHeight="1" x14ac:dyDescent="0.3">
      <c r="A2334" s="49">
        <v>2331</v>
      </c>
      <c r="B2334" s="75" t="s">
        <v>482</v>
      </c>
      <c r="C2334" s="75" t="s">
        <v>179</v>
      </c>
      <c r="D2334" s="78" t="s">
        <v>180</v>
      </c>
      <c r="E2334" s="78" t="s">
        <v>1862</v>
      </c>
      <c r="F2334" s="68">
        <v>45919</v>
      </c>
      <c r="G2334" s="69" t="s">
        <v>1633</v>
      </c>
      <c r="H2334" s="70">
        <v>1</v>
      </c>
      <c r="I2334" s="70"/>
      <c r="J2334" s="70"/>
      <c r="K2334" s="71">
        <v>62812.49999999976</v>
      </c>
      <c r="L2334" s="6" t="s">
        <v>576</v>
      </c>
      <c r="M2334" s="6" t="s">
        <v>593</v>
      </c>
      <c r="N2334" s="6">
        <v>3</v>
      </c>
      <c r="O2334" s="6"/>
      <c r="P2334" s="6"/>
    </row>
    <row r="2335" spans="1:16" ht="15.75" customHeight="1" x14ac:dyDescent="0.3">
      <c r="A2335" s="49">
        <v>2332</v>
      </c>
      <c r="B2335" s="75" t="s">
        <v>482</v>
      </c>
      <c r="C2335" s="75" t="s">
        <v>179</v>
      </c>
      <c r="D2335" s="78" t="s">
        <v>180</v>
      </c>
      <c r="E2335" s="78" t="s">
        <v>1862</v>
      </c>
      <c r="F2335" s="68">
        <v>45919</v>
      </c>
      <c r="G2335" s="69" t="s">
        <v>1632</v>
      </c>
      <c r="H2335" s="70">
        <v>0.4</v>
      </c>
      <c r="I2335" s="70"/>
      <c r="J2335" s="70"/>
      <c r="K2335" s="71">
        <v>25124.999999999905</v>
      </c>
      <c r="L2335" s="6" t="s">
        <v>576</v>
      </c>
      <c r="M2335" s="6" t="s">
        <v>531</v>
      </c>
      <c r="N2335" s="6">
        <v>4</v>
      </c>
      <c r="O2335" s="6"/>
      <c r="P2335" s="6"/>
    </row>
    <row r="2336" spans="1:16" ht="15.75" customHeight="1" x14ac:dyDescent="0.3">
      <c r="A2336" s="49">
        <v>2333</v>
      </c>
      <c r="B2336" s="75" t="s">
        <v>482</v>
      </c>
      <c r="C2336" s="75" t="s">
        <v>179</v>
      </c>
      <c r="D2336" s="78" t="s">
        <v>180</v>
      </c>
      <c r="E2336" s="78" t="s">
        <v>1862</v>
      </c>
      <c r="F2336" s="68">
        <v>45919</v>
      </c>
      <c r="G2336" s="69" t="s">
        <v>1634</v>
      </c>
      <c r="H2336" s="70">
        <v>0.5</v>
      </c>
      <c r="I2336" s="70"/>
      <c r="J2336" s="70"/>
      <c r="K2336" s="71">
        <v>31406.24999999988</v>
      </c>
      <c r="L2336" s="6" t="s">
        <v>576</v>
      </c>
      <c r="M2336" s="6" t="s">
        <v>593</v>
      </c>
      <c r="N2336" s="6">
        <v>1</v>
      </c>
      <c r="O2336" s="6"/>
      <c r="P2336" s="6"/>
    </row>
    <row r="2337" spans="1:16" ht="15.75" customHeight="1" x14ac:dyDescent="0.3">
      <c r="A2337" s="49">
        <v>2334</v>
      </c>
      <c r="B2337" s="75" t="s">
        <v>501</v>
      </c>
      <c r="C2337" s="75" t="s">
        <v>234</v>
      </c>
      <c r="D2337" s="78" t="s">
        <v>26</v>
      </c>
      <c r="E2337" s="78" t="s">
        <v>1863</v>
      </c>
      <c r="F2337" s="68">
        <v>45919</v>
      </c>
      <c r="G2337" s="69" t="s">
        <v>1446</v>
      </c>
      <c r="H2337" s="70">
        <v>2</v>
      </c>
      <c r="I2337" s="70"/>
      <c r="J2337" s="70"/>
      <c r="K2337" s="71">
        <v>59999.999999999942</v>
      </c>
      <c r="L2337" s="6" t="s">
        <v>504</v>
      </c>
      <c r="M2337" s="6" t="s">
        <v>580</v>
      </c>
      <c r="N2337" s="6">
        <v>2</v>
      </c>
      <c r="O2337" s="6"/>
      <c r="P2337" s="6"/>
    </row>
    <row r="2338" spans="1:16" ht="15.75" customHeight="1" x14ac:dyDescent="0.3">
      <c r="A2338" s="49">
        <v>2335</v>
      </c>
      <c r="B2338" s="75" t="s">
        <v>501</v>
      </c>
      <c r="C2338" s="75" t="s">
        <v>1094</v>
      </c>
      <c r="D2338" s="78" t="s">
        <v>102</v>
      </c>
      <c r="E2338" s="78" t="s">
        <v>1864</v>
      </c>
      <c r="F2338" s="68">
        <v>45919</v>
      </c>
      <c r="G2338" s="69" t="s">
        <v>415</v>
      </c>
      <c r="H2338" s="70">
        <v>3</v>
      </c>
      <c r="I2338" s="70"/>
      <c r="J2338" s="70"/>
      <c r="K2338" s="71">
        <v>149999.99999999985</v>
      </c>
      <c r="L2338" s="6" t="s">
        <v>526</v>
      </c>
      <c r="M2338" s="6" t="s">
        <v>505</v>
      </c>
      <c r="N2338" s="6">
        <v>0</v>
      </c>
      <c r="O2338" s="6"/>
      <c r="P2338" s="6"/>
    </row>
    <row r="2339" spans="1:16" ht="15.75" customHeight="1" x14ac:dyDescent="0.3">
      <c r="A2339" s="49">
        <v>2336</v>
      </c>
      <c r="B2339" s="75" t="s">
        <v>501</v>
      </c>
      <c r="C2339" s="75" t="s">
        <v>314</v>
      </c>
      <c r="D2339" s="78" t="s">
        <v>100</v>
      </c>
      <c r="E2339" s="78" t="s">
        <v>315</v>
      </c>
      <c r="F2339" s="68">
        <v>45919</v>
      </c>
      <c r="G2339" s="69" t="s">
        <v>906</v>
      </c>
      <c r="H2339" s="70">
        <v>0.5</v>
      </c>
      <c r="I2339" s="70"/>
      <c r="J2339" s="70"/>
      <c r="K2339" s="71">
        <v>479999.99999999953</v>
      </c>
      <c r="L2339" s="6" t="s">
        <v>543</v>
      </c>
      <c r="M2339" s="6" t="s">
        <v>517</v>
      </c>
      <c r="N2339" s="6">
        <v>0</v>
      </c>
      <c r="O2339" s="6"/>
      <c r="P2339" s="6"/>
    </row>
    <row r="2340" spans="1:16" ht="15.75" customHeight="1" x14ac:dyDescent="0.3">
      <c r="A2340" s="49">
        <v>2337</v>
      </c>
      <c r="B2340" s="75" t="s">
        <v>474</v>
      </c>
      <c r="C2340" s="75" t="s">
        <v>179</v>
      </c>
      <c r="D2340" s="78" t="s">
        <v>180</v>
      </c>
      <c r="E2340" s="78" t="s">
        <v>1865</v>
      </c>
      <c r="F2340" s="68">
        <v>45919</v>
      </c>
      <c r="G2340" s="69" t="s">
        <v>1632</v>
      </c>
      <c r="H2340" s="70">
        <v>0.6</v>
      </c>
      <c r="I2340" s="70"/>
      <c r="J2340" s="70"/>
      <c r="K2340" s="71">
        <v>39375.000000000073</v>
      </c>
      <c r="L2340" s="6" t="s">
        <v>530</v>
      </c>
      <c r="M2340" s="6" t="s">
        <v>531</v>
      </c>
      <c r="N2340" s="6">
        <v>4</v>
      </c>
      <c r="O2340" s="6"/>
      <c r="P2340" s="6"/>
    </row>
    <row r="2341" spans="1:16" ht="15.75" customHeight="1" x14ac:dyDescent="0.3">
      <c r="A2341" s="49">
        <v>2338</v>
      </c>
      <c r="B2341" s="75" t="s">
        <v>474</v>
      </c>
      <c r="C2341" s="75" t="s">
        <v>179</v>
      </c>
      <c r="D2341" s="78" t="s">
        <v>180</v>
      </c>
      <c r="E2341" s="78" t="s">
        <v>1865</v>
      </c>
      <c r="F2341" s="68">
        <v>45919</v>
      </c>
      <c r="G2341" s="69" t="s">
        <v>1633</v>
      </c>
      <c r="H2341" s="70">
        <v>1</v>
      </c>
      <c r="I2341" s="70"/>
      <c r="J2341" s="70"/>
      <c r="K2341" s="71">
        <v>65625.000000000116</v>
      </c>
      <c r="L2341" s="6" t="s">
        <v>530</v>
      </c>
      <c r="M2341" s="6" t="s">
        <v>531</v>
      </c>
      <c r="N2341" s="6">
        <v>1</v>
      </c>
      <c r="O2341" s="6"/>
      <c r="P2341" s="6"/>
    </row>
    <row r="2342" spans="1:16" ht="15.75" customHeight="1" x14ac:dyDescent="0.3">
      <c r="A2342" s="49">
        <v>2339</v>
      </c>
      <c r="B2342" s="75" t="s">
        <v>474</v>
      </c>
      <c r="C2342" s="75" t="s">
        <v>179</v>
      </c>
      <c r="D2342" s="78" t="s">
        <v>180</v>
      </c>
      <c r="E2342" s="78" t="s">
        <v>1865</v>
      </c>
      <c r="F2342" s="68">
        <v>45919</v>
      </c>
      <c r="G2342" s="69" t="s">
        <v>1634</v>
      </c>
      <c r="H2342" s="70">
        <v>1</v>
      </c>
      <c r="I2342" s="70"/>
      <c r="J2342" s="70"/>
      <c r="K2342" s="71">
        <v>65625.000000000116</v>
      </c>
      <c r="L2342" s="6" t="s">
        <v>530</v>
      </c>
      <c r="M2342" s="6" t="s">
        <v>531</v>
      </c>
      <c r="N2342" s="6">
        <v>1</v>
      </c>
      <c r="O2342" s="6"/>
      <c r="P2342" s="6"/>
    </row>
    <row r="2343" spans="1:16" ht="15.75" customHeight="1" x14ac:dyDescent="0.3">
      <c r="A2343" s="49">
        <v>2340</v>
      </c>
      <c r="B2343" s="75" t="s">
        <v>474</v>
      </c>
      <c r="C2343" s="75" t="s">
        <v>146</v>
      </c>
      <c r="D2343" s="78" t="s">
        <v>100</v>
      </c>
      <c r="E2343" s="78" t="s">
        <v>1866</v>
      </c>
      <c r="F2343" s="68">
        <v>45919</v>
      </c>
      <c r="G2343" s="69" t="s">
        <v>451</v>
      </c>
      <c r="H2343" s="70">
        <v>0.6</v>
      </c>
      <c r="I2343" s="70"/>
      <c r="J2343" s="70"/>
      <c r="K2343" s="71">
        <v>105000.00000000019</v>
      </c>
      <c r="L2343" s="6" t="s">
        <v>519</v>
      </c>
      <c r="M2343" s="6" t="s">
        <v>531</v>
      </c>
      <c r="N2343" s="6">
        <v>1</v>
      </c>
      <c r="O2343" s="6"/>
      <c r="P2343" s="6"/>
    </row>
    <row r="2344" spans="1:16" ht="15.75" customHeight="1" x14ac:dyDescent="0.3">
      <c r="A2344" s="49">
        <v>2341</v>
      </c>
      <c r="B2344" s="75" t="s">
        <v>497</v>
      </c>
      <c r="C2344" s="75" t="s">
        <v>125</v>
      </c>
      <c r="D2344" s="78" t="s">
        <v>102</v>
      </c>
      <c r="E2344" s="78" t="s">
        <v>1867</v>
      </c>
      <c r="F2344" s="68">
        <v>45920</v>
      </c>
      <c r="G2344" s="69" t="s">
        <v>415</v>
      </c>
      <c r="H2344" s="70">
        <v>6</v>
      </c>
      <c r="I2344" s="70"/>
      <c r="J2344" s="70"/>
      <c r="K2344" s="71">
        <v>114137.50000000032</v>
      </c>
      <c r="L2344" s="6" t="s">
        <v>509</v>
      </c>
      <c r="M2344" s="74" t="s">
        <v>510</v>
      </c>
      <c r="N2344" s="6">
        <v>2</v>
      </c>
      <c r="O2344" s="6"/>
      <c r="P2344" s="6"/>
    </row>
    <row r="2345" spans="1:16" ht="15.75" customHeight="1" x14ac:dyDescent="0.3">
      <c r="A2345" s="49">
        <v>2342</v>
      </c>
      <c r="B2345" s="75" t="s">
        <v>497</v>
      </c>
      <c r="C2345" s="75" t="s">
        <v>138</v>
      </c>
      <c r="D2345" s="78" t="s">
        <v>100</v>
      </c>
      <c r="E2345" s="78" t="s">
        <v>1868</v>
      </c>
      <c r="F2345" s="68">
        <v>45920</v>
      </c>
      <c r="G2345" s="69" t="s">
        <v>415</v>
      </c>
      <c r="H2345" s="70">
        <v>1</v>
      </c>
      <c r="I2345" s="70"/>
      <c r="J2345" s="70"/>
      <c r="K2345" s="71">
        <v>64687.500000000182</v>
      </c>
      <c r="L2345" s="6" t="s">
        <v>554</v>
      </c>
      <c r="M2345" s="6" t="s">
        <v>517</v>
      </c>
      <c r="N2345" s="6">
        <v>0</v>
      </c>
      <c r="O2345" s="6"/>
      <c r="P2345" s="6"/>
    </row>
    <row r="2346" spans="1:16" ht="15.75" customHeight="1" x14ac:dyDescent="0.3">
      <c r="A2346" s="49">
        <v>2343</v>
      </c>
      <c r="B2346" s="75" t="s">
        <v>430</v>
      </c>
      <c r="C2346" s="75" t="s">
        <v>84</v>
      </c>
      <c r="D2346" s="78" t="s">
        <v>79</v>
      </c>
      <c r="E2346" s="78" t="s">
        <v>1869</v>
      </c>
      <c r="F2346" s="68">
        <v>45919</v>
      </c>
      <c r="G2346" s="69" t="s">
        <v>443</v>
      </c>
      <c r="H2346" s="70">
        <v>13</v>
      </c>
      <c r="I2346" s="70"/>
      <c r="J2346" s="70"/>
      <c r="K2346" s="71">
        <v>58770.833333333394</v>
      </c>
      <c r="L2346" s="6" t="s">
        <v>516</v>
      </c>
      <c r="M2346" s="6" t="s">
        <v>517</v>
      </c>
      <c r="N2346" s="6">
        <v>0</v>
      </c>
      <c r="O2346" s="6"/>
      <c r="P2346" s="6"/>
    </row>
    <row r="2347" spans="1:16" ht="15.75" customHeight="1" x14ac:dyDescent="0.3">
      <c r="A2347" s="49">
        <v>2344</v>
      </c>
      <c r="B2347" s="75" t="s">
        <v>430</v>
      </c>
      <c r="C2347" s="75" t="s">
        <v>234</v>
      </c>
      <c r="D2347" s="78" t="s">
        <v>26</v>
      </c>
      <c r="E2347" s="78" t="s">
        <v>1870</v>
      </c>
      <c r="F2347" s="68">
        <v>45919</v>
      </c>
      <c r="G2347" s="69" t="s">
        <v>1446</v>
      </c>
      <c r="H2347" s="70">
        <v>11</v>
      </c>
      <c r="I2347" s="70"/>
      <c r="J2347" s="70"/>
      <c r="K2347" s="71">
        <v>319687.50000000035</v>
      </c>
      <c r="L2347" s="6" t="s">
        <v>504</v>
      </c>
      <c r="M2347" s="6" t="s">
        <v>505</v>
      </c>
      <c r="N2347" s="6">
        <v>6</v>
      </c>
      <c r="O2347" s="6"/>
      <c r="P2347" s="6"/>
    </row>
    <row r="2348" spans="1:16" ht="15.75" customHeight="1" x14ac:dyDescent="0.3">
      <c r="A2348" s="49">
        <v>2345</v>
      </c>
      <c r="B2348" s="75" t="s">
        <v>490</v>
      </c>
      <c r="C2348" s="75" t="s">
        <v>125</v>
      </c>
      <c r="D2348" s="78" t="s">
        <v>102</v>
      </c>
      <c r="E2348" s="78" t="s">
        <v>1871</v>
      </c>
      <c r="F2348" s="68">
        <v>45918</v>
      </c>
      <c r="G2348" s="69" t="s">
        <v>415</v>
      </c>
      <c r="H2348" s="70">
        <v>9</v>
      </c>
      <c r="I2348" s="70"/>
      <c r="J2348" s="70"/>
      <c r="K2348" s="71">
        <v>163762.49999999953</v>
      </c>
      <c r="L2348" s="6" t="s">
        <v>526</v>
      </c>
      <c r="M2348" s="6" t="s">
        <v>1334</v>
      </c>
      <c r="N2348" s="6">
        <v>0</v>
      </c>
      <c r="O2348" s="6"/>
      <c r="P2348" s="6"/>
    </row>
    <row r="2349" spans="1:16" ht="15.75" customHeight="1" x14ac:dyDescent="0.3">
      <c r="A2349" s="49">
        <v>2346</v>
      </c>
      <c r="B2349" s="75" t="s">
        <v>490</v>
      </c>
      <c r="C2349" s="75" t="s">
        <v>392</v>
      </c>
      <c r="D2349" s="78" t="s">
        <v>393</v>
      </c>
      <c r="E2349" s="78" t="s">
        <v>394</v>
      </c>
      <c r="F2349" s="68">
        <v>45918</v>
      </c>
      <c r="G2349" s="69" t="s">
        <v>767</v>
      </c>
      <c r="H2349" s="70">
        <v>0.3</v>
      </c>
      <c r="I2349" s="70"/>
      <c r="J2349" s="70"/>
      <c r="K2349" s="71">
        <v>296999.99999999913</v>
      </c>
      <c r="L2349" s="6" t="s">
        <v>513</v>
      </c>
      <c r="M2349" s="6" t="s">
        <v>580</v>
      </c>
      <c r="N2349" s="6">
        <v>30</v>
      </c>
      <c r="O2349" s="6"/>
      <c r="P2349" s="6"/>
    </row>
    <row r="2350" spans="1:16" ht="15.75" customHeight="1" x14ac:dyDescent="0.3">
      <c r="A2350" s="49">
        <v>2347</v>
      </c>
      <c r="B2350" s="75" t="s">
        <v>482</v>
      </c>
      <c r="C2350" s="75" t="s">
        <v>164</v>
      </c>
      <c r="D2350" s="78" t="s">
        <v>100</v>
      </c>
      <c r="E2350" s="78" t="s">
        <v>1872</v>
      </c>
      <c r="F2350" s="68">
        <v>45920</v>
      </c>
      <c r="G2350" s="69" t="s">
        <v>415</v>
      </c>
      <c r="H2350" s="70">
        <v>1</v>
      </c>
      <c r="I2350" s="70"/>
      <c r="J2350" s="70"/>
      <c r="K2350" s="71">
        <v>502499.99999999808</v>
      </c>
      <c r="L2350" s="6" t="s">
        <v>530</v>
      </c>
      <c r="M2350" s="6" t="s">
        <v>593</v>
      </c>
      <c r="N2350" s="6">
        <v>0</v>
      </c>
      <c r="O2350" s="6"/>
      <c r="P2350" s="6"/>
    </row>
    <row r="2351" spans="1:16" ht="15.75" customHeight="1" x14ac:dyDescent="0.3">
      <c r="A2351" s="49">
        <v>2348</v>
      </c>
      <c r="B2351" s="75" t="s">
        <v>482</v>
      </c>
      <c r="C2351" s="75" t="s">
        <v>179</v>
      </c>
      <c r="D2351" s="78" t="s">
        <v>180</v>
      </c>
      <c r="E2351" s="78" t="s">
        <v>1873</v>
      </c>
      <c r="F2351" s="68">
        <v>45920</v>
      </c>
      <c r="G2351" s="69" t="s">
        <v>1632</v>
      </c>
      <c r="H2351" s="70">
        <v>0.8</v>
      </c>
      <c r="I2351" s="70"/>
      <c r="J2351" s="70"/>
      <c r="K2351" s="71">
        <v>50249.999999999811</v>
      </c>
      <c r="L2351" s="6" t="s">
        <v>530</v>
      </c>
      <c r="M2351" s="6" t="s">
        <v>593</v>
      </c>
      <c r="N2351" s="6">
        <v>10</v>
      </c>
      <c r="O2351" s="6"/>
      <c r="P2351" s="6"/>
    </row>
    <row r="2352" spans="1:16" ht="15.75" customHeight="1" x14ac:dyDescent="0.3">
      <c r="A2352" s="49">
        <v>2349</v>
      </c>
      <c r="B2352" s="75" t="s">
        <v>482</v>
      </c>
      <c r="C2352" s="75" t="s">
        <v>179</v>
      </c>
      <c r="D2352" s="78" t="s">
        <v>180</v>
      </c>
      <c r="E2352" s="78" t="s">
        <v>1873</v>
      </c>
      <c r="F2352" s="68">
        <v>45920</v>
      </c>
      <c r="G2352" s="69" t="s">
        <v>1632</v>
      </c>
      <c r="H2352" s="70">
        <v>0.2</v>
      </c>
      <c r="I2352" s="70"/>
      <c r="J2352" s="70"/>
      <c r="K2352" s="71">
        <v>12562.499999999953</v>
      </c>
      <c r="L2352" s="6" t="s">
        <v>530</v>
      </c>
      <c r="M2352" s="6" t="s">
        <v>593</v>
      </c>
      <c r="N2352" s="6">
        <v>0</v>
      </c>
      <c r="O2352" s="6"/>
      <c r="P2352" s="6"/>
    </row>
    <row r="2353" spans="1:16" ht="15.75" customHeight="1" x14ac:dyDescent="0.3">
      <c r="A2353" s="49">
        <v>2350</v>
      </c>
      <c r="B2353" s="75" t="s">
        <v>499</v>
      </c>
      <c r="C2353" s="75" t="s">
        <v>239</v>
      </c>
      <c r="D2353" s="78" t="s">
        <v>100</v>
      </c>
      <c r="E2353" s="78" t="s">
        <v>1874</v>
      </c>
      <c r="F2353" s="68">
        <v>45919</v>
      </c>
      <c r="G2353" s="69" t="s">
        <v>435</v>
      </c>
      <c r="H2353" s="70">
        <v>100</v>
      </c>
      <c r="I2353" s="70"/>
      <c r="J2353" s="70"/>
      <c r="K2353" s="71">
        <v>266666.6666666664</v>
      </c>
      <c r="L2353" s="6" t="s">
        <v>680</v>
      </c>
      <c r="M2353" s="6" t="s">
        <v>505</v>
      </c>
      <c r="N2353" s="6">
        <v>1</v>
      </c>
      <c r="O2353" s="6"/>
      <c r="P2353" s="6"/>
    </row>
    <row r="2354" spans="1:16" ht="15.75" customHeight="1" x14ac:dyDescent="0.3">
      <c r="A2354" s="49">
        <v>2351</v>
      </c>
      <c r="B2354" s="75" t="s">
        <v>499</v>
      </c>
      <c r="C2354" s="75" t="s">
        <v>138</v>
      </c>
      <c r="D2354" s="78" t="s">
        <v>100</v>
      </c>
      <c r="E2354" s="78" t="s">
        <v>1875</v>
      </c>
      <c r="F2354" s="68">
        <v>45919</v>
      </c>
      <c r="G2354" s="69" t="s">
        <v>415</v>
      </c>
      <c r="H2354" s="70">
        <v>6</v>
      </c>
      <c r="I2354" s="70"/>
      <c r="J2354" s="70"/>
      <c r="K2354" s="71">
        <v>359999.99999999965</v>
      </c>
      <c r="L2354" s="6" t="s">
        <v>516</v>
      </c>
      <c r="M2354" s="6" t="s">
        <v>517</v>
      </c>
      <c r="N2354" s="6">
        <v>0.1</v>
      </c>
      <c r="O2354" s="6"/>
      <c r="P2354" s="6"/>
    </row>
    <row r="2355" spans="1:16" ht="15.75" customHeight="1" x14ac:dyDescent="0.3">
      <c r="A2355" s="49">
        <v>2352</v>
      </c>
      <c r="B2355" s="75" t="s">
        <v>499</v>
      </c>
      <c r="C2355" s="75" t="s">
        <v>239</v>
      </c>
      <c r="D2355" s="78" t="s">
        <v>100</v>
      </c>
      <c r="E2355" s="78" t="s">
        <v>1874</v>
      </c>
      <c r="F2355" s="68">
        <v>45920</v>
      </c>
      <c r="G2355" s="69" t="s">
        <v>435</v>
      </c>
      <c r="H2355" s="70">
        <v>54</v>
      </c>
      <c r="I2355" s="70"/>
      <c r="J2355" s="70"/>
      <c r="K2355" s="71">
        <v>143999.99999999985</v>
      </c>
      <c r="L2355" s="6" t="s">
        <v>680</v>
      </c>
      <c r="M2355" s="6" t="s">
        <v>505</v>
      </c>
      <c r="N2355" s="6">
        <v>1</v>
      </c>
      <c r="O2355" s="6"/>
      <c r="P2355" s="6"/>
    </row>
    <row r="2356" spans="1:16" ht="15.75" customHeight="1" x14ac:dyDescent="0.3">
      <c r="A2356" s="49">
        <v>2353</v>
      </c>
      <c r="B2356" s="75" t="s">
        <v>499</v>
      </c>
      <c r="C2356" s="75" t="s">
        <v>138</v>
      </c>
      <c r="D2356" s="78" t="s">
        <v>100</v>
      </c>
      <c r="E2356" s="78" t="s">
        <v>1875</v>
      </c>
      <c r="F2356" s="68">
        <v>45920</v>
      </c>
      <c r="G2356" s="69" t="s">
        <v>415</v>
      </c>
      <c r="H2356" s="70">
        <v>4</v>
      </c>
      <c r="I2356" s="70"/>
      <c r="J2356" s="70"/>
      <c r="K2356" s="71">
        <v>239999.99999999977</v>
      </c>
      <c r="L2356" s="6" t="s">
        <v>516</v>
      </c>
      <c r="M2356" s="6" t="s">
        <v>517</v>
      </c>
      <c r="N2356" s="6">
        <v>0</v>
      </c>
      <c r="O2356" s="6"/>
      <c r="P2356" s="6"/>
    </row>
    <row r="2357" spans="1:16" ht="15.75" customHeight="1" x14ac:dyDescent="0.3">
      <c r="A2357" s="49">
        <v>2354</v>
      </c>
      <c r="B2357" s="75" t="s">
        <v>459</v>
      </c>
      <c r="C2357" s="75" t="s">
        <v>392</v>
      </c>
      <c r="D2357" s="78" t="s">
        <v>393</v>
      </c>
      <c r="E2357" s="78" t="s">
        <v>394</v>
      </c>
      <c r="F2357" s="68">
        <v>45919</v>
      </c>
      <c r="G2357" s="69" t="s">
        <v>767</v>
      </c>
      <c r="H2357" s="70">
        <v>0.3</v>
      </c>
      <c r="I2357" s="70"/>
      <c r="J2357" s="70"/>
      <c r="K2357" s="71">
        <v>306000.00000000116</v>
      </c>
      <c r="L2357" s="6" t="s">
        <v>513</v>
      </c>
      <c r="M2357" s="6" t="s">
        <v>514</v>
      </c>
      <c r="N2357" s="6">
        <v>18</v>
      </c>
      <c r="O2357" s="6"/>
      <c r="P2357" s="6"/>
    </row>
    <row r="2358" spans="1:16" ht="15.75" customHeight="1" x14ac:dyDescent="0.3">
      <c r="A2358" s="49">
        <v>2355</v>
      </c>
      <c r="B2358" s="75" t="s">
        <v>459</v>
      </c>
      <c r="C2358" s="75" t="s">
        <v>138</v>
      </c>
      <c r="D2358" s="78" t="s">
        <v>100</v>
      </c>
      <c r="E2358" s="78" t="s">
        <v>1876</v>
      </c>
      <c r="F2358" s="68">
        <v>45919</v>
      </c>
      <c r="G2358" s="69" t="s">
        <v>415</v>
      </c>
      <c r="H2358" s="70">
        <v>0.5</v>
      </c>
      <c r="I2358" s="70"/>
      <c r="J2358" s="70"/>
      <c r="K2358" s="71">
        <v>31875.00000000012</v>
      </c>
      <c r="L2358" s="6" t="s">
        <v>513</v>
      </c>
      <c r="M2358" s="6" t="s">
        <v>505</v>
      </c>
      <c r="N2358" s="6">
        <v>5</v>
      </c>
      <c r="O2358" s="6"/>
      <c r="P2358" s="6"/>
    </row>
    <row r="2359" spans="1:16" ht="15.75" customHeight="1" x14ac:dyDescent="0.3">
      <c r="A2359" s="49">
        <v>2356</v>
      </c>
      <c r="B2359" s="75" t="s">
        <v>459</v>
      </c>
      <c r="C2359" s="75" t="s">
        <v>392</v>
      </c>
      <c r="D2359" s="78" t="s">
        <v>393</v>
      </c>
      <c r="E2359" s="78" t="s">
        <v>394</v>
      </c>
      <c r="F2359" s="68">
        <v>45920</v>
      </c>
      <c r="G2359" s="69" t="s">
        <v>767</v>
      </c>
      <c r="H2359" s="70">
        <v>0.2</v>
      </c>
      <c r="I2359" s="70"/>
      <c r="J2359" s="70"/>
      <c r="K2359" s="71">
        <v>204000.00000000076</v>
      </c>
      <c r="L2359" s="6" t="s">
        <v>513</v>
      </c>
      <c r="M2359" s="6" t="s">
        <v>514</v>
      </c>
      <c r="N2359" s="6">
        <v>6</v>
      </c>
      <c r="O2359" s="6"/>
      <c r="P2359" s="6"/>
    </row>
    <row r="2360" spans="1:16" ht="15.75" customHeight="1" x14ac:dyDescent="0.3">
      <c r="A2360" s="49">
        <v>2357</v>
      </c>
      <c r="B2360" s="75" t="s">
        <v>459</v>
      </c>
      <c r="C2360" s="75" t="s">
        <v>138</v>
      </c>
      <c r="D2360" s="78" t="s">
        <v>100</v>
      </c>
      <c r="E2360" s="78" t="s">
        <v>1877</v>
      </c>
      <c r="F2360" s="68">
        <v>45920</v>
      </c>
      <c r="G2360" s="69" t="s">
        <v>415</v>
      </c>
      <c r="H2360" s="70">
        <v>0.5</v>
      </c>
      <c r="I2360" s="70"/>
      <c r="J2360" s="70"/>
      <c r="K2360" s="71">
        <v>31875.00000000012</v>
      </c>
      <c r="L2360" s="6" t="s">
        <v>513</v>
      </c>
      <c r="M2360" s="6" t="s">
        <v>505</v>
      </c>
      <c r="N2360" s="6">
        <v>5</v>
      </c>
      <c r="O2360" s="6"/>
      <c r="P2360" s="6"/>
    </row>
    <row r="2361" spans="1:16" ht="15.75" customHeight="1" x14ac:dyDescent="0.3">
      <c r="A2361" s="49">
        <v>2358</v>
      </c>
      <c r="B2361" s="75" t="s">
        <v>501</v>
      </c>
      <c r="C2361" s="75" t="s">
        <v>209</v>
      </c>
      <c r="D2361" s="78" t="s">
        <v>102</v>
      </c>
      <c r="E2361" s="78" t="s">
        <v>1878</v>
      </c>
      <c r="F2361" s="68">
        <v>45920</v>
      </c>
      <c r="G2361" s="69" t="s">
        <v>466</v>
      </c>
      <c r="H2361" s="70">
        <v>6</v>
      </c>
      <c r="I2361" s="70"/>
      <c r="J2361" s="70"/>
      <c r="K2361" s="71">
        <v>100999.9999999999</v>
      </c>
      <c r="L2361" s="6" t="s">
        <v>526</v>
      </c>
      <c r="M2361" s="6" t="s">
        <v>736</v>
      </c>
      <c r="N2361" s="6">
        <v>0</v>
      </c>
      <c r="O2361" s="6"/>
      <c r="P2361" s="6"/>
    </row>
    <row r="2362" spans="1:16" ht="15.75" customHeight="1" x14ac:dyDescent="0.3">
      <c r="A2362" s="49">
        <v>2359</v>
      </c>
      <c r="B2362" s="75" t="s">
        <v>501</v>
      </c>
      <c r="C2362" s="75" t="s">
        <v>127</v>
      </c>
      <c r="D2362" s="78" t="s">
        <v>102</v>
      </c>
      <c r="E2362" s="78" t="s">
        <v>1879</v>
      </c>
      <c r="F2362" s="68">
        <v>45920</v>
      </c>
      <c r="G2362" s="69" t="s">
        <v>415</v>
      </c>
      <c r="H2362" s="70">
        <v>4</v>
      </c>
      <c r="I2362" s="70"/>
      <c r="J2362" s="70"/>
      <c r="K2362" s="71">
        <v>159999.99999999985</v>
      </c>
      <c r="L2362" s="6" t="s">
        <v>526</v>
      </c>
      <c r="M2362" s="6" t="s">
        <v>736</v>
      </c>
      <c r="N2362" s="6">
        <v>0</v>
      </c>
      <c r="O2362" s="6"/>
      <c r="P2362" s="6"/>
    </row>
    <row r="2363" spans="1:16" ht="15.75" customHeight="1" x14ac:dyDescent="0.3">
      <c r="A2363" s="49">
        <v>2360</v>
      </c>
      <c r="B2363" s="75" t="s">
        <v>501</v>
      </c>
      <c r="C2363" s="75" t="s">
        <v>502</v>
      </c>
      <c r="D2363" s="78" t="s">
        <v>100</v>
      </c>
      <c r="E2363" s="78" t="s">
        <v>1880</v>
      </c>
      <c r="F2363" s="68">
        <v>45920</v>
      </c>
      <c r="G2363" s="69" t="s">
        <v>426</v>
      </c>
      <c r="H2363" s="70">
        <v>3</v>
      </c>
      <c r="I2363" s="70"/>
      <c r="J2363" s="70"/>
      <c r="K2363" s="71">
        <v>119999.99999999988</v>
      </c>
      <c r="L2363" s="6" t="s">
        <v>543</v>
      </c>
      <c r="M2363" s="6" t="s">
        <v>517</v>
      </c>
      <c r="N2363" s="6">
        <v>0</v>
      </c>
      <c r="O2363" s="6"/>
      <c r="P2363" s="6"/>
    </row>
    <row r="2364" spans="1:16" ht="15.75" customHeight="1" x14ac:dyDescent="0.3">
      <c r="A2364" s="49">
        <v>2361</v>
      </c>
      <c r="B2364" s="75" t="s">
        <v>444</v>
      </c>
      <c r="C2364" s="75" t="s">
        <v>233</v>
      </c>
      <c r="D2364" s="78" t="s">
        <v>26</v>
      </c>
      <c r="E2364" s="78" t="s">
        <v>1881</v>
      </c>
      <c r="F2364" s="68">
        <v>45920</v>
      </c>
      <c r="G2364" s="69" t="s">
        <v>1435</v>
      </c>
      <c r="H2364" s="70">
        <v>5</v>
      </c>
      <c r="I2364" s="70"/>
      <c r="J2364" s="70"/>
      <c r="K2364" s="71">
        <v>161718.75000000044</v>
      </c>
      <c r="L2364" s="6" t="s">
        <v>558</v>
      </c>
      <c r="M2364" s="6" t="s">
        <v>514</v>
      </c>
      <c r="N2364" s="6">
        <v>3</v>
      </c>
      <c r="O2364" s="6"/>
      <c r="P2364" s="6"/>
    </row>
    <row r="2365" spans="1:16" ht="15.75" customHeight="1" x14ac:dyDescent="0.3">
      <c r="A2365" s="49">
        <v>2362</v>
      </c>
      <c r="B2365" s="75" t="s">
        <v>444</v>
      </c>
      <c r="C2365" s="75" t="s">
        <v>234</v>
      </c>
      <c r="D2365" s="78" t="s">
        <v>26</v>
      </c>
      <c r="E2365" s="78" t="s">
        <v>1882</v>
      </c>
      <c r="F2365" s="68">
        <v>45920</v>
      </c>
      <c r="G2365" s="69" t="s">
        <v>1446</v>
      </c>
      <c r="H2365" s="70">
        <v>6</v>
      </c>
      <c r="I2365" s="70"/>
      <c r="J2365" s="70"/>
      <c r="K2365" s="71">
        <v>194062.50000000052</v>
      </c>
      <c r="L2365" s="6" t="s">
        <v>558</v>
      </c>
      <c r="M2365" s="6" t="s">
        <v>514</v>
      </c>
      <c r="N2365" s="6">
        <v>0</v>
      </c>
      <c r="O2365" s="6"/>
      <c r="P2365" s="6"/>
    </row>
    <row r="2366" spans="1:16" ht="15.75" customHeight="1" x14ac:dyDescent="0.3">
      <c r="A2366" s="49">
        <v>2363</v>
      </c>
      <c r="B2366" s="75" t="s">
        <v>444</v>
      </c>
      <c r="C2366" s="75" t="s">
        <v>233</v>
      </c>
      <c r="D2366" s="78" t="s">
        <v>26</v>
      </c>
      <c r="E2366" s="78" t="s">
        <v>1881</v>
      </c>
      <c r="F2366" s="68">
        <v>45920</v>
      </c>
      <c r="G2366" s="69" t="s">
        <v>1596</v>
      </c>
      <c r="H2366" s="70">
        <v>6</v>
      </c>
      <c r="I2366" s="70"/>
      <c r="J2366" s="70"/>
      <c r="K2366" s="71">
        <v>172500.00000000047</v>
      </c>
      <c r="L2366" s="6" t="s">
        <v>545</v>
      </c>
      <c r="M2366" s="6" t="s">
        <v>514</v>
      </c>
      <c r="N2366" s="6">
        <v>3</v>
      </c>
      <c r="O2366" s="6"/>
      <c r="P2366" s="6"/>
    </row>
    <row r="2367" spans="1:16" ht="15.75" customHeight="1" x14ac:dyDescent="0.3">
      <c r="A2367" s="49">
        <v>2364</v>
      </c>
      <c r="B2367" s="75" t="s">
        <v>444</v>
      </c>
      <c r="C2367" s="75" t="s">
        <v>84</v>
      </c>
      <c r="D2367" s="78" t="s">
        <v>79</v>
      </c>
      <c r="E2367" s="78" t="s">
        <v>1883</v>
      </c>
      <c r="F2367" s="68">
        <v>45920</v>
      </c>
      <c r="G2367" s="69" t="s">
        <v>443</v>
      </c>
      <c r="H2367" s="70">
        <v>12</v>
      </c>
      <c r="I2367" s="70"/>
      <c r="J2367" s="70"/>
      <c r="K2367" s="71">
        <v>60375.000000000167</v>
      </c>
      <c r="L2367" s="6" t="s">
        <v>543</v>
      </c>
      <c r="M2367" s="6" t="s">
        <v>517</v>
      </c>
      <c r="N2367" s="6">
        <v>0</v>
      </c>
      <c r="O2367" s="6"/>
      <c r="P2367" s="6"/>
    </row>
    <row r="2368" spans="1:16" ht="15.75" customHeight="1" x14ac:dyDescent="0.3">
      <c r="A2368" s="49">
        <v>2365</v>
      </c>
      <c r="B2368" s="75" t="s">
        <v>471</v>
      </c>
      <c r="C2368" s="75" t="s">
        <v>138</v>
      </c>
      <c r="D2368" s="78" t="s">
        <v>100</v>
      </c>
      <c r="E2368" s="78" t="s">
        <v>1884</v>
      </c>
      <c r="F2368" s="68">
        <v>45920</v>
      </c>
      <c r="G2368" s="69" t="s">
        <v>415</v>
      </c>
      <c r="H2368" s="70">
        <v>4</v>
      </c>
      <c r="I2368" s="70"/>
      <c r="J2368" s="70"/>
      <c r="K2368" s="71">
        <v>258750.00000000073</v>
      </c>
      <c r="L2368" s="6" t="s">
        <v>516</v>
      </c>
      <c r="M2368" s="6" t="s">
        <v>517</v>
      </c>
      <c r="N2368" s="6">
        <v>0</v>
      </c>
      <c r="O2368" s="6"/>
      <c r="P2368" s="6"/>
    </row>
    <row r="2369" spans="1:16" ht="15.75" customHeight="1" x14ac:dyDescent="0.3">
      <c r="A2369" s="49">
        <v>2366</v>
      </c>
      <c r="B2369" s="75" t="s">
        <v>463</v>
      </c>
      <c r="C2369" s="75" t="s">
        <v>207</v>
      </c>
      <c r="D2369" s="78" t="s">
        <v>102</v>
      </c>
      <c r="E2369" s="78" t="s">
        <v>1885</v>
      </c>
      <c r="F2369" s="68">
        <v>45920</v>
      </c>
      <c r="G2369" s="69" t="s">
        <v>466</v>
      </c>
      <c r="H2369" s="70">
        <v>6</v>
      </c>
      <c r="I2369" s="70"/>
      <c r="J2369" s="70"/>
      <c r="K2369" s="71">
        <v>251249.99999999904</v>
      </c>
      <c r="L2369" s="6" t="s">
        <v>526</v>
      </c>
      <c r="M2369" s="6" t="s">
        <v>1677</v>
      </c>
      <c r="N2369" s="6">
        <v>0</v>
      </c>
      <c r="O2369" s="6"/>
      <c r="P2369" s="6"/>
    </row>
    <row r="2370" spans="1:16" ht="15.75" customHeight="1" x14ac:dyDescent="0.3">
      <c r="A2370" s="49">
        <v>2367</v>
      </c>
      <c r="B2370" s="75" t="s">
        <v>463</v>
      </c>
      <c r="C2370" s="75" t="s">
        <v>233</v>
      </c>
      <c r="D2370" s="78" t="s">
        <v>26</v>
      </c>
      <c r="E2370" s="78" t="s">
        <v>1886</v>
      </c>
      <c r="F2370" s="68">
        <v>45920</v>
      </c>
      <c r="G2370" s="69" t="s">
        <v>1435</v>
      </c>
      <c r="H2370" s="70">
        <v>4</v>
      </c>
      <c r="I2370" s="70"/>
      <c r="J2370" s="70"/>
      <c r="K2370" s="71">
        <v>125624.99999999952</v>
      </c>
      <c r="L2370" s="6" t="s">
        <v>558</v>
      </c>
      <c r="M2370" s="6" t="s">
        <v>514</v>
      </c>
      <c r="N2370" s="6">
        <v>3</v>
      </c>
      <c r="O2370" s="6"/>
      <c r="P2370" s="6"/>
    </row>
    <row r="2371" spans="1:16" ht="15.75" customHeight="1" x14ac:dyDescent="0.3">
      <c r="A2371" s="49">
        <v>2368</v>
      </c>
      <c r="B2371" s="75" t="s">
        <v>413</v>
      </c>
      <c r="C2371" s="75" t="s">
        <v>138</v>
      </c>
      <c r="D2371" s="78" t="s">
        <v>100</v>
      </c>
      <c r="E2371" s="78" t="s">
        <v>1887</v>
      </c>
      <c r="F2371" s="68">
        <v>45920</v>
      </c>
      <c r="G2371" s="69" t="s">
        <v>415</v>
      </c>
      <c r="H2371" s="70">
        <v>1</v>
      </c>
      <c r="I2371" s="70"/>
      <c r="J2371" s="70"/>
      <c r="K2371" s="71">
        <v>61874.999999999818</v>
      </c>
      <c r="L2371" s="6" t="s">
        <v>554</v>
      </c>
      <c r="M2371" s="6" t="s">
        <v>517</v>
      </c>
      <c r="N2371" s="6">
        <v>1</v>
      </c>
      <c r="O2371" s="6"/>
      <c r="P2371" s="6"/>
    </row>
    <row r="2372" spans="1:16" ht="15.75" customHeight="1" x14ac:dyDescent="0.3">
      <c r="A2372" s="49">
        <v>2369</v>
      </c>
      <c r="B2372" s="75" t="s">
        <v>490</v>
      </c>
      <c r="C2372" s="75" t="s">
        <v>84</v>
      </c>
      <c r="D2372" s="78" t="s">
        <v>79</v>
      </c>
      <c r="E2372" s="78" t="s">
        <v>1888</v>
      </c>
      <c r="F2372" s="68">
        <v>45920</v>
      </c>
      <c r="G2372" s="69" t="s">
        <v>443</v>
      </c>
      <c r="H2372" s="70">
        <v>15</v>
      </c>
      <c r="I2372" s="70"/>
      <c r="J2372" s="70"/>
      <c r="K2372" s="71">
        <v>72187.499999999796</v>
      </c>
      <c r="L2372" s="6" t="s">
        <v>516</v>
      </c>
      <c r="M2372" s="6" t="s">
        <v>517</v>
      </c>
      <c r="N2372" s="6">
        <v>0</v>
      </c>
      <c r="O2372" s="6"/>
      <c r="P2372" s="6"/>
    </row>
    <row r="2373" spans="1:16" ht="15.75" customHeight="1" x14ac:dyDescent="0.3">
      <c r="A2373" s="49">
        <v>2370</v>
      </c>
      <c r="B2373" s="75" t="s">
        <v>490</v>
      </c>
      <c r="C2373" s="75" t="s">
        <v>233</v>
      </c>
      <c r="D2373" s="78" t="s">
        <v>26</v>
      </c>
      <c r="E2373" s="78" t="s">
        <v>247</v>
      </c>
      <c r="F2373" s="68">
        <v>45920</v>
      </c>
      <c r="G2373" s="69" t="s">
        <v>1596</v>
      </c>
      <c r="H2373" s="70">
        <v>10</v>
      </c>
      <c r="I2373" s="70"/>
      <c r="J2373" s="70"/>
      <c r="K2373" s="71">
        <v>274999.99999999919</v>
      </c>
      <c r="L2373" s="6" t="s">
        <v>545</v>
      </c>
      <c r="M2373" s="6" t="s">
        <v>537</v>
      </c>
      <c r="N2373" s="6">
        <v>0</v>
      </c>
      <c r="O2373" s="6"/>
      <c r="P2373" s="6"/>
    </row>
    <row r="2374" spans="1:16" ht="15.75" customHeight="1" x14ac:dyDescent="0.3">
      <c r="A2374" s="49">
        <v>2371</v>
      </c>
      <c r="B2374" s="75" t="s">
        <v>430</v>
      </c>
      <c r="C2374" s="75" t="s">
        <v>595</v>
      </c>
      <c r="D2374" s="78" t="s">
        <v>102</v>
      </c>
      <c r="E2374" s="78" t="s">
        <v>1889</v>
      </c>
      <c r="F2374" s="68">
        <v>45920</v>
      </c>
      <c r="G2374" s="69" t="s">
        <v>415</v>
      </c>
      <c r="H2374" s="70">
        <v>51</v>
      </c>
      <c r="I2374" s="70"/>
      <c r="J2374" s="70"/>
      <c r="K2374" s="71">
        <v>263500.00000000029</v>
      </c>
      <c r="L2374" s="6" t="s">
        <v>507</v>
      </c>
      <c r="M2374" s="6" t="s">
        <v>505</v>
      </c>
      <c r="N2374" s="6">
        <v>2</v>
      </c>
      <c r="O2374" s="6"/>
      <c r="P2374" s="6"/>
    </row>
    <row r="2375" spans="1:16" ht="15.75" customHeight="1" x14ac:dyDescent="0.3">
      <c r="A2375" s="49">
        <v>2372</v>
      </c>
      <c r="B2375" s="75" t="s">
        <v>430</v>
      </c>
      <c r="C2375" s="75" t="s">
        <v>138</v>
      </c>
      <c r="D2375" s="78" t="s">
        <v>100</v>
      </c>
      <c r="E2375" s="78" t="s">
        <v>1890</v>
      </c>
      <c r="F2375" s="68">
        <v>45920</v>
      </c>
      <c r="G2375" s="69" t="s">
        <v>415</v>
      </c>
      <c r="H2375" s="70">
        <v>1</v>
      </c>
      <c r="I2375" s="70"/>
      <c r="J2375" s="70"/>
      <c r="K2375" s="71">
        <v>58125.000000000058</v>
      </c>
      <c r="L2375" s="6" t="s">
        <v>554</v>
      </c>
      <c r="M2375" s="6" t="s">
        <v>517</v>
      </c>
      <c r="N2375" s="6">
        <v>1</v>
      </c>
      <c r="O2375" s="6"/>
      <c r="P2375" s="6"/>
    </row>
    <row r="2376" spans="1:16" ht="15.75" customHeight="1" x14ac:dyDescent="0.3">
      <c r="A2376" s="49">
        <v>2373</v>
      </c>
      <c r="B2376" s="75" t="s">
        <v>497</v>
      </c>
      <c r="C2376" s="75" t="s">
        <v>197</v>
      </c>
      <c r="D2376" s="78" t="s">
        <v>53</v>
      </c>
      <c r="E2376" s="78" t="s">
        <v>1891</v>
      </c>
      <c r="F2376" s="68">
        <v>45920</v>
      </c>
      <c r="G2376" s="69" t="s">
        <v>414</v>
      </c>
      <c r="H2376" s="70">
        <v>2</v>
      </c>
      <c r="I2376" s="70"/>
      <c r="J2376" s="70"/>
      <c r="K2376" s="71">
        <v>301875.00000000081</v>
      </c>
      <c r="L2376" s="6" t="s">
        <v>509</v>
      </c>
      <c r="M2376" s="6" t="s">
        <v>505</v>
      </c>
      <c r="N2376" s="6">
        <v>2</v>
      </c>
      <c r="O2376" s="6"/>
      <c r="P2376" s="6"/>
    </row>
    <row r="2377" spans="1:16" ht="15.75" customHeight="1" x14ac:dyDescent="0.3">
      <c r="A2377" s="49">
        <v>2374</v>
      </c>
      <c r="B2377" s="75" t="s">
        <v>482</v>
      </c>
      <c r="C2377" s="75" t="s">
        <v>179</v>
      </c>
      <c r="D2377" s="78" t="s">
        <v>180</v>
      </c>
      <c r="E2377" s="78" t="s">
        <v>1892</v>
      </c>
      <c r="F2377" s="68">
        <v>45920</v>
      </c>
      <c r="G2377" s="69" t="s">
        <v>1632</v>
      </c>
      <c r="H2377" s="70">
        <v>0.8</v>
      </c>
      <c r="I2377" s="70"/>
      <c r="J2377" s="70"/>
      <c r="K2377" s="71">
        <v>50249.999999999811</v>
      </c>
      <c r="L2377" s="6" t="s">
        <v>576</v>
      </c>
      <c r="M2377" s="6" t="s">
        <v>593</v>
      </c>
      <c r="N2377" s="6">
        <v>12</v>
      </c>
      <c r="O2377" s="6"/>
      <c r="P2377" s="6"/>
    </row>
    <row r="2378" spans="1:16" ht="15.75" customHeight="1" x14ac:dyDescent="0.3">
      <c r="A2378" s="49">
        <v>2375</v>
      </c>
      <c r="B2378" s="75" t="s">
        <v>482</v>
      </c>
      <c r="C2378" s="75" t="s">
        <v>399</v>
      </c>
      <c r="D2378" s="78" t="s">
        <v>393</v>
      </c>
      <c r="E2378" s="78" t="s">
        <v>400</v>
      </c>
      <c r="F2378" s="68">
        <v>45920</v>
      </c>
      <c r="G2378" s="69" t="s">
        <v>1893</v>
      </c>
      <c r="H2378" s="70">
        <v>5</v>
      </c>
      <c r="I2378" s="70"/>
      <c r="J2378" s="70"/>
      <c r="K2378" s="71">
        <v>209374.99999999921</v>
      </c>
      <c r="L2378" s="6" t="s">
        <v>576</v>
      </c>
      <c r="M2378" s="6" t="s">
        <v>593</v>
      </c>
      <c r="N2378" s="6">
        <v>2</v>
      </c>
      <c r="O2378" s="6"/>
      <c r="P2378" s="6"/>
    </row>
    <row r="2379" spans="1:16" ht="15.75" customHeight="1" x14ac:dyDescent="0.3">
      <c r="A2379" s="49">
        <v>2376</v>
      </c>
      <c r="B2379" s="75" t="s">
        <v>444</v>
      </c>
      <c r="C2379" s="75" t="s">
        <v>233</v>
      </c>
      <c r="D2379" s="78" t="s">
        <v>26</v>
      </c>
      <c r="E2379" s="78" t="s">
        <v>1894</v>
      </c>
      <c r="F2379" s="68">
        <v>45921</v>
      </c>
      <c r="G2379" s="69" t="s">
        <v>1596</v>
      </c>
      <c r="H2379" s="70">
        <v>15</v>
      </c>
      <c r="I2379" s="70"/>
      <c r="J2379" s="70"/>
      <c r="K2379" s="71">
        <v>431250.00000000122</v>
      </c>
      <c r="L2379" s="6" t="s">
        <v>545</v>
      </c>
      <c r="M2379" s="6" t="s">
        <v>514</v>
      </c>
      <c r="N2379" s="6">
        <v>3</v>
      </c>
      <c r="O2379" s="6"/>
      <c r="P2379" s="6"/>
    </row>
    <row r="2380" spans="1:16" ht="15.75" customHeight="1" x14ac:dyDescent="0.3">
      <c r="A2380" s="49">
        <v>2377</v>
      </c>
      <c r="B2380" s="75" t="s">
        <v>444</v>
      </c>
      <c r="C2380" s="75" t="s">
        <v>233</v>
      </c>
      <c r="D2380" s="78" t="s">
        <v>26</v>
      </c>
      <c r="E2380" s="78" t="s">
        <v>1894</v>
      </c>
      <c r="F2380" s="68">
        <v>45921</v>
      </c>
      <c r="G2380" s="69" t="s">
        <v>1435</v>
      </c>
      <c r="H2380" s="70">
        <v>3</v>
      </c>
      <c r="I2380" s="70"/>
      <c r="J2380" s="70"/>
      <c r="K2380" s="71">
        <v>97031.250000000262</v>
      </c>
      <c r="L2380" s="6" t="s">
        <v>545</v>
      </c>
      <c r="M2380" s="6" t="s">
        <v>514</v>
      </c>
      <c r="N2380" s="6">
        <v>3</v>
      </c>
      <c r="O2380" s="6"/>
      <c r="P2380" s="6"/>
    </row>
    <row r="2381" spans="1:16" ht="15.75" customHeight="1" x14ac:dyDescent="0.3">
      <c r="A2381" s="49">
        <v>2378</v>
      </c>
      <c r="B2381" s="75" t="s">
        <v>444</v>
      </c>
      <c r="C2381" s="75" t="s">
        <v>138</v>
      </c>
      <c r="D2381" s="78" t="s">
        <v>100</v>
      </c>
      <c r="E2381" s="78" t="s">
        <v>1895</v>
      </c>
      <c r="F2381" s="68">
        <v>45921</v>
      </c>
      <c r="G2381" s="69" t="s">
        <v>415</v>
      </c>
      <c r="H2381" s="70">
        <v>4</v>
      </c>
      <c r="I2381" s="70"/>
      <c r="J2381" s="70"/>
      <c r="K2381" s="71">
        <v>258750.00000000073</v>
      </c>
      <c r="L2381" s="6" t="s">
        <v>543</v>
      </c>
      <c r="M2381" s="6" t="s">
        <v>517</v>
      </c>
      <c r="N2381" s="6">
        <v>0</v>
      </c>
      <c r="O2381" s="6"/>
      <c r="P2381" s="6"/>
    </row>
    <row r="2382" spans="1:16" ht="15.75" customHeight="1" x14ac:dyDescent="0.3">
      <c r="A2382" s="49">
        <v>2379</v>
      </c>
      <c r="B2382" s="75" t="s">
        <v>444</v>
      </c>
      <c r="C2382" s="75" t="s">
        <v>587</v>
      </c>
      <c r="D2382" s="78" t="s">
        <v>100</v>
      </c>
      <c r="E2382" s="78" t="s">
        <v>1896</v>
      </c>
      <c r="F2382" s="68">
        <v>45921</v>
      </c>
      <c r="G2382" s="69" t="s">
        <v>415</v>
      </c>
      <c r="H2382" s="70">
        <v>4</v>
      </c>
      <c r="I2382" s="70"/>
      <c r="J2382" s="70"/>
      <c r="K2382" s="71">
        <v>172500.00000000047</v>
      </c>
      <c r="L2382" s="6" t="s">
        <v>713</v>
      </c>
      <c r="M2382" s="6" t="s">
        <v>517</v>
      </c>
      <c r="N2382" s="6">
        <v>0</v>
      </c>
      <c r="O2382" s="6"/>
      <c r="P2382" s="6"/>
    </row>
    <row r="2383" spans="1:16" ht="15.75" customHeight="1" x14ac:dyDescent="0.3">
      <c r="A2383" s="49">
        <v>2380</v>
      </c>
      <c r="B2383" s="75" t="s">
        <v>474</v>
      </c>
      <c r="C2383" s="75" t="s">
        <v>179</v>
      </c>
      <c r="D2383" s="78" t="s">
        <v>180</v>
      </c>
      <c r="E2383" s="78" t="s">
        <v>1897</v>
      </c>
      <c r="F2383" s="68">
        <v>45921</v>
      </c>
      <c r="G2383" s="69" t="s">
        <v>1633</v>
      </c>
      <c r="H2383" s="70">
        <v>1</v>
      </c>
      <c r="I2383" s="70"/>
      <c r="J2383" s="70"/>
      <c r="K2383" s="71">
        <v>65625.000000000116</v>
      </c>
      <c r="L2383" s="6" t="s">
        <v>530</v>
      </c>
      <c r="M2383" s="6" t="s">
        <v>531</v>
      </c>
      <c r="N2383" s="6">
        <v>1</v>
      </c>
      <c r="O2383" s="6"/>
      <c r="P2383" s="6"/>
    </row>
    <row r="2384" spans="1:16" ht="15.75" customHeight="1" x14ac:dyDescent="0.3">
      <c r="A2384" s="49">
        <v>2381</v>
      </c>
      <c r="B2384" s="75" t="s">
        <v>474</v>
      </c>
      <c r="C2384" s="75" t="s">
        <v>179</v>
      </c>
      <c r="D2384" s="78" t="s">
        <v>180</v>
      </c>
      <c r="E2384" s="78" t="s">
        <v>1897</v>
      </c>
      <c r="F2384" s="68">
        <v>45921</v>
      </c>
      <c r="G2384" s="69" t="s">
        <v>1634</v>
      </c>
      <c r="H2384" s="70">
        <v>1</v>
      </c>
      <c r="I2384" s="70"/>
      <c r="J2384" s="70"/>
      <c r="K2384" s="71">
        <v>65625.000000000116</v>
      </c>
      <c r="L2384" s="6" t="s">
        <v>530</v>
      </c>
      <c r="M2384" s="6" t="s">
        <v>531</v>
      </c>
      <c r="N2384" s="6">
        <v>1</v>
      </c>
      <c r="O2384" s="6"/>
      <c r="P2384" s="6"/>
    </row>
    <row r="2385" spans="1:16" ht="15.75" customHeight="1" x14ac:dyDescent="0.3">
      <c r="A2385" s="49">
        <v>2382</v>
      </c>
      <c r="B2385" s="75" t="s">
        <v>474</v>
      </c>
      <c r="C2385" s="75" t="s">
        <v>399</v>
      </c>
      <c r="D2385" s="78" t="s">
        <v>393</v>
      </c>
      <c r="E2385" s="78" t="s">
        <v>400</v>
      </c>
      <c r="F2385" s="68">
        <v>45921</v>
      </c>
      <c r="G2385" s="69" t="s">
        <v>1893</v>
      </c>
      <c r="H2385" s="70">
        <v>8</v>
      </c>
      <c r="I2385" s="70"/>
      <c r="J2385" s="70"/>
      <c r="K2385" s="71">
        <v>350000.00000000064</v>
      </c>
      <c r="L2385" s="6" t="s">
        <v>530</v>
      </c>
      <c r="M2385" s="6" t="s">
        <v>593</v>
      </c>
      <c r="N2385" s="6">
        <v>1</v>
      </c>
      <c r="O2385" s="6"/>
      <c r="P2385" s="6"/>
    </row>
    <row r="2386" spans="1:16" ht="15.75" customHeight="1" x14ac:dyDescent="0.3">
      <c r="A2386" s="49">
        <v>2383</v>
      </c>
      <c r="B2386" s="75" t="s">
        <v>413</v>
      </c>
      <c r="C2386" s="75" t="s">
        <v>138</v>
      </c>
      <c r="D2386" s="78" t="s">
        <v>100</v>
      </c>
      <c r="E2386" s="78" t="s">
        <v>1898</v>
      </c>
      <c r="F2386" s="68">
        <v>45921</v>
      </c>
      <c r="G2386" s="69" t="s">
        <v>415</v>
      </c>
      <c r="H2386" s="70">
        <v>1</v>
      </c>
      <c r="I2386" s="70"/>
      <c r="J2386" s="70"/>
      <c r="K2386" s="71">
        <v>61874.999999999818</v>
      </c>
      <c r="L2386" s="6" t="s">
        <v>554</v>
      </c>
      <c r="M2386" s="6" t="s">
        <v>517</v>
      </c>
      <c r="N2386" s="6">
        <v>0</v>
      </c>
      <c r="O2386" s="6"/>
      <c r="P2386" s="6"/>
    </row>
    <row r="2387" spans="1:16" ht="15.75" customHeight="1" x14ac:dyDescent="0.3">
      <c r="A2387" s="49">
        <v>2384</v>
      </c>
      <c r="B2387" s="75" t="s">
        <v>463</v>
      </c>
      <c r="C2387" s="75" t="s">
        <v>196</v>
      </c>
      <c r="D2387" s="78" t="s">
        <v>53</v>
      </c>
      <c r="E2387" s="78" t="s">
        <v>1899</v>
      </c>
      <c r="F2387" s="68">
        <v>45921</v>
      </c>
      <c r="G2387" s="69" t="s">
        <v>425</v>
      </c>
      <c r="H2387" s="70">
        <v>7</v>
      </c>
      <c r="I2387" s="70"/>
      <c r="J2387" s="70"/>
      <c r="K2387" s="71">
        <v>293124.99999999889</v>
      </c>
      <c r="L2387" s="6" t="s">
        <v>509</v>
      </c>
      <c r="M2387" s="6" t="s">
        <v>1677</v>
      </c>
      <c r="N2387" s="6">
        <v>1</v>
      </c>
      <c r="O2387" s="6"/>
      <c r="P2387" s="6"/>
    </row>
    <row r="2388" spans="1:16" ht="15.75" customHeight="1" x14ac:dyDescent="0.3">
      <c r="A2388" s="49">
        <v>2385</v>
      </c>
      <c r="B2388" s="75" t="s">
        <v>430</v>
      </c>
      <c r="C2388" s="75" t="s">
        <v>138</v>
      </c>
      <c r="D2388" s="78" t="s">
        <v>100</v>
      </c>
      <c r="E2388" s="78" t="s">
        <v>1900</v>
      </c>
      <c r="F2388" s="68">
        <v>45921</v>
      </c>
      <c r="G2388" s="69" t="s">
        <v>415</v>
      </c>
      <c r="H2388" s="70">
        <v>6</v>
      </c>
      <c r="I2388" s="70"/>
      <c r="J2388" s="70"/>
      <c r="K2388" s="71">
        <v>348750.00000000035</v>
      </c>
      <c r="L2388" s="6" t="s">
        <v>554</v>
      </c>
      <c r="M2388" s="6" t="s">
        <v>517</v>
      </c>
      <c r="N2388" s="6">
        <v>0</v>
      </c>
      <c r="O2388" s="6"/>
      <c r="P2388" s="6"/>
    </row>
    <row r="2389" spans="1:16" ht="15.75" customHeight="1" x14ac:dyDescent="0.3">
      <c r="A2389" s="49">
        <v>2386</v>
      </c>
      <c r="B2389" s="75" t="s">
        <v>430</v>
      </c>
      <c r="C2389" s="75" t="s">
        <v>595</v>
      </c>
      <c r="D2389" s="78" t="s">
        <v>102</v>
      </c>
      <c r="E2389" s="78" t="s">
        <v>1901</v>
      </c>
      <c r="F2389" s="68">
        <v>45921</v>
      </c>
      <c r="G2389" s="69" t="s">
        <v>415</v>
      </c>
      <c r="H2389" s="70">
        <v>52</v>
      </c>
      <c r="I2389" s="70"/>
      <c r="J2389" s="70"/>
      <c r="K2389" s="71">
        <v>268666.66666666692</v>
      </c>
      <c r="L2389" s="6" t="s">
        <v>507</v>
      </c>
      <c r="M2389" s="6" t="s">
        <v>505</v>
      </c>
      <c r="N2389" s="6">
        <v>2</v>
      </c>
      <c r="O2389" s="6"/>
      <c r="P2389" s="6"/>
    </row>
    <row r="2390" spans="1:16" ht="15.75" customHeight="1" x14ac:dyDescent="0.3">
      <c r="A2390" s="49">
        <v>2387</v>
      </c>
      <c r="B2390" s="75" t="s">
        <v>490</v>
      </c>
      <c r="C2390" s="75" t="s">
        <v>138</v>
      </c>
      <c r="D2390" s="78" t="s">
        <v>100</v>
      </c>
      <c r="E2390" s="78" t="s">
        <v>1902</v>
      </c>
      <c r="F2390" s="68">
        <v>45921</v>
      </c>
      <c r="G2390" s="69" t="s">
        <v>415</v>
      </c>
      <c r="H2390" s="70">
        <v>7</v>
      </c>
      <c r="I2390" s="70"/>
      <c r="J2390" s="70"/>
      <c r="K2390" s="71">
        <v>433124.99999999872</v>
      </c>
      <c r="L2390" s="6" t="s">
        <v>558</v>
      </c>
      <c r="M2390" s="6" t="s">
        <v>514</v>
      </c>
      <c r="N2390" s="6">
        <v>0</v>
      </c>
      <c r="O2390" s="6"/>
      <c r="P2390" s="6"/>
    </row>
    <row r="2391" spans="1:16" ht="15.75" customHeight="1" x14ac:dyDescent="0.3">
      <c r="A2391" s="49">
        <v>2388</v>
      </c>
      <c r="B2391" s="75" t="s">
        <v>459</v>
      </c>
      <c r="C2391" s="75" t="s">
        <v>138</v>
      </c>
      <c r="D2391" s="78" t="s">
        <v>100</v>
      </c>
      <c r="E2391" s="78" t="s">
        <v>1903</v>
      </c>
      <c r="F2391" s="68">
        <v>45921</v>
      </c>
      <c r="G2391" s="69" t="s">
        <v>415</v>
      </c>
      <c r="H2391" s="70">
        <v>9</v>
      </c>
      <c r="I2391" s="70"/>
      <c r="J2391" s="70"/>
      <c r="K2391" s="71">
        <v>573750.0000000021</v>
      </c>
      <c r="L2391" s="6" t="s">
        <v>558</v>
      </c>
      <c r="M2391" s="6" t="s">
        <v>683</v>
      </c>
      <c r="N2391" s="6">
        <v>0</v>
      </c>
      <c r="O2391" s="6"/>
      <c r="P2391" s="6"/>
    </row>
    <row r="2392" spans="1:16" ht="15.75" customHeight="1" x14ac:dyDescent="0.3">
      <c r="A2392" s="49">
        <v>2389</v>
      </c>
      <c r="B2392" s="75" t="s">
        <v>499</v>
      </c>
      <c r="C2392" s="75" t="s">
        <v>191</v>
      </c>
      <c r="D2392" s="78" t="s">
        <v>187</v>
      </c>
      <c r="E2392" s="78" t="s">
        <v>1904</v>
      </c>
      <c r="F2392" s="68">
        <v>45922</v>
      </c>
      <c r="G2392" s="69" t="s">
        <v>1905</v>
      </c>
      <c r="H2392" s="70">
        <v>12</v>
      </c>
      <c r="I2392" s="70"/>
      <c r="J2392" s="70"/>
      <c r="K2392" s="71">
        <v>959999.99999999907</v>
      </c>
      <c r="L2392" s="6" t="s">
        <v>507</v>
      </c>
      <c r="M2392" s="6" t="s">
        <v>505</v>
      </c>
      <c r="N2392" s="6">
        <v>0</v>
      </c>
      <c r="O2392" s="6"/>
      <c r="P2392" s="6"/>
    </row>
    <row r="2393" spans="1:16" ht="15.75" customHeight="1" x14ac:dyDescent="0.3">
      <c r="A2393" s="49">
        <v>2390</v>
      </c>
      <c r="B2393" s="75" t="s">
        <v>501</v>
      </c>
      <c r="C2393" s="75" t="s">
        <v>595</v>
      </c>
      <c r="D2393" s="78" t="s">
        <v>102</v>
      </c>
      <c r="E2393" s="78" t="s">
        <v>1906</v>
      </c>
      <c r="F2393" s="68">
        <v>45922</v>
      </c>
      <c r="G2393" s="69" t="s">
        <v>415</v>
      </c>
      <c r="H2393" s="70">
        <v>43</v>
      </c>
      <c r="I2393" s="70"/>
      <c r="J2393" s="70"/>
      <c r="K2393" s="71">
        <v>229333.33333333311</v>
      </c>
      <c r="L2393" s="6" t="s">
        <v>696</v>
      </c>
      <c r="M2393" s="6" t="s">
        <v>505</v>
      </c>
      <c r="N2393" s="6">
        <v>1</v>
      </c>
      <c r="O2393" s="6"/>
      <c r="P2393" s="6"/>
    </row>
    <row r="2394" spans="1:16" ht="15.75" customHeight="1" x14ac:dyDescent="0.3">
      <c r="A2394" s="49">
        <v>2391</v>
      </c>
      <c r="B2394" s="75" t="s">
        <v>444</v>
      </c>
      <c r="C2394" s="75" t="s">
        <v>138</v>
      </c>
      <c r="D2394" s="78" t="s">
        <v>100</v>
      </c>
      <c r="E2394" s="78" t="s">
        <v>1907</v>
      </c>
      <c r="F2394" s="68">
        <v>45922</v>
      </c>
      <c r="G2394" s="69" t="s">
        <v>415</v>
      </c>
      <c r="H2394" s="70">
        <v>1</v>
      </c>
      <c r="I2394" s="70"/>
      <c r="J2394" s="70"/>
      <c r="K2394" s="71">
        <v>64687.500000000182</v>
      </c>
      <c r="L2394" s="6" t="s">
        <v>543</v>
      </c>
      <c r="M2394" s="6" t="s">
        <v>517</v>
      </c>
      <c r="N2394" s="6">
        <v>0</v>
      </c>
      <c r="O2394" s="6"/>
      <c r="P2394" s="6"/>
    </row>
    <row r="2395" spans="1:16" ht="15.75" customHeight="1" x14ac:dyDescent="0.3">
      <c r="A2395" s="49">
        <v>2392</v>
      </c>
      <c r="B2395" s="75" t="s">
        <v>444</v>
      </c>
      <c r="C2395" s="75" t="s">
        <v>84</v>
      </c>
      <c r="D2395" s="78" t="s">
        <v>79</v>
      </c>
      <c r="E2395" s="78" t="s">
        <v>1908</v>
      </c>
      <c r="F2395" s="68">
        <v>45922</v>
      </c>
      <c r="G2395" s="69" t="s">
        <v>450</v>
      </c>
      <c r="H2395" s="70">
        <v>7</v>
      </c>
      <c r="I2395" s="70"/>
      <c r="J2395" s="70"/>
      <c r="K2395" s="71">
        <v>15093.750000000042</v>
      </c>
      <c r="L2395" s="6" t="s">
        <v>543</v>
      </c>
      <c r="M2395" s="6" t="s">
        <v>517</v>
      </c>
      <c r="N2395" s="6">
        <v>0</v>
      </c>
      <c r="O2395" s="6"/>
      <c r="P2395" s="6"/>
    </row>
    <row r="2396" spans="1:16" ht="15.75" customHeight="1" x14ac:dyDescent="0.3">
      <c r="A2396" s="49">
        <v>2393</v>
      </c>
      <c r="B2396" s="75" t="s">
        <v>497</v>
      </c>
      <c r="C2396" s="75" t="s">
        <v>196</v>
      </c>
      <c r="D2396" s="78" t="s">
        <v>53</v>
      </c>
      <c r="E2396" s="78" t="s">
        <v>1909</v>
      </c>
      <c r="F2396" s="68">
        <v>45920</v>
      </c>
      <c r="G2396" s="69" t="s">
        <v>425</v>
      </c>
      <c r="H2396" s="70">
        <v>5</v>
      </c>
      <c r="I2396" s="70"/>
      <c r="J2396" s="70"/>
      <c r="K2396" s="71">
        <v>215625.00000000061</v>
      </c>
      <c r="L2396" s="6" t="s">
        <v>509</v>
      </c>
      <c r="M2396" s="6" t="s">
        <v>505</v>
      </c>
      <c r="N2396" s="6">
        <v>3</v>
      </c>
      <c r="O2396" s="6"/>
      <c r="P2396" s="6"/>
    </row>
    <row r="2397" spans="1:16" ht="15.75" customHeight="1" x14ac:dyDescent="0.3">
      <c r="A2397" s="49">
        <v>2394</v>
      </c>
      <c r="B2397" s="75" t="s">
        <v>430</v>
      </c>
      <c r="C2397" s="75" t="s">
        <v>595</v>
      </c>
      <c r="D2397" s="78" t="s">
        <v>102</v>
      </c>
      <c r="E2397" s="78" t="s">
        <v>1910</v>
      </c>
      <c r="F2397" s="68">
        <v>45922</v>
      </c>
      <c r="G2397" s="69" t="s">
        <v>415</v>
      </c>
      <c r="H2397" s="70">
        <v>50</v>
      </c>
      <c r="I2397" s="70"/>
      <c r="J2397" s="70"/>
      <c r="K2397" s="71">
        <v>258333.3333333336</v>
      </c>
      <c r="L2397" s="6" t="s">
        <v>696</v>
      </c>
      <c r="M2397" s="6" t="s">
        <v>505</v>
      </c>
      <c r="N2397" s="6">
        <v>3</v>
      </c>
      <c r="O2397" s="6"/>
      <c r="P2397" s="6"/>
    </row>
    <row r="2398" spans="1:16" ht="15.75" customHeight="1" x14ac:dyDescent="0.3">
      <c r="A2398" s="49">
        <v>2395</v>
      </c>
      <c r="B2398" s="75" t="s">
        <v>430</v>
      </c>
      <c r="C2398" s="75" t="s">
        <v>84</v>
      </c>
      <c r="D2398" s="78" t="s">
        <v>79</v>
      </c>
      <c r="E2398" s="78" t="s">
        <v>1911</v>
      </c>
      <c r="F2398" s="68">
        <v>45922</v>
      </c>
      <c r="G2398" s="69" t="s">
        <v>443</v>
      </c>
      <c r="H2398" s="70">
        <v>14</v>
      </c>
      <c r="I2398" s="70"/>
      <c r="J2398" s="70"/>
      <c r="K2398" s="71">
        <v>63291.66666666673</v>
      </c>
      <c r="L2398" s="6" t="s">
        <v>554</v>
      </c>
      <c r="M2398" s="6" t="s">
        <v>517</v>
      </c>
      <c r="N2398" s="6">
        <v>0</v>
      </c>
      <c r="O2398" s="6"/>
      <c r="P2398" s="6"/>
    </row>
    <row r="2399" spans="1:16" ht="15.75" customHeight="1" x14ac:dyDescent="0.3">
      <c r="A2399" s="49">
        <v>2396</v>
      </c>
      <c r="B2399" s="75" t="s">
        <v>474</v>
      </c>
      <c r="C2399" s="75" t="s">
        <v>179</v>
      </c>
      <c r="D2399" s="78" t="s">
        <v>180</v>
      </c>
      <c r="E2399" s="78" t="s">
        <v>1912</v>
      </c>
      <c r="F2399" s="68">
        <v>45922</v>
      </c>
      <c r="G2399" s="69" t="s">
        <v>1632</v>
      </c>
      <c r="H2399" s="70">
        <v>0.2</v>
      </c>
      <c r="I2399" s="70"/>
      <c r="J2399" s="70"/>
      <c r="K2399" s="71">
        <v>13125.000000000024</v>
      </c>
      <c r="L2399" s="6" t="s">
        <v>530</v>
      </c>
      <c r="M2399" s="6" t="s">
        <v>593</v>
      </c>
      <c r="N2399" s="6">
        <v>0</v>
      </c>
      <c r="O2399" s="6"/>
      <c r="P2399" s="6"/>
    </row>
    <row r="2400" spans="1:16" ht="15.75" customHeight="1" x14ac:dyDescent="0.3">
      <c r="A2400" s="49">
        <v>2397</v>
      </c>
      <c r="B2400" s="75" t="s">
        <v>474</v>
      </c>
      <c r="C2400" s="75" t="s">
        <v>179</v>
      </c>
      <c r="D2400" s="78" t="s">
        <v>180</v>
      </c>
      <c r="E2400" s="78" t="s">
        <v>1912</v>
      </c>
      <c r="F2400" s="68">
        <v>45922</v>
      </c>
      <c r="G2400" s="69" t="s">
        <v>1634</v>
      </c>
      <c r="H2400" s="70">
        <v>1</v>
      </c>
      <c r="I2400" s="70"/>
      <c r="J2400" s="70"/>
      <c r="K2400" s="71">
        <v>65625.000000000116</v>
      </c>
      <c r="L2400" s="6" t="s">
        <v>530</v>
      </c>
      <c r="M2400" s="6" t="s">
        <v>593</v>
      </c>
      <c r="N2400" s="6">
        <v>2</v>
      </c>
      <c r="O2400" s="6"/>
      <c r="P2400" s="6"/>
    </row>
    <row r="2401" spans="1:16" ht="15.75" customHeight="1" x14ac:dyDescent="0.3">
      <c r="A2401" s="49">
        <v>2398</v>
      </c>
      <c r="B2401" s="75" t="s">
        <v>474</v>
      </c>
      <c r="C2401" s="75" t="s">
        <v>179</v>
      </c>
      <c r="D2401" s="78" t="s">
        <v>180</v>
      </c>
      <c r="E2401" s="78" t="s">
        <v>1912</v>
      </c>
      <c r="F2401" s="68">
        <v>45922</v>
      </c>
      <c r="G2401" s="69" t="s">
        <v>1635</v>
      </c>
      <c r="H2401" s="70">
        <v>1</v>
      </c>
      <c r="I2401" s="70"/>
      <c r="J2401" s="70"/>
      <c r="K2401" s="71">
        <v>65625.000000000116</v>
      </c>
      <c r="L2401" s="6" t="s">
        <v>530</v>
      </c>
      <c r="M2401" s="6" t="s">
        <v>593</v>
      </c>
      <c r="N2401" s="6">
        <v>1</v>
      </c>
      <c r="O2401" s="6"/>
      <c r="P2401" s="6"/>
    </row>
    <row r="2402" spans="1:16" ht="15.75" customHeight="1" x14ac:dyDescent="0.3">
      <c r="A2402" s="49">
        <v>2399</v>
      </c>
      <c r="B2402" s="75" t="s">
        <v>474</v>
      </c>
      <c r="C2402" s="75" t="s">
        <v>146</v>
      </c>
      <c r="D2402" s="78" t="s">
        <v>100</v>
      </c>
      <c r="E2402" s="78" t="s">
        <v>1913</v>
      </c>
      <c r="F2402" s="68">
        <v>45922</v>
      </c>
      <c r="G2402" s="69" t="s">
        <v>451</v>
      </c>
      <c r="H2402" s="70">
        <v>2</v>
      </c>
      <c r="I2402" s="70"/>
      <c r="J2402" s="70"/>
      <c r="K2402" s="71">
        <v>350000.00000000064</v>
      </c>
      <c r="L2402" s="6" t="s">
        <v>576</v>
      </c>
      <c r="M2402" s="6" t="s">
        <v>593</v>
      </c>
      <c r="N2402" s="6">
        <v>0</v>
      </c>
      <c r="O2402" s="6"/>
      <c r="P2402" s="6"/>
    </row>
    <row r="2403" spans="1:16" ht="15.75" customHeight="1" x14ac:dyDescent="0.3">
      <c r="A2403" s="49">
        <v>2400</v>
      </c>
      <c r="B2403" s="75" t="s">
        <v>490</v>
      </c>
      <c r="C2403" s="75" t="s">
        <v>595</v>
      </c>
      <c r="D2403" s="78" t="s">
        <v>102</v>
      </c>
      <c r="E2403" s="78" t="s">
        <v>1914</v>
      </c>
      <c r="F2403" s="68">
        <v>45922</v>
      </c>
      <c r="G2403" s="69" t="s">
        <v>415</v>
      </c>
      <c r="H2403" s="70">
        <v>50</v>
      </c>
      <c r="I2403" s="70"/>
      <c r="J2403" s="70"/>
      <c r="K2403" s="71">
        <v>274999.99999999919</v>
      </c>
      <c r="L2403" s="6" t="s">
        <v>507</v>
      </c>
      <c r="M2403" s="6" t="s">
        <v>505</v>
      </c>
      <c r="N2403" s="6">
        <v>3</v>
      </c>
      <c r="O2403" s="6"/>
      <c r="P2403" s="6"/>
    </row>
    <row r="2404" spans="1:16" ht="15.75" customHeight="1" x14ac:dyDescent="0.3">
      <c r="A2404" s="49">
        <v>2401</v>
      </c>
      <c r="B2404" s="75" t="s">
        <v>490</v>
      </c>
      <c r="C2404" s="75" t="s">
        <v>84</v>
      </c>
      <c r="D2404" s="78" t="s">
        <v>79</v>
      </c>
      <c r="E2404" s="78" t="s">
        <v>1915</v>
      </c>
      <c r="F2404" s="68">
        <v>45922</v>
      </c>
      <c r="G2404" s="69" t="s">
        <v>443</v>
      </c>
      <c r="H2404" s="70">
        <v>14</v>
      </c>
      <c r="I2404" s="70"/>
      <c r="J2404" s="70"/>
      <c r="K2404" s="71">
        <v>67374.999999999811</v>
      </c>
      <c r="L2404" s="6" t="s">
        <v>516</v>
      </c>
      <c r="M2404" s="6" t="s">
        <v>517</v>
      </c>
      <c r="N2404" s="6">
        <v>0</v>
      </c>
      <c r="O2404" s="6"/>
      <c r="P2404" s="6"/>
    </row>
    <row r="2405" spans="1:16" ht="15.75" customHeight="1" x14ac:dyDescent="0.3">
      <c r="A2405" s="49">
        <v>2402</v>
      </c>
      <c r="B2405" s="75" t="s">
        <v>430</v>
      </c>
      <c r="C2405" s="75" t="s">
        <v>144</v>
      </c>
      <c r="D2405" s="78" t="s">
        <v>100</v>
      </c>
      <c r="E2405" s="78" t="s">
        <v>1916</v>
      </c>
      <c r="F2405" s="68">
        <v>45923</v>
      </c>
      <c r="G2405" s="69" t="s">
        <v>491</v>
      </c>
      <c r="H2405" s="70">
        <v>2</v>
      </c>
      <c r="I2405" s="70"/>
      <c r="J2405" s="70"/>
      <c r="K2405" s="71">
        <v>77500.000000000073</v>
      </c>
      <c r="L2405" s="6" t="s">
        <v>507</v>
      </c>
      <c r="M2405" s="6" t="s">
        <v>505</v>
      </c>
      <c r="N2405" s="6">
        <v>0</v>
      </c>
      <c r="O2405" s="6"/>
      <c r="P2405" s="6"/>
    </row>
    <row r="2406" spans="1:16" ht="15.75" customHeight="1" x14ac:dyDescent="0.3">
      <c r="A2406" s="49">
        <v>2403</v>
      </c>
      <c r="B2406" s="75" t="s">
        <v>430</v>
      </c>
      <c r="C2406" s="75" t="s">
        <v>595</v>
      </c>
      <c r="D2406" s="78" t="s">
        <v>102</v>
      </c>
      <c r="E2406" s="78" t="s">
        <v>1917</v>
      </c>
      <c r="F2406" s="68">
        <v>45923</v>
      </c>
      <c r="G2406" s="69" t="s">
        <v>415</v>
      </c>
      <c r="H2406" s="70">
        <v>44</v>
      </c>
      <c r="I2406" s="70"/>
      <c r="J2406" s="70"/>
      <c r="K2406" s="71">
        <v>227333.33333333358</v>
      </c>
      <c r="L2406" s="6" t="s">
        <v>507</v>
      </c>
      <c r="M2406" s="6" t="s">
        <v>505</v>
      </c>
      <c r="N2406" s="6">
        <v>2</v>
      </c>
      <c r="O2406" s="6"/>
      <c r="P2406" s="6"/>
    </row>
    <row r="2407" spans="1:16" ht="15.75" customHeight="1" x14ac:dyDescent="0.3">
      <c r="A2407" s="49">
        <v>2404</v>
      </c>
      <c r="B2407" s="75" t="s">
        <v>430</v>
      </c>
      <c r="C2407" s="75" t="s">
        <v>138</v>
      </c>
      <c r="D2407" s="78" t="s">
        <v>100</v>
      </c>
      <c r="E2407" s="78" t="s">
        <v>1918</v>
      </c>
      <c r="F2407" s="68">
        <v>45923</v>
      </c>
      <c r="G2407" s="69" t="s">
        <v>415</v>
      </c>
      <c r="H2407" s="70">
        <v>1</v>
      </c>
      <c r="I2407" s="70"/>
      <c r="J2407" s="70"/>
      <c r="K2407" s="71">
        <v>58125.000000000058</v>
      </c>
      <c r="L2407" s="6" t="s">
        <v>554</v>
      </c>
      <c r="M2407" s="6" t="s">
        <v>517</v>
      </c>
      <c r="N2407" s="6">
        <v>0</v>
      </c>
      <c r="O2407" s="6"/>
      <c r="P2407" s="6"/>
    </row>
    <row r="2408" spans="1:16" ht="15.75" customHeight="1" x14ac:dyDescent="0.3">
      <c r="A2408" s="49">
        <v>2405</v>
      </c>
      <c r="B2408" s="75" t="s">
        <v>490</v>
      </c>
      <c r="C2408" s="75" t="s">
        <v>213</v>
      </c>
      <c r="D2408" s="78" t="s">
        <v>102</v>
      </c>
      <c r="E2408" s="78" t="s">
        <v>1919</v>
      </c>
      <c r="F2408" s="68">
        <v>45923</v>
      </c>
      <c r="G2408" s="69" t="s">
        <v>466</v>
      </c>
      <c r="H2408" s="70">
        <v>8</v>
      </c>
      <c r="I2408" s="70"/>
      <c r="J2408" s="70"/>
      <c r="K2408" s="71">
        <v>329999.99999999907</v>
      </c>
      <c r="L2408" s="6" t="s">
        <v>526</v>
      </c>
      <c r="M2408" s="6" t="s">
        <v>736</v>
      </c>
      <c r="N2408" s="6">
        <v>0</v>
      </c>
      <c r="O2408" s="6"/>
      <c r="P2408" s="6"/>
    </row>
    <row r="2409" spans="1:16" ht="15.75" customHeight="1" x14ac:dyDescent="0.3">
      <c r="A2409" s="49">
        <v>2406</v>
      </c>
      <c r="B2409" s="75" t="s">
        <v>490</v>
      </c>
      <c r="C2409" s="75" t="s">
        <v>392</v>
      </c>
      <c r="D2409" s="78" t="s">
        <v>393</v>
      </c>
      <c r="E2409" s="78" t="s">
        <v>394</v>
      </c>
      <c r="F2409" s="68">
        <v>45923</v>
      </c>
      <c r="G2409" s="69" t="s">
        <v>767</v>
      </c>
      <c r="H2409" s="70">
        <v>0.3</v>
      </c>
      <c r="I2409" s="70"/>
      <c r="J2409" s="70"/>
      <c r="K2409" s="71">
        <v>296999.99999999913</v>
      </c>
      <c r="L2409" s="6" t="s">
        <v>513</v>
      </c>
      <c r="M2409" s="6" t="s">
        <v>514</v>
      </c>
      <c r="N2409" s="6">
        <v>25</v>
      </c>
      <c r="O2409" s="6"/>
      <c r="P2409" s="6"/>
    </row>
    <row r="2410" spans="1:16" ht="15.75" customHeight="1" x14ac:dyDescent="0.3">
      <c r="A2410" s="49">
        <v>2407</v>
      </c>
      <c r="B2410" s="75" t="s">
        <v>535</v>
      </c>
      <c r="C2410" s="75" t="s">
        <v>138</v>
      </c>
      <c r="D2410" s="78" t="s">
        <v>100</v>
      </c>
      <c r="E2410" s="78" t="s">
        <v>1920</v>
      </c>
      <c r="F2410" s="68">
        <v>45922</v>
      </c>
      <c r="G2410" s="69" t="s">
        <v>415</v>
      </c>
      <c r="H2410" s="70">
        <v>0.5</v>
      </c>
      <c r="I2410" s="70"/>
      <c r="J2410" s="70"/>
      <c r="K2410" s="71">
        <v>30468.749999999942</v>
      </c>
      <c r="L2410" s="6" t="s">
        <v>516</v>
      </c>
      <c r="M2410" s="6" t="s">
        <v>517</v>
      </c>
      <c r="N2410" s="6">
        <v>0</v>
      </c>
      <c r="O2410" s="6"/>
      <c r="P2410" s="6"/>
    </row>
    <row r="2411" spans="1:16" ht="15.75" customHeight="1" x14ac:dyDescent="0.3">
      <c r="A2411" s="49">
        <v>2408</v>
      </c>
      <c r="B2411" s="75" t="s">
        <v>535</v>
      </c>
      <c r="C2411" s="75" t="s">
        <v>138</v>
      </c>
      <c r="D2411" s="78" t="s">
        <v>100</v>
      </c>
      <c r="E2411" s="78" t="s">
        <v>1920</v>
      </c>
      <c r="F2411" s="68">
        <v>45922</v>
      </c>
      <c r="G2411" s="69" t="s">
        <v>415</v>
      </c>
      <c r="H2411" s="70">
        <v>5</v>
      </c>
      <c r="I2411" s="70"/>
      <c r="J2411" s="70"/>
      <c r="K2411" s="71">
        <v>304687.49999999942</v>
      </c>
      <c r="L2411" s="6" t="s">
        <v>558</v>
      </c>
      <c r="M2411" s="6" t="s">
        <v>580</v>
      </c>
      <c r="N2411" s="6">
        <v>0</v>
      </c>
      <c r="O2411" s="6"/>
      <c r="P2411" s="6"/>
    </row>
    <row r="2412" spans="1:16" ht="15.75" customHeight="1" x14ac:dyDescent="0.3">
      <c r="A2412" s="49">
        <v>2409</v>
      </c>
      <c r="B2412" s="75" t="s">
        <v>535</v>
      </c>
      <c r="C2412" s="75" t="s">
        <v>138</v>
      </c>
      <c r="D2412" s="78" t="s">
        <v>100</v>
      </c>
      <c r="E2412" s="78" t="s">
        <v>1920</v>
      </c>
      <c r="F2412" s="68">
        <v>45923</v>
      </c>
      <c r="G2412" s="69" t="s">
        <v>415</v>
      </c>
      <c r="H2412" s="70">
        <v>0.5</v>
      </c>
      <c r="I2412" s="70"/>
      <c r="J2412" s="70"/>
      <c r="K2412" s="71">
        <v>30468.749999999942</v>
      </c>
      <c r="L2412" s="6" t="s">
        <v>516</v>
      </c>
      <c r="M2412" s="6" t="s">
        <v>517</v>
      </c>
      <c r="N2412" s="6">
        <v>0</v>
      </c>
      <c r="O2412" s="6"/>
      <c r="P2412" s="6"/>
    </row>
    <row r="2413" spans="1:16" ht="15.75" customHeight="1" x14ac:dyDescent="0.3">
      <c r="A2413" s="49">
        <v>2410</v>
      </c>
      <c r="B2413" s="75" t="s">
        <v>535</v>
      </c>
      <c r="C2413" s="75" t="s">
        <v>127</v>
      </c>
      <c r="D2413" s="78" t="s">
        <v>102</v>
      </c>
      <c r="E2413" s="78" t="s">
        <v>1921</v>
      </c>
      <c r="F2413" s="68">
        <v>45923</v>
      </c>
      <c r="G2413" s="69" t="s">
        <v>415</v>
      </c>
      <c r="H2413" s="70">
        <v>8</v>
      </c>
      <c r="I2413" s="70"/>
      <c r="J2413" s="70"/>
      <c r="K2413" s="71">
        <v>324999.99999999936</v>
      </c>
      <c r="L2413" s="6" t="s">
        <v>526</v>
      </c>
      <c r="M2413" s="6" t="s">
        <v>1677</v>
      </c>
      <c r="N2413" s="6">
        <v>0</v>
      </c>
      <c r="O2413" s="6"/>
      <c r="P2413" s="6"/>
    </row>
    <row r="2414" spans="1:16" ht="15.75" customHeight="1" x14ac:dyDescent="0.3">
      <c r="A2414" s="49">
        <v>2411</v>
      </c>
      <c r="B2414" s="75" t="s">
        <v>459</v>
      </c>
      <c r="C2414" s="75" t="s">
        <v>138</v>
      </c>
      <c r="D2414" s="78" t="s">
        <v>100</v>
      </c>
      <c r="E2414" s="78" t="s">
        <v>1922</v>
      </c>
      <c r="F2414" s="68">
        <v>45921</v>
      </c>
      <c r="G2414" s="69" t="s">
        <v>415</v>
      </c>
      <c r="H2414" s="70">
        <v>8</v>
      </c>
      <c r="I2414" s="70"/>
      <c r="J2414" s="70"/>
      <c r="K2414" s="71">
        <v>510000.00000000192</v>
      </c>
      <c r="L2414" s="6" t="s">
        <v>558</v>
      </c>
      <c r="M2414" s="6" t="s">
        <v>580</v>
      </c>
      <c r="N2414" s="6">
        <v>0</v>
      </c>
      <c r="O2414" s="6"/>
      <c r="P2414" s="6"/>
    </row>
    <row r="2415" spans="1:16" ht="15.75" customHeight="1" x14ac:dyDescent="0.3">
      <c r="A2415" s="49">
        <v>2412</v>
      </c>
      <c r="B2415" s="75" t="s">
        <v>459</v>
      </c>
      <c r="C2415" s="75" t="s">
        <v>392</v>
      </c>
      <c r="D2415" s="78" t="s">
        <v>393</v>
      </c>
      <c r="E2415" s="78" t="s">
        <v>394</v>
      </c>
      <c r="F2415" s="68">
        <v>45922</v>
      </c>
      <c r="G2415" s="69" t="s">
        <v>767</v>
      </c>
      <c r="H2415" s="70">
        <v>0.2</v>
      </c>
      <c r="I2415" s="70"/>
      <c r="J2415" s="70"/>
      <c r="K2415" s="71">
        <v>204000.00000000076</v>
      </c>
      <c r="L2415" s="6" t="s">
        <v>513</v>
      </c>
      <c r="M2415" s="6" t="s">
        <v>580</v>
      </c>
      <c r="N2415" s="6">
        <v>18</v>
      </c>
      <c r="O2415" s="6"/>
      <c r="P2415" s="6"/>
    </row>
    <row r="2416" spans="1:16" ht="15.75" customHeight="1" x14ac:dyDescent="0.3">
      <c r="A2416" s="49">
        <v>2413</v>
      </c>
      <c r="B2416" s="75" t="s">
        <v>459</v>
      </c>
      <c r="C2416" s="75" t="s">
        <v>138</v>
      </c>
      <c r="D2416" s="78" t="s">
        <v>100</v>
      </c>
      <c r="E2416" s="78" t="s">
        <v>1923</v>
      </c>
      <c r="F2416" s="68">
        <v>45922</v>
      </c>
      <c r="G2416" s="69" t="s">
        <v>415</v>
      </c>
      <c r="H2416" s="70">
        <v>1.5</v>
      </c>
      <c r="I2416" s="70"/>
      <c r="J2416" s="70"/>
      <c r="K2416" s="71">
        <v>95625.000000000364</v>
      </c>
      <c r="L2416" s="6" t="s">
        <v>509</v>
      </c>
      <c r="M2416" s="6" t="s">
        <v>505</v>
      </c>
      <c r="N2416" s="6">
        <v>1</v>
      </c>
      <c r="O2416" s="6"/>
      <c r="P2416" s="6"/>
    </row>
    <row r="2417" spans="1:16" ht="15.75" customHeight="1" x14ac:dyDescent="0.3">
      <c r="A2417" s="49">
        <v>2414</v>
      </c>
      <c r="B2417" s="75" t="s">
        <v>459</v>
      </c>
      <c r="C2417" s="75" t="s">
        <v>129</v>
      </c>
      <c r="D2417" s="78" t="s">
        <v>102</v>
      </c>
      <c r="E2417" s="78" t="s">
        <v>1924</v>
      </c>
      <c r="F2417" s="68">
        <v>45923</v>
      </c>
      <c r="G2417" s="69" t="s">
        <v>415</v>
      </c>
      <c r="H2417" s="70">
        <v>7</v>
      </c>
      <c r="I2417" s="70"/>
      <c r="J2417" s="70"/>
      <c r="K2417" s="71">
        <v>297500.00000000111</v>
      </c>
      <c r="L2417" s="6" t="s">
        <v>509</v>
      </c>
      <c r="M2417" s="6" t="s">
        <v>1334</v>
      </c>
      <c r="N2417" s="6">
        <v>2</v>
      </c>
      <c r="O2417" s="6"/>
      <c r="P2417" s="6"/>
    </row>
    <row r="2418" spans="1:16" ht="15.75" customHeight="1" x14ac:dyDescent="0.3">
      <c r="A2418" s="49">
        <v>2415</v>
      </c>
      <c r="B2418" s="75" t="s">
        <v>459</v>
      </c>
      <c r="C2418" s="75" t="s">
        <v>128</v>
      </c>
      <c r="D2418" s="78" t="s">
        <v>102</v>
      </c>
      <c r="E2418" s="78" t="s">
        <v>1925</v>
      </c>
      <c r="F2418" s="68">
        <v>45923</v>
      </c>
      <c r="G2418" s="69" t="s">
        <v>415</v>
      </c>
      <c r="H2418" s="70">
        <v>1</v>
      </c>
      <c r="I2418" s="70"/>
      <c r="J2418" s="70"/>
      <c r="K2418" s="71">
        <v>42500.00000000016</v>
      </c>
      <c r="L2418" s="6" t="s">
        <v>509</v>
      </c>
      <c r="M2418" s="6" t="s">
        <v>1334</v>
      </c>
      <c r="N2418" s="6">
        <v>0</v>
      </c>
      <c r="O2418" s="6"/>
      <c r="P2418" s="6"/>
    </row>
    <row r="2419" spans="1:16" ht="15.75" customHeight="1" x14ac:dyDescent="0.3">
      <c r="A2419" s="49">
        <v>2416</v>
      </c>
      <c r="B2419" s="75" t="s">
        <v>459</v>
      </c>
      <c r="C2419" s="75" t="s">
        <v>392</v>
      </c>
      <c r="D2419" s="78" t="s">
        <v>393</v>
      </c>
      <c r="E2419" s="78" t="s">
        <v>394</v>
      </c>
      <c r="F2419" s="68">
        <v>45923</v>
      </c>
      <c r="G2419" s="69" t="s">
        <v>767</v>
      </c>
      <c r="H2419" s="70">
        <v>0.2</v>
      </c>
      <c r="I2419" s="70"/>
      <c r="J2419" s="70"/>
      <c r="K2419" s="71">
        <v>204000.00000000076</v>
      </c>
      <c r="L2419" s="6" t="s">
        <v>513</v>
      </c>
      <c r="M2419" s="6" t="s">
        <v>580</v>
      </c>
      <c r="N2419" s="6">
        <v>6</v>
      </c>
      <c r="O2419" s="6"/>
      <c r="P2419" s="6"/>
    </row>
    <row r="2420" spans="1:16" ht="15.75" customHeight="1" x14ac:dyDescent="0.3">
      <c r="A2420" s="49">
        <v>2417</v>
      </c>
      <c r="B2420" s="75" t="s">
        <v>499</v>
      </c>
      <c r="C2420" s="75" t="s">
        <v>502</v>
      </c>
      <c r="D2420" s="78" t="s">
        <v>100</v>
      </c>
      <c r="E2420" s="78" t="s">
        <v>1926</v>
      </c>
      <c r="F2420" s="68">
        <v>45923</v>
      </c>
      <c r="G2420" s="69" t="s">
        <v>426</v>
      </c>
      <c r="H2420" s="70">
        <v>8</v>
      </c>
      <c r="I2420" s="70"/>
      <c r="J2420" s="70"/>
      <c r="K2420" s="71">
        <v>319999.99999999971</v>
      </c>
      <c r="L2420" s="6" t="s">
        <v>507</v>
      </c>
      <c r="M2420" s="6" t="s">
        <v>505</v>
      </c>
      <c r="N2420" s="6">
        <v>1</v>
      </c>
      <c r="O2420" s="6"/>
      <c r="P2420" s="6"/>
    </row>
    <row r="2421" spans="1:16" ht="15.75" customHeight="1" x14ac:dyDescent="0.3">
      <c r="A2421" s="49">
        <v>2418</v>
      </c>
      <c r="B2421" s="75" t="s">
        <v>499</v>
      </c>
      <c r="C2421" s="75" t="s">
        <v>138</v>
      </c>
      <c r="D2421" s="78" t="s">
        <v>100</v>
      </c>
      <c r="E2421" s="78" t="s">
        <v>1927</v>
      </c>
      <c r="F2421" s="68">
        <v>45923</v>
      </c>
      <c r="G2421" s="69" t="s">
        <v>415</v>
      </c>
      <c r="H2421" s="70">
        <v>1</v>
      </c>
      <c r="I2421" s="70"/>
      <c r="J2421" s="70"/>
      <c r="K2421" s="71">
        <v>59999.999999999942</v>
      </c>
      <c r="L2421" s="6" t="s">
        <v>516</v>
      </c>
      <c r="M2421" s="6" t="s">
        <v>517</v>
      </c>
      <c r="N2421" s="6">
        <v>0</v>
      </c>
      <c r="O2421" s="6"/>
      <c r="P2421" s="6"/>
    </row>
    <row r="2422" spans="1:16" ht="15.75" customHeight="1" x14ac:dyDescent="0.3">
      <c r="A2422" s="49">
        <v>2419</v>
      </c>
      <c r="B2422" s="75" t="s">
        <v>501</v>
      </c>
      <c r="C2422" s="75" t="s">
        <v>595</v>
      </c>
      <c r="D2422" s="78" t="s">
        <v>102</v>
      </c>
      <c r="E2422" s="78" t="s">
        <v>1928</v>
      </c>
      <c r="F2422" s="68">
        <v>45923</v>
      </c>
      <c r="G2422" s="69" t="s">
        <v>415</v>
      </c>
      <c r="H2422" s="70">
        <v>46</v>
      </c>
      <c r="I2422" s="70"/>
      <c r="J2422" s="70"/>
      <c r="K2422" s="71">
        <v>245333.33333333308</v>
      </c>
      <c r="L2422" s="6" t="s">
        <v>696</v>
      </c>
      <c r="M2422" s="6" t="s">
        <v>580</v>
      </c>
      <c r="N2422" s="6">
        <v>2</v>
      </c>
      <c r="O2422" s="6"/>
      <c r="P2422" s="6"/>
    </row>
    <row r="2423" spans="1:16" ht="15.75" customHeight="1" x14ac:dyDescent="0.3">
      <c r="A2423" s="49">
        <v>2420</v>
      </c>
      <c r="B2423" s="75" t="s">
        <v>501</v>
      </c>
      <c r="C2423" s="75" t="s">
        <v>84</v>
      </c>
      <c r="D2423" s="78" t="s">
        <v>79</v>
      </c>
      <c r="E2423" s="78" t="s">
        <v>1929</v>
      </c>
      <c r="F2423" s="68">
        <v>45923</v>
      </c>
      <c r="G2423" s="69" t="s">
        <v>443</v>
      </c>
      <c r="H2423" s="70">
        <v>4.5</v>
      </c>
      <c r="I2423" s="70"/>
      <c r="J2423" s="70"/>
      <c r="K2423" s="71">
        <v>20999.999999999978</v>
      </c>
      <c r="L2423" s="6" t="s">
        <v>543</v>
      </c>
      <c r="M2423" s="6" t="s">
        <v>517</v>
      </c>
      <c r="N2423" s="6">
        <v>0</v>
      </c>
      <c r="O2423" s="6"/>
      <c r="P2423" s="6"/>
    </row>
    <row r="2424" spans="1:16" ht="15.75" customHeight="1" x14ac:dyDescent="0.3">
      <c r="A2424" s="49">
        <v>2421</v>
      </c>
      <c r="B2424" s="75" t="s">
        <v>444</v>
      </c>
      <c r="C2424" s="75" t="s">
        <v>138</v>
      </c>
      <c r="D2424" s="78" t="s">
        <v>100</v>
      </c>
      <c r="E2424" s="78" t="s">
        <v>1930</v>
      </c>
      <c r="F2424" s="68">
        <v>45923</v>
      </c>
      <c r="G2424" s="69" t="s">
        <v>415</v>
      </c>
      <c r="H2424" s="70">
        <v>1</v>
      </c>
      <c r="I2424" s="70"/>
      <c r="J2424" s="70"/>
      <c r="K2424" s="71">
        <v>64687.500000000182</v>
      </c>
      <c r="L2424" s="6" t="s">
        <v>543</v>
      </c>
      <c r="M2424" s="6" t="s">
        <v>517</v>
      </c>
      <c r="N2424" s="6">
        <v>1</v>
      </c>
      <c r="O2424" s="6"/>
      <c r="P2424" s="6"/>
    </row>
    <row r="2425" spans="1:16" ht="15.75" customHeight="1" x14ac:dyDescent="0.3">
      <c r="A2425" s="49">
        <v>2422</v>
      </c>
      <c r="B2425" s="75" t="s">
        <v>444</v>
      </c>
      <c r="C2425" s="75" t="s">
        <v>208</v>
      </c>
      <c r="D2425" s="78" t="s">
        <v>102</v>
      </c>
      <c r="E2425" s="78" t="s">
        <v>1931</v>
      </c>
      <c r="F2425" s="68">
        <v>45923</v>
      </c>
      <c r="G2425" s="69" t="s">
        <v>415</v>
      </c>
      <c r="H2425" s="70">
        <v>3</v>
      </c>
      <c r="I2425" s="70"/>
      <c r="J2425" s="70"/>
      <c r="K2425" s="71">
        <v>45281.250000000124</v>
      </c>
      <c r="L2425" s="6" t="s">
        <v>696</v>
      </c>
      <c r="M2425" s="6" t="s">
        <v>505</v>
      </c>
      <c r="N2425" s="6">
        <v>1</v>
      </c>
      <c r="O2425" s="6"/>
      <c r="P2425" s="6"/>
    </row>
    <row r="2426" spans="1:16" ht="15.75" customHeight="1" x14ac:dyDescent="0.3">
      <c r="A2426" s="49">
        <v>2423</v>
      </c>
      <c r="B2426" s="75" t="s">
        <v>471</v>
      </c>
      <c r="C2426" s="75" t="s">
        <v>138</v>
      </c>
      <c r="D2426" s="78" t="s">
        <v>100</v>
      </c>
      <c r="E2426" s="78" t="s">
        <v>1932</v>
      </c>
      <c r="F2426" s="68">
        <v>45924</v>
      </c>
      <c r="G2426" s="69" t="s">
        <v>415</v>
      </c>
      <c r="H2426" s="70">
        <v>6</v>
      </c>
      <c r="I2426" s="70"/>
      <c r="J2426" s="70"/>
      <c r="K2426" s="71">
        <v>388125.00000000105</v>
      </c>
      <c r="L2426" s="6" t="s">
        <v>516</v>
      </c>
      <c r="M2426" s="6" t="s">
        <v>517</v>
      </c>
      <c r="N2426" s="6">
        <v>0</v>
      </c>
      <c r="O2426" s="6"/>
      <c r="P2426" s="6"/>
    </row>
    <row r="2427" spans="1:16" ht="15.75" customHeight="1" x14ac:dyDescent="0.3">
      <c r="A2427" s="49">
        <v>2424</v>
      </c>
      <c r="B2427" s="75" t="s">
        <v>471</v>
      </c>
      <c r="C2427" s="75" t="s">
        <v>269</v>
      </c>
      <c r="D2427" s="78" t="s">
        <v>69</v>
      </c>
      <c r="E2427" s="78" t="s">
        <v>270</v>
      </c>
      <c r="F2427" s="68">
        <v>45924</v>
      </c>
      <c r="G2427" s="69" t="s">
        <v>1933</v>
      </c>
      <c r="H2427" s="70">
        <v>0.5</v>
      </c>
      <c r="I2427" s="70"/>
      <c r="J2427" s="70"/>
      <c r="K2427" s="71">
        <v>64687.500000000182</v>
      </c>
      <c r="L2427" s="6" t="s">
        <v>680</v>
      </c>
      <c r="M2427" s="6" t="s">
        <v>505</v>
      </c>
      <c r="N2427" s="6">
        <v>0</v>
      </c>
      <c r="O2427" s="6"/>
      <c r="P2427" s="6"/>
    </row>
    <row r="2428" spans="1:16" ht="15.75" customHeight="1" x14ac:dyDescent="0.3">
      <c r="A2428" s="49">
        <v>2425</v>
      </c>
      <c r="B2428" s="75" t="s">
        <v>463</v>
      </c>
      <c r="C2428" s="75" t="s">
        <v>392</v>
      </c>
      <c r="D2428" s="78" t="s">
        <v>393</v>
      </c>
      <c r="E2428" s="78" t="s">
        <v>394</v>
      </c>
      <c r="F2428" s="68">
        <v>45924</v>
      </c>
      <c r="G2428" s="69" t="s">
        <v>767</v>
      </c>
      <c r="H2428" s="70">
        <v>0.3</v>
      </c>
      <c r="I2428" s="70"/>
      <c r="J2428" s="70"/>
      <c r="K2428" s="71">
        <v>301499.99999999884</v>
      </c>
      <c r="L2428" s="6" t="s">
        <v>513</v>
      </c>
      <c r="M2428" s="6" t="s">
        <v>514</v>
      </c>
      <c r="N2428" s="6">
        <v>5</v>
      </c>
      <c r="O2428" s="6"/>
      <c r="P2428" s="6"/>
    </row>
    <row r="2429" spans="1:16" ht="15.75" customHeight="1" x14ac:dyDescent="0.3">
      <c r="A2429" s="49">
        <v>2426</v>
      </c>
      <c r="B2429" s="75" t="s">
        <v>444</v>
      </c>
      <c r="C2429" s="75" t="s">
        <v>138</v>
      </c>
      <c r="D2429" s="78" t="s">
        <v>100</v>
      </c>
      <c r="E2429" s="78" t="s">
        <v>1934</v>
      </c>
      <c r="F2429" s="68">
        <v>45924</v>
      </c>
      <c r="G2429" s="69" t="s">
        <v>415</v>
      </c>
      <c r="H2429" s="70">
        <v>2</v>
      </c>
      <c r="I2429" s="70"/>
      <c r="J2429" s="70"/>
      <c r="K2429" s="71">
        <v>129375.00000000036</v>
      </c>
      <c r="L2429" s="6" t="s">
        <v>543</v>
      </c>
      <c r="M2429" s="6" t="s">
        <v>517</v>
      </c>
      <c r="N2429" s="6">
        <v>0</v>
      </c>
      <c r="O2429" s="6"/>
      <c r="P2429" s="6"/>
    </row>
    <row r="2430" spans="1:16" ht="15.75" customHeight="1" x14ac:dyDescent="0.3">
      <c r="A2430" s="49">
        <v>2427</v>
      </c>
      <c r="B2430" s="75" t="s">
        <v>444</v>
      </c>
      <c r="C2430" s="75" t="s">
        <v>502</v>
      </c>
      <c r="D2430" s="78" t="s">
        <v>100</v>
      </c>
      <c r="E2430" s="78" t="s">
        <v>1935</v>
      </c>
      <c r="F2430" s="68">
        <v>45924</v>
      </c>
      <c r="G2430" s="69" t="s">
        <v>426</v>
      </c>
      <c r="H2430" s="70">
        <v>2</v>
      </c>
      <c r="I2430" s="70"/>
      <c r="J2430" s="70"/>
      <c r="K2430" s="71">
        <v>86250.000000000233</v>
      </c>
      <c r="L2430" s="6" t="s">
        <v>507</v>
      </c>
      <c r="M2430" s="6" t="s">
        <v>505</v>
      </c>
      <c r="N2430" s="6">
        <v>1</v>
      </c>
      <c r="O2430" s="6"/>
      <c r="P2430" s="6"/>
    </row>
    <row r="2431" spans="1:16" ht="15.75" customHeight="1" x14ac:dyDescent="0.3">
      <c r="A2431" s="49">
        <v>2428</v>
      </c>
      <c r="B2431" s="75" t="s">
        <v>444</v>
      </c>
      <c r="C2431" s="75" t="s">
        <v>595</v>
      </c>
      <c r="D2431" s="78" t="s">
        <v>102</v>
      </c>
      <c r="E2431" s="78" t="s">
        <v>1936</v>
      </c>
      <c r="F2431" s="68">
        <v>45924</v>
      </c>
      <c r="G2431" s="69" t="s">
        <v>415</v>
      </c>
      <c r="H2431" s="70">
        <v>36</v>
      </c>
      <c r="I2431" s="70"/>
      <c r="J2431" s="70"/>
      <c r="K2431" s="71">
        <v>207000.00000000058</v>
      </c>
      <c r="L2431" s="6" t="s">
        <v>507</v>
      </c>
      <c r="M2431" s="6" t="s">
        <v>505</v>
      </c>
      <c r="N2431" s="6">
        <v>2</v>
      </c>
      <c r="O2431" s="6"/>
      <c r="P2431" s="6"/>
    </row>
    <row r="2432" spans="1:16" ht="15.75" customHeight="1" x14ac:dyDescent="0.3">
      <c r="A2432" s="49">
        <v>2429</v>
      </c>
      <c r="B2432" s="75" t="s">
        <v>413</v>
      </c>
      <c r="C2432" s="75" t="s">
        <v>127</v>
      </c>
      <c r="D2432" s="78" t="s">
        <v>102</v>
      </c>
      <c r="E2432" s="78" t="s">
        <v>1937</v>
      </c>
      <c r="F2432" s="68">
        <v>45924</v>
      </c>
      <c r="G2432" s="69" t="s">
        <v>415</v>
      </c>
      <c r="H2432" s="70">
        <v>6</v>
      </c>
      <c r="I2432" s="70"/>
      <c r="J2432" s="70"/>
      <c r="K2432" s="71">
        <v>247499.99999999927</v>
      </c>
      <c r="L2432" s="6" t="s">
        <v>509</v>
      </c>
      <c r="M2432" s="6" t="s">
        <v>1677</v>
      </c>
      <c r="N2432" s="6">
        <v>1</v>
      </c>
      <c r="O2432" s="6"/>
      <c r="P2432" s="6"/>
    </row>
    <row r="2433" spans="1:16" ht="15.75" customHeight="1" x14ac:dyDescent="0.3">
      <c r="A2433" s="49">
        <v>2430</v>
      </c>
      <c r="B2433" s="75" t="s">
        <v>413</v>
      </c>
      <c r="C2433" s="75" t="s">
        <v>129</v>
      </c>
      <c r="D2433" s="78" t="s">
        <v>102</v>
      </c>
      <c r="E2433" s="78" t="s">
        <v>1938</v>
      </c>
      <c r="F2433" s="68">
        <v>45924</v>
      </c>
      <c r="G2433" s="69" t="s">
        <v>415</v>
      </c>
      <c r="H2433" s="70">
        <v>2</v>
      </c>
      <c r="I2433" s="70"/>
      <c r="J2433" s="70"/>
      <c r="K2433" s="71">
        <v>82499.999999999767</v>
      </c>
      <c r="L2433" s="6" t="s">
        <v>509</v>
      </c>
      <c r="M2433" s="6" t="s">
        <v>1677</v>
      </c>
      <c r="N2433" s="6">
        <v>1</v>
      </c>
      <c r="O2433" s="6"/>
      <c r="P2433" s="6"/>
    </row>
    <row r="2434" spans="1:16" ht="15.75" customHeight="1" x14ac:dyDescent="0.3">
      <c r="A2434" s="49">
        <v>2431</v>
      </c>
      <c r="B2434" s="75" t="s">
        <v>474</v>
      </c>
      <c r="C2434" s="75" t="s">
        <v>179</v>
      </c>
      <c r="D2434" s="78" t="s">
        <v>180</v>
      </c>
      <c r="E2434" s="78" t="s">
        <v>1939</v>
      </c>
      <c r="F2434" s="68">
        <v>45923</v>
      </c>
      <c r="G2434" s="69" t="s">
        <v>1635</v>
      </c>
      <c r="H2434" s="70">
        <v>1</v>
      </c>
      <c r="I2434" s="70"/>
      <c r="J2434" s="70"/>
      <c r="K2434" s="71">
        <v>65625.000000000116</v>
      </c>
      <c r="L2434" s="6" t="s">
        <v>530</v>
      </c>
      <c r="M2434" s="6" t="s">
        <v>531</v>
      </c>
      <c r="N2434" s="6">
        <v>1</v>
      </c>
      <c r="O2434" s="6"/>
      <c r="P2434" s="6"/>
    </row>
    <row r="2435" spans="1:16" ht="15.75" customHeight="1" x14ac:dyDescent="0.3">
      <c r="A2435" s="49">
        <v>2432</v>
      </c>
      <c r="B2435" s="75" t="s">
        <v>474</v>
      </c>
      <c r="C2435" s="75" t="s">
        <v>179</v>
      </c>
      <c r="D2435" s="78" t="s">
        <v>180</v>
      </c>
      <c r="E2435" s="78" t="s">
        <v>1939</v>
      </c>
      <c r="F2435" s="68">
        <v>45923</v>
      </c>
      <c r="G2435" s="69" t="s">
        <v>1728</v>
      </c>
      <c r="H2435" s="70">
        <v>1</v>
      </c>
      <c r="I2435" s="70"/>
      <c r="J2435" s="70"/>
      <c r="K2435" s="71">
        <v>65625.000000000116</v>
      </c>
      <c r="L2435" s="6" t="s">
        <v>530</v>
      </c>
      <c r="M2435" s="6" t="s">
        <v>531</v>
      </c>
      <c r="N2435" s="6">
        <v>1</v>
      </c>
      <c r="O2435" s="6"/>
      <c r="P2435" s="6"/>
    </row>
    <row r="2436" spans="1:16" ht="15.75" customHeight="1" x14ac:dyDescent="0.3">
      <c r="A2436" s="49">
        <v>2433</v>
      </c>
      <c r="B2436" s="75" t="s">
        <v>474</v>
      </c>
      <c r="C2436" s="75" t="s">
        <v>146</v>
      </c>
      <c r="D2436" s="78" t="s">
        <v>100</v>
      </c>
      <c r="E2436" s="78" t="s">
        <v>1940</v>
      </c>
      <c r="F2436" s="68">
        <v>45923</v>
      </c>
      <c r="G2436" s="69" t="s">
        <v>451</v>
      </c>
      <c r="H2436" s="70">
        <v>2</v>
      </c>
      <c r="I2436" s="70"/>
      <c r="J2436" s="70"/>
      <c r="K2436" s="71">
        <v>350000.00000000064</v>
      </c>
      <c r="L2436" s="6" t="s">
        <v>576</v>
      </c>
      <c r="M2436" s="6" t="s">
        <v>531</v>
      </c>
      <c r="N2436" s="6">
        <v>0</v>
      </c>
      <c r="O2436" s="6"/>
      <c r="P2436" s="6"/>
    </row>
    <row r="2437" spans="1:16" ht="15.75" customHeight="1" x14ac:dyDescent="0.3">
      <c r="A2437" s="49">
        <v>2434</v>
      </c>
      <c r="B2437" s="75" t="s">
        <v>430</v>
      </c>
      <c r="C2437" s="75" t="s">
        <v>138</v>
      </c>
      <c r="D2437" s="78" t="s">
        <v>100</v>
      </c>
      <c r="E2437" s="78" t="s">
        <v>1941</v>
      </c>
      <c r="F2437" s="68">
        <v>45924</v>
      </c>
      <c r="G2437" s="69" t="s">
        <v>415</v>
      </c>
      <c r="H2437" s="70">
        <v>1</v>
      </c>
      <c r="I2437" s="70"/>
      <c r="J2437" s="70"/>
      <c r="K2437" s="71">
        <v>58125.000000000058</v>
      </c>
      <c r="L2437" s="6" t="s">
        <v>554</v>
      </c>
      <c r="M2437" s="6" t="s">
        <v>517</v>
      </c>
      <c r="N2437" s="6">
        <v>0</v>
      </c>
      <c r="O2437" s="6"/>
      <c r="P2437" s="6"/>
    </row>
    <row r="2438" spans="1:16" ht="15.75" customHeight="1" x14ac:dyDescent="0.3">
      <c r="A2438" s="49">
        <v>2435</v>
      </c>
      <c r="B2438" s="75" t="s">
        <v>430</v>
      </c>
      <c r="C2438" s="75" t="s">
        <v>502</v>
      </c>
      <c r="D2438" s="78" t="s">
        <v>100</v>
      </c>
      <c r="E2438" s="78" t="s">
        <v>1942</v>
      </c>
      <c r="F2438" s="68">
        <v>45924</v>
      </c>
      <c r="G2438" s="69" t="s">
        <v>426</v>
      </c>
      <c r="H2438" s="70">
        <v>5</v>
      </c>
      <c r="I2438" s="70"/>
      <c r="J2438" s="70"/>
      <c r="K2438" s="71">
        <v>193750.0000000002</v>
      </c>
      <c r="L2438" s="6" t="s">
        <v>507</v>
      </c>
      <c r="M2438" s="6" t="s">
        <v>505</v>
      </c>
      <c r="N2438" s="6">
        <v>1</v>
      </c>
      <c r="O2438" s="6"/>
      <c r="P2438" s="6"/>
    </row>
    <row r="2439" spans="1:16" ht="15.75" customHeight="1" x14ac:dyDescent="0.3">
      <c r="A2439" s="49">
        <v>2436</v>
      </c>
      <c r="B2439" s="75" t="s">
        <v>497</v>
      </c>
      <c r="C2439" s="75" t="s">
        <v>129</v>
      </c>
      <c r="D2439" s="78" t="s">
        <v>102</v>
      </c>
      <c r="E2439" s="78" t="s">
        <v>1943</v>
      </c>
      <c r="F2439" s="68">
        <v>45924</v>
      </c>
      <c r="G2439" s="69" t="s">
        <v>415</v>
      </c>
      <c r="H2439" s="70">
        <v>7</v>
      </c>
      <c r="I2439" s="70"/>
      <c r="J2439" s="70"/>
      <c r="K2439" s="71">
        <v>301875.00000000081</v>
      </c>
      <c r="L2439" s="6" t="s">
        <v>509</v>
      </c>
      <c r="M2439" s="6" t="s">
        <v>1677</v>
      </c>
      <c r="N2439" s="6">
        <v>1</v>
      </c>
      <c r="O2439" s="6"/>
      <c r="P2439" s="6"/>
    </row>
    <row r="2440" spans="1:16" ht="15.75" customHeight="1" x14ac:dyDescent="0.3">
      <c r="A2440" s="49">
        <v>2437</v>
      </c>
      <c r="B2440" s="75" t="s">
        <v>497</v>
      </c>
      <c r="C2440" s="75" t="s">
        <v>138</v>
      </c>
      <c r="D2440" s="78" t="s">
        <v>100</v>
      </c>
      <c r="E2440" s="78" t="s">
        <v>1944</v>
      </c>
      <c r="F2440" s="68">
        <v>45924</v>
      </c>
      <c r="G2440" s="69" t="s">
        <v>415</v>
      </c>
      <c r="H2440" s="70">
        <v>6</v>
      </c>
      <c r="I2440" s="70"/>
      <c r="J2440" s="70"/>
      <c r="K2440" s="71">
        <v>388125.00000000105</v>
      </c>
      <c r="L2440" s="6" t="s">
        <v>516</v>
      </c>
      <c r="M2440" s="6" t="s">
        <v>517</v>
      </c>
      <c r="N2440" s="6">
        <v>0</v>
      </c>
      <c r="O2440" s="6"/>
      <c r="P2440" s="6"/>
    </row>
    <row r="2441" spans="1:16" ht="15.75" customHeight="1" x14ac:dyDescent="0.3">
      <c r="A2441" s="49">
        <v>2438</v>
      </c>
      <c r="B2441" s="75" t="s">
        <v>474</v>
      </c>
      <c r="C2441" s="75" t="s">
        <v>146</v>
      </c>
      <c r="D2441" s="78" t="s">
        <v>100</v>
      </c>
      <c r="E2441" s="78" t="s">
        <v>1945</v>
      </c>
      <c r="F2441" s="68">
        <v>45924</v>
      </c>
      <c r="G2441" s="69" t="s">
        <v>451</v>
      </c>
      <c r="H2441" s="70">
        <v>0.2</v>
      </c>
      <c r="I2441" s="70"/>
      <c r="J2441" s="70"/>
      <c r="K2441" s="71">
        <v>35000.000000000065</v>
      </c>
      <c r="L2441" s="6" t="s">
        <v>576</v>
      </c>
      <c r="M2441" s="6" t="s">
        <v>531</v>
      </c>
      <c r="N2441" s="6">
        <v>0</v>
      </c>
      <c r="O2441" s="6"/>
      <c r="P2441" s="6"/>
    </row>
    <row r="2442" spans="1:16" ht="15.75" customHeight="1" x14ac:dyDescent="0.3">
      <c r="A2442" s="49">
        <v>2439</v>
      </c>
      <c r="B2442" s="75" t="s">
        <v>474</v>
      </c>
      <c r="C2442" s="75" t="s">
        <v>179</v>
      </c>
      <c r="D2442" s="78" t="s">
        <v>180</v>
      </c>
      <c r="E2442" s="78" t="s">
        <v>1946</v>
      </c>
      <c r="F2442" s="68">
        <v>45924</v>
      </c>
      <c r="G2442" s="69" t="s">
        <v>1728</v>
      </c>
      <c r="H2442" s="70">
        <v>1.2</v>
      </c>
      <c r="I2442" s="70"/>
      <c r="J2442" s="70"/>
      <c r="K2442" s="71">
        <v>78750.000000000146</v>
      </c>
      <c r="L2442" s="6" t="s">
        <v>530</v>
      </c>
      <c r="M2442" s="6" t="s">
        <v>531</v>
      </c>
      <c r="N2442" s="6">
        <v>1</v>
      </c>
      <c r="O2442" s="6"/>
      <c r="P2442" s="6"/>
    </row>
    <row r="2443" spans="1:16" ht="15.75" customHeight="1" x14ac:dyDescent="0.3">
      <c r="A2443" s="49">
        <v>2440</v>
      </c>
      <c r="B2443" s="75" t="s">
        <v>501</v>
      </c>
      <c r="C2443" s="75" t="s">
        <v>129</v>
      </c>
      <c r="D2443" s="78" t="s">
        <v>102</v>
      </c>
      <c r="E2443" s="78" t="s">
        <v>1947</v>
      </c>
      <c r="F2443" s="68">
        <v>45925</v>
      </c>
      <c r="G2443" s="69" t="s">
        <v>415</v>
      </c>
      <c r="H2443" s="70">
        <v>9</v>
      </c>
      <c r="I2443" s="70"/>
      <c r="J2443" s="70"/>
      <c r="K2443" s="71">
        <v>359999.99999999965</v>
      </c>
      <c r="L2443" s="6" t="s">
        <v>526</v>
      </c>
      <c r="M2443" s="6" t="s">
        <v>736</v>
      </c>
      <c r="N2443" s="6">
        <v>0</v>
      </c>
      <c r="O2443" s="6"/>
      <c r="P2443" s="6"/>
    </row>
    <row r="2444" spans="1:16" ht="15.75" customHeight="1" x14ac:dyDescent="0.3">
      <c r="A2444" s="49">
        <v>2441</v>
      </c>
      <c r="B2444" s="75" t="s">
        <v>501</v>
      </c>
      <c r="C2444" s="75" t="s">
        <v>138</v>
      </c>
      <c r="D2444" s="78" t="s">
        <v>100</v>
      </c>
      <c r="E2444" s="78" t="s">
        <v>1948</v>
      </c>
      <c r="F2444" s="68">
        <v>45925</v>
      </c>
      <c r="G2444" s="69" t="s">
        <v>415</v>
      </c>
      <c r="H2444" s="70">
        <v>6</v>
      </c>
      <c r="I2444" s="70"/>
      <c r="J2444" s="70"/>
      <c r="K2444" s="71">
        <v>359999.99999999965</v>
      </c>
      <c r="L2444" s="6" t="s">
        <v>543</v>
      </c>
      <c r="M2444" s="6" t="s">
        <v>517</v>
      </c>
      <c r="N2444" s="6">
        <v>0</v>
      </c>
      <c r="O2444" s="6"/>
      <c r="P2444" s="6"/>
    </row>
    <row r="2445" spans="1:16" ht="15.75" customHeight="1" x14ac:dyDescent="0.3">
      <c r="A2445" s="49">
        <v>2442</v>
      </c>
      <c r="B2445" s="75" t="s">
        <v>499</v>
      </c>
      <c r="C2445" s="75" t="s">
        <v>502</v>
      </c>
      <c r="D2445" s="78" t="s">
        <v>100</v>
      </c>
      <c r="E2445" s="78" t="s">
        <v>1949</v>
      </c>
      <c r="F2445" s="68">
        <v>45925</v>
      </c>
      <c r="G2445" s="69" t="s">
        <v>426</v>
      </c>
      <c r="H2445" s="70">
        <v>6</v>
      </c>
      <c r="I2445" s="70"/>
      <c r="J2445" s="70"/>
      <c r="K2445" s="71">
        <v>239999.99999999977</v>
      </c>
      <c r="L2445" s="6" t="s">
        <v>507</v>
      </c>
      <c r="M2445" s="6" t="s">
        <v>505</v>
      </c>
      <c r="N2445" s="6">
        <v>1</v>
      </c>
      <c r="O2445" s="6"/>
      <c r="P2445" s="6"/>
    </row>
    <row r="2446" spans="1:16" ht="15.75" customHeight="1" x14ac:dyDescent="0.3">
      <c r="A2446" s="49">
        <v>2443</v>
      </c>
      <c r="B2446" s="75" t="s">
        <v>499</v>
      </c>
      <c r="C2446" s="75" t="s">
        <v>138</v>
      </c>
      <c r="D2446" s="78" t="s">
        <v>100</v>
      </c>
      <c r="E2446" s="78" t="s">
        <v>1950</v>
      </c>
      <c r="F2446" s="68">
        <v>45925</v>
      </c>
      <c r="G2446" s="69" t="s">
        <v>415</v>
      </c>
      <c r="H2446" s="70">
        <v>4</v>
      </c>
      <c r="I2446" s="70"/>
      <c r="J2446" s="70"/>
      <c r="K2446" s="71">
        <v>239999.99999999977</v>
      </c>
      <c r="L2446" s="6" t="s">
        <v>516</v>
      </c>
      <c r="M2446" s="6" t="s">
        <v>517</v>
      </c>
      <c r="N2446" s="6">
        <v>0</v>
      </c>
      <c r="O2446" s="6"/>
      <c r="P2446" s="6"/>
    </row>
    <row r="2447" spans="1:16" ht="15.75" customHeight="1" x14ac:dyDescent="0.3">
      <c r="A2447" s="49">
        <v>2444</v>
      </c>
      <c r="B2447" s="75" t="s">
        <v>471</v>
      </c>
      <c r="C2447" s="75" t="s">
        <v>138</v>
      </c>
      <c r="D2447" s="78" t="s">
        <v>100</v>
      </c>
      <c r="E2447" s="78" t="s">
        <v>1951</v>
      </c>
      <c r="F2447" s="68">
        <v>45925</v>
      </c>
      <c r="G2447" s="69" t="s">
        <v>415</v>
      </c>
      <c r="H2447" s="70">
        <v>2</v>
      </c>
      <c r="I2447" s="70"/>
      <c r="J2447" s="70"/>
      <c r="K2447" s="71">
        <v>129375.00000000036</v>
      </c>
      <c r="L2447" s="6" t="s">
        <v>516</v>
      </c>
      <c r="M2447" s="6" t="s">
        <v>517</v>
      </c>
      <c r="N2447" s="6">
        <v>0</v>
      </c>
      <c r="O2447" s="6"/>
      <c r="P2447" s="6"/>
    </row>
    <row r="2448" spans="1:16" ht="15.75" customHeight="1" x14ac:dyDescent="0.3">
      <c r="A2448" s="49">
        <v>2445</v>
      </c>
      <c r="B2448" s="75" t="s">
        <v>471</v>
      </c>
      <c r="C2448" s="75" t="s">
        <v>502</v>
      </c>
      <c r="D2448" s="78" t="s">
        <v>100</v>
      </c>
      <c r="E2448" s="78" t="s">
        <v>1952</v>
      </c>
      <c r="F2448" s="68">
        <v>45925</v>
      </c>
      <c r="G2448" s="69" t="s">
        <v>426</v>
      </c>
      <c r="H2448" s="70">
        <v>1</v>
      </c>
      <c r="I2448" s="70"/>
      <c r="J2448" s="70"/>
      <c r="K2448" s="71">
        <v>43125.000000000116</v>
      </c>
      <c r="L2448" s="6" t="s">
        <v>516</v>
      </c>
      <c r="M2448" s="6" t="s">
        <v>517</v>
      </c>
      <c r="N2448" s="6">
        <v>0</v>
      </c>
      <c r="O2448" s="6"/>
      <c r="P2448" s="6"/>
    </row>
    <row r="2449" spans="1:16" ht="15.75" customHeight="1" x14ac:dyDescent="0.3">
      <c r="A2449" s="49">
        <v>2446</v>
      </c>
      <c r="B2449" s="75" t="s">
        <v>471</v>
      </c>
      <c r="C2449" s="75" t="s">
        <v>271</v>
      </c>
      <c r="D2449" s="78" t="s">
        <v>69</v>
      </c>
      <c r="E2449" s="78" t="s">
        <v>272</v>
      </c>
      <c r="F2449" s="68">
        <v>45925</v>
      </c>
      <c r="G2449" s="69" t="s">
        <v>697</v>
      </c>
      <c r="H2449" s="70">
        <v>0.3</v>
      </c>
      <c r="I2449" s="70"/>
      <c r="J2449" s="70"/>
      <c r="K2449" s="71">
        <v>38812.500000000109</v>
      </c>
      <c r="L2449" s="6" t="s">
        <v>680</v>
      </c>
      <c r="M2449" s="6" t="s">
        <v>505</v>
      </c>
      <c r="N2449" s="6">
        <v>1</v>
      </c>
      <c r="O2449" s="6"/>
      <c r="P2449" s="6"/>
    </row>
    <row r="2450" spans="1:16" ht="15.75" customHeight="1" x14ac:dyDescent="0.3">
      <c r="A2450" s="49">
        <v>2447</v>
      </c>
      <c r="B2450" s="75" t="s">
        <v>471</v>
      </c>
      <c r="C2450" s="75" t="s">
        <v>138</v>
      </c>
      <c r="D2450" s="78" t="s">
        <v>100</v>
      </c>
      <c r="E2450" s="78" t="s">
        <v>1953</v>
      </c>
      <c r="F2450" s="68">
        <v>45925</v>
      </c>
      <c r="G2450" s="69" t="s">
        <v>415</v>
      </c>
      <c r="H2450" s="70">
        <v>2</v>
      </c>
      <c r="I2450" s="70"/>
      <c r="J2450" s="70"/>
      <c r="K2450" s="71">
        <v>129375.00000000036</v>
      </c>
      <c r="L2450" s="6" t="s">
        <v>680</v>
      </c>
      <c r="M2450" s="6" t="s">
        <v>505</v>
      </c>
      <c r="N2450" s="6">
        <v>0</v>
      </c>
      <c r="O2450" s="6"/>
      <c r="P2450" s="6"/>
    </row>
    <row r="2451" spans="1:16" ht="15.75" customHeight="1" x14ac:dyDescent="0.3">
      <c r="A2451" s="49">
        <v>2448</v>
      </c>
      <c r="B2451" s="75" t="s">
        <v>471</v>
      </c>
      <c r="C2451" s="75" t="s">
        <v>138</v>
      </c>
      <c r="D2451" s="78" t="s">
        <v>100</v>
      </c>
      <c r="E2451" s="78" t="s">
        <v>1953</v>
      </c>
      <c r="F2451" s="68">
        <v>45925</v>
      </c>
      <c r="G2451" s="69" t="s">
        <v>415</v>
      </c>
      <c r="H2451" s="70">
        <v>58</v>
      </c>
      <c r="I2451" s="70"/>
      <c r="J2451" s="70"/>
      <c r="K2451" s="71">
        <v>3751875.0000000102</v>
      </c>
      <c r="L2451" s="6" t="s">
        <v>519</v>
      </c>
      <c r="M2451" s="6" t="s">
        <v>640</v>
      </c>
      <c r="N2451" s="6">
        <v>1</v>
      </c>
      <c r="O2451" s="6"/>
      <c r="P2451" s="6"/>
    </row>
    <row r="2452" spans="1:16" ht="15.75" customHeight="1" x14ac:dyDescent="0.3">
      <c r="A2452" s="49">
        <v>2449</v>
      </c>
      <c r="B2452" s="75" t="s">
        <v>463</v>
      </c>
      <c r="C2452" s="75" t="s">
        <v>392</v>
      </c>
      <c r="D2452" s="78" t="s">
        <v>393</v>
      </c>
      <c r="E2452" s="78" t="s">
        <v>394</v>
      </c>
      <c r="F2452" s="68">
        <v>45925</v>
      </c>
      <c r="G2452" s="69" t="s">
        <v>767</v>
      </c>
      <c r="H2452" s="70">
        <v>0.3</v>
      </c>
      <c r="I2452" s="70"/>
      <c r="J2452" s="70"/>
      <c r="K2452" s="71">
        <v>301499.99999999884</v>
      </c>
      <c r="L2452" s="6" t="s">
        <v>513</v>
      </c>
      <c r="M2452" s="6" t="s">
        <v>514</v>
      </c>
      <c r="N2452" s="6">
        <v>10</v>
      </c>
      <c r="O2452" s="6"/>
      <c r="P2452" s="6"/>
    </row>
    <row r="2453" spans="1:16" ht="15.75" customHeight="1" x14ac:dyDescent="0.3">
      <c r="A2453" s="49">
        <v>2450</v>
      </c>
      <c r="B2453" s="75" t="s">
        <v>463</v>
      </c>
      <c r="C2453" s="75" t="s">
        <v>129</v>
      </c>
      <c r="D2453" s="78" t="s">
        <v>102</v>
      </c>
      <c r="E2453" s="78" t="s">
        <v>1954</v>
      </c>
      <c r="F2453" s="68">
        <v>45925</v>
      </c>
      <c r="G2453" s="69" t="s">
        <v>415</v>
      </c>
      <c r="H2453" s="70">
        <v>4</v>
      </c>
      <c r="I2453" s="70"/>
      <c r="J2453" s="70"/>
      <c r="K2453" s="71">
        <v>167499.99999999936</v>
      </c>
      <c r="L2453" s="6" t="s">
        <v>526</v>
      </c>
      <c r="M2453" s="6" t="s">
        <v>1677</v>
      </c>
      <c r="N2453" s="6">
        <v>1</v>
      </c>
      <c r="O2453" s="6"/>
      <c r="P2453" s="6"/>
    </row>
    <row r="2454" spans="1:16" ht="15.75" customHeight="1" x14ac:dyDescent="0.3">
      <c r="A2454" s="49">
        <v>2451</v>
      </c>
      <c r="B2454" s="75" t="s">
        <v>463</v>
      </c>
      <c r="C2454" s="75" t="s">
        <v>127</v>
      </c>
      <c r="D2454" s="78" t="s">
        <v>102</v>
      </c>
      <c r="E2454" s="78" t="s">
        <v>1955</v>
      </c>
      <c r="F2454" s="68">
        <v>45925</v>
      </c>
      <c r="G2454" s="69" t="s">
        <v>415</v>
      </c>
      <c r="H2454" s="70">
        <v>1</v>
      </c>
      <c r="I2454" s="70"/>
      <c r="J2454" s="70"/>
      <c r="K2454" s="71">
        <v>41874.99999999984</v>
      </c>
      <c r="L2454" s="6" t="s">
        <v>526</v>
      </c>
      <c r="M2454" s="6" t="s">
        <v>1677</v>
      </c>
      <c r="N2454" s="6">
        <v>0</v>
      </c>
      <c r="O2454" s="6"/>
      <c r="P2454" s="6"/>
    </row>
    <row r="2455" spans="1:16" ht="15.75" customHeight="1" x14ac:dyDescent="0.3">
      <c r="A2455" s="49">
        <v>2452</v>
      </c>
      <c r="B2455" s="75" t="s">
        <v>444</v>
      </c>
      <c r="C2455" s="75" t="s">
        <v>84</v>
      </c>
      <c r="D2455" s="78" t="s">
        <v>79</v>
      </c>
      <c r="E2455" s="78" t="s">
        <v>1956</v>
      </c>
      <c r="F2455" s="68">
        <v>45925</v>
      </c>
      <c r="G2455" s="69" t="s">
        <v>443</v>
      </c>
      <c r="H2455" s="70">
        <v>4</v>
      </c>
      <c r="I2455" s="70"/>
      <c r="J2455" s="70"/>
      <c r="K2455" s="71">
        <v>20125.000000000055</v>
      </c>
      <c r="L2455" s="6" t="s">
        <v>543</v>
      </c>
      <c r="M2455" s="6" t="s">
        <v>517</v>
      </c>
      <c r="N2455" s="6">
        <v>1</v>
      </c>
      <c r="O2455" s="6"/>
      <c r="P2455" s="6"/>
    </row>
    <row r="2456" spans="1:16" ht="15.75" customHeight="1" x14ac:dyDescent="0.3">
      <c r="A2456" s="49">
        <v>2453</v>
      </c>
      <c r="B2456" s="75" t="s">
        <v>444</v>
      </c>
      <c r="C2456" s="75" t="s">
        <v>502</v>
      </c>
      <c r="D2456" s="78" t="s">
        <v>100</v>
      </c>
      <c r="E2456" s="78" t="s">
        <v>1957</v>
      </c>
      <c r="F2456" s="68">
        <v>45925</v>
      </c>
      <c r="G2456" s="69" t="s">
        <v>426</v>
      </c>
      <c r="H2456" s="70">
        <v>6</v>
      </c>
      <c r="I2456" s="70"/>
      <c r="J2456" s="70"/>
      <c r="K2456" s="71">
        <v>258750.00000000073</v>
      </c>
      <c r="L2456" s="6" t="s">
        <v>507</v>
      </c>
      <c r="M2456" s="6" t="s">
        <v>505</v>
      </c>
      <c r="N2456" s="6">
        <v>1</v>
      </c>
      <c r="O2456" s="6"/>
      <c r="P2456" s="6"/>
    </row>
    <row r="2457" spans="1:16" ht="15.75" customHeight="1" x14ac:dyDescent="0.3">
      <c r="A2457" s="49">
        <v>2454</v>
      </c>
      <c r="B2457" s="75" t="s">
        <v>444</v>
      </c>
      <c r="C2457" s="75" t="s">
        <v>191</v>
      </c>
      <c r="D2457" s="78" t="s">
        <v>187</v>
      </c>
      <c r="E2457" s="78" t="s">
        <v>391</v>
      </c>
      <c r="F2457" s="68">
        <v>45925</v>
      </c>
      <c r="G2457" s="69" t="s">
        <v>1860</v>
      </c>
      <c r="H2457" s="70">
        <v>2</v>
      </c>
      <c r="I2457" s="70"/>
      <c r="J2457" s="70"/>
      <c r="K2457" s="71">
        <v>172500.00000000047</v>
      </c>
      <c r="L2457" s="6" t="s">
        <v>507</v>
      </c>
      <c r="M2457" s="6" t="s">
        <v>505</v>
      </c>
      <c r="N2457" s="6">
        <v>1</v>
      </c>
      <c r="O2457" s="6"/>
      <c r="P2457" s="6"/>
    </row>
    <row r="2458" spans="1:16" ht="15.75" customHeight="1" x14ac:dyDescent="0.3">
      <c r="A2458" s="49">
        <v>2455</v>
      </c>
      <c r="B2458" s="75" t="s">
        <v>444</v>
      </c>
      <c r="C2458" s="75" t="s">
        <v>138</v>
      </c>
      <c r="D2458" s="78" t="s">
        <v>100</v>
      </c>
      <c r="E2458" s="78" t="s">
        <v>1958</v>
      </c>
      <c r="F2458" s="68">
        <v>45925</v>
      </c>
      <c r="G2458" s="69" t="s">
        <v>415</v>
      </c>
      <c r="H2458" s="70">
        <v>2</v>
      </c>
      <c r="I2458" s="70"/>
      <c r="J2458" s="70"/>
      <c r="K2458" s="71">
        <v>129375.00000000036</v>
      </c>
      <c r="L2458" s="6" t="s">
        <v>558</v>
      </c>
      <c r="M2458" s="6" t="s">
        <v>514</v>
      </c>
      <c r="N2458" s="6">
        <v>0</v>
      </c>
      <c r="O2458" s="6"/>
      <c r="P2458" s="6"/>
    </row>
    <row r="2459" spans="1:16" ht="15.75" customHeight="1" x14ac:dyDescent="0.3">
      <c r="A2459" s="49">
        <v>2456</v>
      </c>
      <c r="B2459" s="75" t="s">
        <v>413</v>
      </c>
      <c r="C2459" s="75" t="s">
        <v>138</v>
      </c>
      <c r="D2459" s="78" t="s">
        <v>100</v>
      </c>
      <c r="E2459" s="78" t="s">
        <v>1959</v>
      </c>
      <c r="F2459" s="68">
        <v>45925</v>
      </c>
      <c r="G2459" s="69" t="s">
        <v>415</v>
      </c>
      <c r="H2459" s="70">
        <v>4</v>
      </c>
      <c r="I2459" s="70"/>
      <c r="J2459" s="70"/>
      <c r="K2459" s="71">
        <v>247499.99999999927</v>
      </c>
      <c r="L2459" s="6" t="s">
        <v>554</v>
      </c>
      <c r="M2459" s="6" t="s">
        <v>517</v>
      </c>
      <c r="N2459" s="6">
        <v>0</v>
      </c>
      <c r="O2459" s="6"/>
      <c r="P2459" s="6"/>
    </row>
    <row r="2460" spans="1:16" ht="15.75" customHeight="1" x14ac:dyDescent="0.3">
      <c r="A2460" s="49">
        <v>2457</v>
      </c>
      <c r="B2460" s="75" t="s">
        <v>413</v>
      </c>
      <c r="C2460" s="75" t="s">
        <v>129</v>
      </c>
      <c r="D2460" s="78" t="s">
        <v>102</v>
      </c>
      <c r="E2460" s="78" t="s">
        <v>1960</v>
      </c>
      <c r="F2460" s="68">
        <v>45925</v>
      </c>
      <c r="G2460" s="69" t="s">
        <v>415</v>
      </c>
      <c r="H2460" s="70">
        <v>5</v>
      </c>
      <c r="I2460" s="70"/>
      <c r="J2460" s="70"/>
      <c r="K2460" s="71">
        <v>206249.99999999939</v>
      </c>
      <c r="L2460" s="6" t="s">
        <v>509</v>
      </c>
      <c r="M2460" s="6" t="s">
        <v>1677</v>
      </c>
      <c r="N2460" s="6">
        <v>1</v>
      </c>
      <c r="O2460" s="6"/>
      <c r="P2460" s="6"/>
    </row>
    <row r="2461" spans="1:16" ht="15.75" customHeight="1" x14ac:dyDescent="0.3">
      <c r="A2461" s="49">
        <v>2458</v>
      </c>
      <c r="B2461" s="75" t="s">
        <v>430</v>
      </c>
      <c r="C2461" s="75" t="s">
        <v>84</v>
      </c>
      <c r="D2461" s="78" t="s">
        <v>79</v>
      </c>
      <c r="E2461" s="78" t="s">
        <v>1961</v>
      </c>
      <c r="F2461" s="68">
        <v>45925</v>
      </c>
      <c r="G2461" s="69" t="s">
        <v>443</v>
      </c>
      <c r="H2461" s="70">
        <v>23</v>
      </c>
      <c r="I2461" s="70"/>
      <c r="J2461" s="70"/>
      <c r="K2461" s="71">
        <v>103979.16666666677</v>
      </c>
      <c r="L2461" s="6" t="s">
        <v>554</v>
      </c>
      <c r="M2461" s="6" t="s">
        <v>517</v>
      </c>
      <c r="N2461" s="6">
        <v>1</v>
      </c>
      <c r="O2461" s="6"/>
      <c r="P2461" s="6"/>
    </row>
    <row r="2462" spans="1:16" ht="15.75" customHeight="1" x14ac:dyDescent="0.3">
      <c r="A2462" s="49">
        <v>2459</v>
      </c>
      <c r="B2462" s="75" t="s">
        <v>430</v>
      </c>
      <c r="C2462" s="75" t="s">
        <v>587</v>
      </c>
      <c r="D2462" s="78" t="s">
        <v>100</v>
      </c>
      <c r="E2462" s="78" t="s">
        <v>1962</v>
      </c>
      <c r="F2462" s="68">
        <v>45925</v>
      </c>
      <c r="G2462" s="69" t="s">
        <v>415</v>
      </c>
      <c r="H2462" s="70">
        <v>1.5</v>
      </c>
      <c r="I2462" s="70"/>
      <c r="J2462" s="70"/>
      <c r="K2462" s="71">
        <v>58125.000000000058</v>
      </c>
      <c r="L2462" s="6" t="s">
        <v>554</v>
      </c>
      <c r="M2462" s="6" t="s">
        <v>517</v>
      </c>
      <c r="N2462" s="6">
        <v>0</v>
      </c>
      <c r="O2462" s="6"/>
      <c r="P2462" s="6"/>
    </row>
    <row r="2463" spans="1:16" ht="15.75" customHeight="1" x14ac:dyDescent="0.3">
      <c r="A2463" s="49">
        <v>2460</v>
      </c>
      <c r="B2463" s="75" t="s">
        <v>430</v>
      </c>
      <c r="C2463" s="75" t="s">
        <v>191</v>
      </c>
      <c r="D2463" s="78" t="s">
        <v>187</v>
      </c>
      <c r="E2463" s="78" t="s">
        <v>391</v>
      </c>
      <c r="F2463" s="68">
        <v>45925</v>
      </c>
      <c r="G2463" s="69" t="s">
        <v>1860</v>
      </c>
      <c r="H2463" s="70">
        <v>8</v>
      </c>
      <c r="I2463" s="70"/>
      <c r="J2463" s="70"/>
      <c r="K2463" s="71">
        <v>620000.00000000058</v>
      </c>
      <c r="L2463" s="6" t="s">
        <v>507</v>
      </c>
      <c r="M2463" s="6" t="s">
        <v>505</v>
      </c>
      <c r="N2463" s="6">
        <v>1</v>
      </c>
      <c r="O2463" s="6"/>
      <c r="P2463" s="6"/>
    </row>
    <row r="2464" spans="1:16" ht="15.75" customHeight="1" x14ac:dyDescent="0.3">
      <c r="A2464" s="49">
        <v>2461</v>
      </c>
      <c r="B2464" s="75" t="s">
        <v>430</v>
      </c>
      <c r="C2464" s="75" t="s">
        <v>138</v>
      </c>
      <c r="D2464" s="78" t="s">
        <v>100</v>
      </c>
      <c r="E2464" s="78" t="s">
        <v>1963</v>
      </c>
      <c r="F2464" s="68">
        <v>45925</v>
      </c>
      <c r="G2464" s="69" t="s">
        <v>415</v>
      </c>
      <c r="H2464" s="70">
        <v>1</v>
      </c>
      <c r="I2464" s="70"/>
      <c r="J2464" s="70"/>
      <c r="K2464" s="71">
        <v>58125.000000000058</v>
      </c>
      <c r="L2464" s="6" t="s">
        <v>680</v>
      </c>
      <c r="M2464" s="6" t="s">
        <v>505</v>
      </c>
      <c r="N2464" s="6">
        <v>0</v>
      </c>
      <c r="O2464" s="6"/>
      <c r="P2464" s="6"/>
    </row>
    <row r="2465" spans="1:16" ht="15.75" customHeight="1" x14ac:dyDescent="0.3">
      <c r="A2465" s="49">
        <v>2462</v>
      </c>
      <c r="B2465" s="75" t="s">
        <v>497</v>
      </c>
      <c r="C2465" s="75" t="s">
        <v>129</v>
      </c>
      <c r="D2465" s="78" t="s">
        <v>102</v>
      </c>
      <c r="E2465" s="78" t="s">
        <v>1964</v>
      </c>
      <c r="F2465" s="68">
        <v>45925</v>
      </c>
      <c r="G2465" s="69" t="s">
        <v>415</v>
      </c>
      <c r="H2465" s="70">
        <v>5</v>
      </c>
      <c r="I2465" s="70"/>
      <c r="J2465" s="70"/>
      <c r="K2465" s="71">
        <v>215625.00000000061</v>
      </c>
      <c r="L2465" s="6" t="s">
        <v>509</v>
      </c>
      <c r="M2465" s="6" t="s">
        <v>1677</v>
      </c>
      <c r="N2465" s="6">
        <v>1</v>
      </c>
      <c r="O2465" s="6"/>
      <c r="P2465" s="6"/>
    </row>
    <row r="2466" spans="1:16" ht="15.75" customHeight="1" x14ac:dyDescent="0.3">
      <c r="A2466" s="49">
        <v>2463</v>
      </c>
      <c r="B2466" s="75" t="s">
        <v>497</v>
      </c>
      <c r="C2466" s="75" t="s">
        <v>128</v>
      </c>
      <c r="D2466" s="78" t="s">
        <v>102</v>
      </c>
      <c r="E2466" s="78" t="s">
        <v>1965</v>
      </c>
      <c r="F2466" s="68">
        <v>45925</v>
      </c>
      <c r="G2466" s="69" t="s">
        <v>415</v>
      </c>
      <c r="H2466" s="70">
        <v>3</v>
      </c>
      <c r="I2466" s="70"/>
      <c r="J2466" s="70"/>
      <c r="K2466" s="71">
        <v>129375.00000000036</v>
      </c>
      <c r="L2466" s="6" t="s">
        <v>509</v>
      </c>
      <c r="M2466" s="6" t="s">
        <v>1677</v>
      </c>
      <c r="N2466" s="6">
        <v>0</v>
      </c>
      <c r="O2466" s="6"/>
      <c r="P2466" s="6"/>
    </row>
    <row r="2467" spans="1:16" ht="15.75" customHeight="1" x14ac:dyDescent="0.3">
      <c r="A2467" s="49">
        <v>2464</v>
      </c>
      <c r="B2467" s="75" t="s">
        <v>497</v>
      </c>
      <c r="C2467" s="75" t="s">
        <v>84</v>
      </c>
      <c r="D2467" s="78" t="s">
        <v>79</v>
      </c>
      <c r="E2467" s="78" t="s">
        <v>1966</v>
      </c>
      <c r="F2467" s="68">
        <v>45925</v>
      </c>
      <c r="G2467" s="69" t="s">
        <v>443</v>
      </c>
      <c r="H2467" s="70">
        <v>7</v>
      </c>
      <c r="I2467" s="70"/>
      <c r="J2467" s="70"/>
      <c r="K2467" s="71">
        <v>35218.750000000095</v>
      </c>
      <c r="L2467" s="6" t="s">
        <v>516</v>
      </c>
      <c r="M2467" s="6" t="s">
        <v>517</v>
      </c>
      <c r="N2467" s="6">
        <v>0</v>
      </c>
      <c r="O2467" s="6"/>
      <c r="P2467" s="6"/>
    </row>
    <row r="2468" spans="1:16" ht="15.75" customHeight="1" x14ac:dyDescent="0.3">
      <c r="A2468" s="49">
        <v>2465</v>
      </c>
      <c r="B2468" s="75" t="s">
        <v>459</v>
      </c>
      <c r="C2468" s="75" t="s">
        <v>392</v>
      </c>
      <c r="D2468" s="78" t="s">
        <v>393</v>
      </c>
      <c r="E2468" s="78" t="s">
        <v>394</v>
      </c>
      <c r="F2468" s="68">
        <v>45924</v>
      </c>
      <c r="G2468" s="69" t="s">
        <v>767</v>
      </c>
      <c r="H2468" s="70">
        <v>0.3</v>
      </c>
      <c r="I2468" s="70"/>
      <c r="J2468" s="70"/>
      <c r="K2468" s="71">
        <v>306000.00000000116</v>
      </c>
      <c r="L2468" s="6" t="s">
        <v>513</v>
      </c>
      <c r="M2468" s="6" t="s">
        <v>580</v>
      </c>
      <c r="N2468" s="6">
        <v>24</v>
      </c>
      <c r="O2468" s="6"/>
      <c r="P2468" s="6"/>
    </row>
    <row r="2469" spans="1:16" ht="15.75" customHeight="1" x14ac:dyDescent="0.3">
      <c r="A2469" s="49">
        <v>2466</v>
      </c>
      <c r="B2469" s="75" t="s">
        <v>459</v>
      </c>
      <c r="C2469" s="75" t="s">
        <v>138</v>
      </c>
      <c r="D2469" s="78" t="s">
        <v>100</v>
      </c>
      <c r="E2469" s="78" t="s">
        <v>1967</v>
      </c>
      <c r="F2469" s="68">
        <v>45924</v>
      </c>
      <c r="G2469" s="69" t="s">
        <v>415</v>
      </c>
      <c r="H2469" s="70">
        <v>0.5</v>
      </c>
      <c r="I2469" s="70"/>
      <c r="J2469" s="70"/>
      <c r="K2469" s="71">
        <v>31875.00000000012</v>
      </c>
      <c r="L2469" s="6" t="s">
        <v>513</v>
      </c>
      <c r="M2469" s="6" t="s">
        <v>1334</v>
      </c>
      <c r="N2469" s="6">
        <v>1</v>
      </c>
      <c r="O2469" s="6"/>
      <c r="P2469" s="6"/>
    </row>
    <row r="2470" spans="1:16" ht="15.75" customHeight="1" x14ac:dyDescent="0.3">
      <c r="A2470" s="49">
        <v>2467</v>
      </c>
      <c r="B2470" s="75" t="s">
        <v>459</v>
      </c>
      <c r="C2470" s="75" t="s">
        <v>392</v>
      </c>
      <c r="D2470" s="78" t="s">
        <v>393</v>
      </c>
      <c r="E2470" s="78" t="s">
        <v>394</v>
      </c>
      <c r="F2470" s="68">
        <v>45925</v>
      </c>
      <c r="G2470" s="69" t="s">
        <v>767</v>
      </c>
      <c r="H2470" s="70">
        <v>0.3</v>
      </c>
      <c r="I2470" s="70"/>
      <c r="J2470" s="70"/>
      <c r="K2470" s="71">
        <v>306000.00000000116</v>
      </c>
      <c r="L2470" s="6" t="s">
        <v>513</v>
      </c>
      <c r="M2470" s="6" t="s">
        <v>580</v>
      </c>
      <c r="N2470" s="6">
        <v>18</v>
      </c>
      <c r="O2470" s="6"/>
      <c r="P2470" s="6"/>
    </row>
    <row r="2471" spans="1:16" ht="15.75" customHeight="1" x14ac:dyDescent="0.3">
      <c r="A2471" s="49">
        <v>2468</v>
      </c>
      <c r="B2471" s="75" t="s">
        <v>459</v>
      </c>
      <c r="C2471" s="75" t="s">
        <v>392</v>
      </c>
      <c r="D2471" s="78" t="s">
        <v>393</v>
      </c>
      <c r="E2471" s="78" t="s">
        <v>394</v>
      </c>
      <c r="F2471" s="68">
        <v>45925</v>
      </c>
      <c r="G2471" s="69" t="s">
        <v>767</v>
      </c>
      <c r="H2471" s="70">
        <v>0.3</v>
      </c>
      <c r="I2471" s="70"/>
      <c r="J2471" s="70"/>
      <c r="K2471" s="71">
        <v>306000.00000000116</v>
      </c>
      <c r="L2471" s="6" t="s">
        <v>526</v>
      </c>
      <c r="M2471" s="6" t="s">
        <v>580</v>
      </c>
      <c r="N2471" s="6">
        <v>3</v>
      </c>
      <c r="O2471" s="6"/>
      <c r="P2471" s="6"/>
    </row>
    <row r="2472" spans="1:16" ht="15.75" customHeight="1" x14ac:dyDescent="0.3">
      <c r="A2472" s="49">
        <v>2469</v>
      </c>
      <c r="B2472" s="75" t="s">
        <v>499</v>
      </c>
      <c r="C2472" s="75" t="s">
        <v>595</v>
      </c>
      <c r="D2472" s="78" t="s">
        <v>102</v>
      </c>
      <c r="E2472" s="78" t="s">
        <v>1968</v>
      </c>
      <c r="F2472" s="68">
        <v>45926</v>
      </c>
      <c r="G2472" s="69" t="s">
        <v>415</v>
      </c>
      <c r="H2472" s="70">
        <v>52</v>
      </c>
      <c r="I2472" s="70"/>
      <c r="J2472" s="70"/>
      <c r="K2472" s="71">
        <v>277333.33333333308</v>
      </c>
      <c r="L2472" s="6" t="s">
        <v>507</v>
      </c>
      <c r="M2472" s="6" t="s">
        <v>505</v>
      </c>
      <c r="N2472" s="6">
        <v>1</v>
      </c>
      <c r="O2472" s="6"/>
      <c r="P2472" s="6"/>
    </row>
    <row r="2473" spans="1:16" ht="15.75" customHeight="1" x14ac:dyDescent="0.3">
      <c r="A2473" s="49">
        <v>2470</v>
      </c>
      <c r="B2473" s="75" t="s">
        <v>499</v>
      </c>
      <c r="C2473" s="75" t="s">
        <v>587</v>
      </c>
      <c r="D2473" s="78" t="s">
        <v>100</v>
      </c>
      <c r="E2473" s="78" t="s">
        <v>1969</v>
      </c>
      <c r="F2473" s="68">
        <v>45926</v>
      </c>
      <c r="G2473" s="69" t="s">
        <v>415</v>
      </c>
      <c r="H2473" s="70">
        <v>3</v>
      </c>
      <c r="I2473" s="70"/>
      <c r="J2473" s="70"/>
      <c r="K2473" s="71">
        <v>119999.99999999988</v>
      </c>
      <c r="L2473" s="6" t="s">
        <v>516</v>
      </c>
      <c r="M2473" s="6" t="s">
        <v>517</v>
      </c>
      <c r="N2473" s="6">
        <v>0</v>
      </c>
      <c r="O2473" s="6"/>
      <c r="P2473" s="6"/>
    </row>
    <row r="2474" spans="1:16" ht="15.75" customHeight="1" x14ac:dyDescent="0.3">
      <c r="A2474" s="49">
        <v>2471</v>
      </c>
      <c r="B2474" s="75" t="s">
        <v>501</v>
      </c>
      <c r="C2474" s="75" t="s">
        <v>127</v>
      </c>
      <c r="D2474" s="78" t="s">
        <v>102</v>
      </c>
      <c r="E2474" s="78" t="s">
        <v>1970</v>
      </c>
      <c r="F2474" s="68">
        <v>45926</v>
      </c>
      <c r="G2474" s="69" t="s">
        <v>415</v>
      </c>
      <c r="H2474" s="70">
        <v>8</v>
      </c>
      <c r="I2474" s="70"/>
      <c r="J2474" s="70"/>
      <c r="K2474" s="71">
        <v>319999.99999999971</v>
      </c>
      <c r="L2474" s="6" t="s">
        <v>509</v>
      </c>
      <c r="M2474" s="6" t="s">
        <v>736</v>
      </c>
      <c r="N2474" s="6">
        <v>0</v>
      </c>
      <c r="O2474" s="6"/>
      <c r="P2474" s="6"/>
    </row>
    <row r="2475" spans="1:16" ht="15.75" customHeight="1" x14ac:dyDescent="0.3">
      <c r="A2475" s="49">
        <v>2472</v>
      </c>
      <c r="B2475" s="75" t="s">
        <v>501</v>
      </c>
      <c r="C2475" s="75" t="s">
        <v>84</v>
      </c>
      <c r="D2475" s="78" t="s">
        <v>79</v>
      </c>
      <c r="E2475" s="78" t="s">
        <v>1971</v>
      </c>
      <c r="F2475" s="68">
        <v>45926</v>
      </c>
      <c r="G2475" s="69" t="s">
        <v>443</v>
      </c>
      <c r="H2475" s="70">
        <v>4.5</v>
      </c>
      <c r="I2475" s="70"/>
      <c r="J2475" s="70"/>
      <c r="K2475" s="71">
        <v>20999.999999999978</v>
      </c>
      <c r="L2475" s="6" t="s">
        <v>543</v>
      </c>
      <c r="M2475" s="6" t="s">
        <v>517</v>
      </c>
      <c r="N2475" s="6">
        <v>0</v>
      </c>
      <c r="O2475" s="6"/>
      <c r="P2475" s="6"/>
    </row>
    <row r="2476" spans="1:16" ht="15.75" customHeight="1" x14ac:dyDescent="0.3">
      <c r="A2476" s="49">
        <v>2473</v>
      </c>
      <c r="B2476" s="75" t="s">
        <v>444</v>
      </c>
      <c r="C2476" s="75" t="s">
        <v>138</v>
      </c>
      <c r="D2476" s="78" t="s">
        <v>100</v>
      </c>
      <c r="E2476" s="78" t="s">
        <v>1972</v>
      </c>
      <c r="F2476" s="68">
        <v>45926</v>
      </c>
      <c r="G2476" s="69" t="s">
        <v>415</v>
      </c>
      <c r="H2476" s="70">
        <v>6</v>
      </c>
      <c r="I2476" s="70"/>
      <c r="J2476" s="70"/>
      <c r="K2476" s="71">
        <v>388125.00000000105</v>
      </c>
      <c r="L2476" s="6" t="s">
        <v>558</v>
      </c>
      <c r="M2476" s="6" t="s">
        <v>514</v>
      </c>
      <c r="N2476" s="6">
        <v>0</v>
      </c>
      <c r="O2476" s="6"/>
      <c r="P2476" s="6"/>
    </row>
    <row r="2477" spans="1:16" ht="15.75" customHeight="1" x14ac:dyDescent="0.3">
      <c r="A2477" s="49">
        <v>2474</v>
      </c>
      <c r="B2477" s="75" t="s">
        <v>444</v>
      </c>
      <c r="C2477" s="75" t="s">
        <v>84</v>
      </c>
      <c r="D2477" s="78" t="s">
        <v>79</v>
      </c>
      <c r="E2477" s="78" t="s">
        <v>1973</v>
      </c>
      <c r="F2477" s="68">
        <v>45926</v>
      </c>
      <c r="G2477" s="69" t="s">
        <v>443</v>
      </c>
      <c r="H2477" s="70">
        <v>6</v>
      </c>
      <c r="I2477" s="70"/>
      <c r="J2477" s="70"/>
      <c r="K2477" s="71">
        <v>30187.500000000084</v>
      </c>
      <c r="L2477" s="6" t="s">
        <v>543</v>
      </c>
      <c r="M2477" s="6" t="s">
        <v>517</v>
      </c>
      <c r="N2477" s="6">
        <v>0</v>
      </c>
      <c r="O2477" s="6"/>
      <c r="P2477" s="6"/>
    </row>
    <row r="2478" spans="1:16" ht="15.75" customHeight="1" x14ac:dyDescent="0.3">
      <c r="A2478" s="49">
        <v>2475</v>
      </c>
      <c r="B2478" s="75" t="s">
        <v>444</v>
      </c>
      <c r="C2478" s="75" t="s">
        <v>595</v>
      </c>
      <c r="D2478" s="78" t="s">
        <v>102</v>
      </c>
      <c r="E2478" s="78" t="s">
        <v>1974</v>
      </c>
      <c r="F2478" s="68">
        <v>45926</v>
      </c>
      <c r="G2478" s="69" t="s">
        <v>415</v>
      </c>
      <c r="H2478" s="70">
        <v>23</v>
      </c>
      <c r="I2478" s="70"/>
      <c r="J2478" s="70"/>
      <c r="K2478" s="71">
        <v>132250.00000000038</v>
      </c>
      <c r="L2478" s="6" t="s">
        <v>507</v>
      </c>
      <c r="M2478" s="6" t="s">
        <v>505</v>
      </c>
      <c r="N2478" s="6">
        <v>1</v>
      </c>
      <c r="O2478" s="6"/>
      <c r="P2478" s="6"/>
    </row>
    <row r="2479" spans="1:16" ht="15.75" customHeight="1" x14ac:dyDescent="0.3">
      <c r="A2479" s="49">
        <v>2476</v>
      </c>
      <c r="B2479" s="75" t="s">
        <v>463</v>
      </c>
      <c r="C2479" s="75" t="s">
        <v>392</v>
      </c>
      <c r="D2479" s="78" t="s">
        <v>393</v>
      </c>
      <c r="E2479" s="78" t="s">
        <v>394</v>
      </c>
      <c r="F2479" s="68">
        <v>45926</v>
      </c>
      <c r="G2479" s="69" t="s">
        <v>767</v>
      </c>
      <c r="H2479" s="70">
        <v>0.8</v>
      </c>
      <c r="I2479" s="70"/>
      <c r="J2479" s="70"/>
      <c r="K2479" s="71">
        <v>803999.99999999697</v>
      </c>
      <c r="L2479" s="6" t="s">
        <v>513</v>
      </c>
      <c r="M2479" s="6" t="s">
        <v>514</v>
      </c>
      <c r="N2479" s="6">
        <v>15</v>
      </c>
      <c r="O2479" s="6"/>
      <c r="P2479" s="6"/>
    </row>
    <row r="2480" spans="1:16" ht="15.75" customHeight="1" x14ac:dyDescent="0.3">
      <c r="A2480" s="49">
        <v>2477</v>
      </c>
      <c r="B2480" s="75" t="s">
        <v>463</v>
      </c>
      <c r="C2480" s="75" t="s">
        <v>392</v>
      </c>
      <c r="D2480" s="78" t="s">
        <v>393</v>
      </c>
      <c r="E2480" s="78" t="s">
        <v>394</v>
      </c>
      <c r="F2480" s="68">
        <v>45926</v>
      </c>
      <c r="G2480" s="69" t="s">
        <v>767</v>
      </c>
      <c r="H2480" s="70">
        <v>0.3</v>
      </c>
      <c r="I2480" s="70"/>
      <c r="J2480" s="70"/>
      <c r="K2480" s="71">
        <v>301499.99999999884</v>
      </c>
      <c r="L2480" s="6" t="s">
        <v>526</v>
      </c>
      <c r="M2480" s="6" t="s">
        <v>514</v>
      </c>
      <c r="N2480" s="6">
        <v>5</v>
      </c>
      <c r="O2480" s="6"/>
      <c r="P2480" s="6"/>
    </row>
    <row r="2481" spans="1:16" ht="15.75" customHeight="1" x14ac:dyDescent="0.3">
      <c r="A2481" s="49">
        <v>2478</v>
      </c>
      <c r="B2481" s="75" t="s">
        <v>471</v>
      </c>
      <c r="C2481" s="75" t="s">
        <v>84</v>
      </c>
      <c r="D2481" s="78" t="s">
        <v>79</v>
      </c>
      <c r="E2481" s="78" t="s">
        <v>1975</v>
      </c>
      <c r="F2481" s="68">
        <v>45926</v>
      </c>
      <c r="G2481" s="69" t="s">
        <v>443</v>
      </c>
      <c r="H2481" s="70">
        <v>7</v>
      </c>
      <c r="I2481" s="70"/>
      <c r="J2481" s="70"/>
      <c r="K2481" s="71">
        <v>35218.750000000095</v>
      </c>
      <c r="L2481" s="6" t="s">
        <v>516</v>
      </c>
      <c r="M2481" s="6" t="s">
        <v>517</v>
      </c>
      <c r="N2481" s="6">
        <v>0</v>
      </c>
      <c r="O2481" s="6"/>
      <c r="P2481" s="6"/>
    </row>
    <row r="2482" spans="1:16" ht="15.75" customHeight="1" x14ac:dyDescent="0.3">
      <c r="A2482" s="49">
        <v>2479</v>
      </c>
      <c r="B2482" s="75" t="s">
        <v>471</v>
      </c>
      <c r="C2482" s="75" t="s">
        <v>271</v>
      </c>
      <c r="D2482" s="78" t="s">
        <v>69</v>
      </c>
      <c r="E2482" s="78" t="s">
        <v>272</v>
      </c>
      <c r="F2482" s="68">
        <v>45926</v>
      </c>
      <c r="G2482" s="69" t="s">
        <v>1976</v>
      </c>
      <c r="H2482" s="70">
        <v>2</v>
      </c>
      <c r="I2482" s="70"/>
      <c r="J2482" s="70"/>
      <c r="K2482" s="71">
        <v>86250.000000000233</v>
      </c>
      <c r="L2482" s="6" t="s">
        <v>713</v>
      </c>
      <c r="M2482" s="6" t="s">
        <v>537</v>
      </c>
      <c r="N2482" s="6">
        <v>0</v>
      </c>
      <c r="O2482" s="6"/>
      <c r="P2482" s="6"/>
    </row>
    <row r="2483" spans="1:16" ht="15.75" customHeight="1" x14ac:dyDescent="0.3">
      <c r="A2483" s="49">
        <v>2480</v>
      </c>
      <c r="B2483" s="75" t="s">
        <v>471</v>
      </c>
      <c r="C2483" s="75" t="s">
        <v>138</v>
      </c>
      <c r="D2483" s="78" t="s">
        <v>100</v>
      </c>
      <c r="E2483" s="78" t="s">
        <v>1977</v>
      </c>
      <c r="F2483" s="68">
        <v>45926</v>
      </c>
      <c r="G2483" s="69" t="s">
        <v>415</v>
      </c>
      <c r="H2483" s="70">
        <v>1.3</v>
      </c>
      <c r="I2483" s="70"/>
      <c r="J2483" s="70"/>
      <c r="K2483" s="71">
        <v>84093.750000000233</v>
      </c>
      <c r="L2483" s="6" t="s">
        <v>680</v>
      </c>
      <c r="M2483" s="6" t="s">
        <v>505</v>
      </c>
      <c r="N2483" s="6">
        <v>1</v>
      </c>
      <c r="O2483" s="6"/>
      <c r="P2483" s="6"/>
    </row>
    <row r="2484" spans="1:16" ht="15.75" customHeight="1" x14ac:dyDescent="0.3">
      <c r="A2484" s="49">
        <v>2481</v>
      </c>
      <c r="B2484" s="75" t="s">
        <v>413</v>
      </c>
      <c r="C2484" s="75" t="s">
        <v>138</v>
      </c>
      <c r="D2484" s="78" t="s">
        <v>100</v>
      </c>
      <c r="E2484" s="78" t="s">
        <v>1977</v>
      </c>
      <c r="F2484" s="68">
        <v>45926</v>
      </c>
      <c r="G2484" s="69" t="s">
        <v>415</v>
      </c>
      <c r="H2484" s="70">
        <v>1</v>
      </c>
      <c r="I2484" s="70"/>
      <c r="J2484" s="70"/>
      <c r="K2484" s="71">
        <v>61874.999999999818</v>
      </c>
      <c r="L2484" s="6" t="s">
        <v>554</v>
      </c>
      <c r="M2484" s="6" t="s">
        <v>517</v>
      </c>
      <c r="N2484" s="6">
        <v>0</v>
      </c>
      <c r="O2484" s="6"/>
      <c r="P2484" s="6"/>
    </row>
    <row r="2485" spans="1:16" ht="15.75" customHeight="1" x14ac:dyDescent="0.3">
      <c r="A2485" s="49">
        <v>2482</v>
      </c>
      <c r="B2485" s="75" t="s">
        <v>474</v>
      </c>
      <c r="C2485" s="75" t="s">
        <v>179</v>
      </c>
      <c r="D2485" s="78" t="s">
        <v>180</v>
      </c>
      <c r="E2485" s="78" t="s">
        <v>1978</v>
      </c>
      <c r="F2485" s="68">
        <v>45925</v>
      </c>
      <c r="G2485" s="69" t="s">
        <v>1728</v>
      </c>
      <c r="H2485" s="70">
        <v>2</v>
      </c>
      <c r="I2485" s="70"/>
      <c r="J2485" s="70"/>
      <c r="K2485" s="71">
        <v>131250.00000000023</v>
      </c>
      <c r="L2485" s="6" t="s">
        <v>530</v>
      </c>
      <c r="M2485" s="6" t="s">
        <v>531</v>
      </c>
      <c r="N2485" s="6">
        <v>1</v>
      </c>
      <c r="O2485" s="6"/>
      <c r="P2485" s="6"/>
    </row>
    <row r="2486" spans="1:16" ht="15.75" customHeight="1" x14ac:dyDescent="0.3">
      <c r="A2486" s="49">
        <v>2483</v>
      </c>
      <c r="B2486" s="75" t="s">
        <v>474</v>
      </c>
      <c r="C2486" s="75" t="s">
        <v>179</v>
      </c>
      <c r="D2486" s="78" t="s">
        <v>180</v>
      </c>
      <c r="E2486" s="78" t="s">
        <v>1979</v>
      </c>
      <c r="F2486" s="68">
        <v>45926</v>
      </c>
      <c r="G2486" s="69" t="s">
        <v>1728</v>
      </c>
      <c r="H2486" s="70">
        <v>2</v>
      </c>
      <c r="I2486" s="70"/>
      <c r="J2486" s="70"/>
      <c r="K2486" s="71">
        <v>131250.00000000023</v>
      </c>
      <c r="L2486" s="6" t="s">
        <v>530</v>
      </c>
      <c r="M2486" s="6" t="s">
        <v>531</v>
      </c>
      <c r="N2486" s="6">
        <v>2</v>
      </c>
      <c r="O2486" s="6"/>
      <c r="P2486" s="6"/>
    </row>
    <row r="2487" spans="1:16" ht="15.75" customHeight="1" x14ac:dyDescent="0.3">
      <c r="A2487" s="49">
        <v>2484</v>
      </c>
      <c r="B2487" s="75" t="s">
        <v>474</v>
      </c>
      <c r="C2487" s="75" t="s">
        <v>146</v>
      </c>
      <c r="D2487" s="78" t="s">
        <v>100</v>
      </c>
      <c r="E2487" s="78" t="s">
        <v>1980</v>
      </c>
      <c r="F2487" s="68">
        <v>45926</v>
      </c>
      <c r="G2487" s="69" t="s">
        <v>451</v>
      </c>
      <c r="H2487" s="70">
        <v>1</v>
      </c>
      <c r="I2487" s="70"/>
      <c r="J2487" s="70"/>
      <c r="K2487" s="71">
        <v>175000.00000000032</v>
      </c>
      <c r="L2487" s="6" t="s">
        <v>576</v>
      </c>
      <c r="M2487" s="6" t="s">
        <v>531</v>
      </c>
      <c r="N2487" s="6">
        <v>0</v>
      </c>
      <c r="O2487" s="6"/>
      <c r="P2487" s="6"/>
    </row>
    <row r="2488" spans="1:16" ht="15.75" customHeight="1" x14ac:dyDescent="0.3">
      <c r="A2488" s="49">
        <v>2485</v>
      </c>
      <c r="B2488" s="75" t="s">
        <v>497</v>
      </c>
      <c r="C2488" s="75" t="s">
        <v>84</v>
      </c>
      <c r="D2488" s="78" t="s">
        <v>79</v>
      </c>
      <c r="E2488" s="78" t="s">
        <v>1981</v>
      </c>
      <c r="F2488" s="68">
        <v>45926</v>
      </c>
      <c r="G2488" s="69" t="s">
        <v>443</v>
      </c>
      <c r="H2488" s="70">
        <v>4</v>
      </c>
      <c r="I2488" s="70"/>
      <c r="J2488" s="70"/>
      <c r="K2488" s="71">
        <v>20125.000000000055</v>
      </c>
      <c r="L2488" s="6" t="s">
        <v>516</v>
      </c>
      <c r="M2488" s="6" t="s">
        <v>517</v>
      </c>
      <c r="N2488" s="6">
        <v>0</v>
      </c>
      <c r="O2488" s="6"/>
      <c r="P2488" s="6"/>
    </row>
    <row r="2489" spans="1:16" ht="15.75" customHeight="1" x14ac:dyDescent="0.3">
      <c r="A2489" s="49">
        <v>2486</v>
      </c>
      <c r="B2489" s="75" t="s">
        <v>499</v>
      </c>
      <c r="C2489" s="75" t="s">
        <v>595</v>
      </c>
      <c r="D2489" s="78" t="s">
        <v>102</v>
      </c>
      <c r="E2489" s="78" t="s">
        <v>1982</v>
      </c>
      <c r="F2489" s="68">
        <v>45927</v>
      </c>
      <c r="G2489" s="69" t="s">
        <v>415</v>
      </c>
      <c r="H2489" s="70">
        <v>20</v>
      </c>
      <c r="I2489" s="70"/>
      <c r="J2489" s="70"/>
      <c r="K2489" s="71">
        <v>106666.66666666656</v>
      </c>
      <c r="L2489" s="6" t="s">
        <v>507</v>
      </c>
      <c r="M2489" s="6" t="s">
        <v>505</v>
      </c>
      <c r="N2489" s="6">
        <v>1</v>
      </c>
      <c r="O2489" s="6"/>
      <c r="P2489" s="6"/>
    </row>
    <row r="2490" spans="1:16" ht="15.75" customHeight="1" x14ac:dyDescent="0.3">
      <c r="A2490" s="49">
        <v>2487</v>
      </c>
      <c r="B2490" s="75" t="s">
        <v>499</v>
      </c>
      <c r="C2490" s="75" t="s">
        <v>138</v>
      </c>
      <c r="D2490" s="78" t="s">
        <v>100</v>
      </c>
      <c r="E2490" s="78" t="s">
        <v>1983</v>
      </c>
      <c r="F2490" s="68">
        <v>45927</v>
      </c>
      <c r="G2490" s="69" t="s">
        <v>415</v>
      </c>
      <c r="H2490" s="70">
        <v>4</v>
      </c>
      <c r="I2490" s="70"/>
      <c r="J2490" s="70"/>
      <c r="K2490" s="71">
        <v>239999.99999999977</v>
      </c>
      <c r="L2490" s="6" t="s">
        <v>507</v>
      </c>
      <c r="M2490" s="6" t="s">
        <v>505</v>
      </c>
      <c r="N2490" s="6">
        <v>0</v>
      </c>
      <c r="O2490" s="6"/>
      <c r="P2490" s="6"/>
    </row>
    <row r="2491" spans="1:16" ht="15.75" customHeight="1" x14ac:dyDescent="0.3">
      <c r="A2491" s="49">
        <v>2488</v>
      </c>
      <c r="B2491" s="75" t="s">
        <v>499</v>
      </c>
      <c r="C2491" s="75" t="s">
        <v>84</v>
      </c>
      <c r="D2491" s="78" t="s">
        <v>79</v>
      </c>
      <c r="E2491" s="78" t="s">
        <v>1984</v>
      </c>
      <c r="F2491" s="68">
        <v>45927</v>
      </c>
      <c r="G2491" s="69" t="s">
        <v>443</v>
      </c>
      <c r="H2491" s="70">
        <v>7</v>
      </c>
      <c r="I2491" s="70"/>
      <c r="J2491" s="70"/>
      <c r="K2491" s="71">
        <v>32666.666666666635</v>
      </c>
      <c r="L2491" s="6" t="s">
        <v>516</v>
      </c>
      <c r="M2491" s="6" t="s">
        <v>517</v>
      </c>
      <c r="N2491" s="6">
        <v>0</v>
      </c>
      <c r="O2491" s="6"/>
      <c r="P2491" s="6"/>
    </row>
    <row r="2492" spans="1:16" ht="15.75" customHeight="1" x14ac:dyDescent="0.3">
      <c r="A2492" s="49">
        <v>2489</v>
      </c>
      <c r="B2492" s="75" t="s">
        <v>501</v>
      </c>
      <c r="C2492" s="75" t="s">
        <v>84</v>
      </c>
      <c r="D2492" s="78" t="s">
        <v>79</v>
      </c>
      <c r="E2492" s="78" t="s">
        <v>1985</v>
      </c>
      <c r="F2492" s="68">
        <v>45927</v>
      </c>
      <c r="G2492" s="69" t="s">
        <v>443</v>
      </c>
      <c r="H2492" s="70">
        <v>4.5</v>
      </c>
      <c r="I2492" s="70"/>
      <c r="J2492" s="70"/>
      <c r="K2492" s="71">
        <v>20999.999999999978</v>
      </c>
      <c r="L2492" s="6" t="s">
        <v>543</v>
      </c>
      <c r="M2492" s="6" t="s">
        <v>517</v>
      </c>
      <c r="N2492" s="6">
        <v>0</v>
      </c>
      <c r="O2492" s="6"/>
      <c r="P2492" s="6"/>
    </row>
    <row r="2493" spans="1:16" ht="15.75" customHeight="1" x14ac:dyDescent="0.3">
      <c r="A2493" s="49">
        <v>2490</v>
      </c>
      <c r="B2493" s="75" t="s">
        <v>501</v>
      </c>
      <c r="C2493" s="75" t="s">
        <v>595</v>
      </c>
      <c r="D2493" s="78" t="s">
        <v>102</v>
      </c>
      <c r="E2493" s="78" t="s">
        <v>1986</v>
      </c>
      <c r="F2493" s="68">
        <v>45927</v>
      </c>
      <c r="G2493" s="69" t="s">
        <v>415</v>
      </c>
      <c r="H2493" s="70">
        <v>49</v>
      </c>
      <c r="I2493" s="70"/>
      <c r="J2493" s="70"/>
      <c r="K2493" s="71">
        <v>261333.33333333308</v>
      </c>
      <c r="L2493" s="6" t="s">
        <v>696</v>
      </c>
      <c r="M2493" s="6" t="s">
        <v>505</v>
      </c>
      <c r="N2493" s="6">
        <v>0</v>
      </c>
      <c r="O2493" s="6"/>
      <c r="P2493" s="6"/>
    </row>
    <row r="2494" spans="1:16" ht="15.75" customHeight="1" x14ac:dyDescent="0.3">
      <c r="A2494" s="49">
        <v>2491</v>
      </c>
      <c r="B2494" s="75" t="s">
        <v>482</v>
      </c>
      <c r="C2494" s="75" t="s">
        <v>179</v>
      </c>
      <c r="D2494" s="78" t="s">
        <v>180</v>
      </c>
      <c r="E2494" s="78" t="s">
        <v>1987</v>
      </c>
      <c r="F2494" s="68">
        <v>45927</v>
      </c>
      <c r="G2494" s="69" t="s">
        <v>1758</v>
      </c>
      <c r="H2494" s="70">
        <v>7</v>
      </c>
      <c r="I2494" s="70"/>
      <c r="J2494" s="70"/>
      <c r="K2494" s="71">
        <v>146562.49999999945</v>
      </c>
      <c r="L2494" s="6" t="s">
        <v>576</v>
      </c>
      <c r="M2494" s="6" t="s">
        <v>593</v>
      </c>
      <c r="N2494" s="6">
        <v>6</v>
      </c>
      <c r="O2494" s="6"/>
      <c r="P2494" s="6"/>
    </row>
    <row r="2495" spans="1:16" ht="15.75" customHeight="1" x14ac:dyDescent="0.3">
      <c r="A2495" s="49">
        <v>2492</v>
      </c>
      <c r="B2495" s="75" t="s">
        <v>482</v>
      </c>
      <c r="C2495" s="75" t="s">
        <v>179</v>
      </c>
      <c r="D2495" s="78" t="s">
        <v>180</v>
      </c>
      <c r="E2495" s="78" t="s">
        <v>1987</v>
      </c>
      <c r="F2495" s="68">
        <v>45927</v>
      </c>
      <c r="G2495" s="69" t="s">
        <v>1728</v>
      </c>
      <c r="H2495" s="70">
        <v>1</v>
      </c>
      <c r="I2495" s="70"/>
      <c r="J2495" s="70"/>
      <c r="K2495" s="71">
        <v>62812.49999999976</v>
      </c>
      <c r="L2495" s="6" t="s">
        <v>576</v>
      </c>
      <c r="M2495" s="6" t="s">
        <v>593</v>
      </c>
      <c r="N2495" s="6">
        <v>0</v>
      </c>
      <c r="O2495" s="6"/>
      <c r="P2495" s="6"/>
    </row>
    <row r="2496" spans="1:16" ht="15.75" customHeight="1" x14ac:dyDescent="0.3">
      <c r="A2496" s="49">
        <v>2493</v>
      </c>
      <c r="B2496" s="75" t="s">
        <v>482</v>
      </c>
      <c r="C2496" s="75" t="s">
        <v>392</v>
      </c>
      <c r="D2496" s="78" t="s">
        <v>393</v>
      </c>
      <c r="E2496" s="78" t="s">
        <v>394</v>
      </c>
      <c r="F2496" s="68">
        <v>45927</v>
      </c>
      <c r="G2496" s="69" t="s">
        <v>767</v>
      </c>
      <c r="H2496" s="70">
        <v>1</v>
      </c>
      <c r="I2496" s="70"/>
      <c r="J2496" s="70"/>
      <c r="K2496" s="71">
        <v>1004999.9999999962</v>
      </c>
      <c r="L2496" s="6" t="s">
        <v>576</v>
      </c>
      <c r="M2496" s="6" t="s">
        <v>593</v>
      </c>
      <c r="N2496" s="6">
        <v>2</v>
      </c>
      <c r="O2496" s="6"/>
      <c r="P2496" s="6"/>
    </row>
    <row r="2497" spans="1:16" ht="15.75" customHeight="1" x14ac:dyDescent="0.3">
      <c r="A2497" s="49">
        <v>2494</v>
      </c>
      <c r="B2497" s="75" t="s">
        <v>444</v>
      </c>
      <c r="C2497" s="75" t="s">
        <v>84</v>
      </c>
      <c r="D2497" s="78" t="s">
        <v>79</v>
      </c>
      <c r="E2497" s="78" t="s">
        <v>1988</v>
      </c>
      <c r="F2497" s="68">
        <v>45927</v>
      </c>
      <c r="G2497" s="69" t="s">
        <v>443</v>
      </c>
      <c r="H2497" s="70">
        <v>4</v>
      </c>
      <c r="I2497" s="70"/>
      <c r="J2497" s="70"/>
      <c r="K2497" s="71">
        <v>20125.000000000055</v>
      </c>
      <c r="L2497" s="6" t="s">
        <v>543</v>
      </c>
      <c r="M2497" s="6" t="s">
        <v>517</v>
      </c>
      <c r="N2497" s="6">
        <v>1</v>
      </c>
      <c r="O2497" s="6"/>
      <c r="P2497" s="6"/>
    </row>
    <row r="2498" spans="1:16" ht="15.75" customHeight="1" x14ac:dyDescent="0.3">
      <c r="A2498" s="49">
        <v>2495</v>
      </c>
      <c r="B2498" s="75" t="s">
        <v>444</v>
      </c>
      <c r="C2498" s="75" t="s">
        <v>595</v>
      </c>
      <c r="D2498" s="78" t="s">
        <v>102</v>
      </c>
      <c r="E2498" s="78" t="s">
        <v>1989</v>
      </c>
      <c r="F2498" s="68">
        <v>45927</v>
      </c>
      <c r="G2498" s="69" t="s">
        <v>415</v>
      </c>
      <c r="H2498" s="70">
        <v>15</v>
      </c>
      <c r="I2498" s="70"/>
      <c r="J2498" s="70"/>
      <c r="K2498" s="71">
        <v>86250.000000000233</v>
      </c>
      <c r="L2498" s="6" t="s">
        <v>507</v>
      </c>
      <c r="M2498" s="6" t="s">
        <v>505</v>
      </c>
      <c r="N2498" s="6">
        <v>2</v>
      </c>
      <c r="O2498" s="6"/>
      <c r="P2498" s="6"/>
    </row>
    <row r="2499" spans="1:16" ht="15.75" customHeight="1" x14ac:dyDescent="0.3">
      <c r="A2499" s="49">
        <v>2496</v>
      </c>
      <c r="B2499" s="75" t="s">
        <v>444</v>
      </c>
      <c r="C2499" s="75" t="s">
        <v>104</v>
      </c>
      <c r="D2499" s="78" t="s">
        <v>102</v>
      </c>
      <c r="E2499" s="78" t="s">
        <v>1990</v>
      </c>
      <c r="F2499" s="68">
        <v>45927</v>
      </c>
      <c r="G2499" s="69" t="s">
        <v>415</v>
      </c>
      <c r="H2499" s="70">
        <v>47</v>
      </c>
      <c r="I2499" s="70"/>
      <c r="J2499" s="70"/>
      <c r="K2499" s="71">
        <v>270250.00000000076</v>
      </c>
      <c r="L2499" s="6" t="s">
        <v>507</v>
      </c>
      <c r="M2499" s="6" t="s">
        <v>505</v>
      </c>
      <c r="N2499" s="6">
        <v>0</v>
      </c>
      <c r="O2499" s="6"/>
      <c r="P2499" s="6"/>
    </row>
    <row r="2500" spans="1:16" ht="15.75" customHeight="1" x14ac:dyDescent="0.3">
      <c r="A2500" s="49">
        <v>2497</v>
      </c>
      <c r="B2500" s="75" t="s">
        <v>463</v>
      </c>
      <c r="C2500" s="75" t="s">
        <v>392</v>
      </c>
      <c r="D2500" s="78" t="s">
        <v>393</v>
      </c>
      <c r="E2500" s="78" t="s">
        <v>394</v>
      </c>
      <c r="F2500" s="68">
        <v>45927</v>
      </c>
      <c r="G2500" s="69" t="s">
        <v>767</v>
      </c>
      <c r="H2500" s="70">
        <v>0.5</v>
      </c>
      <c r="I2500" s="70"/>
      <c r="J2500" s="70"/>
      <c r="K2500" s="71">
        <v>502499.99999999808</v>
      </c>
      <c r="L2500" s="6" t="s">
        <v>513</v>
      </c>
      <c r="M2500" s="6" t="s">
        <v>514</v>
      </c>
      <c r="N2500" s="6">
        <v>15</v>
      </c>
      <c r="O2500" s="6"/>
      <c r="P2500" s="6"/>
    </row>
    <row r="2501" spans="1:16" ht="15.75" customHeight="1" x14ac:dyDescent="0.3">
      <c r="A2501" s="49">
        <v>2498</v>
      </c>
      <c r="B2501" s="75" t="s">
        <v>463</v>
      </c>
      <c r="C2501" s="75" t="s">
        <v>138</v>
      </c>
      <c r="D2501" s="78" t="s">
        <v>100</v>
      </c>
      <c r="E2501" s="78" t="s">
        <v>1991</v>
      </c>
      <c r="F2501" s="68">
        <v>45927</v>
      </c>
      <c r="G2501" s="69" t="s">
        <v>415</v>
      </c>
      <c r="H2501" s="70">
        <v>77</v>
      </c>
      <c r="I2501" s="70"/>
      <c r="J2501" s="70"/>
      <c r="K2501" s="71">
        <v>4836562.4999999814</v>
      </c>
      <c r="L2501" s="6" t="s">
        <v>713</v>
      </c>
      <c r="M2501" s="6" t="s">
        <v>917</v>
      </c>
      <c r="N2501" s="6">
        <v>1</v>
      </c>
      <c r="O2501" s="6"/>
      <c r="P2501" s="6"/>
    </row>
    <row r="2502" spans="1:16" ht="15.75" customHeight="1" x14ac:dyDescent="0.3">
      <c r="A2502" s="49">
        <v>2499</v>
      </c>
      <c r="B2502" s="75" t="s">
        <v>471</v>
      </c>
      <c r="C2502" s="75" t="s">
        <v>84</v>
      </c>
      <c r="D2502" s="78" t="s">
        <v>79</v>
      </c>
      <c r="E2502" s="78" t="s">
        <v>1992</v>
      </c>
      <c r="F2502" s="68">
        <v>45927</v>
      </c>
      <c r="G2502" s="69" t="s">
        <v>443</v>
      </c>
      <c r="H2502" s="70">
        <v>3</v>
      </c>
      <c r="I2502" s="70"/>
      <c r="J2502" s="70"/>
      <c r="K2502" s="71">
        <v>15093.750000000042</v>
      </c>
      <c r="L2502" s="6" t="s">
        <v>516</v>
      </c>
      <c r="M2502" s="6" t="s">
        <v>517</v>
      </c>
      <c r="N2502" s="6">
        <v>0</v>
      </c>
      <c r="O2502" s="6"/>
      <c r="P2502" s="6"/>
    </row>
    <row r="2503" spans="1:16" ht="15.75" customHeight="1" x14ac:dyDescent="0.3">
      <c r="A2503" s="49">
        <v>2500</v>
      </c>
      <c r="B2503" s="75" t="s">
        <v>471</v>
      </c>
      <c r="C2503" s="75" t="s">
        <v>138</v>
      </c>
      <c r="D2503" s="78" t="s">
        <v>100</v>
      </c>
      <c r="E2503" s="78" t="s">
        <v>1993</v>
      </c>
      <c r="F2503" s="68">
        <v>45927</v>
      </c>
      <c r="G2503" s="69" t="s">
        <v>415</v>
      </c>
      <c r="H2503" s="70">
        <v>4</v>
      </c>
      <c r="I2503" s="70"/>
      <c r="J2503" s="70"/>
      <c r="K2503" s="71">
        <v>258750.00000000073</v>
      </c>
      <c r="L2503" s="6" t="s">
        <v>516</v>
      </c>
      <c r="M2503" s="6" t="s">
        <v>517</v>
      </c>
      <c r="N2503" s="6">
        <v>0</v>
      </c>
      <c r="O2503" s="6"/>
      <c r="P2503" s="6"/>
    </row>
    <row r="2504" spans="1:16" ht="15.75" customHeight="1" x14ac:dyDescent="0.3">
      <c r="A2504" s="49">
        <v>2501</v>
      </c>
      <c r="B2504" s="75" t="s">
        <v>471</v>
      </c>
      <c r="C2504" s="75" t="s">
        <v>138</v>
      </c>
      <c r="D2504" s="78" t="s">
        <v>100</v>
      </c>
      <c r="E2504" s="78" t="s">
        <v>1994</v>
      </c>
      <c r="F2504" s="68">
        <v>45927</v>
      </c>
      <c r="G2504" s="69" t="s">
        <v>415</v>
      </c>
      <c r="H2504" s="70">
        <v>2</v>
      </c>
      <c r="I2504" s="70"/>
      <c r="J2504" s="70"/>
      <c r="K2504" s="71">
        <v>129375.00000000036</v>
      </c>
      <c r="L2504" s="6" t="s">
        <v>680</v>
      </c>
      <c r="M2504" s="6" t="s">
        <v>505</v>
      </c>
      <c r="N2504" s="6">
        <v>6</v>
      </c>
      <c r="O2504" s="6"/>
      <c r="P2504" s="6"/>
    </row>
    <row r="2505" spans="1:16" ht="15.75" customHeight="1" x14ac:dyDescent="0.3">
      <c r="A2505" s="49">
        <v>2502</v>
      </c>
      <c r="B2505" s="75" t="s">
        <v>474</v>
      </c>
      <c r="C2505" s="75" t="s">
        <v>164</v>
      </c>
      <c r="D2505" s="78" t="s">
        <v>100</v>
      </c>
      <c r="E2505" s="78" t="s">
        <v>1995</v>
      </c>
      <c r="F2505" s="68">
        <v>45927</v>
      </c>
      <c r="G2505" s="69" t="s">
        <v>415</v>
      </c>
      <c r="H2505" s="70">
        <v>0.8</v>
      </c>
      <c r="I2505" s="70"/>
      <c r="J2505" s="70"/>
      <c r="K2505" s="71">
        <v>420000.00000000076</v>
      </c>
      <c r="L2505" s="6" t="s">
        <v>576</v>
      </c>
      <c r="M2505" s="6" t="s">
        <v>531</v>
      </c>
      <c r="N2505" s="6">
        <v>0</v>
      </c>
      <c r="O2505" s="6"/>
      <c r="P2505" s="6"/>
    </row>
    <row r="2506" spans="1:16" ht="15.75" customHeight="1" x14ac:dyDescent="0.3">
      <c r="A2506" s="49">
        <v>2503</v>
      </c>
      <c r="B2506" s="75" t="s">
        <v>430</v>
      </c>
      <c r="C2506" s="75" t="s">
        <v>104</v>
      </c>
      <c r="D2506" s="78" t="s">
        <v>102</v>
      </c>
      <c r="E2506" s="78" t="s">
        <v>1996</v>
      </c>
      <c r="F2506" s="68">
        <v>45927</v>
      </c>
      <c r="G2506" s="69" t="s">
        <v>415</v>
      </c>
      <c r="H2506" s="70">
        <v>20</v>
      </c>
      <c r="I2506" s="70"/>
      <c r="J2506" s="70"/>
      <c r="K2506" s="71">
        <v>103333.33333333344</v>
      </c>
      <c r="L2506" s="6" t="s">
        <v>507</v>
      </c>
      <c r="M2506" s="6" t="s">
        <v>505</v>
      </c>
      <c r="N2506" s="6">
        <v>2</v>
      </c>
      <c r="O2506" s="6"/>
      <c r="P2506" s="6"/>
    </row>
    <row r="2507" spans="1:16" ht="15.75" customHeight="1" x14ac:dyDescent="0.3">
      <c r="A2507" s="49">
        <v>2504</v>
      </c>
      <c r="B2507" s="75" t="s">
        <v>430</v>
      </c>
      <c r="C2507" s="75" t="s">
        <v>502</v>
      </c>
      <c r="D2507" s="78" t="s">
        <v>100</v>
      </c>
      <c r="E2507" s="78" t="s">
        <v>1997</v>
      </c>
      <c r="F2507" s="68">
        <v>45927</v>
      </c>
      <c r="G2507" s="69" t="s">
        <v>426</v>
      </c>
      <c r="H2507" s="70">
        <v>2</v>
      </c>
      <c r="I2507" s="70"/>
      <c r="J2507" s="70"/>
      <c r="K2507" s="71">
        <v>77500.000000000073</v>
      </c>
      <c r="L2507" s="6" t="s">
        <v>507</v>
      </c>
      <c r="M2507" s="6" t="s">
        <v>505</v>
      </c>
      <c r="N2507" s="6">
        <v>2</v>
      </c>
      <c r="O2507" s="6"/>
      <c r="P2507" s="6"/>
    </row>
    <row r="2508" spans="1:16" ht="15.75" customHeight="1" x14ac:dyDescent="0.3">
      <c r="A2508" s="49">
        <v>2505</v>
      </c>
      <c r="B2508" s="75" t="s">
        <v>430</v>
      </c>
      <c r="C2508" s="75" t="s">
        <v>138</v>
      </c>
      <c r="D2508" s="78" t="s">
        <v>100</v>
      </c>
      <c r="E2508" s="78" t="s">
        <v>1998</v>
      </c>
      <c r="F2508" s="68">
        <v>45927</v>
      </c>
      <c r="G2508" s="69" t="s">
        <v>415</v>
      </c>
      <c r="H2508" s="70">
        <v>2.5</v>
      </c>
      <c r="I2508" s="70"/>
      <c r="J2508" s="70"/>
      <c r="K2508" s="71">
        <v>145312.50000000015</v>
      </c>
      <c r="L2508" s="6" t="s">
        <v>554</v>
      </c>
      <c r="M2508" s="6" t="s">
        <v>517</v>
      </c>
      <c r="N2508" s="6">
        <v>1</v>
      </c>
      <c r="O2508" s="6"/>
      <c r="P2508" s="6"/>
    </row>
    <row r="2509" spans="1:16" ht="15.75" customHeight="1" x14ac:dyDescent="0.3">
      <c r="A2509" s="49">
        <v>2506</v>
      </c>
      <c r="B2509" s="75" t="s">
        <v>499</v>
      </c>
      <c r="C2509" s="75" t="s">
        <v>595</v>
      </c>
      <c r="D2509" s="78" t="s">
        <v>102</v>
      </c>
      <c r="E2509" s="78" t="s">
        <v>1999</v>
      </c>
      <c r="F2509" s="68">
        <v>45928</v>
      </c>
      <c r="G2509" s="69" t="s">
        <v>415</v>
      </c>
      <c r="H2509" s="70">
        <v>50</v>
      </c>
      <c r="I2509" s="70"/>
      <c r="J2509" s="70"/>
      <c r="K2509" s="71">
        <v>266666.6666666664</v>
      </c>
      <c r="L2509" s="6" t="s">
        <v>507</v>
      </c>
      <c r="M2509" s="6" t="s">
        <v>514</v>
      </c>
      <c r="N2509" s="6">
        <v>2</v>
      </c>
      <c r="O2509" s="6"/>
      <c r="P2509" s="6"/>
    </row>
    <row r="2510" spans="1:16" ht="15.75" customHeight="1" x14ac:dyDescent="0.3">
      <c r="A2510" s="49">
        <v>2507</v>
      </c>
      <c r="B2510" s="75" t="s">
        <v>499</v>
      </c>
      <c r="C2510" s="75" t="s">
        <v>138</v>
      </c>
      <c r="D2510" s="78" t="s">
        <v>100</v>
      </c>
      <c r="E2510" s="78" t="s">
        <v>2000</v>
      </c>
      <c r="F2510" s="68">
        <v>45928</v>
      </c>
      <c r="G2510" s="69" t="s">
        <v>415</v>
      </c>
      <c r="H2510" s="70">
        <v>6</v>
      </c>
      <c r="I2510" s="70"/>
      <c r="J2510" s="70"/>
      <c r="K2510" s="71">
        <v>359999.99999999965</v>
      </c>
      <c r="L2510" s="6" t="s">
        <v>516</v>
      </c>
      <c r="M2510" s="6" t="s">
        <v>517</v>
      </c>
      <c r="N2510" s="6">
        <v>0.1</v>
      </c>
      <c r="O2510" s="6"/>
      <c r="P2510" s="6"/>
    </row>
    <row r="2511" spans="1:16" ht="15.75" customHeight="1" x14ac:dyDescent="0.3">
      <c r="A2511" s="49">
        <v>2508</v>
      </c>
      <c r="B2511" s="75" t="s">
        <v>482</v>
      </c>
      <c r="C2511" s="75" t="s">
        <v>164</v>
      </c>
      <c r="D2511" s="78" t="s">
        <v>100</v>
      </c>
      <c r="E2511" s="78" t="s">
        <v>2001</v>
      </c>
      <c r="F2511" s="68">
        <v>45928</v>
      </c>
      <c r="G2511" s="69" t="s">
        <v>415</v>
      </c>
      <c r="H2511" s="70">
        <v>1.2</v>
      </c>
      <c r="I2511" s="70"/>
      <c r="J2511" s="70"/>
      <c r="K2511" s="71">
        <v>602999.99999999767</v>
      </c>
      <c r="L2511" s="6" t="s">
        <v>530</v>
      </c>
      <c r="M2511" s="6" t="s">
        <v>593</v>
      </c>
      <c r="N2511" s="6">
        <v>0</v>
      </c>
      <c r="O2511" s="6"/>
      <c r="P2511" s="6"/>
    </row>
    <row r="2512" spans="1:16" ht="15.75" customHeight="1" x14ac:dyDescent="0.3">
      <c r="A2512" s="49">
        <v>2509</v>
      </c>
      <c r="B2512" s="75" t="s">
        <v>501</v>
      </c>
      <c r="C2512" s="75" t="s">
        <v>595</v>
      </c>
      <c r="D2512" s="78" t="s">
        <v>102</v>
      </c>
      <c r="E2512" s="78" t="s">
        <v>2002</v>
      </c>
      <c r="F2512" s="68">
        <v>45928</v>
      </c>
      <c r="G2512" s="69" t="s">
        <v>415</v>
      </c>
      <c r="H2512" s="70">
        <v>50</v>
      </c>
      <c r="I2512" s="70"/>
      <c r="J2512" s="70"/>
      <c r="K2512" s="71">
        <v>266666.6666666664</v>
      </c>
      <c r="L2512" s="6" t="s">
        <v>696</v>
      </c>
      <c r="M2512" s="6" t="s">
        <v>505</v>
      </c>
      <c r="N2512" s="6">
        <v>2</v>
      </c>
      <c r="O2512" s="6"/>
      <c r="P2512" s="6"/>
    </row>
    <row r="2513" spans="1:16" ht="15.75" customHeight="1" x14ac:dyDescent="0.3">
      <c r="A2513" s="49">
        <v>2510</v>
      </c>
      <c r="B2513" s="75" t="s">
        <v>501</v>
      </c>
      <c r="C2513" s="75" t="s">
        <v>84</v>
      </c>
      <c r="D2513" s="78" t="s">
        <v>79</v>
      </c>
      <c r="E2513" s="78" t="s">
        <v>2003</v>
      </c>
      <c r="F2513" s="68">
        <v>45928</v>
      </c>
      <c r="G2513" s="69" t="s">
        <v>443</v>
      </c>
      <c r="H2513" s="70">
        <v>6</v>
      </c>
      <c r="I2513" s="70"/>
      <c r="J2513" s="70"/>
      <c r="K2513" s="71">
        <v>27999.999999999971</v>
      </c>
      <c r="L2513" s="6" t="s">
        <v>543</v>
      </c>
      <c r="M2513" s="6" t="s">
        <v>517</v>
      </c>
      <c r="N2513" s="6">
        <v>0</v>
      </c>
      <c r="O2513" s="6"/>
      <c r="P2513" s="6"/>
    </row>
    <row r="2514" spans="1:16" ht="15.75" customHeight="1" x14ac:dyDescent="0.3">
      <c r="A2514" s="49">
        <v>2511</v>
      </c>
      <c r="B2514" s="75" t="s">
        <v>501</v>
      </c>
      <c r="C2514" s="75" t="s">
        <v>138</v>
      </c>
      <c r="D2514" s="78" t="s">
        <v>100</v>
      </c>
      <c r="E2514" s="78" t="s">
        <v>2004</v>
      </c>
      <c r="F2514" s="68">
        <v>45928</v>
      </c>
      <c r="G2514" s="69" t="s">
        <v>415</v>
      </c>
      <c r="H2514" s="70">
        <v>0.5</v>
      </c>
      <c r="I2514" s="70"/>
      <c r="J2514" s="70"/>
      <c r="K2514" s="71">
        <v>29999.999999999971</v>
      </c>
      <c r="L2514" s="6" t="s">
        <v>543</v>
      </c>
      <c r="M2514" s="6" t="s">
        <v>517</v>
      </c>
      <c r="N2514" s="6">
        <v>0</v>
      </c>
      <c r="O2514" s="6"/>
      <c r="P2514" s="6"/>
    </row>
    <row r="2515" spans="1:16" ht="15.75" customHeight="1" x14ac:dyDescent="0.3">
      <c r="A2515" s="49">
        <v>2512</v>
      </c>
      <c r="B2515" s="75" t="s">
        <v>430</v>
      </c>
      <c r="C2515" s="75" t="s">
        <v>595</v>
      </c>
      <c r="D2515" s="78" t="s">
        <v>102</v>
      </c>
      <c r="E2515" s="78" t="s">
        <v>2005</v>
      </c>
      <c r="F2515" s="68">
        <v>45928</v>
      </c>
      <c r="G2515" s="69" t="s">
        <v>415</v>
      </c>
      <c r="H2515" s="70">
        <v>34</v>
      </c>
      <c r="I2515" s="70"/>
      <c r="J2515" s="70"/>
      <c r="K2515" s="71">
        <v>175666.66666666686</v>
      </c>
      <c r="L2515" s="6" t="s">
        <v>507</v>
      </c>
      <c r="M2515" s="6" t="s">
        <v>505</v>
      </c>
      <c r="N2515" s="6">
        <v>1</v>
      </c>
      <c r="O2515" s="6"/>
      <c r="P2515" s="6"/>
    </row>
    <row r="2516" spans="1:16" ht="15.75" customHeight="1" x14ac:dyDescent="0.3">
      <c r="A2516" s="49">
        <v>2513</v>
      </c>
      <c r="B2516" s="75" t="s">
        <v>430</v>
      </c>
      <c r="C2516" s="75" t="s">
        <v>138</v>
      </c>
      <c r="D2516" s="78" t="s">
        <v>100</v>
      </c>
      <c r="E2516" s="78" t="s">
        <v>2006</v>
      </c>
      <c r="F2516" s="68">
        <v>45928</v>
      </c>
      <c r="G2516" s="69" t="s">
        <v>415</v>
      </c>
      <c r="H2516" s="70">
        <v>2</v>
      </c>
      <c r="I2516" s="70"/>
      <c r="J2516" s="70"/>
      <c r="K2516" s="71">
        <v>116250.00000000012</v>
      </c>
      <c r="L2516" s="6" t="s">
        <v>558</v>
      </c>
      <c r="M2516" s="6" t="s">
        <v>580</v>
      </c>
      <c r="N2516" s="6">
        <v>0</v>
      </c>
      <c r="O2516" s="6"/>
      <c r="P2516" s="6"/>
    </row>
    <row r="2517" spans="1:16" ht="15.75" customHeight="1" x14ac:dyDescent="0.3">
      <c r="A2517" s="49">
        <v>2514</v>
      </c>
      <c r="B2517" s="75" t="s">
        <v>430</v>
      </c>
      <c r="C2517" s="75" t="s">
        <v>314</v>
      </c>
      <c r="D2517" s="78" t="s">
        <v>100</v>
      </c>
      <c r="E2517" s="78" t="s">
        <v>315</v>
      </c>
      <c r="F2517" s="68">
        <v>45928</v>
      </c>
      <c r="G2517" s="69" t="s">
        <v>906</v>
      </c>
      <c r="H2517" s="70">
        <v>0.2</v>
      </c>
      <c r="I2517" s="70"/>
      <c r="J2517" s="70"/>
      <c r="K2517" s="71">
        <v>186000.0000000002</v>
      </c>
      <c r="L2517" s="6" t="s">
        <v>554</v>
      </c>
      <c r="M2517" s="6" t="s">
        <v>517</v>
      </c>
      <c r="N2517" s="6">
        <v>0</v>
      </c>
      <c r="O2517" s="6"/>
      <c r="P2517" s="6"/>
    </row>
    <row r="2518" spans="1:16" ht="15.75" customHeight="1" x14ac:dyDescent="0.3">
      <c r="A2518" s="49">
        <v>2515</v>
      </c>
      <c r="B2518" s="75" t="s">
        <v>430</v>
      </c>
      <c r="C2518" s="75" t="s">
        <v>138</v>
      </c>
      <c r="D2518" s="78" t="s">
        <v>100</v>
      </c>
      <c r="E2518" s="78" t="s">
        <v>2006</v>
      </c>
      <c r="F2518" s="68">
        <v>45928</v>
      </c>
      <c r="G2518" s="69" t="s">
        <v>415</v>
      </c>
      <c r="H2518" s="70">
        <v>6</v>
      </c>
      <c r="I2518" s="70"/>
      <c r="J2518" s="70"/>
      <c r="K2518" s="71">
        <v>348750.00000000035</v>
      </c>
      <c r="L2518" s="6" t="s">
        <v>554</v>
      </c>
      <c r="M2518" s="6" t="s">
        <v>517</v>
      </c>
      <c r="N2518" s="6">
        <v>0</v>
      </c>
      <c r="O2518" s="6"/>
      <c r="P2518" s="6"/>
    </row>
    <row r="2519" spans="1:16" ht="15.75" customHeight="1" x14ac:dyDescent="0.3">
      <c r="A2519" s="49">
        <v>2516</v>
      </c>
      <c r="B2519" s="75" t="s">
        <v>463</v>
      </c>
      <c r="C2519" s="75" t="s">
        <v>392</v>
      </c>
      <c r="D2519" s="78" t="s">
        <v>393</v>
      </c>
      <c r="E2519" s="78" t="s">
        <v>394</v>
      </c>
      <c r="F2519" s="68">
        <v>45928</v>
      </c>
      <c r="G2519" s="69" t="s">
        <v>767</v>
      </c>
      <c r="H2519" s="70">
        <v>0.6</v>
      </c>
      <c r="I2519" s="70"/>
      <c r="J2519" s="70"/>
      <c r="K2519" s="71">
        <v>602999.99999999767</v>
      </c>
      <c r="L2519" s="6" t="s">
        <v>513</v>
      </c>
      <c r="M2519" s="6" t="s">
        <v>580</v>
      </c>
      <c r="N2519" s="6">
        <v>20</v>
      </c>
      <c r="O2519" s="6"/>
      <c r="P2519" s="6"/>
    </row>
    <row r="2520" spans="1:16" ht="15.75" customHeight="1" x14ac:dyDescent="0.3">
      <c r="A2520" s="49">
        <v>2517</v>
      </c>
      <c r="B2520" s="75" t="s">
        <v>463</v>
      </c>
      <c r="C2520" s="75" t="s">
        <v>122</v>
      </c>
      <c r="D2520" s="78" t="s">
        <v>102</v>
      </c>
      <c r="E2520" s="78" t="s">
        <v>2007</v>
      </c>
      <c r="F2520" s="68">
        <v>45928</v>
      </c>
      <c r="G2520" s="69" t="s">
        <v>758</v>
      </c>
      <c r="H2520" s="70">
        <v>1</v>
      </c>
      <c r="I2520" s="70"/>
      <c r="J2520" s="70"/>
      <c r="K2520" s="71">
        <v>41874.99999999984</v>
      </c>
      <c r="L2520" s="6" t="s">
        <v>618</v>
      </c>
      <c r="M2520" s="6" t="s">
        <v>669</v>
      </c>
      <c r="N2520" s="6">
        <v>0</v>
      </c>
      <c r="O2520" s="6"/>
      <c r="P2520" s="6"/>
    </row>
    <row r="2521" spans="1:16" ht="15.75" customHeight="1" x14ac:dyDescent="0.3">
      <c r="A2521" s="49">
        <v>2518</v>
      </c>
      <c r="B2521" s="75" t="s">
        <v>444</v>
      </c>
      <c r="C2521" s="75" t="s">
        <v>138</v>
      </c>
      <c r="D2521" s="78" t="s">
        <v>100</v>
      </c>
      <c r="E2521" s="78" t="s">
        <v>2008</v>
      </c>
      <c r="F2521" s="68">
        <v>45928</v>
      </c>
      <c r="G2521" s="69" t="s">
        <v>415</v>
      </c>
      <c r="H2521" s="70">
        <v>1</v>
      </c>
      <c r="I2521" s="70"/>
      <c r="J2521" s="70"/>
      <c r="K2521" s="71">
        <v>64687.500000000182</v>
      </c>
      <c r="L2521" s="6" t="s">
        <v>554</v>
      </c>
      <c r="M2521" s="6" t="s">
        <v>517</v>
      </c>
      <c r="N2521" s="6">
        <v>0</v>
      </c>
      <c r="O2521" s="6"/>
      <c r="P2521" s="6"/>
    </row>
    <row r="2522" spans="1:16" ht="15.75" customHeight="1" x14ac:dyDescent="0.3">
      <c r="A2522" s="49">
        <v>2519</v>
      </c>
      <c r="B2522" s="75" t="s">
        <v>444</v>
      </c>
      <c r="C2522" s="75" t="s">
        <v>192</v>
      </c>
      <c r="D2522" s="78" t="s">
        <v>187</v>
      </c>
      <c r="E2522" s="78" t="s">
        <v>401</v>
      </c>
      <c r="F2522" s="68">
        <v>45928</v>
      </c>
      <c r="G2522" s="69" t="s">
        <v>2009</v>
      </c>
      <c r="H2522" s="70">
        <v>3.5</v>
      </c>
      <c r="I2522" s="70"/>
      <c r="J2522" s="70"/>
      <c r="K2522" s="71">
        <v>1207500.0000000033</v>
      </c>
      <c r="L2522" s="6" t="s">
        <v>545</v>
      </c>
      <c r="M2522" s="6" t="s">
        <v>514</v>
      </c>
      <c r="N2522" s="6">
        <v>3</v>
      </c>
      <c r="O2522" s="6"/>
      <c r="P2522" s="6"/>
    </row>
    <row r="2523" spans="1:16" ht="15.75" customHeight="1" x14ac:dyDescent="0.3">
      <c r="A2523" s="49">
        <v>2520</v>
      </c>
      <c r="B2523" s="75" t="s">
        <v>471</v>
      </c>
      <c r="C2523" s="75" t="s">
        <v>138</v>
      </c>
      <c r="D2523" s="78" t="s">
        <v>100</v>
      </c>
      <c r="E2523" s="78" t="s">
        <v>2010</v>
      </c>
      <c r="F2523" s="68">
        <v>45929</v>
      </c>
      <c r="G2523" s="69" t="s">
        <v>415</v>
      </c>
      <c r="H2523" s="70">
        <v>4</v>
      </c>
      <c r="I2523" s="70"/>
      <c r="J2523" s="70"/>
      <c r="K2523" s="71">
        <v>258750.00000000073</v>
      </c>
      <c r="L2523" s="6" t="s">
        <v>680</v>
      </c>
      <c r="M2523" s="6" t="s">
        <v>505</v>
      </c>
      <c r="N2523" s="6">
        <v>2</v>
      </c>
      <c r="O2523" s="6"/>
      <c r="P2523" s="6"/>
    </row>
    <row r="2524" spans="1:16" ht="15.75" customHeight="1" x14ac:dyDescent="0.3">
      <c r="A2524" s="49">
        <v>2521</v>
      </c>
      <c r="B2524" s="75" t="s">
        <v>471</v>
      </c>
      <c r="C2524" s="75" t="s">
        <v>392</v>
      </c>
      <c r="D2524" s="78" t="s">
        <v>393</v>
      </c>
      <c r="E2524" s="78" t="s">
        <v>394</v>
      </c>
      <c r="F2524" s="68">
        <v>45929</v>
      </c>
      <c r="G2524" s="69" t="s">
        <v>767</v>
      </c>
      <c r="H2524" s="70">
        <v>0.3</v>
      </c>
      <c r="I2524" s="70"/>
      <c r="J2524" s="70"/>
      <c r="K2524" s="71">
        <v>310500.00000000087</v>
      </c>
      <c r="L2524" s="6" t="s">
        <v>513</v>
      </c>
      <c r="M2524" s="6" t="s">
        <v>514</v>
      </c>
      <c r="N2524" s="6">
        <v>25</v>
      </c>
      <c r="O2524" s="6"/>
      <c r="P2524" s="6"/>
    </row>
    <row r="2525" spans="1:16" ht="15.75" customHeight="1" x14ac:dyDescent="0.3">
      <c r="A2525" s="49">
        <v>2522</v>
      </c>
      <c r="B2525" s="75" t="s">
        <v>490</v>
      </c>
      <c r="C2525" s="75" t="s">
        <v>1094</v>
      </c>
      <c r="D2525" s="78" t="s">
        <v>102</v>
      </c>
      <c r="E2525" s="78" t="s">
        <v>2011</v>
      </c>
      <c r="F2525" s="68">
        <v>45928</v>
      </c>
      <c r="G2525" s="69" t="s">
        <v>415</v>
      </c>
      <c r="H2525" s="70">
        <v>1</v>
      </c>
      <c r="I2525" s="70"/>
      <c r="J2525" s="70"/>
      <c r="K2525" s="71">
        <v>51562.499999999847</v>
      </c>
      <c r="L2525" s="6" t="s">
        <v>526</v>
      </c>
      <c r="M2525" s="6" t="s">
        <v>505</v>
      </c>
      <c r="N2525" s="6">
        <v>1</v>
      </c>
      <c r="O2525" s="6"/>
      <c r="P2525" s="6"/>
    </row>
    <row r="2526" spans="1:16" ht="15.75" customHeight="1" x14ac:dyDescent="0.3">
      <c r="A2526" s="49">
        <v>2523</v>
      </c>
      <c r="B2526" s="75" t="s">
        <v>490</v>
      </c>
      <c r="C2526" s="75" t="s">
        <v>138</v>
      </c>
      <c r="D2526" s="78" t="s">
        <v>100</v>
      </c>
      <c r="E2526" s="78" t="s">
        <v>2012</v>
      </c>
      <c r="F2526" s="68">
        <v>45928</v>
      </c>
      <c r="G2526" s="69" t="s">
        <v>415</v>
      </c>
      <c r="H2526" s="70">
        <v>1</v>
      </c>
      <c r="I2526" s="70"/>
      <c r="J2526" s="70"/>
      <c r="K2526" s="71">
        <v>61874.999999999818</v>
      </c>
      <c r="L2526" s="6" t="s">
        <v>713</v>
      </c>
      <c r="M2526" s="6" t="s">
        <v>537</v>
      </c>
      <c r="N2526" s="6">
        <v>0</v>
      </c>
      <c r="O2526" s="6"/>
      <c r="P2526" s="6"/>
    </row>
    <row r="2527" spans="1:16" ht="15.75" customHeight="1" x14ac:dyDescent="0.3">
      <c r="A2527" s="49">
        <v>2524</v>
      </c>
      <c r="B2527" s="75" t="s">
        <v>490</v>
      </c>
      <c r="C2527" s="75" t="s">
        <v>138</v>
      </c>
      <c r="D2527" s="78" t="s">
        <v>100</v>
      </c>
      <c r="E2527" s="78" t="s">
        <v>2012</v>
      </c>
      <c r="F2527" s="68">
        <v>45928</v>
      </c>
      <c r="G2527" s="69" t="s">
        <v>415</v>
      </c>
      <c r="H2527" s="70">
        <v>6</v>
      </c>
      <c r="I2527" s="70"/>
      <c r="J2527" s="70"/>
      <c r="K2527" s="71">
        <v>371249.99999999895</v>
      </c>
      <c r="L2527" s="6" t="s">
        <v>516</v>
      </c>
      <c r="M2527" s="6" t="s">
        <v>517</v>
      </c>
      <c r="N2527" s="6">
        <v>0</v>
      </c>
      <c r="O2527" s="6"/>
      <c r="P2527" s="6"/>
    </row>
    <row r="2528" spans="1:16" ht="15.75" customHeight="1" x14ac:dyDescent="0.3">
      <c r="A2528" s="49">
        <v>2525</v>
      </c>
      <c r="B2528" s="75" t="s">
        <v>490</v>
      </c>
      <c r="C2528" s="75" t="s">
        <v>138</v>
      </c>
      <c r="D2528" s="78" t="s">
        <v>100</v>
      </c>
      <c r="E2528" s="78" t="s">
        <v>2013</v>
      </c>
      <c r="F2528" s="68">
        <v>45929</v>
      </c>
      <c r="G2528" s="69" t="s">
        <v>415</v>
      </c>
      <c r="H2528" s="70">
        <v>6</v>
      </c>
      <c r="I2528" s="70"/>
      <c r="J2528" s="70"/>
      <c r="K2528" s="71">
        <v>371249.99999999895</v>
      </c>
      <c r="L2528" s="6" t="s">
        <v>516</v>
      </c>
      <c r="M2528" s="6" t="s">
        <v>517</v>
      </c>
      <c r="N2528" s="6">
        <v>0</v>
      </c>
      <c r="O2528" s="6"/>
      <c r="P2528" s="6"/>
    </row>
    <row r="2529" spans="1:16" ht="15.75" customHeight="1" x14ac:dyDescent="0.3">
      <c r="A2529" s="49">
        <v>2526</v>
      </c>
      <c r="B2529" s="75" t="s">
        <v>490</v>
      </c>
      <c r="C2529" s="75" t="s">
        <v>138</v>
      </c>
      <c r="D2529" s="78" t="s">
        <v>100</v>
      </c>
      <c r="E2529" s="78" t="s">
        <v>2013</v>
      </c>
      <c r="F2529" s="68">
        <v>45929</v>
      </c>
      <c r="G2529" s="69" t="s">
        <v>415</v>
      </c>
      <c r="H2529" s="70">
        <v>3</v>
      </c>
      <c r="I2529" s="70"/>
      <c r="J2529" s="70"/>
      <c r="K2529" s="71">
        <v>185624.99999999948</v>
      </c>
      <c r="L2529" s="6" t="s">
        <v>507</v>
      </c>
      <c r="M2529" s="6" t="s">
        <v>505</v>
      </c>
      <c r="N2529" s="6">
        <v>2</v>
      </c>
      <c r="O2529" s="6"/>
      <c r="P2529" s="6"/>
    </row>
    <row r="2530" spans="1:16" ht="15.75" customHeight="1" x14ac:dyDescent="0.3">
      <c r="A2530" s="49">
        <v>2527</v>
      </c>
      <c r="B2530" s="75" t="s">
        <v>490</v>
      </c>
      <c r="C2530" s="75" t="s">
        <v>595</v>
      </c>
      <c r="D2530" s="78" t="s">
        <v>102</v>
      </c>
      <c r="E2530" s="78" t="s">
        <v>2014</v>
      </c>
      <c r="F2530" s="68">
        <v>45929</v>
      </c>
      <c r="G2530" s="69" t="s">
        <v>415</v>
      </c>
      <c r="H2530" s="70">
        <v>6</v>
      </c>
      <c r="I2530" s="70"/>
      <c r="J2530" s="70"/>
      <c r="K2530" s="71">
        <v>32999.999999999905</v>
      </c>
      <c r="L2530" s="6" t="s">
        <v>507</v>
      </c>
      <c r="M2530" s="6" t="s">
        <v>505</v>
      </c>
      <c r="N2530" s="6">
        <v>1</v>
      </c>
      <c r="O2530" s="6"/>
      <c r="P2530" s="6"/>
    </row>
    <row r="2531" spans="1:16" ht="15.75" customHeight="1" x14ac:dyDescent="0.3">
      <c r="A2531" s="49">
        <v>2528</v>
      </c>
      <c r="B2531" s="75" t="s">
        <v>463</v>
      </c>
      <c r="C2531" s="75" t="s">
        <v>1094</v>
      </c>
      <c r="D2531" s="78" t="s">
        <v>102</v>
      </c>
      <c r="E2531" s="78" t="s">
        <v>2015</v>
      </c>
      <c r="F2531" s="68">
        <v>45929</v>
      </c>
      <c r="G2531" s="69" t="s">
        <v>415</v>
      </c>
      <c r="H2531" s="70">
        <v>3</v>
      </c>
      <c r="I2531" s="70"/>
      <c r="J2531" s="70"/>
      <c r="K2531" s="71">
        <v>157031.24999999939</v>
      </c>
      <c r="L2531" s="6" t="s">
        <v>526</v>
      </c>
      <c r="M2531" s="6" t="s">
        <v>505</v>
      </c>
      <c r="N2531" s="6">
        <v>1</v>
      </c>
      <c r="O2531" s="6"/>
      <c r="P2531" s="6"/>
    </row>
    <row r="2532" spans="1:16" ht="15.75" customHeight="1" x14ac:dyDescent="0.3">
      <c r="A2532" s="49">
        <v>2529</v>
      </c>
      <c r="B2532" s="75" t="s">
        <v>463</v>
      </c>
      <c r="C2532" s="75" t="s">
        <v>392</v>
      </c>
      <c r="D2532" s="78" t="s">
        <v>393</v>
      </c>
      <c r="E2532" s="78" t="s">
        <v>394</v>
      </c>
      <c r="F2532" s="68">
        <v>45929</v>
      </c>
      <c r="G2532" s="69" t="s">
        <v>767</v>
      </c>
      <c r="H2532" s="70">
        <v>0.5</v>
      </c>
      <c r="I2532" s="70"/>
      <c r="J2532" s="70"/>
      <c r="K2532" s="71">
        <v>502499.99999999808</v>
      </c>
      <c r="L2532" s="6" t="s">
        <v>513</v>
      </c>
      <c r="M2532" s="6" t="s">
        <v>514</v>
      </c>
      <c r="N2532" s="6">
        <v>20</v>
      </c>
      <c r="O2532" s="6"/>
      <c r="P2532" s="6"/>
    </row>
    <row r="2533" spans="1:16" ht="15.75" customHeight="1" x14ac:dyDescent="0.3">
      <c r="A2533" s="49">
        <v>2530</v>
      </c>
      <c r="B2533" s="75" t="s">
        <v>430</v>
      </c>
      <c r="C2533" s="75" t="s">
        <v>314</v>
      </c>
      <c r="D2533" s="78" t="s">
        <v>100</v>
      </c>
      <c r="E2533" s="78" t="s">
        <v>315</v>
      </c>
      <c r="F2533" s="68">
        <v>45929</v>
      </c>
      <c r="G2533" s="69" t="s">
        <v>906</v>
      </c>
      <c r="H2533" s="70">
        <v>0.3</v>
      </c>
      <c r="I2533" s="70"/>
      <c r="J2533" s="70"/>
      <c r="K2533" s="71">
        <v>279000.00000000029</v>
      </c>
      <c r="L2533" s="6" t="s">
        <v>554</v>
      </c>
      <c r="M2533" s="6" t="s">
        <v>517</v>
      </c>
      <c r="N2533" s="6">
        <v>0</v>
      </c>
      <c r="O2533" s="6"/>
      <c r="P2533" s="6"/>
    </row>
    <row r="2534" spans="1:16" ht="15.75" customHeight="1" x14ac:dyDescent="0.3">
      <c r="A2534" s="49">
        <v>2531</v>
      </c>
      <c r="B2534" s="75" t="s">
        <v>430</v>
      </c>
      <c r="C2534" s="75" t="s">
        <v>595</v>
      </c>
      <c r="D2534" s="78" t="s">
        <v>102</v>
      </c>
      <c r="E2534" s="78" t="s">
        <v>2016</v>
      </c>
      <c r="F2534" s="68">
        <v>45929</v>
      </c>
      <c r="G2534" s="69" t="s">
        <v>415</v>
      </c>
      <c r="H2534" s="70">
        <v>26</v>
      </c>
      <c r="I2534" s="70"/>
      <c r="J2534" s="70"/>
      <c r="K2534" s="71">
        <v>134333.33333333346</v>
      </c>
      <c r="L2534" s="6" t="s">
        <v>696</v>
      </c>
      <c r="M2534" s="6" t="s">
        <v>505</v>
      </c>
      <c r="N2534" s="6">
        <v>1</v>
      </c>
      <c r="O2534" s="6"/>
      <c r="P2534" s="6"/>
    </row>
    <row r="2535" spans="1:16" ht="15.75" customHeight="1" x14ac:dyDescent="0.3">
      <c r="A2535" s="49">
        <v>2532</v>
      </c>
      <c r="B2535" s="75" t="s">
        <v>430</v>
      </c>
      <c r="C2535" s="75" t="s">
        <v>192</v>
      </c>
      <c r="D2535" s="78" t="s">
        <v>187</v>
      </c>
      <c r="E2535" s="78" t="s">
        <v>2017</v>
      </c>
      <c r="F2535" s="68">
        <v>45929</v>
      </c>
      <c r="G2535" s="69" t="s">
        <v>2009</v>
      </c>
      <c r="H2535" s="70">
        <v>1.5</v>
      </c>
      <c r="I2535" s="70"/>
      <c r="J2535" s="70"/>
      <c r="K2535" s="71">
        <v>465000.00000000047</v>
      </c>
      <c r="L2535" s="6" t="s">
        <v>545</v>
      </c>
      <c r="M2535" s="74" t="s">
        <v>510</v>
      </c>
      <c r="N2535" s="6">
        <v>0</v>
      </c>
      <c r="O2535" s="6"/>
      <c r="P2535" s="6"/>
    </row>
    <row r="2536" spans="1:16" ht="15.75" customHeight="1" x14ac:dyDescent="0.3">
      <c r="A2536" s="49">
        <v>2533</v>
      </c>
      <c r="B2536" s="75" t="s">
        <v>459</v>
      </c>
      <c r="C2536" s="75" t="s">
        <v>392</v>
      </c>
      <c r="D2536" s="78" t="s">
        <v>393</v>
      </c>
      <c r="E2536" s="78" t="s">
        <v>394</v>
      </c>
      <c r="F2536" s="68">
        <v>45927</v>
      </c>
      <c r="G2536" s="69" t="s">
        <v>767</v>
      </c>
      <c r="H2536" s="70">
        <v>0.3</v>
      </c>
      <c r="I2536" s="70"/>
      <c r="J2536" s="70"/>
      <c r="K2536" s="71">
        <v>306000.00000000116</v>
      </c>
      <c r="L2536" s="6" t="s">
        <v>513</v>
      </c>
      <c r="M2536" s="6" t="s">
        <v>514</v>
      </c>
      <c r="N2536" s="6">
        <v>24</v>
      </c>
      <c r="O2536" s="6"/>
      <c r="P2536" s="6"/>
    </row>
    <row r="2537" spans="1:16" ht="15.75" customHeight="1" x14ac:dyDescent="0.3">
      <c r="A2537" s="49">
        <v>2534</v>
      </c>
      <c r="B2537" s="75" t="s">
        <v>459</v>
      </c>
      <c r="C2537" s="75" t="s">
        <v>138</v>
      </c>
      <c r="D2537" s="78" t="s">
        <v>100</v>
      </c>
      <c r="E2537" s="78" t="s">
        <v>2018</v>
      </c>
      <c r="F2537" s="68">
        <v>45927</v>
      </c>
      <c r="G2537" s="69" t="s">
        <v>415</v>
      </c>
      <c r="H2537" s="70">
        <v>0.5</v>
      </c>
      <c r="I2537" s="70"/>
      <c r="J2537" s="70"/>
      <c r="K2537" s="71">
        <v>31875.00000000012</v>
      </c>
      <c r="L2537" s="6" t="s">
        <v>513</v>
      </c>
      <c r="M2537" s="6" t="s">
        <v>505</v>
      </c>
      <c r="N2537" s="6">
        <v>5</v>
      </c>
      <c r="O2537" s="6"/>
      <c r="P2537" s="6"/>
    </row>
    <row r="2538" spans="1:16" ht="15.75" customHeight="1" x14ac:dyDescent="0.3">
      <c r="A2538" s="49">
        <v>2535</v>
      </c>
      <c r="B2538" s="75" t="s">
        <v>459</v>
      </c>
      <c r="C2538" s="75" t="s">
        <v>392</v>
      </c>
      <c r="D2538" s="78" t="s">
        <v>393</v>
      </c>
      <c r="E2538" s="78" t="s">
        <v>394</v>
      </c>
      <c r="F2538" s="68">
        <v>45928</v>
      </c>
      <c r="G2538" s="69" t="s">
        <v>767</v>
      </c>
      <c r="H2538" s="70">
        <v>0.3</v>
      </c>
      <c r="I2538" s="70"/>
      <c r="J2538" s="70"/>
      <c r="K2538" s="71">
        <v>306000.00000000116</v>
      </c>
      <c r="L2538" s="6" t="s">
        <v>513</v>
      </c>
      <c r="M2538" s="6" t="s">
        <v>514</v>
      </c>
      <c r="N2538" s="6">
        <v>20</v>
      </c>
      <c r="O2538" s="6"/>
      <c r="P2538" s="6"/>
    </row>
    <row r="2539" spans="1:16" ht="15.75" customHeight="1" x14ac:dyDescent="0.3">
      <c r="A2539" s="49">
        <v>2536</v>
      </c>
      <c r="B2539" s="75" t="s">
        <v>459</v>
      </c>
      <c r="C2539" s="75" t="s">
        <v>138</v>
      </c>
      <c r="D2539" s="78" t="s">
        <v>100</v>
      </c>
      <c r="E2539" s="78" t="s">
        <v>2019</v>
      </c>
      <c r="F2539" s="68">
        <v>45928</v>
      </c>
      <c r="G2539" s="69" t="s">
        <v>415</v>
      </c>
      <c r="H2539" s="70">
        <v>0.6</v>
      </c>
      <c r="I2539" s="70"/>
      <c r="J2539" s="70"/>
      <c r="K2539" s="71">
        <v>38250.000000000146</v>
      </c>
      <c r="L2539" s="6" t="s">
        <v>513</v>
      </c>
      <c r="M2539" s="6" t="s">
        <v>505</v>
      </c>
      <c r="N2539" s="6">
        <v>4</v>
      </c>
      <c r="O2539" s="6"/>
      <c r="P2539" s="6"/>
    </row>
    <row r="2540" spans="1:16" ht="15.75" customHeight="1" x14ac:dyDescent="0.3">
      <c r="A2540" s="49">
        <v>2537</v>
      </c>
      <c r="B2540" s="75" t="s">
        <v>501</v>
      </c>
      <c r="C2540" s="75" t="s">
        <v>595</v>
      </c>
      <c r="D2540" s="78" t="s">
        <v>102</v>
      </c>
      <c r="E2540" s="78" t="s">
        <v>2020</v>
      </c>
      <c r="F2540" s="68">
        <v>45929</v>
      </c>
      <c r="G2540" s="69" t="s">
        <v>415</v>
      </c>
      <c r="H2540" s="70">
        <v>40</v>
      </c>
      <c r="I2540" s="70"/>
      <c r="J2540" s="70"/>
      <c r="K2540" s="71">
        <v>213333.33333333311</v>
      </c>
      <c r="L2540" s="6" t="s">
        <v>696</v>
      </c>
      <c r="M2540" s="6" t="s">
        <v>505</v>
      </c>
      <c r="N2540" s="6">
        <v>1</v>
      </c>
      <c r="O2540" s="6"/>
      <c r="P2540" s="6"/>
    </row>
    <row r="2541" spans="1:16" ht="15.75" customHeight="1" x14ac:dyDescent="0.3">
      <c r="A2541" s="49">
        <v>2538</v>
      </c>
      <c r="B2541" s="75" t="s">
        <v>501</v>
      </c>
      <c r="C2541" s="75" t="s">
        <v>85</v>
      </c>
      <c r="D2541" s="78" t="s">
        <v>79</v>
      </c>
      <c r="E2541" s="78" t="s">
        <v>2021</v>
      </c>
      <c r="F2541" s="68">
        <v>45929</v>
      </c>
      <c r="G2541" s="69" t="s">
        <v>443</v>
      </c>
      <c r="H2541" s="70">
        <v>3</v>
      </c>
      <c r="I2541" s="70"/>
      <c r="J2541" s="70"/>
      <c r="K2541" s="71">
        <v>13999.999999999985</v>
      </c>
      <c r="L2541" s="6" t="s">
        <v>696</v>
      </c>
      <c r="M2541" s="6" t="s">
        <v>517</v>
      </c>
      <c r="N2541" s="6">
        <v>1</v>
      </c>
      <c r="O2541" s="6"/>
      <c r="P2541" s="6"/>
    </row>
    <row r="2542" spans="1:16" ht="15.75" customHeight="1" x14ac:dyDescent="0.3">
      <c r="A2542" s="49">
        <v>2539</v>
      </c>
      <c r="B2542" s="75" t="s">
        <v>459</v>
      </c>
      <c r="C2542" s="75" t="s">
        <v>392</v>
      </c>
      <c r="D2542" s="78" t="s">
        <v>393</v>
      </c>
      <c r="E2542" s="78" t="s">
        <v>394</v>
      </c>
      <c r="F2542" s="68">
        <v>45929</v>
      </c>
      <c r="G2542" s="69" t="s">
        <v>767</v>
      </c>
      <c r="H2542" s="70">
        <v>0</v>
      </c>
      <c r="I2542" s="70"/>
      <c r="J2542" s="70"/>
      <c r="K2542" s="71">
        <v>0</v>
      </c>
      <c r="L2542" s="6" t="s">
        <v>513</v>
      </c>
      <c r="M2542" s="6" t="s">
        <v>514</v>
      </c>
      <c r="N2542" s="6">
        <v>12</v>
      </c>
      <c r="O2542" s="6"/>
      <c r="P2542" s="6"/>
    </row>
    <row r="2543" spans="1:16" ht="15.75" customHeight="1" x14ac:dyDescent="0.3">
      <c r="A2543" s="49">
        <v>2540</v>
      </c>
      <c r="B2543" s="75" t="s">
        <v>459</v>
      </c>
      <c r="C2543" s="75" t="s">
        <v>253</v>
      </c>
      <c r="D2543" s="78" t="s">
        <v>254</v>
      </c>
      <c r="E2543" s="78" t="s">
        <v>255</v>
      </c>
      <c r="F2543" s="68">
        <v>45929</v>
      </c>
      <c r="G2543" s="69" t="s">
        <v>415</v>
      </c>
      <c r="H2543" s="70">
        <v>2.5</v>
      </c>
      <c r="I2543" s="70"/>
      <c r="J2543" s="70"/>
      <c r="K2543" s="71">
        <v>106250.00000000039</v>
      </c>
      <c r="L2543" s="6" t="s">
        <v>513</v>
      </c>
      <c r="M2543" s="6" t="s">
        <v>1334</v>
      </c>
      <c r="N2543" s="6">
        <v>1</v>
      </c>
      <c r="O2543" s="6"/>
      <c r="P2543" s="6"/>
    </row>
    <row r="2544" spans="1:16" ht="15.75" customHeight="1" x14ac:dyDescent="0.3">
      <c r="A2544" s="49">
        <v>2541</v>
      </c>
      <c r="B2544" s="75" t="s">
        <v>459</v>
      </c>
      <c r="C2544" s="75" t="s">
        <v>57</v>
      </c>
      <c r="D2544" s="78" t="s">
        <v>53</v>
      </c>
      <c r="E2544" s="78" t="s">
        <v>2022</v>
      </c>
      <c r="F2544" s="68">
        <v>45929</v>
      </c>
      <c r="G2544" s="69" t="s">
        <v>414</v>
      </c>
      <c r="H2544" s="70">
        <v>1</v>
      </c>
      <c r="I2544" s="70"/>
      <c r="J2544" s="70"/>
      <c r="K2544" s="71">
        <v>42500.00000000016</v>
      </c>
      <c r="L2544" s="6" t="s">
        <v>513</v>
      </c>
      <c r="M2544" s="6" t="s">
        <v>1334</v>
      </c>
      <c r="N2544" s="6">
        <v>0</v>
      </c>
      <c r="O2544" s="6"/>
      <c r="P2544" s="6"/>
    </row>
    <row r="2545" spans="1:16" ht="15.75" customHeight="1" x14ac:dyDescent="0.3">
      <c r="A2545" s="49">
        <v>2542</v>
      </c>
      <c r="B2545" s="75" t="s">
        <v>444</v>
      </c>
      <c r="C2545" s="75" t="s">
        <v>84</v>
      </c>
      <c r="D2545" s="78" t="s">
        <v>79</v>
      </c>
      <c r="E2545" s="78" t="s">
        <v>2023</v>
      </c>
      <c r="F2545" s="68">
        <v>45929</v>
      </c>
      <c r="G2545" s="69" t="s">
        <v>443</v>
      </c>
      <c r="H2545" s="70">
        <v>3</v>
      </c>
      <c r="I2545" s="70"/>
      <c r="J2545" s="70"/>
      <c r="K2545" s="71">
        <v>15093.750000000042</v>
      </c>
      <c r="L2545" s="6" t="s">
        <v>543</v>
      </c>
      <c r="M2545" s="6" t="s">
        <v>517</v>
      </c>
      <c r="N2545" s="6">
        <v>0</v>
      </c>
      <c r="O2545" s="6"/>
      <c r="P2545" s="6"/>
    </row>
    <row r="2546" spans="1:16" ht="15.75" customHeight="1" x14ac:dyDescent="0.3">
      <c r="A2546" s="49">
        <v>2543</v>
      </c>
      <c r="B2546" s="75" t="s">
        <v>444</v>
      </c>
      <c r="C2546" s="75" t="s">
        <v>85</v>
      </c>
      <c r="D2546" s="78" t="s">
        <v>79</v>
      </c>
      <c r="E2546" s="78" t="s">
        <v>2024</v>
      </c>
      <c r="F2546" s="68">
        <v>45929</v>
      </c>
      <c r="G2546" s="69" t="s">
        <v>443</v>
      </c>
      <c r="H2546" s="70">
        <v>2</v>
      </c>
      <c r="I2546" s="70"/>
      <c r="J2546" s="70"/>
      <c r="K2546" s="71">
        <v>10062.500000000027</v>
      </c>
      <c r="L2546" s="6" t="s">
        <v>543</v>
      </c>
      <c r="M2546" s="6" t="s">
        <v>517</v>
      </c>
      <c r="N2546" s="6">
        <v>0</v>
      </c>
      <c r="O2546" s="6"/>
      <c r="P2546" s="6"/>
    </row>
    <row r="2547" spans="1:16" ht="15.75" customHeight="1" x14ac:dyDescent="0.3">
      <c r="A2547" s="49">
        <v>2544</v>
      </c>
      <c r="B2547" s="75" t="s">
        <v>444</v>
      </c>
      <c r="C2547" s="75" t="s">
        <v>192</v>
      </c>
      <c r="D2547" s="78" t="s">
        <v>187</v>
      </c>
      <c r="E2547" s="78" t="s">
        <v>401</v>
      </c>
      <c r="F2547" s="68">
        <v>45929</v>
      </c>
      <c r="G2547" s="69" t="s">
        <v>2025</v>
      </c>
      <c r="H2547" s="70">
        <v>5</v>
      </c>
      <c r="I2547" s="70"/>
      <c r="J2547" s="70"/>
      <c r="K2547" s="71">
        <v>215625.00000000061</v>
      </c>
      <c r="L2547" s="6" t="s">
        <v>713</v>
      </c>
      <c r="M2547" s="6" t="s">
        <v>917</v>
      </c>
      <c r="N2547" s="6">
        <v>0</v>
      </c>
      <c r="O2547" s="6"/>
      <c r="P2547" s="6"/>
    </row>
    <row r="2548" spans="1:16" ht="15.75" customHeight="1" x14ac:dyDescent="0.3">
      <c r="A2548" s="49">
        <v>2545</v>
      </c>
      <c r="B2548" s="75" t="s">
        <v>413</v>
      </c>
      <c r="C2548" s="75" t="s">
        <v>253</v>
      </c>
      <c r="D2548" s="78" t="s">
        <v>254</v>
      </c>
      <c r="E2548" s="78" t="s">
        <v>255</v>
      </c>
      <c r="F2548" s="68">
        <v>45929</v>
      </c>
      <c r="G2548" s="69" t="s">
        <v>415</v>
      </c>
      <c r="H2548" s="70">
        <v>6.5</v>
      </c>
      <c r="I2548" s="70"/>
      <c r="J2548" s="70"/>
      <c r="K2548" s="71">
        <v>268124.99999999924</v>
      </c>
      <c r="L2548" s="6" t="s">
        <v>509</v>
      </c>
      <c r="M2548" s="6" t="s">
        <v>1677</v>
      </c>
      <c r="N2548" s="6">
        <v>1</v>
      </c>
      <c r="O2548" s="6"/>
      <c r="P2548" s="6"/>
    </row>
    <row r="2549" spans="1:16" ht="15.75" customHeight="1" x14ac:dyDescent="0.3">
      <c r="A2549" s="49">
        <v>2546</v>
      </c>
      <c r="B2549" s="75" t="s">
        <v>413</v>
      </c>
      <c r="C2549" s="75" t="s">
        <v>258</v>
      </c>
      <c r="D2549" s="78" t="s">
        <v>254</v>
      </c>
      <c r="E2549" s="78" t="s">
        <v>259</v>
      </c>
      <c r="F2549" s="68">
        <v>45929</v>
      </c>
      <c r="G2549" s="69" t="s">
        <v>425</v>
      </c>
      <c r="H2549" s="70">
        <v>1</v>
      </c>
      <c r="I2549" s="70"/>
      <c r="J2549" s="70"/>
      <c r="K2549" s="71">
        <v>41249.999999999884</v>
      </c>
      <c r="L2549" s="6" t="s">
        <v>509</v>
      </c>
      <c r="M2549" s="6" t="s">
        <v>1677</v>
      </c>
      <c r="N2549" s="6">
        <v>1</v>
      </c>
      <c r="O2549" s="6"/>
      <c r="P2549" s="6"/>
    </row>
    <row r="2550" spans="1:16" ht="15.75" customHeight="1" x14ac:dyDescent="0.3">
      <c r="A2550" s="49">
        <v>2547</v>
      </c>
      <c r="B2550" s="75" t="s">
        <v>413</v>
      </c>
      <c r="C2550" s="75" t="s">
        <v>314</v>
      </c>
      <c r="D2550" s="78" t="s">
        <v>100</v>
      </c>
      <c r="E2550" s="78" t="s">
        <v>315</v>
      </c>
      <c r="F2550" s="68">
        <v>45929</v>
      </c>
      <c r="G2550" s="69" t="s">
        <v>906</v>
      </c>
      <c r="H2550" s="70">
        <v>1</v>
      </c>
      <c r="I2550" s="70"/>
      <c r="J2550" s="70"/>
      <c r="K2550" s="71">
        <v>989999.99999999709</v>
      </c>
      <c r="L2550" s="6" t="s">
        <v>554</v>
      </c>
      <c r="M2550" s="6" t="s">
        <v>517</v>
      </c>
      <c r="N2550" s="6">
        <v>1</v>
      </c>
      <c r="O2550" s="6"/>
      <c r="P2550" s="6"/>
    </row>
    <row r="2551" spans="1:16" ht="15.75" customHeight="1" x14ac:dyDescent="0.3">
      <c r="A2551" s="49">
        <v>2548</v>
      </c>
      <c r="B2551" s="75" t="s">
        <v>474</v>
      </c>
      <c r="C2551" s="75" t="s">
        <v>179</v>
      </c>
      <c r="D2551" s="78" t="s">
        <v>180</v>
      </c>
      <c r="E2551" s="78" t="s">
        <v>2026</v>
      </c>
      <c r="F2551" s="68">
        <v>45930</v>
      </c>
      <c r="G2551" s="69" t="s">
        <v>1728</v>
      </c>
      <c r="H2551" s="70">
        <v>1</v>
      </c>
      <c r="I2551" s="70"/>
      <c r="J2551" s="70"/>
      <c r="K2551" s="71">
        <v>65625.000000000116</v>
      </c>
      <c r="L2551" s="6" t="s">
        <v>530</v>
      </c>
      <c r="M2551" s="6" t="s">
        <v>593</v>
      </c>
      <c r="N2551" s="6">
        <v>2</v>
      </c>
      <c r="O2551" s="6"/>
      <c r="P2551" s="6"/>
    </row>
    <row r="2552" spans="1:16" ht="15.75" customHeight="1" x14ac:dyDescent="0.3">
      <c r="A2552" s="49">
        <v>2549</v>
      </c>
      <c r="B2552" s="75" t="s">
        <v>459</v>
      </c>
      <c r="C2552" s="75" t="s">
        <v>253</v>
      </c>
      <c r="D2552" s="78" t="s">
        <v>254</v>
      </c>
      <c r="E2552" s="78" t="s">
        <v>255</v>
      </c>
      <c r="F2552" s="68">
        <v>45930</v>
      </c>
      <c r="G2552" s="69" t="s">
        <v>415</v>
      </c>
      <c r="H2552" s="70">
        <v>1</v>
      </c>
      <c r="I2552" s="70"/>
      <c r="J2552" s="70"/>
      <c r="K2552" s="71">
        <v>42500.00000000016</v>
      </c>
      <c r="L2552" s="6" t="s">
        <v>509</v>
      </c>
      <c r="M2552" s="6" t="s">
        <v>505</v>
      </c>
      <c r="N2552" s="6">
        <v>1</v>
      </c>
      <c r="O2552" s="6"/>
      <c r="P2552" s="6"/>
    </row>
    <row r="2553" spans="1:16" ht="15.75" customHeight="1" x14ac:dyDescent="0.3">
      <c r="A2553" s="49">
        <v>2550</v>
      </c>
      <c r="B2553" s="75" t="s">
        <v>459</v>
      </c>
      <c r="C2553" s="75" t="s">
        <v>55</v>
      </c>
      <c r="D2553" s="78" t="s">
        <v>53</v>
      </c>
      <c r="E2553" s="78" t="s">
        <v>2027</v>
      </c>
      <c r="F2553" s="68">
        <v>45930</v>
      </c>
      <c r="G2553" s="69" t="s">
        <v>414</v>
      </c>
      <c r="H2553" s="70">
        <v>8</v>
      </c>
      <c r="I2553" s="70"/>
      <c r="J2553" s="70"/>
      <c r="K2553" s="71">
        <v>340000.00000000128</v>
      </c>
      <c r="L2553" s="6" t="s">
        <v>509</v>
      </c>
      <c r="M2553" s="6" t="s">
        <v>505</v>
      </c>
      <c r="N2553" s="6">
        <v>3</v>
      </c>
      <c r="O2553" s="6"/>
      <c r="P2553" s="6"/>
    </row>
    <row r="2554" spans="1:16" ht="15.75" customHeight="1" x14ac:dyDescent="0.3">
      <c r="A2554" s="49">
        <v>2551</v>
      </c>
      <c r="B2554" s="75" t="s">
        <v>501</v>
      </c>
      <c r="C2554" s="75" t="s">
        <v>595</v>
      </c>
      <c r="D2554" s="78" t="s">
        <v>102</v>
      </c>
      <c r="E2554" s="78" t="s">
        <v>2028</v>
      </c>
      <c r="F2554" s="68">
        <v>45930</v>
      </c>
      <c r="G2554" s="69" t="s">
        <v>415</v>
      </c>
      <c r="H2554" s="70">
        <v>50</v>
      </c>
      <c r="I2554" s="70"/>
      <c r="J2554" s="70"/>
      <c r="K2554" s="71">
        <v>266666.6666666664</v>
      </c>
      <c r="L2554" s="6" t="s">
        <v>696</v>
      </c>
      <c r="M2554" s="6" t="s">
        <v>505</v>
      </c>
      <c r="N2554" s="6">
        <v>2</v>
      </c>
      <c r="O2554" s="6"/>
      <c r="P2554" s="6"/>
    </row>
    <row r="2555" spans="1:16" ht="15.75" customHeight="1" x14ac:dyDescent="0.3">
      <c r="A2555" s="49">
        <v>2552</v>
      </c>
      <c r="B2555" s="75" t="s">
        <v>501</v>
      </c>
      <c r="C2555" s="75" t="s">
        <v>84</v>
      </c>
      <c r="D2555" s="78" t="s">
        <v>79</v>
      </c>
      <c r="E2555" s="78" t="s">
        <v>2029</v>
      </c>
      <c r="F2555" s="68">
        <v>45930</v>
      </c>
      <c r="G2555" s="69" t="s">
        <v>443</v>
      </c>
      <c r="H2555" s="70">
        <v>2.5</v>
      </c>
      <c r="I2555" s="70"/>
      <c r="J2555" s="70"/>
      <c r="K2555" s="71">
        <v>11666.666666666655</v>
      </c>
      <c r="L2555" s="6" t="s">
        <v>543</v>
      </c>
      <c r="M2555" s="6" t="s">
        <v>517</v>
      </c>
      <c r="N2555" s="6">
        <v>0</v>
      </c>
      <c r="O2555" s="6"/>
      <c r="P2555" s="6"/>
    </row>
    <row r="2556" spans="1:16" ht="15.75" customHeight="1" x14ac:dyDescent="0.3">
      <c r="A2556" s="49">
        <v>2553</v>
      </c>
      <c r="B2556" s="75" t="s">
        <v>471</v>
      </c>
      <c r="C2556" s="75" t="s">
        <v>138</v>
      </c>
      <c r="D2556" s="78" t="s">
        <v>100</v>
      </c>
      <c r="E2556" s="78" t="s">
        <v>2030</v>
      </c>
      <c r="F2556" s="68">
        <v>45930</v>
      </c>
      <c r="G2556" s="69" t="s">
        <v>415</v>
      </c>
      <c r="H2556" s="70">
        <v>0.5</v>
      </c>
      <c r="I2556" s="70"/>
      <c r="J2556" s="70"/>
      <c r="K2556" s="71">
        <v>32343.750000000091</v>
      </c>
      <c r="L2556" s="6" t="s">
        <v>513</v>
      </c>
      <c r="M2556" s="6" t="s">
        <v>514</v>
      </c>
      <c r="N2556" s="6">
        <v>25</v>
      </c>
      <c r="O2556" s="6"/>
      <c r="P2556" s="6"/>
    </row>
    <row r="2557" spans="1:16" ht="15.75" customHeight="1" x14ac:dyDescent="0.3">
      <c r="A2557" s="49">
        <v>2554</v>
      </c>
      <c r="B2557" s="75" t="s">
        <v>471</v>
      </c>
      <c r="C2557" s="75" t="s">
        <v>138</v>
      </c>
      <c r="D2557" s="78" t="s">
        <v>100</v>
      </c>
      <c r="E2557" s="78" t="s">
        <v>2031</v>
      </c>
      <c r="F2557" s="68">
        <v>45930</v>
      </c>
      <c r="G2557" s="69" t="s">
        <v>415</v>
      </c>
      <c r="H2557" s="70">
        <v>13</v>
      </c>
      <c r="I2557" s="70"/>
      <c r="J2557" s="70"/>
      <c r="K2557" s="71">
        <v>840937.50000000233</v>
      </c>
      <c r="L2557" s="6" t="s">
        <v>680</v>
      </c>
      <c r="M2557" s="6" t="s">
        <v>1295</v>
      </c>
      <c r="N2557" s="6">
        <v>1</v>
      </c>
      <c r="O2557" s="6"/>
      <c r="P2557" s="6"/>
    </row>
    <row r="2558" spans="1:16" ht="15.75" customHeight="1" x14ac:dyDescent="0.3">
      <c r="A2558" s="49">
        <v>2555</v>
      </c>
      <c r="B2558" s="75" t="s">
        <v>444</v>
      </c>
      <c r="C2558" s="75" t="s">
        <v>84</v>
      </c>
      <c r="D2558" s="78" t="s">
        <v>79</v>
      </c>
      <c r="E2558" s="78" t="s">
        <v>2032</v>
      </c>
      <c r="F2558" s="68">
        <v>45930</v>
      </c>
      <c r="G2558" s="69" t="s">
        <v>443</v>
      </c>
      <c r="H2558" s="70">
        <v>5</v>
      </c>
      <c r="I2558" s="70"/>
      <c r="J2558" s="70"/>
      <c r="K2558" s="71">
        <v>25156.250000000069</v>
      </c>
      <c r="L2558" s="6" t="s">
        <v>543</v>
      </c>
      <c r="M2558" s="6" t="s">
        <v>517</v>
      </c>
      <c r="N2558" s="6">
        <v>1</v>
      </c>
      <c r="O2558" s="6"/>
      <c r="P2558" s="6"/>
    </row>
    <row r="2559" spans="1:16" ht="15.75" customHeight="1" x14ac:dyDescent="0.3">
      <c r="A2559" s="49">
        <v>2556</v>
      </c>
      <c r="B2559" s="75"/>
      <c r="C2559" s="75"/>
      <c r="D2559" s="78"/>
      <c r="E2559" s="78"/>
      <c r="F2559" s="68"/>
      <c r="G2559" s="69"/>
      <c r="H2559" s="70"/>
      <c r="I2559" s="70"/>
      <c r="J2559" s="70"/>
      <c r="K2559" s="71">
        <v>215625.00000000061</v>
      </c>
      <c r="L2559" s="6"/>
      <c r="M2559" s="6"/>
      <c r="N2559" s="6">
        <v>0</v>
      </c>
      <c r="O2559" s="6"/>
      <c r="P2559" s="6"/>
    </row>
    <row r="2560" spans="1:16" ht="15.75" customHeight="1" x14ac:dyDescent="0.3">
      <c r="A2560" s="49">
        <v>2557</v>
      </c>
      <c r="B2560" s="75" t="s">
        <v>444</v>
      </c>
      <c r="C2560" s="75" t="s">
        <v>192</v>
      </c>
      <c r="D2560" s="78" t="s">
        <v>187</v>
      </c>
      <c r="E2560" s="78" t="s">
        <v>401</v>
      </c>
      <c r="F2560" s="68">
        <v>45930</v>
      </c>
      <c r="G2560" s="69" t="s">
        <v>2033</v>
      </c>
      <c r="H2560" s="70">
        <v>5</v>
      </c>
      <c r="I2560" s="70"/>
      <c r="J2560" s="70"/>
      <c r="K2560" s="71">
        <v>5750000.0000000158</v>
      </c>
      <c r="L2560" s="6" t="s">
        <v>713</v>
      </c>
      <c r="M2560" s="6" t="s">
        <v>917</v>
      </c>
      <c r="N2560" s="6">
        <v>0</v>
      </c>
      <c r="O2560" s="6"/>
      <c r="P2560" s="6"/>
    </row>
    <row r="2561" spans="1:16" ht="15.75" customHeight="1" x14ac:dyDescent="0.3">
      <c r="A2561" s="49">
        <v>2558</v>
      </c>
      <c r="B2561" s="75" t="s">
        <v>471</v>
      </c>
      <c r="C2561" s="75" t="s">
        <v>392</v>
      </c>
      <c r="D2561" s="78" t="s">
        <v>393</v>
      </c>
      <c r="E2561" s="78" t="s">
        <v>394</v>
      </c>
      <c r="F2561" s="68">
        <v>45931</v>
      </c>
      <c r="G2561" s="69" t="s">
        <v>767</v>
      </c>
      <c r="H2561" s="70">
        <v>0.8</v>
      </c>
      <c r="I2561" s="70"/>
      <c r="J2561" s="70"/>
      <c r="K2561" s="71">
        <v>828000.00000000233</v>
      </c>
      <c r="L2561" s="6" t="s">
        <v>513</v>
      </c>
      <c r="M2561" s="6" t="s">
        <v>514</v>
      </c>
      <c r="N2561" s="6">
        <v>30</v>
      </c>
      <c r="O2561" s="6"/>
      <c r="P2561" s="6"/>
    </row>
    <row r="2562" spans="1:16" ht="15.75" customHeight="1" x14ac:dyDescent="0.3">
      <c r="A2562" s="49">
        <v>2559</v>
      </c>
      <c r="B2562" s="75" t="s">
        <v>471</v>
      </c>
      <c r="C2562" s="75" t="s">
        <v>138</v>
      </c>
      <c r="D2562" s="78" t="s">
        <v>100</v>
      </c>
      <c r="E2562" s="78" t="s">
        <v>2034</v>
      </c>
      <c r="F2562" s="68">
        <v>45931</v>
      </c>
      <c r="G2562" s="69" t="s">
        <v>415</v>
      </c>
      <c r="H2562" s="70">
        <v>6</v>
      </c>
      <c r="I2562" s="70"/>
      <c r="J2562" s="70"/>
      <c r="K2562" s="71">
        <v>388125.00000000105</v>
      </c>
      <c r="L2562" s="6" t="s">
        <v>516</v>
      </c>
      <c r="M2562" s="6" t="s">
        <v>517</v>
      </c>
      <c r="N2562" s="6">
        <v>0</v>
      </c>
      <c r="O2562" s="6"/>
      <c r="P2562" s="6"/>
    </row>
    <row r="2563" spans="1:16" ht="15.75" customHeight="1" x14ac:dyDescent="0.3">
      <c r="A2563" s="49">
        <v>2560</v>
      </c>
      <c r="B2563" s="75" t="s">
        <v>471</v>
      </c>
      <c r="C2563" s="75" t="s">
        <v>587</v>
      </c>
      <c r="D2563" s="78" t="s">
        <v>100</v>
      </c>
      <c r="E2563" s="78" t="s">
        <v>2035</v>
      </c>
      <c r="F2563" s="68">
        <v>45931</v>
      </c>
      <c r="G2563" s="69" t="s">
        <v>415</v>
      </c>
      <c r="H2563" s="70">
        <v>1</v>
      </c>
      <c r="I2563" s="70"/>
      <c r="J2563" s="70"/>
      <c r="K2563" s="71">
        <v>43125.000000000116</v>
      </c>
      <c r="L2563" s="6" t="s">
        <v>516</v>
      </c>
      <c r="M2563" s="6" t="s">
        <v>517</v>
      </c>
      <c r="N2563" s="6">
        <v>0</v>
      </c>
      <c r="O2563" s="6"/>
      <c r="P2563" s="6"/>
    </row>
    <row r="2564" spans="1:16" ht="15.75" customHeight="1" x14ac:dyDescent="0.3">
      <c r="A2564" s="49">
        <v>2561</v>
      </c>
      <c r="B2564" s="75" t="s">
        <v>413</v>
      </c>
      <c r="C2564" s="75" t="s">
        <v>138</v>
      </c>
      <c r="D2564" s="78" t="s">
        <v>100</v>
      </c>
      <c r="E2564" s="78" t="s">
        <v>2036</v>
      </c>
      <c r="F2564" s="68" t="s">
        <v>2037</v>
      </c>
      <c r="G2564" s="69" t="s">
        <v>415</v>
      </c>
      <c r="H2564" s="70">
        <v>6</v>
      </c>
      <c r="I2564" s="70"/>
      <c r="J2564" s="70"/>
      <c r="K2564" s="71">
        <v>371249.99999999895</v>
      </c>
      <c r="L2564" s="6" t="s">
        <v>554</v>
      </c>
      <c r="M2564" s="6" t="s">
        <v>517</v>
      </c>
      <c r="N2564" s="6">
        <v>0</v>
      </c>
      <c r="O2564" s="6"/>
      <c r="P2564" s="6"/>
    </row>
    <row r="2565" spans="1:16" ht="15.75" customHeight="1" x14ac:dyDescent="0.3">
      <c r="A2565" s="49">
        <v>2562</v>
      </c>
      <c r="B2565" s="75" t="s">
        <v>413</v>
      </c>
      <c r="C2565" s="75" t="s">
        <v>55</v>
      </c>
      <c r="D2565" s="78" t="s">
        <v>53</v>
      </c>
      <c r="E2565" s="78" t="s">
        <v>2038</v>
      </c>
      <c r="F2565" s="68" t="s">
        <v>2037</v>
      </c>
      <c r="G2565" s="69" t="s">
        <v>414</v>
      </c>
      <c r="H2565" s="70">
        <v>2</v>
      </c>
      <c r="I2565" s="70"/>
      <c r="J2565" s="70"/>
      <c r="K2565" s="71">
        <v>82499.999999999767</v>
      </c>
      <c r="L2565" s="6" t="s">
        <v>509</v>
      </c>
      <c r="M2565" s="6" t="s">
        <v>1677</v>
      </c>
      <c r="N2565" s="6">
        <v>0</v>
      </c>
      <c r="O2565" s="6"/>
      <c r="P2565" s="6"/>
    </row>
    <row r="2566" spans="1:16" ht="15.75" customHeight="1" x14ac:dyDescent="0.3">
      <c r="A2566" s="49">
        <v>2563</v>
      </c>
      <c r="B2566" s="75" t="s">
        <v>413</v>
      </c>
      <c r="C2566" s="75" t="s">
        <v>197</v>
      </c>
      <c r="D2566" s="78" t="s">
        <v>53</v>
      </c>
      <c r="E2566" s="78" t="s">
        <v>2039</v>
      </c>
      <c r="F2566" s="68" t="s">
        <v>2037</v>
      </c>
      <c r="G2566" s="69" t="s">
        <v>425</v>
      </c>
      <c r="H2566" s="70">
        <v>1</v>
      </c>
      <c r="I2566" s="70"/>
      <c r="J2566" s="70"/>
      <c r="K2566" s="71">
        <v>41249.999999999884</v>
      </c>
      <c r="L2566" s="6" t="s">
        <v>509</v>
      </c>
      <c r="M2566" s="6" t="s">
        <v>1677</v>
      </c>
      <c r="N2566" s="6">
        <v>0</v>
      </c>
      <c r="O2566" s="6"/>
      <c r="P2566" s="6"/>
    </row>
    <row r="2567" spans="1:16" ht="15.75" customHeight="1" x14ac:dyDescent="0.3">
      <c r="A2567" s="49">
        <v>2564</v>
      </c>
      <c r="B2567" s="75" t="s">
        <v>413</v>
      </c>
      <c r="C2567" s="75" t="s">
        <v>196</v>
      </c>
      <c r="D2567" s="78" t="s">
        <v>53</v>
      </c>
      <c r="E2567" s="78" t="s">
        <v>2040</v>
      </c>
      <c r="F2567" s="68" t="s">
        <v>2037</v>
      </c>
      <c r="G2567" s="69" t="s">
        <v>425</v>
      </c>
      <c r="H2567" s="70">
        <v>4</v>
      </c>
      <c r="I2567" s="70"/>
      <c r="J2567" s="70"/>
      <c r="K2567" s="71">
        <v>164999.99999999953</v>
      </c>
      <c r="L2567" s="6" t="s">
        <v>509</v>
      </c>
      <c r="M2567" s="6" t="s">
        <v>1677</v>
      </c>
      <c r="N2567" s="6">
        <v>0</v>
      </c>
      <c r="O2567" s="6"/>
      <c r="P2567" s="6"/>
    </row>
    <row r="2568" spans="1:16" ht="15.75" customHeight="1" x14ac:dyDescent="0.3">
      <c r="A2568" s="49">
        <v>2565</v>
      </c>
      <c r="B2568" s="75" t="s">
        <v>482</v>
      </c>
      <c r="C2568" s="75" t="s">
        <v>179</v>
      </c>
      <c r="D2568" s="78" t="s">
        <v>180</v>
      </c>
      <c r="E2568" s="78" t="s">
        <v>2041</v>
      </c>
      <c r="F2568" s="68">
        <v>45931</v>
      </c>
      <c r="G2568" s="69" t="s">
        <v>1632</v>
      </c>
      <c r="H2568" s="70">
        <v>1.7</v>
      </c>
      <c r="I2568" s="70"/>
      <c r="J2568" s="70"/>
      <c r="K2568" s="71">
        <v>106781.24999999959</v>
      </c>
      <c r="L2568" s="6" t="s">
        <v>576</v>
      </c>
      <c r="M2568" s="6" t="s">
        <v>593</v>
      </c>
      <c r="N2568" s="6">
        <v>2</v>
      </c>
      <c r="O2568" s="6"/>
      <c r="P2568" s="6"/>
    </row>
    <row r="2569" spans="1:16" ht="15.75" customHeight="1" x14ac:dyDescent="0.3">
      <c r="A2569" s="49">
        <v>2566</v>
      </c>
      <c r="B2569" s="75" t="s">
        <v>482</v>
      </c>
      <c r="C2569" s="75" t="s">
        <v>179</v>
      </c>
      <c r="D2569" s="78" t="s">
        <v>180</v>
      </c>
      <c r="E2569" s="78" t="s">
        <v>2041</v>
      </c>
      <c r="F2569" s="68">
        <v>45931</v>
      </c>
      <c r="G2569" s="69" t="s">
        <v>1633</v>
      </c>
      <c r="H2569" s="70">
        <v>2</v>
      </c>
      <c r="I2569" s="70"/>
      <c r="J2569" s="70"/>
      <c r="K2569" s="71">
        <v>125624.99999999952</v>
      </c>
      <c r="L2569" s="6" t="s">
        <v>576</v>
      </c>
      <c r="M2569" s="6" t="s">
        <v>593</v>
      </c>
      <c r="N2569" s="6">
        <v>4</v>
      </c>
      <c r="O2569" s="6"/>
      <c r="P2569" s="6"/>
    </row>
    <row r="2570" spans="1:16" ht="15.75" customHeight="1" x14ac:dyDescent="0.3">
      <c r="A2570" s="49">
        <v>2567</v>
      </c>
      <c r="B2570" s="75" t="s">
        <v>482</v>
      </c>
      <c r="C2570" s="75" t="s">
        <v>179</v>
      </c>
      <c r="D2570" s="78" t="s">
        <v>180</v>
      </c>
      <c r="E2570" s="78" t="s">
        <v>2041</v>
      </c>
      <c r="F2570" s="68">
        <v>45931</v>
      </c>
      <c r="G2570" s="69" t="s">
        <v>1634</v>
      </c>
      <c r="H2570" s="70">
        <v>1</v>
      </c>
      <c r="I2570" s="70"/>
      <c r="J2570" s="70"/>
      <c r="K2570" s="71">
        <v>62812.49999999976</v>
      </c>
      <c r="L2570" s="6" t="s">
        <v>576</v>
      </c>
      <c r="M2570" s="6" t="s">
        <v>593</v>
      </c>
      <c r="N2570" s="6">
        <v>2</v>
      </c>
      <c r="O2570" s="6"/>
      <c r="P2570" s="6"/>
    </row>
    <row r="2571" spans="1:16" ht="15.75" customHeight="1" x14ac:dyDescent="0.3">
      <c r="A2571" s="49">
        <v>2568</v>
      </c>
      <c r="B2571" s="75" t="s">
        <v>482</v>
      </c>
      <c r="C2571" s="75" t="s">
        <v>179</v>
      </c>
      <c r="D2571" s="78" t="s">
        <v>180</v>
      </c>
      <c r="E2571" s="78" t="s">
        <v>2041</v>
      </c>
      <c r="F2571" s="68">
        <v>45931</v>
      </c>
      <c r="G2571" s="69" t="s">
        <v>1635</v>
      </c>
      <c r="H2571" s="70">
        <v>1</v>
      </c>
      <c r="I2571" s="70"/>
      <c r="J2571" s="70"/>
      <c r="K2571" s="71">
        <v>62812.49999999976</v>
      </c>
      <c r="L2571" s="6" t="s">
        <v>576</v>
      </c>
      <c r="M2571" s="6" t="s">
        <v>593</v>
      </c>
      <c r="N2571" s="6">
        <v>2</v>
      </c>
      <c r="O2571" s="6"/>
      <c r="P2571" s="6"/>
    </row>
    <row r="2572" spans="1:16" ht="15.75" customHeight="1" x14ac:dyDescent="0.3">
      <c r="A2572" s="49">
        <v>2569</v>
      </c>
      <c r="B2572" s="75" t="s">
        <v>497</v>
      </c>
      <c r="C2572" s="75" t="s">
        <v>196</v>
      </c>
      <c r="D2572" s="78" t="s">
        <v>53</v>
      </c>
      <c r="E2572" s="78" t="s">
        <v>2042</v>
      </c>
      <c r="F2572" s="68">
        <v>45931</v>
      </c>
      <c r="G2572" s="69" t="s">
        <v>425</v>
      </c>
      <c r="H2572" s="70">
        <v>7</v>
      </c>
      <c r="I2572" s="70"/>
      <c r="J2572" s="70"/>
      <c r="K2572" s="71">
        <v>301875.00000000081</v>
      </c>
      <c r="L2572" s="6" t="s">
        <v>509</v>
      </c>
      <c r="M2572" s="74" t="s">
        <v>510</v>
      </c>
      <c r="N2572" s="6">
        <v>1</v>
      </c>
      <c r="O2572" s="6"/>
      <c r="P2572" s="6"/>
    </row>
    <row r="2573" spans="1:16" ht="15.75" customHeight="1" x14ac:dyDescent="0.3">
      <c r="A2573" s="49">
        <v>2570</v>
      </c>
      <c r="B2573" s="75" t="s">
        <v>497</v>
      </c>
      <c r="C2573" s="75" t="s">
        <v>84</v>
      </c>
      <c r="D2573" s="78" t="s">
        <v>79</v>
      </c>
      <c r="E2573" s="78" t="s">
        <v>2043</v>
      </c>
      <c r="F2573" s="68">
        <v>45931</v>
      </c>
      <c r="G2573" s="69" t="s">
        <v>443</v>
      </c>
      <c r="H2573" s="70">
        <v>5</v>
      </c>
      <c r="I2573" s="70"/>
      <c r="J2573" s="70"/>
      <c r="K2573" s="71">
        <v>25156.250000000069</v>
      </c>
      <c r="L2573" s="6" t="s">
        <v>516</v>
      </c>
      <c r="M2573" s="6" t="s">
        <v>517</v>
      </c>
      <c r="N2573" s="6">
        <v>0</v>
      </c>
      <c r="O2573" s="6"/>
      <c r="P2573" s="6"/>
    </row>
    <row r="2574" spans="1:16" ht="15.75" customHeight="1" x14ac:dyDescent="0.3">
      <c r="A2574" s="49">
        <v>2571</v>
      </c>
      <c r="B2574" s="75" t="s">
        <v>430</v>
      </c>
      <c r="C2574" s="75" t="s">
        <v>84</v>
      </c>
      <c r="D2574" s="78" t="s">
        <v>79</v>
      </c>
      <c r="E2574" s="78" t="s">
        <v>2044</v>
      </c>
      <c r="F2574" s="68">
        <v>45931</v>
      </c>
      <c r="G2574" s="69" t="s">
        <v>450</v>
      </c>
      <c r="H2574" s="70">
        <v>10</v>
      </c>
      <c r="I2574" s="70"/>
      <c r="J2574" s="70"/>
      <c r="K2574" s="71">
        <v>19375.000000000018</v>
      </c>
      <c r="L2574" s="6" t="s">
        <v>554</v>
      </c>
      <c r="M2574" s="6" t="s">
        <v>517</v>
      </c>
      <c r="N2574" s="6">
        <v>0</v>
      </c>
      <c r="O2574" s="6"/>
      <c r="P2574" s="6"/>
    </row>
    <row r="2575" spans="1:16" ht="15.75" customHeight="1" x14ac:dyDescent="0.3">
      <c r="A2575" s="49">
        <v>2572</v>
      </c>
      <c r="B2575" s="75" t="s">
        <v>430</v>
      </c>
      <c r="C2575" s="75" t="s">
        <v>85</v>
      </c>
      <c r="D2575" s="78" t="s">
        <v>79</v>
      </c>
      <c r="E2575" s="78" t="s">
        <v>2045</v>
      </c>
      <c r="F2575" s="68">
        <v>45931</v>
      </c>
      <c r="G2575" s="69" t="s">
        <v>450</v>
      </c>
      <c r="H2575" s="70">
        <v>5</v>
      </c>
      <c r="I2575" s="70"/>
      <c r="J2575" s="70"/>
      <c r="K2575" s="71">
        <v>9687.5000000000091</v>
      </c>
      <c r="L2575" s="6" t="s">
        <v>554</v>
      </c>
      <c r="M2575" s="6" t="s">
        <v>517</v>
      </c>
      <c r="N2575" s="6">
        <v>0</v>
      </c>
      <c r="O2575" s="6"/>
      <c r="P2575" s="6"/>
    </row>
    <row r="2576" spans="1:16" ht="15.75" customHeight="1" x14ac:dyDescent="0.3">
      <c r="A2576" s="49">
        <v>2573</v>
      </c>
      <c r="B2576" s="75" t="s">
        <v>430</v>
      </c>
      <c r="C2576" s="75" t="s">
        <v>138</v>
      </c>
      <c r="D2576" s="78" t="s">
        <v>100</v>
      </c>
      <c r="E2576" s="78" t="s">
        <v>2046</v>
      </c>
      <c r="F2576" s="68">
        <v>45931</v>
      </c>
      <c r="G2576" s="69" t="s">
        <v>415</v>
      </c>
      <c r="H2576" s="70">
        <v>6</v>
      </c>
      <c r="I2576" s="70"/>
      <c r="J2576" s="70"/>
      <c r="K2576" s="71">
        <v>348750.00000000035</v>
      </c>
      <c r="L2576" s="6" t="s">
        <v>554</v>
      </c>
      <c r="M2576" s="6" t="s">
        <v>517</v>
      </c>
      <c r="N2576" s="6">
        <v>0</v>
      </c>
      <c r="O2576" s="6"/>
      <c r="P2576" s="6"/>
    </row>
    <row r="2577" spans="1:16" ht="15.75" customHeight="1" x14ac:dyDescent="0.3">
      <c r="A2577" s="49">
        <v>2574</v>
      </c>
      <c r="B2577" s="75" t="s">
        <v>430</v>
      </c>
      <c r="C2577" s="75" t="s">
        <v>595</v>
      </c>
      <c r="D2577" s="78" t="s">
        <v>102</v>
      </c>
      <c r="E2577" s="78" t="s">
        <v>2047</v>
      </c>
      <c r="F2577" s="68">
        <v>45931</v>
      </c>
      <c r="G2577" s="69" t="s">
        <v>415</v>
      </c>
      <c r="H2577" s="70">
        <v>17</v>
      </c>
      <c r="I2577" s="70"/>
      <c r="J2577" s="70"/>
      <c r="K2577" s="71">
        <v>87833.33333333343</v>
      </c>
      <c r="L2577" s="6" t="s">
        <v>696</v>
      </c>
      <c r="M2577" s="6" t="s">
        <v>505</v>
      </c>
      <c r="N2577" s="6">
        <v>1</v>
      </c>
      <c r="O2577" s="6"/>
      <c r="P2577" s="6"/>
    </row>
    <row r="2578" spans="1:16" ht="15.75" customHeight="1" x14ac:dyDescent="0.3">
      <c r="A2578" s="49">
        <v>2575</v>
      </c>
      <c r="B2578" s="75" t="s">
        <v>430</v>
      </c>
      <c r="C2578" s="75" t="s">
        <v>104</v>
      </c>
      <c r="D2578" s="78" t="s">
        <v>102</v>
      </c>
      <c r="E2578" s="78" t="s">
        <v>2048</v>
      </c>
      <c r="F2578" s="68">
        <v>45931</v>
      </c>
      <c r="G2578" s="69" t="s">
        <v>415</v>
      </c>
      <c r="H2578" s="70">
        <v>35</v>
      </c>
      <c r="I2578" s="70"/>
      <c r="J2578" s="70"/>
      <c r="K2578" s="71">
        <v>180833.33333333352</v>
      </c>
      <c r="L2578" s="6" t="s">
        <v>696</v>
      </c>
      <c r="M2578" s="6" t="s">
        <v>505</v>
      </c>
      <c r="N2578" s="6">
        <v>1</v>
      </c>
      <c r="O2578" s="6"/>
      <c r="P2578" s="6"/>
    </row>
    <row r="2579" spans="1:16" ht="15.75" customHeight="1" x14ac:dyDescent="0.3">
      <c r="A2579" s="49">
        <v>2576</v>
      </c>
      <c r="B2579" s="75" t="s">
        <v>463</v>
      </c>
      <c r="C2579" s="75" t="s">
        <v>127</v>
      </c>
      <c r="D2579" s="78" t="s">
        <v>102</v>
      </c>
      <c r="E2579" s="78" t="s">
        <v>2049</v>
      </c>
      <c r="F2579" s="68">
        <v>45931</v>
      </c>
      <c r="G2579" s="69" t="s">
        <v>415</v>
      </c>
      <c r="H2579" s="70">
        <v>7</v>
      </c>
      <c r="I2579" s="70"/>
      <c r="J2579" s="70"/>
      <c r="K2579" s="71">
        <v>293124.99999999889</v>
      </c>
      <c r="L2579" s="6" t="s">
        <v>526</v>
      </c>
      <c r="M2579" s="6" t="s">
        <v>1677</v>
      </c>
      <c r="N2579" s="6">
        <v>0</v>
      </c>
      <c r="O2579" s="6"/>
      <c r="P2579" s="6"/>
    </row>
    <row r="2580" spans="1:16" ht="15.75" customHeight="1" x14ac:dyDescent="0.3">
      <c r="A2580" s="49">
        <v>2577</v>
      </c>
      <c r="B2580" s="75" t="s">
        <v>463</v>
      </c>
      <c r="C2580" s="75" t="s">
        <v>392</v>
      </c>
      <c r="D2580" s="78" t="s">
        <v>393</v>
      </c>
      <c r="E2580" s="78" t="s">
        <v>394</v>
      </c>
      <c r="F2580" s="68">
        <v>45931</v>
      </c>
      <c r="G2580" s="69" t="s">
        <v>767</v>
      </c>
      <c r="H2580" s="70">
        <v>0.9</v>
      </c>
      <c r="I2580" s="70"/>
      <c r="J2580" s="70"/>
      <c r="K2580" s="71">
        <v>904499.99999999651</v>
      </c>
      <c r="L2580" s="6" t="s">
        <v>513</v>
      </c>
      <c r="M2580" s="6" t="s">
        <v>580</v>
      </c>
      <c r="N2580" s="6">
        <v>20</v>
      </c>
      <c r="O2580" s="6"/>
      <c r="P2580" s="6"/>
    </row>
    <row r="2581" spans="1:16" ht="15.75" customHeight="1" x14ac:dyDescent="0.3">
      <c r="A2581" s="49">
        <v>2578</v>
      </c>
      <c r="B2581" s="75" t="s">
        <v>490</v>
      </c>
      <c r="C2581" s="75" t="s">
        <v>138</v>
      </c>
      <c r="D2581" s="78" t="s">
        <v>100</v>
      </c>
      <c r="E2581" s="78" t="s">
        <v>2050</v>
      </c>
      <c r="F2581" s="68">
        <v>45931</v>
      </c>
      <c r="G2581" s="69" t="s">
        <v>415</v>
      </c>
      <c r="H2581" s="70">
        <v>6</v>
      </c>
      <c r="I2581" s="70"/>
      <c r="J2581" s="70"/>
      <c r="K2581" s="71">
        <v>371249.99999999895</v>
      </c>
      <c r="L2581" s="6" t="s">
        <v>516</v>
      </c>
      <c r="M2581" s="6" t="s">
        <v>517</v>
      </c>
      <c r="N2581" s="6">
        <v>0</v>
      </c>
      <c r="O2581" s="6"/>
      <c r="P2581" s="6"/>
    </row>
    <row r="2582" spans="1:16" ht="15.75" customHeight="1" x14ac:dyDescent="0.3">
      <c r="A2582" s="49">
        <v>2579</v>
      </c>
      <c r="B2582" s="75" t="s">
        <v>490</v>
      </c>
      <c r="C2582" s="75" t="s">
        <v>104</v>
      </c>
      <c r="D2582" s="78" t="s">
        <v>102</v>
      </c>
      <c r="E2582" s="78" t="s">
        <v>2051</v>
      </c>
      <c r="F2582" s="68">
        <v>45931</v>
      </c>
      <c r="G2582" s="69" t="s">
        <v>415</v>
      </c>
      <c r="H2582" s="70">
        <v>11</v>
      </c>
      <c r="I2582" s="70"/>
      <c r="J2582" s="70"/>
      <c r="K2582" s="71">
        <v>60499.999999999825</v>
      </c>
      <c r="L2582" s="6" t="s">
        <v>516</v>
      </c>
      <c r="M2582" s="6" t="s">
        <v>505</v>
      </c>
      <c r="N2582" s="6">
        <v>1</v>
      </c>
      <c r="O2582" s="6"/>
      <c r="P2582" s="6"/>
    </row>
    <row r="2583" spans="1:16" ht="15.75" customHeight="1" x14ac:dyDescent="0.3">
      <c r="A2583" s="49">
        <v>2580</v>
      </c>
      <c r="B2583" s="75" t="s">
        <v>490</v>
      </c>
      <c r="C2583" s="75" t="s">
        <v>595</v>
      </c>
      <c r="D2583" s="78" t="s">
        <v>102</v>
      </c>
      <c r="E2583" s="78" t="s">
        <v>2052</v>
      </c>
      <c r="F2583" s="68">
        <v>45931</v>
      </c>
      <c r="G2583" s="69" t="s">
        <v>415</v>
      </c>
      <c r="H2583" s="70">
        <v>29</v>
      </c>
      <c r="I2583" s="70"/>
      <c r="J2583" s="70"/>
      <c r="K2583" s="71">
        <v>159499.99999999953</v>
      </c>
      <c r="L2583" s="6" t="s">
        <v>507</v>
      </c>
      <c r="M2583" s="6" t="s">
        <v>505</v>
      </c>
      <c r="N2583" s="6">
        <v>3</v>
      </c>
      <c r="O2583" s="6"/>
      <c r="P2583" s="6"/>
    </row>
    <row r="2584" spans="1:16" ht="15.75" customHeight="1" x14ac:dyDescent="0.3">
      <c r="A2584" s="49">
        <v>2581</v>
      </c>
      <c r="B2584" s="75" t="s">
        <v>490</v>
      </c>
      <c r="C2584" s="75" t="s">
        <v>138</v>
      </c>
      <c r="D2584" s="78" t="s">
        <v>100</v>
      </c>
      <c r="E2584" s="78" t="s">
        <v>2053</v>
      </c>
      <c r="F2584" s="68">
        <v>45931</v>
      </c>
      <c r="G2584" s="69" t="s">
        <v>415</v>
      </c>
      <c r="H2584" s="70">
        <v>5</v>
      </c>
      <c r="I2584" s="70"/>
      <c r="J2584" s="70"/>
      <c r="K2584" s="71">
        <v>309374.99999999913</v>
      </c>
      <c r="L2584" s="6" t="s">
        <v>507</v>
      </c>
      <c r="M2584" s="6" t="s">
        <v>505</v>
      </c>
      <c r="N2584" s="6">
        <v>0</v>
      </c>
      <c r="O2584" s="6"/>
      <c r="P2584" s="6"/>
    </row>
    <row r="2585" spans="1:16" ht="15.75" customHeight="1" x14ac:dyDescent="0.3">
      <c r="A2585" s="49">
        <v>2582</v>
      </c>
      <c r="B2585" s="75" t="s">
        <v>459</v>
      </c>
      <c r="C2585" s="75" t="s">
        <v>392</v>
      </c>
      <c r="D2585" s="78" t="s">
        <v>393</v>
      </c>
      <c r="E2585" s="78" t="s">
        <v>394</v>
      </c>
      <c r="F2585" s="68">
        <v>45931</v>
      </c>
      <c r="G2585" s="69" t="s">
        <v>767</v>
      </c>
      <c r="H2585" s="70">
        <v>0.5</v>
      </c>
      <c r="I2585" s="70"/>
      <c r="J2585" s="70"/>
      <c r="K2585" s="71">
        <v>510000.00000000192</v>
      </c>
      <c r="L2585" s="6" t="s">
        <v>513</v>
      </c>
      <c r="M2585" s="6" t="s">
        <v>514</v>
      </c>
      <c r="N2585" s="6">
        <v>20</v>
      </c>
      <c r="O2585" s="6"/>
      <c r="P2585" s="6"/>
    </row>
    <row r="2586" spans="1:16" ht="15.75" customHeight="1" x14ac:dyDescent="0.3">
      <c r="A2586" s="49">
        <v>2583</v>
      </c>
      <c r="B2586" s="75" t="s">
        <v>459</v>
      </c>
      <c r="C2586" s="75" t="s">
        <v>197</v>
      </c>
      <c r="D2586" s="78" t="s">
        <v>53</v>
      </c>
      <c r="E2586" s="78" t="s">
        <v>2054</v>
      </c>
      <c r="F2586" s="68">
        <v>45931</v>
      </c>
      <c r="G2586" s="69" t="s">
        <v>425</v>
      </c>
      <c r="H2586" s="70">
        <v>4</v>
      </c>
      <c r="I2586" s="70"/>
      <c r="J2586" s="70"/>
      <c r="K2586" s="71">
        <v>170000.00000000064</v>
      </c>
      <c r="L2586" s="6" t="s">
        <v>509</v>
      </c>
      <c r="M2586" s="6" t="s">
        <v>1334</v>
      </c>
      <c r="N2586" s="6">
        <v>1</v>
      </c>
      <c r="O2586" s="6"/>
      <c r="P2586" s="6"/>
    </row>
    <row r="2587" spans="1:16" ht="15.75" customHeight="1" x14ac:dyDescent="0.3">
      <c r="A2587" s="49">
        <v>2584</v>
      </c>
      <c r="B2587" s="75" t="s">
        <v>459</v>
      </c>
      <c r="C2587" s="75" t="s">
        <v>196</v>
      </c>
      <c r="D2587" s="78" t="s">
        <v>53</v>
      </c>
      <c r="E2587" s="78" t="s">
        <v>2055</v>
      </c>
      <c r="F2587" s="68">
        <v>45931</v>
      </c>
      <c r="G2587" s="69" t="s">
        <v>425</v>
      </c>
      <c r="H2587" s="70">
        <v>4</v>
      </c>
      <c r="I2587" s="70"/>
      <c r="J2587" s="70"/>
      <c r="K2587" s="71">
        <v>170000.00000000064</v>
      </c>
      <c r="L2587" s="6" t="s">
        <v>509</v>
      </c>
      <c r="M2587" s="6" t="s">
        <v>505</v>
      </c>
      <c r="N2587" s="6">
        <v>4</v>
      </c>
      <c r="O2587" s="6"/>
      <c r="P2587" s="6"/>
    </row>
    <row r="2588" spans="1:16" ht="15.75" customHeight="1" x14ac:dyDescent="0.3">
      <c r="A2588" s="49">
        <v>2585</v>
      </c>
      <c r="B2588" s="75" t="s">
        <v>501</v>
      </c>
      <c r="C2588" s="75" t="s">
        <v>127</v>
      </c>
      <c r="D2588" s="78" t="s">
        <v>102</v>
      </c>
      <c r="E2588" s="78" t="s">
        <v>2056</v>
      </c>
      <c r="F2588" s="68">
        <v>45931</v>
      </c>
      <c r="G2588" s="69" t="s">
        <v>415</v>
      </c>
      <c r="H2588" s="70">
        <v>9</v>
      </c>
      <c r="I2588" s="70"/>
      <c r="J2588" s="70"/>
      <c r="K2588" s="71">
        <v>359999.99999999965</v>
      </c>
      <c r="L2588" s="6" t="s">
        <v>526</v>
      </c>
      <c r="M2588" s="6" t="s">
        <v>736</v>
      </c>
      <c r="N2588" s="6">
        <v>0</v>
      </c>
      <c r="O2588" s="6"/>
      <c r="P2588" s="6"/>
    </row>
    <row r="2589" spans="1:16" ht="15.75" customHeight="1" x14ac:dyDescent="0.3">
      <c r="A2589" s="49">
        <v>2586</v>
      </c>
      <c r="B2589" s="75" t="s">
        <v>501</v>
      </c>
      <c r="C2589" s="75" t="s">
        <v>84</v>
      </c>
      <c r="D2589" s="78" t="s">
        <v>79</v>
      </c>
      <c r="E2589" s="78" t="s">
        <v>2057</v>
      </c>
      <c r="F2589" s="68">
        <v>45931</v>
      </c>
      <c r="G2589" s="69" t="s">
        <v>443</v>
      </c>
      <c r="H2589" s="70">
        <v>6</v>
      </c>
      <c r="I2589" s="70"/>
      <c r="J2589" s="70"/>
      <c r="K2589" s="71">
        <v>27999.999999999971</v>
      </c>
      <c r="L2589" s="6" t="s">
        <v>543</v>
      </c>
      <c r="M2589" s="6" t="s">
        <v>517</v>
      </c>
      <c r="N2589" s="6">
        <v>0</v>
      </c>
      <c r="O2589" s="6"/>
      <c r="P2589" s="6"/>
    </row>
    <row r="2590" spans="1:16" ht="15.75" customHeight="1" x14ac:dyDescent="0.3">
      <c r="A2590" s="49">
        <v>2587</v>
      </c>
      <c r="B2590" s="75" t="s">
        <v>499</v>
      </c>
      <c r="C2590" s="75" t="s">
        <v>104</v>
      </c>
      <c r="D2590" s="78" t="s">
        <v>102</v>
      </c>
      <c r="E2590" s="78" t="s">
        <v>2058</v>
      </c>
      <c r="F2590" s="68">
        <v>45931</v>
      </c>
      <c r="G2590" s="69" t="s">
        <v>415</v>
      </c>
      <c r="H2590" s="70">
        <v>34</v>
      </c>
      <c r="I2590" s="70"/>
      <c r="J2590" s="70"/>
      <c r="K2590" s="71">
        <v>181333.33333333314</v>
      </c>
      <c r="L2590" s="6" t="s">
        <v>507</v>
      </c>
      <c r="M2590" s="6" t="s">
        <v>505</v>
      </c>
      <c r="N2590" s="6">
        <v>1</v>
      </c>
      <c r="O2590" s="6"/>
      <c r="P2590" s="6"/>
    </row>
    <row r="2591" spans="1:16" ht="15.75" customHeight="1" x14ac:dyDescent="0.3">
      <c r="A2591" s="49">
        <v>2588</v>
      </c>
      <c r="B2591" s="75" t="s">
        <v>499</v>
      </c>
      <c r="C2591" s="75" t="s">
        <v>202</v>
      </c>
      <c r="D2591" s="78" t="s">
        <v>100</v>
      </c>
      <c r="E2591" s="78" t="s">
        <v>2059</v>
      </c>
      <c r="F2591" s="68">
        <v>45931</v>
      </c>
      <c r="G2591" s="69" t="s">
        <v>438</v>
      </c>
      <c r="H2591" s="70">
        <v>6</v>
      </c>
      <c r="I2591" s="70"/>
      <c r="J2591" s="70"/>
      <c r="K2591" s="71">
        <v>131999.99999999985</v>
      </c>
      <c r="L2591" s="6" t="s">
        <v>507</v>
      </c>
      <c r="M2591" s="6" t="s">
        <v>505</v>
      </c>
      <c r="N2591" s="6">
        <v>1</v>
      </c>
      <c r="O2591" s="6"/>
      <c r="P2591" s="6"/>
    </row>
    <row r="2592" spans="1:16" ht="15.75" customHeight="1" x14ac:dyDescent="0.3">
      <c r="A2592" s="49">
        <v>2589</v>
      </c>
      <c r="B2592" s="75" t="s">
        <v>499</v>
      </c>
      <c r="C2592" s="75" t="s">
        <v>138</v>
      </c>
      <c r="D2592" s="78" t="s">
        <v>100</v>
      </c>
      <c r="E2592" s="78" t="s">
        <v>2060</v>
      </c>
      <c r="F2592" s="68">
        <v>45931</v>
      </c>
      <c r="G2592" s="69" t="s">
        <v>415</v>
      </c>
      <c r="H2592" s="70">
        <v>6</v>
      </c>
      <c r="I2592" s="70"/>
      <c r="J2592" s="70"/>
      <c r="K2592" s="71">
        <v>359999.99999999965</v>
      </c>
      <c r="L2592" s="6" t="s">
        <v>516</v>
      </c>
      <c r="M2592" s="6" t="s">
        <v>517</v>
      </c>
      <c r="N2592" s="6">
        <v>0.1</v>
      </c>
      <c r="O2592" s="6"/>
      <c r="P2592" s="6"/>
    </row>
    <row r="2593" spans="1:16" ht="15.75" customHeight="1" x14ac:dyDescent="0.3">
      <c r="A2593" s="49">
        <v>2590</v>
      </c>
      <c r="B2593" s="75" t="s">
        <v>499</v>
      </c>
      <c r="C2593" s="75" t="s">
        <v>138</v>
      </c>
      <c r="D2593" s="78" t="s">
        <v>100</v>
      </c>
      <c r="E2593" s="78" t="s">
        <v>2060</v>
      </c>
      <c r="F2593" s="68">
        <v>45930</v>
      </c>
      <c r="G2593" s="69" t="s">
        <v>415</v>
      </c>
      <c r="H2593" s="70">
        <v>6</v>
      </c>
      <c r="I2593" s="70"/>
      <c r="J2593" s="70"/>
      <c r="K2593" s="71">
        <v>359999.99999999965</v>
      </c>
      <c r="L2593" s="6" t="s">
        <v>516</v>
      </c>
      <c r="M2593" s="6" t="s">
        <v>517</v>
      </c>
      <c r="N2593" s="6">
        <v>0</v>
      </c>
      <c r="O2593" s="6"/>
      <c r="P2593" s="6"/>
    </row>
    <row r="2594" spans="1:16" ht="15.75" customHeight="1" x14ac:dyDescent="0.3">
      <c r="A2594" s="49">
        <v>2591</v>
      </c>
      <c r="B2594" s="75" t="s">
        <v>499</v>
      </c>
      <c r="C2594" s="75" t="s">
        <v>595</v>
      </c>
      <c r="D2594" s="78" t="s">
        <v>102</v>
      </c>
      <c r="E2594" s="78" t="s">
        <v>2061</v>
      </c>
      <c r="F2594" s="68">
        <v>45930</v>
      </c>
      <c r="G2594" s="69" t="s">
        <v>415</v>
      </c>
      <c r="H2594" s="70">
        <v>23</v>
      </c>
      <c r="I2594" s="70"/>
      <c r="J2594" s="70"/>
      <c r="K2594" s="71">
        <v>122666.66666666654</v>
      </c>
      <c r="L2594" s="6" t="s">
        <v>507</v>
      </c>
      <c r="M2594" s="6" t="s">
        <v>505</v>
      </c>
      <c r="N2594" s="6">
        <v>1</v>
      </c>
      <c r="O2594" s="6"/>
      <c r="P2594" s="6"/>
    </row>
    <row r="2595" spans="1:16" ht="15.75" customHeight="1" x14ac:dyDescent="0.3">
      <c r="A2595" s="49">
        <v>2592</v>
      </c>
      <c r="B2595" s="75" t="s">
        <v>499</v>
      </c>
      <c r="C2595" s="75" t="s">
        <v>241</v>
      </c>
      <c r="D2595" s="78" t="s">
        <v>100</v>
      </c>
      <c r="E2595" s="78" t="s">
        <v>2062</v>
      </c>
      <c r="F2595" s="68">
        <v>45930</v>
      </c>
      <c r="G2595" s="69" t="s">
        <v>2063</v>
      </c>
      <c r="H2595" s="70">
        <v>6</v>
      </c>
      <c r="I2595" s="70"/>
      <c r="J2595" s="70"/>
      <c r="K2595" s="71">
        <v>59999.999999999942</v>
      </c>
      <c r="L2595" s="6" t="s">
        <v>507</v>
      </c>
      <c r="M2595" s="6" t="s">
        <v>505</v>
      </c>
      <c r="N2595" s="6">
        <v>1</v>
      </c>
      <c r="O2595" s="6"/>
      <c r="P2595" s="6"/>
    </row>
    <row r="2596" spans="1:16" ht="15.75" customHeight="1" x14ac:dyDescent="0.3">
      <c r="A2596" s="49">
        <v>2593</v>
      </c>
      <c r="B2596" s="75" t="s">
        <v>413</v>
      </c>
      <c r="C2596" s="75" t="s">
        <v>55</v>
      </c>
      <c r="D2596" s="78" t="s">
        <v>53</v>
      </c>
      <c r="E2596" s="78" t="s">
        <v>2064</v>
      </c>
      <c r="F2596" s="68">
        <v>45932</v>
      </c>
      <c r="G2596" s="69" t="s">
        <v>414</v>
      </c>
      <c r="H2596" s="70">
        <v>3</v>
      </c>
      <c r="I2596" s="70"/>
      <c r="J2596" s="70"/>
      <c r="K2596" s="71">
        <v>123749.99999999964</v>
      </c>
      <c r="L2596" s="6" t="s">
        <v>509</v>
      </c>
      <c r="M2596" s="6" t="s">
        <v>1677</v>
      </c>
      <c r="N2596" s="6">
        <v>1</v>
      </c>
      <c r="O2596" s="6"/>
      <c r="P2596" s="6"/>
    </row>
    <row r="2597" spans="1:16" ht="15.75" customHeight="1" x14ac:dyDescent="0.3">
      <c r="A2597" s="49">
        <v>2594</v>
      </c>
      <c r="B2597" s="75" t="s">
        <v>413</v>
      </c>
      <c r="C2597" s="75" t="s">
        <v>196</v>
      </c>
      <c r="D2597" s="78" t="s">
        <v>53</v>
      </c>
      <c r="E2597" s="78" t="s">
        <v>2065</v>
      </c>
      <c r="F2597" s="68">
        <v>45932</v>
      </c>
      <c r="G2597" s="69" t="s">
        <v>425</v>
      </c>
      <c r="H2597" s="70">
        <v>3</v>
      </c>
      <c r="I2597" s="70"/>
      <c r="J2597" s="70"/>
      <c r="K2597" s="71">
        <v>123749.99999999964</v>
      </c>
      <c r="L2597" s="6" t="s">
        <v>509</v>
      </c>
      <c r="M2597" s="6" t="s">
        <v>1677</v>
      </c>
      <c r="N2597" s="6">
        <v>1</v>
      </c>
      <c r="O2597" s="6"/>
      <c r="P2597" s="6"/>
    </row>
    <row r="2598" spans="1:16" ht="15.75" customHeight="1" x14ac:dyDescent="0.3">
      <c r="A2598" s="49">
        <v>2595</v>
      </c>
      <c r="B2598" s="75" t="s">
        <v>413</v>
      </c>
      <c r="C2598" s="75" t="s">
        <v>197</v>
      </c>
      <c r="D2598" s="78" t="s">
        <v>53</v>
      </c>
      <c r="E2598" s="78" t="s">
        <v>2066</v>
      </c>
      <c r="F2598" s="68">
        <v>45932</v>
      </c>
      <c r="G2598" s="69" t="s">
        <v>425</v>
      </c>
      <c r="H2598" s="70">
        <v>1</v>
      </c>
      <c r="I2598" s="70"/>
      <c r="J2598" s="70"/>
      <c r="K2598" s="71">
        <v>41249.999999999884</v>
      </c>
      <c r="L2598" s="6" t="s">
        <v>509</v>
      </c>
      <c r="M2598" s="6" t="s">
        <v>1677</v>
      </c>
      <c r="N2598" s="6">
        <v>1</v>
      </c>
      <c r="O2598" s="6"/>
      <c r="P2598" s="6"/>
    </row>
    <row r="2599" spans="1:16" ht="15.75" customHeight="1" x14ac:dyDescent="0.3">
      <c r="A2599" s="49">
        <v>2596</v>
      </c>
      <c r="B2599" s="75" t="s">
        <v>413</v>
      </c>
      <c r="C2599" s="75" t="s">
        <v>138</v>
      </c>
      <c r="D2599" s="78" t="s">
        <v>100</v>
      </c>
      <c r="E2599" s="78" t="s">
        <v>2067</v>
      </c>
      <c r="F2599" s="68">
        <v>45932</v>
      </c>
      <c r="G2599" s="69" t="s">
        <v>415</v>
      </c>
      <c r="H2599" s="70">
        <v>4</v>
      </c>
      <c r="I2599" s="70"/>
      <c r="J2599" s="70"/>
      <c r="K2599" s="71">
        <v>247499.99999999927</v>
      </c>
      <c r="L2599" s="6" t="s">
        <v>554</v>
      </c>
      <c r="M2599" s="6" t="s">
        <v>517</v>
      </c>
      <c r="N2599" s="6">
        <v>0</v>
      </c>
      <c r="O2599" s="6"/>
      <c r="P2599" s="6"/>
    </row>
    <row r="2600" spans="1:16" ht="15.75" customHeight="1" x14ac:dyDescent="0.3">
      <c r="A2600" s="49">
        <v>2597</v>
      </c>
      <c r="B2600" s="75" t="s">
        <v>471</v>
      </c>
      <c r="C2600" s="75" t="s">
        <v>392</v>
      </c>
      <c r="D2600" s="78" t="s">
        <v>393</v>
      </c>
      <c r="E2600" s="78" t="s">
        <v>394</v>
      </c>
      <c r="F2600" s="68">
        <v>45932</v>
      </c>
      <c r="G2600" s="69" t="s">
        <v>767</v>
      </c>
      <c r="H2600" s="70">
        <v>0.4</v>
      </c>
      <c r="I2600" s="70"/>
      <c r="J2600" s="70"/>
      <c r="K2600" s="71">
        <v>414000.00000000116</v>
      </c>
      <c r="L2600" s="6" t="s">
        <v>513</v>
      </c>
      <c r="M2600" s="6" t="s">
        <v>514</v>
      </c>
      <c r="N2600" s="6">
        <v>10</v>
      </c>
      <c r="O2600" s="6"/>
      <c r="P2600" s="6"/>
    </row>
    <row r="2601" spans="1:16" ht="15.75" customHeight="1" x14ac:dyDescent="0.3">
      <c r="A2601" s="49">
        <v>2598</v>
      </c>
      <c r="B2601" s="75" t="s">
        <v>471</v>
      </c>
      <c r="C2601" s="75" t="s">
        <v>138</v>
      </c>
      <c r="D2601" s="78" t="s">
        <v>100</v>
      </c>
      <c r="E2601" s="78" t="s">
        <v>2068</v>
      </c>
      <c r="F2601" s="68">
        <v>45932</v>
      </c>
      <c r="G2601" s="69" t="s">
        <v>415</v>
      </c>
      <c r="H2601" s="70">
        <v>2</v>
      </c>
      <c r="I2601" s="70"/>
      <c r="J2601" s="70"/>
      <c r="K2601" s="71">
        <v>129375.00000000036</v>
      </c>
      <c r="L2601" s="6" t="s">
        <v>680</v>
      </c>
      <c r="M2601" s="6" t="s">
        <v>505</v>
      </c>
      <c r="N2601" s="6">
        <v>1</v>
      </c>
      <c r="O2601" s="6"/>
      <c r="P2601" s="6"/>
    </row>
    <row r="2602" spans="1:16" ht="15.75" customHeight="1" x14ac:dyDescent="0.3">
      <c r="A2602" s="49">
        <v>2599</v>
      </c>
      <c r="B2602" s="75" t="s">
        <v>471</v>
      </c>
      <c r="C2602" s="75" t="s">
        <v>84</v>
      </c>
      <c r="D2602" s="78" t="s">
        <v>79</v>
      </c>
      <c r="E2602" s="78" t="s">
        <v>2069</v>
      </c>
      <c r="F2602" s="68">
        <v>45932</v>
      </c>
      <c r="G2602" s="69" t="s">
        <v>443</v>
      </c>
      <c r="H2602" s="70">
        <v>6</v>
      </c>
      <c r="I2602" s="70"/>
      <c r="J2602" s="70"/>
      <c r="K2602" s="71">
        <v>30187.500000000084</v>
      </c>
      <c r="L2602" s="6" t="s">
        <v>516</v>
      </c>
      <c r="M2602" s="6" t="s">
        <v>517</v>
      </c>
      <c r="N2602" s="6">
        <v>0</v>
      </c>
      <c r="O2602" s="6"/>
      <c r="P2602" s="6"/>
    </row>
    <row r="2603" spans="1:16" ht="15.75" customHeight="1" x14ac:dyDescent="0.3">
      <c r="A2603" s="49">
        <v>2600</v>
      </c>
      <c r="B2603" s="75" t="s">
        <v>471</v>
      </c>
      <c r="C2603" s="75" t="s">
        <v>138</v>
      </c>
      <c r="D2603" s="78" t="s">
        <v>100</v>
      </c>
      <c r="E2603" s="78" t="s">
        <v>2070</v>
      </c>
      <c r="F2603" s="68">
        <v>45932</v>
      </c>
      <c r="G2603" s="69" t="s">
        <v>415</v>
      </c>
      <c r="H2603" s="70">
        <v>2</v>
      </c>
      <c r="I2603" s="70"/>
      <c r="J2603" s="70"/>
      <c r="K2603" s="71">
        <v>129375.00000000036</v>
      </c>
      <c r="L2603" s="6" t="s">
        <v>516</v>
      </c>
      <c r="M2603" s="6" t="s">
        <v>517</v>
      </c>
      <c r="N2603" s="6">
        <v>0</v>
      </c>
      <c r="O2603" s="6"/>
      <c r="P2603" s="6"/>
    </row>
    <row r="2604" spans="1:16" ht="15.75" customHeight="1" x14ac:dyDescent="0.3">
      <c r="A2604" s="49">
        <v>2601</v>
      </c>
      <c r="B2604" s="75" t="s">
        <v>490</v>
      </c>
      <c r="C2604" s="75" t="s">
        <v>138</v>
      </c>
      <c r="D2604" s="78" t="s">
        <v>100</v>
      </c>
      <c r="E2604" s="78" t="s">
        <v>2071</v>
      </c>
      <c r="F2604" s="68">
        <v>45932</v>
      </c>
      <c r="G2604" s="69" t="s">
        <v>415</v>
      </c>
      <c r="H2604" s="70">
        <v>4</v>
      </c>
      <c r="I2604" s="70"/>
      <c r="J2604" s="70"/>
      <c r="K2604" s="71">
        <v>247499.99999999927</v>
      </c>
      <c r="L2604" s="6" t="s">
        <v>516</v>
      </c>
      <c r="M2604" s="6" t="s">
        <v>517</v>
      </c>
      <c r="N2604" s="6">
        <v>0</v>
      </c>
      <c r="O2604" s="6"/>
      <c r="P2604" s="6"/>
    </row>
    <row r="2605" spans="1:16" ht="15.75" customHeight="1" x14ac:dyDescent="0.3">
      <c r="A2605" s="49">
        <v>2602</v>
      </c>
      <c r="B2605" s="75" t="s">
        <v>490</v>
      </c>
      <c r="C2605" s="75" t="s">
        <v>138</v>
      </c>
      <c r="D2605" s="78" t="s">
        <v>100</v>
      </c>
      <c r="E2605" s="78" t="s">
        <v>2071</v>
      </c>
      <c r="F2605" s="68">
        <v>45932</v>
      </c>
      <c r="G2605" s="69" t="s">
        <v>415</v>
      </c>
      <c r="H2605" s="70">
        <v>1</v>
      </c>
      <c r="I2605" s="70"/>
      <c r="J2605" s="70"/>
      <c r="K2605" s="71">
        <v>61874.999999999818</v>
      </c>
      <c r="L2605" s="6" t="s">
        <v>516</v>
      </c>
      <c r="M2605" s="6" t="s">
        <v>517</v>
      </c>
      <c r="N2605" s="6">
        <v>0</v>
      </c>
      <c r="O2605" s="6"/>
      <c r="P2605" s="6"/>
    </row>
    <row r="2606" spans="1:16" ht="15.75" customHeight="1" x14ac:dyDescent="0.3">
      <c r="A2606" s="49">
        <v>2603</v>
      </c>
      <c r="B2606" s="75" t="s">
        <v>490</v>
      </c>
      <c r="C2606" s="75" t="s">
        <v>233</v>
      </c>
      <c r="D2606" s="78" t="s">
        <v>26</v>
      </c>
      <c r="E2606" s="78" t="s">
        <v>2072</v>
      </c>
      <c r="F2606" s="68">
        <v>45932</v>
      </c>
      <c r="G2606" s="69" t="s">
        <v>662</v>
      </c>
      <c r="H2606" s="70">
        <v>1</v>
      </c>
      <c r="I2606" s="70"/>
      <c r="J2606" s="70"/>
      <c r="K2606" s="71">
        <v>82499.999999999767</v>
      </c>
      <c r="L2606" s="6" t="s">
        <v>558</v>
      </c>
      <c r="M2606" s="6" t="s">
        <v>514</v>
      </c>
      <c r="N2606" s="6">
        <v>4</v>
      </c>
      <c r="O2606" s="6"/>
      <c r="P2606" s="6"/>
    </row>
    <row r="2607" spans="1:16" ht="15.75" customHeight="1" x14ac:dyDescent="0.3">
      <c r="A2607" s="49">
        <v>2604</v>
      </c>
      <c r="B2607" s="75" t="s">
        <v>490</v>
      </c>
      <c r="C2607" s="75" t="s">
        <v>202</v>
      </c>
      <c r="D2607" s="78" t="s">
        <v>100</v>
      </c>
      <c r="E2607" s="78" t="s">
        <v>2073</v>
      </c>
      <c r="F2607" s="68">
        <v>45932</v>
      </c>
      <c r="G2607" s="69" t="s">
        <v>438</v>
      </c>
      <c r="H2607" s="70">
        <v>6</v>
      </c>
      <c r="I2607" s="70"/>
      <c r="J2607" s="70"/>
      <c r="K2607" s="71">
        <v>136124.99999999959</v>
      </c>
      <c r="L2607" s="6" t="s">
        <v>530</v>
      </c>
      <c r="M2607" s="6" t="s">
        <v>698</v>
      </c>
      <c r="N2607" s="6">
        <v>6</v>
      </c>
      <c r="O2607" s="6"/>
      <c r="P2607" s="6"/>
    </row>
    <row r="2608" spans="1:16" ht="15.75" customHeight="1" x14ac:dyDescent="0.3">
      <c r="A2608" s="49">
        <v>2605</v>
      </c>
      <c r="B2608" s="75" t="s">
        <v>430</v>
      </c>
      <c r="C2608" s="75" t="s">
        <v>138</v>
      </c>
      <c r="D2608" s="78" t="s">
        <v>100</v>
      </c>
      <c r="E2608" s="78" t="s">
        <v>2074</v>
      </c>
      <c r="F2608" s="68">
        <v>45932</v>
      </c>
      <c r="G2608" s="69" t="s">
        <v>415</v>
      </c>
      <c r="H2608" s="70">
        <v>1</v>
      </c>
      <c r="I2608" s="70"/>
      <c r="J2608" s="70"/>
      <c r="K2608" s="71">
        <v>58125.000000000058</v>
      </c>
      <c r="L2608" s="6" t="s">
        <v>507</v>
      </c>
      <c r="M2608" s="6" t="s">
        <v>505</v>
      </c>
      <c r="N2608" s="6">
        <v>0</v>
      </c>
      <c r="O2608" s="6"/>
      <c r="P2608" s="6"/>
    </row>
    <row r="2609" spans="1:16" ht="15.75" customHeight="1" x14ac:dyDescent="0.3">
      <c r="A2609" s="49">
        <v>2606</v>
      </c>
      <c r="B2609" s="75" t="s">
        <v>430</v>
      </c>
      <c r="C2609" s="75" t="s">
        <v>138</v>
      </c>
      <c r="D2609" s="78" t="s">
        <v>100</v>
      </c>
      <c r="E2609" s="78" t="s">
        <v>2074</v>
      </c>
      <c r="F2609" s="68">
        <v>45932</v>
      </c>
      <c r="G2609" s="69" t="s">
        <v>415</v>
      </c>
      <c r="H2609" s="70">
        <v>4</v>
      </c>
      <c r="I2609" s="70"/>
      <c r="J2609" s="70"/>
      <c r="K2609" s="71">
        <v>232500.00000000023</v>
      </c>
      <c r="L2609" s="6" t="s">
        <v>554</v>
      </c>
      <c r="M2609" s="6" t="s">
        <v>517</v>
      </c>
      <c r="N2609" s="6">
        <v>0</v>
      </c>
      <c r="O2609" s="6"/>
      <c r="P2609" s="6"/>
    </row>
    <row r="2610" spans="1:16" ht="15.75" customHeight="1" x14ac:dyDescent="0.3">
      <c r="A2610" s="49">
        <v>2607</v>
      </c>
      <c r="B2610" s="75" t="s">
        <v>497</v>
      </c>
      <c r="C2610" s="75" t="s">
        <v>138</v>
      </c>
      <c r="D2610" s="78" t="s">
        <v>100</v>
      </c>
      <c r="E2610" s="78" t="s">
        <v>2075</v>
      </c>
      <c r="F2610" s="68">
        <v>45932</v>
      </c>
      <c r="G2610" s="69" t="s">
        <v>415</v>
      </c>
      <c r="H2610" s="70">
        <v>4</v>
      </c>
      <c r="I2610" s="70"/>
      <c r="J2610" s="70"/>
      <c r="K2610" s="71">
        <v>258750.00000000073</v>
      </c>
      <c r="L2610" s="6" t="s">
        <v>516</v>
      </c>
      <c r="M2610" s="6" t="s">
        <v>517</v>
      </c>
      <c r="N2610" s="6">
        <v>0</v>
      </c>
      <c r="O2610" s="6"/>
      <c r="P2610" s="6"/>
    </row>
    <row r="2611" spans="1:16" ht="15.75" customHeight="1" x14ac:dyDescent="0.3">
      <c r="A2611" s="49">
        <v>2608</v>
      </c>
      <c r="B2611" s="75" t="s">
        <v>497</v>
      </c>
      <c r="C2611" s="75" t="s">
        <v>58</v>
      </c>
      <c r="D2611" s="78" t="s">
        <v>53</v>
      </c>
      <c r="E2611" s="78" t="s">
        <v>2076</v>
      </c>
      <c r="F2611" s="68">
        <v>45932</v>
      </c>
      <c r="G2611" s="69" t="s">
        <v>414</v>
      </c>
      <c r="H2611" s="70">
        <v>1</v>
      </c>
      <c r="I2611" s="70"/>
      <c r="J2611" s="70"/>
      <c r="K2611" s="71">
        <v>43125.000000000116</v>
      </c>
      <c r="L2611" s="6" t="s">
        <v>509</v>
      </c>
      <c r="M2611" s="74" t="s">
        <v>510</v>
      </c>
      <c r="N2611" s="6">
        <v>1</v>
      </c>
      <c r="O2611" s="6"/>
      <c r="P2611" s="6"/>
    </row>
    <row r="2612" spans="1:16" ht="15.75" customHeight="1" x14ac:dyDescent="0.3">
      <c r="A2612" s="49">
        <v>2609</v>
      </c>
      <c r="B2612" s="75" t="s">
        <v>463</v>
      </c>
      <c r="C2612" s="75" t="s">
        <v>127</v>
      </c>
      <c r="D2612" s="78" t="s">
        <v>102</v>
      </c>
      <c r="E2612" s="78" t="s">
        <v>2077</v>
      </c>
      <c r="F2612" s="68">
        <v>45932</v>
      </c>
      <c r="G2612" s="69" t="s">
        <v>415</v>
      </c>
      <c r="H2612" s="70">
        <v>3</v>
      </c>
      <c r="I2612" s="70"/>
      <c r="J2612" s="70"/>
      <c r="K2612" s="71">
        <v>125624.99999999952</v>
      </c>
      <c r="L2612" s="6" t="s">
        <v>526</v>
      </c>
      <c r="M2612" s="6" t="s">
        <v>1677</v>
      </c>
      <c r="N2612" s="6">
        <v>0</v>
      </c>
      <c r="O2612" s="6"/>
      <c r="P2612" s="6"/>
    </row>
    <row r="2613" spans="1:16" ht="15.75" customHeight="1" x14ac:dyDescent="0.3">
      <c r="A2613" s="49">
        <v>2610</v>
      </c>
      <c r="B2613" s="75" t="s">
        <v>501</v>
      </c>
      <c r="C2613" s="75" t="s">
        <v>127</v>
      </c>
      <c r="D2613" s="78" t="s">
        <v>102</v>
      </c>
      <c r="E2613" s="78" t="s">
        <v>2078</v>
      </c>
      <c r="F2613" s="68">
        <v>45932</v>
      </c>
      <c r="G2613" s="69" t="s">
        <v>415</v>
      </c>
      <c r="H2613" s="70">
        <v>9</v>
      </c>
      <c r="I2613" s="70"/>
      <c r="J2613" s="70"/>
      <c r="K2613" s="71">
        <v>359999.99999999965</v>
      </c>
      <c r="L2613" s="6" t="s">
        <v>526</v>
      </c>
      <c r="M2613" s="6" t="s">
        <v>736</v>
      </c>
      <c r="N2613" s="6">
        <v>0</v>
      </c>
      <c r="O2613" s="6"/>
      <c r="P2613" s="6"/>
    </row>
    <row r="2614" spans="1:16" ht="15.75" customHeight="1" x14ac:dyDescent="0.3">
      <c r="A2614" s="49">
        <v>2611</v>
      </c>
      <c r="B2614" s="75" t="s">
        <v>501</v>
      </c>
      <c r="C2614" s="75" t="s">
        <v>502</v>
      </c>
      <c r="D2614" s="78" t="s">
        <v>100</v>
      </c>
      <c r="E2614" s="78" t="s">
        <v>2079</v>
      </c>
      <c r="F2614" s="68">
        <v>45932</v>
      </c>
      <c r="G2614" s="69" t="s">
        <v>426</v>
      </c>
      <c r="H2614" s="70">
        <v>0.5</v>
      </c>
      <c r="I2614" s="70"/>
      <c r="J2614" s="70"/>
      <c r="K2614" s="71">
        <v>19999.999999999982</v>
      </c>
      <c r="L2614" s="6" t="s">
        <v>543</v>
      </c>
      <c r="M2614" s="6" t="s">
        <v>517</v>
      </c>
      <c r="N2614" s="6">
        <v>0</v>
      </c>
      <c r="O2614" s="6"/>
      <c r="P2614" s="6"/>
    </row>
    <row r="2615" spans="1:16" ht="15.75" customHeight="1" x14ac:dyDescent="0.3">
      <c r="A2615" s="49">
        <v>2612</v>
      </c>
      <c r="B2615" s="75" t="s">
        <v>459</v>
      </c>
      <c r="C2615" s="75" t="s">
        <v>138</v>
      </c>
      <c r="D2615" s="78" t="s">
        <v>100</v>
      </c>
      <c r="E2615" s="78" t="s">
        <v>2080</v>
      </c>
      <c r="F2615" s="68">
        <v>45932</v>
      </c>
      <c r="G2615" s="69" t="s">
        <v>415</v>
      </c>
      <c r="H2615" s="70">
        <v>1</v>
      </c>
      <c r="I2615" s="70"/>
      <c r="J2615" s="70"/>
      <c r="K2615" s="71">
        <v>63750.00000000024</v>
      </c>
      <c r="L2615" s="6" t="s">
        <v>509</v>
      </c>
      <c r="M2615" s="6" t="s">
        <v>505</v>
      </c>
      <c r="N2615" s="6">
        <v>2</v>
      </c>
      <c r="O2615" s="6"/>
      <c r="P2615" s="6"/>
    </row>
    <row r="2616" spans="1:16" ht="15.75" customHeight="1" x14ac:dyDescent="0.3">
      <c r="A2616" s="49">
        <v>2613</v>
      </c>
      <c r="B2616" s="75" t="s">
        <v>499</v>
      </c>
      <c r="C2616" s="75" t="s">
        <v>104</v>
      </c>
      <c r="D2616" s="78" t="s">
        <v>102</v>
      </c>
      <c r="E2616" s="78" t="s">
        <v>2081</v>
      </c>
      <c r="F2616" s="68">
        <v>45932</v>
      </c>
      <c r="G2616" s="69" t="s">
        <v>415</v>
      </c>
      <c r="H2616" s="70">
        <v>55</v>
      </c>
      <c r="I2616" s="70"/>
      <c r="J2616" s="70"/>
      <c r="K2616" s="71">
        <v>293333.33333333302</v>
      </c>
      <c r="L2616" s="6" t="s">
        <v>507</v>
      </c>
      <c r="M2616" s="6" t="s">
        <v>505</v>
      </c>
      <c r="N2616" s="6">
        <v>1</v>
      </c>
      <c r="O2616" s="6"/>
      <c r="P2616" s="6"/>
    </row>
    <row r="2617" spans="1:16" ht="15.75" customHeight="1" x14ac:dyDescent="0.3">
      <c r="A2617" s="49">
        <v>2614</v>
      </c>
      <c r="B2617" s="75" t="s">
        <v>499</v>
      </c>
      <c r="C2617" s="75" t="s">
        <v>138</v>
      </c>
      <c r="D2617" s="78" t="s">
        <v>100</v>
      </c>
      <c r="E2617" s="78" t="s">
        <v>2082</v>
      </c>
      <c r="F2617" s="68">
        <v>45932</v>
      </c>
      <c r="G2617" s="69" t="s">
        <v>415</v>
      </c>
      <c r="H2617" s="70">
        <v>4</v>
      </c>
      <c r="I2617" s="70"/>
      <c r="J2617" s="70"/>
      <c r="K2617" s="71">
        <v>239999.99999999977</v>
      </c>
      <c r="L2617" s="6" t="s">
        <v>516</v>
      </c>
      <c r="M2617" s="6" t="s">
        <v>517</v>
      </c>
      <c r="N2617" s="6">
        <v>0</v>
      </c>
      <c r="O2617" s="6"/>
      <c r="P2617" s="6"/>
    </row>
    <row r="2618" spans="1:16" ht="15.75" customHeight="1" x14ac:dyDescent="0.3">
      <c r="A2618" s="49">
        <v>2615</v>
      </c>
      <c r="B2618" s="75" t="s">
        <v>413</v>
      </c>
      <c r="C2618" s="75" t="s">
        <v>138</v>
      </c>
      <c r="D2618" s="78" t="s">
        <v>100</v>
      </c>
      <c r="E2618" s="78" t="s">
        <v>2083</v>
      </c>
      <c r="F2618" s="68">
        <v>45932</v>
      </c>
      <c r="G2618" s="69" t="s">
        <v>415</v>
      </c>
      <c r="H2618" s="70">
        <v>3</v>
      </c>
      <c r="I2618" s="70"/>
      <c r="J2618" s="70"/>
      <c r="K2618" s="71">
        <v>185624.99999999948</v>
      </c>
      <c r="L2618" s="6" t="s">
        <v>554</v>
      </c>
      <c r="M2618" s="6" t="s">
        <v>517</v>
      </c>
      <c r="N2618" s="6">
        <v>0</v>
      </c>
      <c r="O2618" s="6"/>
      <c r="P2618" s="6"/>
    </row>
    <row r="2619" spans="1:16" ht="15.75" customHeight="1" x14ac:dyDescent="0.3">
      <c r="A2619" s="49">
        <v>2616</v>
      </c>
      <c r="B2619" s="75" t="s">
        <v>471</v>
      </c>
      <c r="C2619" s="75" t="s">
        <v>502</v>
      </c>
      <c r="D2619" s="78" t="s">
        <v>100</v>
      </c>
      <c r="E2619" s="78" t="s">
        <v>2084</v>
      </c>
      <c r="F2619" s="68">
        <v>45932</v>
      </c>
      <c r="G2619" s="69" t="s">
        <v>426</v>
      </c>
      <c r="H2619" s="70">
        <v>2</v>
      </c>
      <c r="I2619" s="70"/>
      <c r="J2619" s="70"/>
      <c r="K2619" s="71">
        <v>86250.000000000233</v>
      </c>
      <c r="L2619" s="6" t="s">
        <v>516</v>
      </c>
      <c r="M2619" s="6" t="s">
        <v>517</v>
      </c>
      <c r="N2619" s="6">
        <v>0</v>
      </c>
      <c r="O2619" s="6"/>
      <c r="P2619" s="6"/>
    </row>
    <row r="2620" spans="1:16" ht="15.75" customHeight="1" x14ac:dyDescent="0.3">
      <c r="A2620" s="49">
        <v>2617</v>
      </c>
      <c r="B2620" s="75" t="s">
        <v>471</v>
      </c>
      <c r="C2620" s="75" t="s">
        <v>138</v>
      </c>
      <c r="D2620" s="78" t="s">
        <v>100</v>
      </c>
      <c r="E2620" s="78" t="s">
        <v>2083</v>
      </c>
      <c r="F2620" s="68">
        <v>45932</v>
      </c>
      <c r="G2620" s="69" t="s">
        <v>415</v>
      </c>
      <c r="H2620" s="70">
        <v>2</v>
      </c>
      <c r="I2620" s="70"/>
      <c r="J2620" s="70"/>
      <c r="K2620" s="71">
        <v>129375.00000000036</v>
      </c>
      <c r="L2620" s="6" t="s">
        <v>516</v>
      </c>
      <c r="M2620" s="6" t="s">
        <v>517</v>
      </c>
      <c r="N2620" s="6">
        <v>0</v>
      </c>
      <c r="O2620" s="6"/>
      <c r="P2620" s="6"/>
    </row>
    <row r="2621" spans="1:16" ht="15.75" customHeight="1" x14ac:dyDescent="0.3">
      <c r="A2621" s="49">
        <v>2618</v>
      </c>
      <c r="B2621" s="75" t="s">
        <v>490</v>
      </c>
      <c r="C2621" s="75" t="s">
        <v>138</v>
      </c>
      <c r="D2621" s="78" t="s">
        <v>100</v>
      </c>
      <c r="E2621" s="78" t="s">
        <v>2085</v>
      </c>
      <c r="F2621" s="68">
        <v>45933</v>
      </c>
      <c r="G2621" s="69" t="s">
        <v>415</v>
      </c>
      <c r="H2621" s="70">
        <v>4</v>
      </c>
      <c r="I2621" s="70"/>
      <c r="J2621" s="70"/>
      <c r="K2621" s="71">
        <v>247499.99999999927</v>
      </c>
      <c r="L2621" s="6" t="s">
        <v>516</v>
      </c>
      <c r="M2621" s="6" t="s">
        <v>517</v>
      </c>
      <c r="N2621" s="6">
        <v>0</v>
      </c>
      <c r="O2621" s="6"/>
      <c r="P2621" s="6"/>
    </row>
    <row r="2622" spans="1:16" ht="15.75" customHeight="1" x14ac:dyDescent="0.3">
      <c r="A2622" s="49">
        <v>2619</v>
      </c>
      <c r="B2622" s="75" t="s">
        <v>490</v>
      </c>
      <c r="C2622" s="75" t="s">
        <v>202</v>
      </c>
      <c r="D2622" s="78" t="s">
        <v>100</v>
      </c>
      <c r="E2622" s="78" t="s">
        <v>2086</v>
      </c>
      <c r="F2622" s="68">
        <v>45933</v>
      </c>
      <c r="G2622" s="69" t="s">
        <v>438</v>
      </c>
      <c r="H2622" s="70">
        <v>5</v>
      </c>
      <c r="I2622" s="70"/>
      <c r="J2622" s="70"/>
      <c r="K2622" s="71">
        <v>113437.49999999967</v>
      </c>
      <c r="L2622" s="6" t="s">
        <v>530</v>
      </c>
      <c r="M2622" s="6" t="s">
        <v>698</v>
      </c>
      <c r="N2622" s="6">
        <v>6</v>
      </c>
      <c r="O2622" s="6"/>
      <c r="P2622" s="6"/>
    </row>
    <row r="2623" spans="1:16" ht="15.75" customHeight="1" x14ac:dyDescent="0.3">
      <c r="A2623" s="49">
        <v>2620</v>
      </c>
      <c r="B2623" s="75" t="s">
        <v>490</v>
      </c>
      <c r="C2623" s="75" t="s">
        <v>138</v>
      </c>
      <c r="D2623" s="78" t="s">
        <v>100</v>
      </c>
      <c r="E2623" s="78" t="s">
        <v>2085</v>
      </c>
      <c r="F2623" s="68">
        <v>45933</v>
      </c>
      <c r="G2623" s="69" t="s">
        <v>415</v>
      </c>
      <c r="H2623" s="70">
        <v>11</v>
      </c>
      <c r="I2623" s="70"/>
      <c r="J2623" s="70"/>
      <c r="K2623" s="71">
        <v>680624.99999999802</v>
      </c>
      <c r="L2623" s="6" t="s">
        <v>680</v>
      </c>
      <c r="M2623" s="6" t="s">
        <v>698</v>
      </c>
      <c r="N2623" s="6">
        <v>0</v>
      </c>
      <c r="O2623" s="6"/>
      <c r="P2623" s="6"/>
    </row>
    <row r="2624" spans="1:16" ht="15.75" customHeight="1" x14ac:dyDescent="0.3">
      <c r="A2624" s="49">
        <v>2621</v>
      </c>
      <c r="B2624" s="75" t="s">
        <v>430</v>
      </c>
      <c r="C2624" s="75" t="s">
        <v>595</v>
      </c>
      <c r="D2624" s="78" t="s">
        <v>102</v>
      </c>
      <c r="E2624" s="78" t="s">
        <v>2087</v>
      </c>
      <c r="F2624" s="68">
        <v>45933</v>
      </c>
      <c r="G2624" s="69" t="s">
        <v>415</v>
      </c>
      <c r="H2624" s="70">
        <v>27</v>
      </c>
      <c r="I2624" s="70"/>
      <c r="J2624" s="70"/>
      <c r="K2624" s="71">
        <v>139500.00000000015</v>
      </c>
      <c r="L2624" s="6" t="s">
        <v>696</v>
      </c>
      <c r="M2624" s="6" t="s">
        <v>505</v>
      </c>
      <c r="N2624" s="6">
        <v>1</v>
      </c>
      <c r="O2624" s="6"/>
      <c r="P2624" s="6"/>
    </row>
    <row r="2625" spans="1:16" ht="15.75" customHeight="1" x14ac:dyDescent="0.3">
      <c r="A2625" s="49">
        <v>2622</v>
      </c>
      <c r="B2625" s="75" t="s">
        <v>430</v>
      </c>
      <c r="C2625" s="75" t="s">
        <v>138</v>
      </c>
      <c r="D2625" s="78" t="s">
        <v>100</v>
      </c>
      <c r="E2625" s="78" t="s">
        <v>2088</v>
      </c>
      <c r="F2625" s="68">
        <v>45933</v>
      </c>
      <c r="G2625" s="69" t="s">
        <v>415</v>
      </c>
      <c r="H2625" s="70">
        <v>1</v>
      </c>
      <c r="I2625" s="70"/>
      <c r="J2625" s="70"/>
      <c r="K2625" s="71">
        <v>58125.000000000058</v>
      </c>
      <c r="L2625" s="6" t="s">
        <v>507</v>
      </c>
      <c r="M2625" s="6" t="s">
        <v>505</v>
      </c>
      <c r="N2625" s="6">
        <v>0</v>
      </c>
      <c r="O2625" s="6"/>
      <c r="P2625" s="6"/>
    </row>
    <row r="2626" spans="1:16" ht="15.75" customHeight="1" x14ac:dyDescent="0.3">
      <c r="A2626" s="49">
        <v>2623</v>
      </c>
      <c r="B2626" s="75" t="s">
        <v>497</v>
      </c>
      <c r="C2626" s="75" t="s">
        <v>226</v>
      </c>
      <c r="D2626" s="78" t="s">
        <v>26</v>
      </c>
      <c r="E2626" s="78" t="s">
        <v>2089</v>
      </c>
      <c r="F2626" s="68">
        <v>45933</v>
      </c>
      <c r="G2626" s="69" t="s">
        <v>428</v>
      </c>
      <c r="H2626" s="70">
        <v>0.4</v>
      </c>
      <c r="I2626" s="70"/>
      <c r="J2626" s="70"/>
      <c r="K2626" s="71">
        <v>69000.000000000189</v>
      </c>
      <c r="L2626" s="6" t="s">
        <v>509</v>
      </c>
      <c r="M2626" s="74" t="s">
        <v>510</v>
      </c>
      <c r="N2626" s="6">
        <v>1</v>
      </c>
      <c r="O2626" s="6"/>
      <c r="P2626" s="6"/>
    </row>
    <row r="2627" spans="1:16" ht="15.75" customHeight="1" x14ac:dyDescent="0.3">
      <c r="A2627" s="49">
        <v>2624</v>
      </c>
      <c r="B2627" s="75" t="s">
        <v>499</v>
      </c>
      <c r="C2627" s="75" t="s">
        <v>595</v>
      </c>
      <c r="D2627" s="78" t="s">
        <v>102</v>
      </c>
      <c r="E2627" s="78" t="s">
        <v>2090</v>
      </c>
      <c r="F2627" s="68">
        <v>45933</v>
      </c>
      <c r="G2627" s="69" t="s">
        <v>415</v>
      </c>
      <c r="H2627" s="70">
        <v>52</v>
      </c>
      <c r="I2627" s="70"/>
      <c r="J2627" s="70"/>
      <c r="K2627" s="71">
        <v>277333.33333333308</v>
      </c>
      <c r="L2627" s="6" t="s">
        <v>507</v>
      </c>
      <c r="M2627" s="6" t="s">
        <v>505</v>
      </c>
      <c r="N2627" s="6">
        <v>1</v>
      </c>
      <c r="O2627" s="6"/>
      <c r="P2627" s="6"/>
    </row>
    <row r="2628" spans="1:16" ht="15.75" customHeight="1" x14ac:dyDescent="0.3">
      <c r="A2628" s="49">
        <v>2625</v>
      </c>
      <c r="B2628" s="75" t="s">
        <v>499</v>
      </c>
      <c r="C2628" s="75" t="s">
        <v>316</v>
      </c>
      <c r="D2628" s="78" t="s">
        <v>100</v>
      </c>
      <c r="E2628" s="78" t="s">
        <v>317</v>
      </c>
      <c r="F2628" s="68">
        <v>45933</v>
      </c>
      <c r="G2628" s="69" t="s">
        <v>425</v>
      </c>
      <c r="H2628" s="70">
        <v>1</v>
      </c>
      <c r="I2628" s="70"/>
      <c r="J2628" s="70"/>
      <c r="K2628" s="71">
        <v>7999.9999999999918</v>
      </c>
      <c r="L2628" s="6" t="s">
        <v>507</v>
      </c>
      <c r="M2628" s="6" t="s">
        <v>505</v>
      </c>
      <c r="N2628" s="6">
        <v>1</v>
      </c>
      <c r="O2628" s="6"/>
      <c r="P2628" s="6"/>
    </row>
    <row r="2629" spans="1:16" ht="15.75" customHeight="1" x14ac:dyDescent="0.3">
      <c r="A2629" s="49">
        <v>2626</v>
      </c>
      <c r="B2629" s="75" t="s">
        <v>499</v>
      </c>
      <c r="C2629" s="75" t="s">
        <v>138</v>
      </c>
      <c r="D2629" s="78" t="s">
        <v>100</v>
      </c>
      <c r="E2629" s="78" t="s">
        <v>2091</v>
      </c>
      <c r="F2629" s="68">
        <v>45933</v>
      </c>
      <c r="G2629" s="69" t="s">
        <v>415</v>
      </c>
      <c r="H2629" s="70">
        <v>2</v>
      </c>
      <c r="I2629" s="70"/>
      <c r="J2629" s="70"/>
      <c r="K2629" s="71">
        <v>119999.99999999988</v>
      </c>
      <c r="L2629" s="6" t="s">
        <v>516</v>
      </c>
      <c r="M2629" s="6" t="s">
        <v>517</v>
      </c>
      <c r="N2629" s="6">
        <v>2</v>
      </c>
      <c r="O2629" s="6"/>
      <c r="P2629" s="6"/>
    </row>
    <row r="2630" spans="1:16" ht="15.75" customHeight="1" x14ac:dyDescent="0.3">
      <c r="A2630" s="49">
        <v>2627</v>
      </c>
      <c r="B2630" s="75" t="s">
        <v>501</v>
      </c>
      <c r="C2630" s="75" t="s">
        <v>1094</v>
      </c>
      <c r="D2630" s="78" t="s">
        <v>102</v>
      </c>
      <c r="E2630" s="78" t="s">
        <v>2092</v>
      </c>
      <c r="F2630" s="68">
        <v>45933</v>
      </c>
      <c r="G2630" s="69" t="s">
        <v>415</v>
      </c>
      <c r="H2630" s="70">
        <v>4</v>
      </c>
      <c r="I2630" s="70"/>
      <c r="J2630" s="70"/>
      <c r="K2630" s="71">
        <v>199999.9999999998</v>
      </c>
      <c r="L2630" s="6" t="s">
        <v>526</v>
      </c>
      <c r="M2630" s="6" t="s">
        <v>505</v>
      </c>
      <c r="N2630" s="6">
        <v>3</v>
      </c>
      <c r="O2630" s="6"/>
      <c r="P2630" s="6"/>
    </row>
    <row r="2631" spans="1:16" ht="15.75" customHeight="1" x14ac:dyDescent="0.3">
      <c r="A2631" s="49">
        <v>2628</v>
      </c>
      <c r="B2631" s="75" t="s">
        <v>501</v>
      </c>
      <c r="C2631" s="75" t="s">
        <v>127</v>
      </c>
      <c r="D2631" s="78" t="s">
        <v>102</v>
      </c>
      <c r="E2631" s="78" t="s">
        <v>2093</v>
      </c>
      <c r="F2631" s="68">
        <v>45933</v>
      </c>
      <c r="G2631" s="69" t="s">
        <v>415</v>
      </c>
      <c r="H2631" s="70">
        <v>1</v>
      </c>
      <c r="I2631" s="70"/>
      <c r="J2631" s="70"/>
      <c r="K2631" s="71">
        <v>39999.999999999964</v>
      </c>
      <c r="L2631" s="6" t="s">
        <v>526</v>
      </c>
      <c r="M2631" s="6" t="s">
        <v>505</v>
      </c>
      <c r="N2631" s="6">
        <v>0</v>
      </c>
      <c r="O2631" s="6"/>
      <c r="P2631" s="6"/>
    </row>
    <row r="2632" spans="1:16" ht="15.75" customHeight="1" x14ac:dyDescent="0.3">
      <c r="A2632" s="49">
        <v>2629</v>
      </c>
      <c r="B2632" s="75" t="s">
        <v>501</v>
      </c>
      <c r="C2632" s="75" t="s">
        <v>138</v>
      </c>
      <c r="D2632" s="78" t="s">
        <v>100</v>
      </c>
      <c r="E2632" s="78" t="s">
        <v>2094</v>
      </c>
      <c r="F2632" s="68">
        <v>45933</v>
      </c>
      <c r="G2632" s="69" t="s">
        <v>415</v>
      </c>
      <c r="H2632" s="70">
        <v>0.5</v>
      </c>
      <c r="I2632" s="70"/>
      <c r="J2632" s="70"/>
      <c r="K2632" s="71">
        <v>29999.999999999971</v>
      </c>
      <c r="L2632" s="6" t="s">
        <v>543</v>
      </c>
      <c r="M2632" s="6" t="s">
        <v>517</v>
      </c>
      <c r="N2632" s="6">
        <v>0</v>
      </c>
      <c r="O2632" s="6"/>
      <c r="P2632" s="6"/>
    </row>
    <row r="2633" spans="1:16" ht="15.75" customHeight="1" x14ac:dyDescent="0.3">
      <c r="A2633" s="49">
        <v>2630</v>
      </c>
      <c r="B2633" s="75" t="s">
        <v>444</v>
      </c>
      <c r="C2633" s="75" t="s">
        <v>138</v>
      </c>
      <c r="D2633" s="78" t="s">
        <v>100</v>
      </c>
      <c r="E2633" s="78" t="s">
        <v>2095</v>
      </c>
      <c r="F2633" s="68">
        <v>45932</v>
      </c>
      <c r="G2633" s="69" t="s">
        <v>415</v>
      </c>
      <c r="H2633" s="70">
        <v>1</v>
      </c>
      <c r="I2633" s="70"/>
      <c r="J2633" s="70"/>
      <c r="K2633" s="71">
        <v>64687.500000000182</v>
      </c>
      <c r="L2633" s="6" t="s">
        <v>543</v>
      </c>
      <c r="M2633" s="6" t="s">
        <v>517</v>
      </c>
      <c r="N2633" s="6">
        <v>0</v>
      </c>
      <c r="O2633" s="6"/>
      <c r="P2633" s="6"/>
    </row>
    <row r="2634" spans="1:16" ht="15.75" customHeight="1" x14ac:dyDescent="0.3">
      <c r="A2634" s="49">
        <v>2631</v>
      </c>
      <c r="B2634" s="75" t="s">
        <v>444</v>
      </c>
      <c r="C2634" s="75" t="s">
        <v>502</v>
      </c>
      <c r="D2634" s="78" t="s">
        <v>100</v>
      </c>
      <c r="E2634" s="78" t="s">
        <v>2096</v>
      </c>
      <c r="F2634" s="68">
        <v>45932</v>
      </c>
      <c r="G2634" s="69" t="s">
        <v>426</v>
      </c>
      <c r="H2634" s="70">
        <v>3</v>
      </c>
      <c r="I2634" s="70"/>
      <c r="J2634" s="70"/>
      <c r="K2634" s="71">
        <v>129375.00000000036</v>
      </c>
      <c r="L2634" s="6" t="s">
        <v>507</v>
      </c>
      <c r="M2634" s="6" t="s">
        <v>505</v>
      </c>
      <c r="N2634" s="6">
        <v>1</v>
      </c>
      <c r="O2634" s="6"/>
      <c r="P2634" s="6"/>
    </row>
    <row r="2635" spans="1:16" ht="15.75" customHeight="1" x14ac:dyDescent="0.3">
      <c r="A2635" s="49">
        <v>2632</v>
      </c>
      <c r="B2635" s="75" t="s">
        <v>444</v>
      </c>
      <c r="C2635" s="75" t="s">
        <v>138</v>
      </c>
      <c r="D2635" s="78" t="s">
        <v>100</v>
      </c>
      <c r="E2635" s="78" t="s">
        <v>2095</v>
      </c>
      <c r="F2635" s="68">
        <v>45932</v>
      </c>
      <c r="G2635" s="69" t="s">
        <v>415</v>
      </c>
      <c r="H2635" s="70">
        <v>6</v>
      </c>
      <c r="I2635" s="70"/>
      <c r="J2635" s="70"/>
      <c r="K2635" s="71">
        <v>388125.00000000105</v>
      </c>
      <c r="L2635" s="6" t="s">
        <v>545</v>
      </c>
      <c r="M2635" s="6" t="s">
        <v>514</v>
      </c>
      <c r="N2635" s="6">
        <v>0</v>
      </c>
      <c r="O2635" s="6"/>
      <c r="P2635" s="6"/>
    </row>
    <row r="2636" spans="1:16" ht="15.75" customHeight="1" x14ac:dyDescent="0.3">
      <c r="A2636" s="49">
        <v>2633</v>
      </c>
      <c r="B2636" s="75" t="s">
        <v>471</v>
      </c>
      <c r="C2636" s="75" t="s">
        <v>138</v>
      </c>
      <c r="D2636" s="78" t="s">
        <v>100</v>
      </c>
      <c r="E2636" s="78" t="s">
        <v>2097</v>
      </c>
      <c r="F2636" s="68">
        <v>45934</v>
      </c>
      <c r="G2636" s="69" t="s">
        <v>415</v>
      </c>
      <c r="H2636" s="70">
        <v>1</v>
      </c>
      <c r="I2636" s="70"/>
      <c r="J2636" s="70"/>
      <c r="K2636" s="71">
        <v>64687.500000000182</v>
      </c>
      <c r="L2636" s="6" t="s">
        <v>516</v>
      </c>
      <c r="M2636" s="6" t="s">
        <v>517</v>
      </c>
      <c r="N2636" s="6">
        <v>0</v>
      </c>
      <c r="O2636" s="6"/>
      <c r="P2636" s="6"/>
    </row>
    <row r="2637" spans="1:16" ht="15.75" customHeight="1" x14ac:dyDescent="0.3">
      <c r="A2637" s="49">
        <v>2634</v>
      </c>
      <c r="B2637" s="75" t="s">
        <v>471</v>
      </c>
      <c r="C2637" s="75" t="s">
        <v>84</v>
      </c>
      <c r="D2637" s="78" t="s">
        <v>79</v>
      </c>
      <c r="E2637" s="78" t="s">
        <v>2098</v>
      </c>
      <c r="F2637" s="68">
        <v>45934</v>
      </c>
      <c r="G2637" s="69" t="s">
        <v>443</v>
      </c>
      <c r="H2637" s="70">
        <v>25</v>
      </c>
      <c r="I2637" s="70"/>
      <c r="J2637" s="70"/>
      <c r="K2637" s="71">
        <v>125781.25000000035</v>
      </c>
      <c r="L2637" s="6" t="s">
        <v>516</v>
      </c>
      <c r="M2637" s="6" t="s">
        <v>517</v>
      </c>
      <c r="N2637" s="6">
        <v>0</v>
      </c>
      <c r="O2637" s="6"/>
      <c r="P2637" s="6"/>
    </row>
    <row r="2638" spans="1:16" ht="15.75" customHeight="1" x14ac:dyDescent="0.3">
      <c r="A2638" s="49">
        <v>2635</v>
      </c>
      <c r="B2638" s="75" t="s">
        <v>471</v>
      </c>
      <c r="C2638" s="75" t="s">
        <v>202</v>
      </c>
      <c r="D2638" s="78" t="s">
        <v>100</v>
      </c>
      <c r="E2638" s="78" t="s">
        <v>2099</v>
      </c>
      <c r="F2638" s="68">
        <v>45934</v>
      </c>
      <c r="G2638" s="69" t="s">
        <v>438</v>
      </c>
      <c r="H2638" s="70">
        <v>4.5</v>
      </c>
      <c r="I2638" s="70"/>
      <c r="J2638" s="70"/>
      <c r="K2638" s="71">
        <v>106734.37500000029</v>
      </c>
      <c r="L2638" s="6" t="s">
        <v>680</v>
      </c>
      <c r="M2638" s="6" t="s">
        <v>505</v>
      </c>
      <c r="N2638" s="6">
        <v>5</v>
      </c>
      <c r="O2638" s="6"/>
      <c r="P2638" s="6"/>
    </row>
    <row r="2639" spans="1:16" ht="15.75" customHeight="1" x14ac:dyDescent="0.3">
      <c r="A2639" s="49">
        <v>2636</v>
      </c>
      <c r="B2639" s="75" t="s">
        <v>471</v>
      </c>
      <c r="C2639" s="75" t="s">
        <v>138</v>
      </c>
      <c r="D2639" s="78" t="s">
        <v>100</v>
      </c>
      <c r="E2639" s="78" t="s">
        <v>2100</v>
      </c>
      <c r="F2639" s="68">
        <v>45934</v>
      </c>
      <c r="G2639" s="69" t="s">
        <v>415</v>
      </c>
      <c r="H2639" s="70">
        <v>4</v>
      </c>
      <c r="I2639" s="70"/>
      <c r="J2639" s="70"/>
      <c r="K2639" s="71">
        <v>258750.00000000073</v>
      </c>
      <c r="L2639" s="6" t="s">
        <v>680</v>
      </c>
      <c r="M2639" s="6" t="s">
        <v>505</v>
      </c>
      <c r="N2639" s="6">
        <v>0</v>
      </c>
      <c r="O2639" s="6"/>
      <c r="P2639" s="6"/>
    </row>
    <row r="2640" spans="1:16" ht="15.75" customHeight="1" x14ac:dyDescent="0.3">
      <c r="A2640" s="49">
        <v>2637</v>
      </c>
      <c r="B2640" s="75" t="s">
        <v>490</v>
      </c>
      <c r="C2640" s="75" t="s">
        <v>138</v>
      </c>
      <c r="D2640" s="78" t="s">
        <v>100</v>
      </c>
      <c r="E2640" s="78" t="s">
        <v>2101</v>
      </c>
      <c r="F2640" s="68">
        <v>45934</v>
      </c>
      <c r="G2640" s="69" t="s">
        <v>415</v>
      </c>
      <c r="H2640" s="70">
        <v>6</v>
      </c>
      <c r="I2640" s="70"/>
      <c r="J2640" s="70"/>
      <c r="K2640" s="71">
        <v>371249.99999999895</v>
      </c>
      <c r="L2640" s="6" t="s">
        <v>516</v>
      </c>
      <c r="M2640" s="6" t="s">
        <v>517</v>
      </c>
      <c r="N2640" s="6">
        <v>0</v>
      </c>
      <c r="O2640" s="6"/>
      <c r="P2640" s="6"/>
    </row>
    <row r="2641" spans="1:16" ht="15.75" customHeight="1" x14ac:dyDescent="0.3">
      <c r="A2641" s="49">
        <v>2638</v>
      </c>
      <c r="B2641" s="75" t="s">
        <v>490</v>
      </c>
      <c r="C2641" s="75" t="s">
        <v>502</v>
      </c>
      <c r="D2641" s="78" t="s">
        <v>100</v>
      </c>
      <c r="E2641" s="78" t="s">
        <v>2102</v>
      </c>
      <c r="F2641" s="68">
        <v>45934</v>
      </c>
      <c r="G2641" s="69" t="s">
        <v>426</v>
      </c>
      <c r="H2641" s="70">
        <v>1</v>
      </c>
      <c r="I2641" s="70"/>
      <c r="J2641" s="70"/>
      <c r="K2641" s="71">
        <v>41249.999999999884</v>
      </c>
      <c r="L2641" s="6" t="s">
        <v>507</v>
      </c>
      <c r="M2641" s="6" t="s">
        <v>505</v>
      </c>
      <c r="N2641" s="6">
        <v>1</v>
      </c>
      <c r="O2641" s="6"/>
      <c r="P2641" s="6"/>
    </row>
    <row r="2642" spans="1:16" ht="15.75" customHeight="1" x14ac:dyDescent="0.3">
      <c r="A2642" s="49">
        <v>2639</v>
      </c>
      <c r="B2642" s="75" t="s">
        <v>490</v>
      </c>
      <c r="C2642" s="75" t="s">
        <v>595</v>
      </c>
      <c r="D2642" s="78" t="s">
        <v>102</v>
      </c>
      <c r="E2642" s="78" t="s">
        <v>2103</v>
      </c>
      <c r="F2642" s="68">
        <v>45934</v>
      </c>
      <c r="G2642" s="69" t="s">
        <v>415</v>
      </c>
      <c r="H2642" s="70">
        <v>46</v>
      </c>
      <c r="I2642" s="70"/>
      <c r="J2642" s="70"/>
      <c r="K2642" s="71">
        <v>252999.99999999927</v>
      </c>
      <c r="L2642" s="6" t="s">
        <v>507</v>
      </c>
      <c r="M2642" s="6" t="s">
        <v>505</v>
      </c>
      <c r="N2642" s="6">
        <v>3</v>
      </c>
      <c r="O2642" s="6"/>
      <c r="P2642" s="6"/>
    </row>
    <row r="2643" spans="1:16" ht="15.75" customHeight="1" x14ac:dyDescent="0.3">
      <c r="A2643" s="49">
        <v>2640</v>
      </c>
      <c r="B2643" s="75" t="s">
        <v>430</v>
      </c>
      <c r="C2643" s="75" t="s">
        <v>587</v>
      </c>
      <c r="D2643" s="78" t="s">
        <v>100</v>
      </c>
      <c r="E2643" s="78" t="s">
        <v>2104</v>
      </c>
      <c r="F2643" s="68">
        <v>45934</v>
      </c>
      <c r="G2643" s="69" t="s">
        <v>415</v>
      </c>
      <c r="H2643" s="70">
        <v>2</v>
      </c>
      <c r="I2643" s="70"/>
      <c r="J2643" s="70"/>
      <c r="K2643" s="71">
        <v>77500.000000000073</v>
      </c>
      <c r="L2643" s="6" t="s">
        <v>554</v>
      </c>
      <c r="M2643" s="6" t="s">
        <v>517</v>
      </c>
      <c r="N2643" s="6">
        <v>0</v>
      </c>
      <c r="O2643" s="6"/>
      <c r="P2643" s="6"/>
    </row>
    <row r="2644" spans="1:16" ht="15.75" customHeight="1" x14ac:dyDescent="0.3">
      <c r="A2644" s="49">
        <v>2641</v>
      </c>
      <c r="B2644" s="75" t="s">
        <v>430</v>
      </c>
      <c r="C2644" s="75" t="s">
        <v>595</v>
      </c>
      <c r="D2644" s="78" t="s">
        <v>102</v>
      </c>
      <c r="E2644" s="78" t="s">
        <v>2105</v>
      </c>
      <c r="F2644" s="68">
        <v>45934</v>
      </c>
      <c r="G2644" s="69" t="s">
        <v>415</v>
      </c>
      <c r="H2644" s="70">
        <v>52</v>
      </c>
      <c r="I2644" s="70"/>
      <c r="J2644" s="70"/>
      <c r="K2644" s="71">
        <v>268666.66666666692</v>
      </c>
      <c r="L2644" s="6" t="s">
        <v>696</v>
      </c>
      <c r="M2644" s="6" t="s">
        <v>505</v>
      </c>
      <c r="N2644" s="6">
        <v>3</v>
      </c>
      <c r="O2644" s="6"/>
      <c r="P2644" s="6"/>
    </row>
    <row r="2645" spans="1:16" ht="15.75" customHeight="1" x14ac:dyDescent="0.3">
      <c r="A2645" s="49">
        <v>2642</v>
      </c>
      <c r="B2645" s="75" t="s">
        <v>463</v>
      </c>
      <c r="C2645" s="75" t="s">
        <v>127</v>
      </c>
      <c r="D2645" s="78" t="s">
        <v>102</v>
      </c>
      <c r="E2645" s="78" t="s">
        <v>2106</v>
      </c>
      <c r="F2645" s="68">
        <v>45934</v>
      </c>
      <c r="G2645" s="69" t="s">
        <v>415</v>
      </c>
      <c r="H2645" s="70">
        <v>9</v>
      </c>
      <c r="I2645" s="70"/>
      <c r="J2645" s="70"/>
      <c r="K2645" s="71">
        <v>376874.99999999854</v>
      </c>
      <c r="L2645" s="6" t="s">
        <v>526</v>
      </c>
      <c r="M2645" s="6" t="s">
        <v>1677</v>
      </c>
      <c r="N2645" s="6">
        <v>0</v>
      </c>
      <c r="O2645" s="6"/>
      <c r="P2645" s="6"/>
    </row>
    <row r="2646" spans="1:16" ht="15.75" customHeight="1" x14ac:dyDescent="0.3">
      <c r="A2646" s="49">
        <v>2643</v>
      </c>
      <c r="B2646" s="75" t="s">
        <v>499</v>
      </c>
      <c r="C2646" s="75" t="s">
        <v>104</v>
      </c>
      <c r="D2646" s="78" t="s">
        <v>102</v>
      </c>
      <c r="E2646" s="78" t="s">
        <v>2107</v>
      </c>
      <c r="F2646" s="68">
        <v>45934</v>
      </c>
      <c r="G2646" s="69" t="s">
        <v>415</v>
      </c>
      <c r="H2646" s="70">
        <v>36</v>
      </c>
      <c r="I2646" s="70"/>
      <c r="J2646" s="70"/>
      <c r="K2646" s="71">
        <v>170666.66666666651</v>
      </c>
      <c r="L2646" s="6" t="s">
        <v>507</v>
      </c>
      <c r="M2646" s="6" t="s">
        <v>505</v>
      </c>
      <c r="N2646" s="6">
        <v>1</v>
      </c>
      <c r="O2646" s="6"/>
      <c r="P2646" s="6"/>
    </row>
    <row r="2647" spans="1:16" ht="15.75" customHeight="1" x14ac:dyDescent="0.3">
      <c r="A2647" s="49">
        <v>2644</v>
      </c>
      <c r="B2647" s="75" t="s">
        <v>499</v>
      </c>
      <c r="C2647" s="75" t="s">
        <v>138</v>
      </c>
      <c r="D2647" s="78" t="s">
        <v>100</v>
      </c>
      <c r="E2647" s="78" t="s">
        <v>2108</v>
      </c>
      <c r="F2647" s="68">
        <v>45934</v>
      </c>
      <c r="G2647" s="69" t="s">
        <v>415</v>
      </c>
      <c r="H2647" s="70">
        <v>6</v>
      </c>
      <c r="I2647" s="70"/>
      <c r="J2647" s="70"/>
      <c r="K2647" s="71">
        <v>359999.99999999965</v>
      </c>
      <c r="L2647" s="6" t="s">
        <v>507</v>
      </c>
      <c r="M2647" s="6" t="s">
        <v>505</v>
      </c>
      <c r="N2647" s="6">
        <v>1</v>
      </c>
      <c r="O2647" s="6"/>
      <c r="P2647" s="6"/>
    </row>
    <row r="2648" spans="1:16" ht="15.75" customHeight="1" x14ac:dyDescent="0.3">
      <c r="A2648" s="49">
        <v>2645</v>
      </c>
      <c r="B2648" s="75" t="s">
        <v>499</v>
      </c>
      <c r="C2648" s="75" t="s">
        <v>138</v>
      </c>
      <c r="D2648" s="78" t="s">
        <v>100</v>
      </c>
      <c r="E2648" s="78" t="s">
        <v>2108</v>
      </c>
      <c r="F2648" s="68">
        <v>45934</v>
      </c>
      <c r="G2648" s="69" t="s">
        <v>415</v>
      </c>
      <c r="H2648" s="70">
        <v>6</v>
      </c>
      <c r="I2648" s="70"/>
      <c r="J2648" s="70"/>
      <c r="K2648" s="71">
        <v>359999.99999999965</v>
      </c>
      <c r="L2648" s="6" t="s">
        <v>516</v>
      </c>
      <c r="M2648" s="6" t="s">
        <v>517</v>
      </c>
      <c r="N2648" s="6">
        <v>0</v>
      </c>
      <c r="O2648" s="6"/>
      <c r="P2648" s="6"/>
    </row>
    <row r="2649" spans="1:16" ht="15.75" customHeight="1" x14ac:dyDescent="0.3">
      <c r="A2649" s="49">
        <v>2646</v>
      </c>
      <c r="B2649" s="75" t="s">
        <v>501</v>
      </c>
      <c r="C2649" s="75" t="s">
        <v>595</v>
      </c>
      <c r="D2649" s="78" t="s">
        <v>102</v>
      </c>
      <c r="E2649" s="78" t="s">
        <v>2109</v>
      </c>
      <c r="F2649" s="68">
        <v>45934</v>
      </c>
      <c r="G2649" s="69" t="s">
        <v>415</v>
      </c>
      <c r="H2649" s="70">
        <v>15</v>
      </c>
      <c r="I2649" s="70"/>
      <c r="J2649" s="70"/>
      <c r="K2649" s="71">
        <v>79999.999999999927</v>
      </c>
      <c r="L2649" s="6" t="s">
        <v>696</v>
      </c>
      <c r="M2649" s="6" t="s">
        <v>505</v>
      </c>
      <c r="N2649" s="6">
        <v>0</v>
      </c>
      <c r="O2649" s="6"/>
      <c r="P2649" s="6"/>
    </row>
    <row r="2650" spans="1:16" ht="15.75" customHeight="1" x14ac:dyDescent="0.3">
      <c r="A2650" s="49">
        <v>2647</v>
      </c>
      <c r="B2650" s="75" t="s">
        <v>501</v>
      </c>
      <c r="C2650" s="75" t="s">
        <v>104</v>
      </c>
      <c r="D2650" s="78" t="s">
        <v>102</v>
      </c>
      <c r="E2650" s="78" t="s">
        <v>2110</v>
      </c>
      <c r="F2650" s="68">
        <v>45934</v>
      </c>
      <c r="G2650" s="69" t="s">
        <v>415</v>
      </c>
      <c r="H2650" s="70">
        <v>25</v>
      </c>
      <c r="I2650" s="70"/>
      <c r="J2650" s="70"/>
      <c r="K2650" s="71">
        <v>133333.3333333332</v>
      </c>
      <c r="L2650" s="6" t="s">
        <v>696</v>
      </c>
      <c r="M2650" s="6" t="s">
        <v>505</v>
      </c>
      <c r="N2650" s="6">
        <v>1</v>
      </c>
      <c r="O2650" s="6"/>
      <c r="P2650" s="6"/>
    </row>
    <row r="2651" spans="1:16" ht="15.75" customHeight="1" x14ac:dyDescent="0.3">
      <c r="A2651" s="49">
        <v>2648</v>
      </c>
      <c r="B2651" s="75" t="s">
        <v>501</v>
      </c>
      <c r="C2651" s="75" t="s">
        <v>587</v>
      </c>
      <c r="D2651" s="78" t="s">
        <v>100</v>
      </c>
      <c r="E2651" s="78" t="s">
        <v>2111</v>
      </c>
      <c r="F2651" s="68">
        <v>45934</v>
      </c>
      <c r="G2651" s="69" t="s">
        <v>415</v>
      </c>
      <c r="H2651" s="70">
        <v>1</v>
      </c>
      <c r="I2651" s="70"/>
      <c r="J2651" s="70"/>
      <c r="K2651" s="71">
        <v>39999.999999999964</v>
      </c>
      <c r="L2651" s="6" t="s">
        <v>543</v>
      </c>
      <c r="M2651" s="6" t="s">
        <v>517</v>
      </c>
      <c r="N2651" s="6">
        <v>0</v>
      </c>
      <c r="O2651" s="6"/>
      <c r="P2651" s="6"/>
    </row>
    <row r="2652" spans="1:16" ht="15.75" customHeight="1" x14ac:dyDescent="0.3">
      <c r="A2652" s="49">
        <v>2649</v>
      </c>
      <c r="B2652" s="75" t="s">
        <v>471</v>
      </c>
      <c r="C2652" s="75" t="s">
        <v>138</v>
      </c>
      <c r="D2652" s="78" t="s">
        <v>100</v>
      </c>
      <c r="E2652" s="78" t="s">
        <v>2112</v>
      </c>
      <c r="F2652" s="68">
        <v>45934</v>
      </c>
      <c r="G2652" s="69" t="s">
        <v>415</v>
      </c>
      <c r="H2652" s="70">
        <v>6</v>
      </c>
      <c r="I2652" s="70"/>
      <c r="J2652" s="70"/>
      <c r="K2652" s="71">
        <v>388125.00000000105</v>
      </c>
      <c r="L2652" s="6" t="s">
        <v>516</v>
      </c>
      <c r="M2652" s="6" t="s">
        <v>517</v>
      </c>
      <c r="N2652" s="6">
        <v>0</v>
      </c>
      <c r="O2652" s="6"/>
      <c r="P2652" s="6"/>
    </row>
    <row r="2653" spans="1:16" ht="15.75" customHeight="1" x14ac:dyDescent="0.3">
      <c r="A2653" s="49">
        <v>2650</v>
      </c>
      <c r="B2653" s="75" t="s">
        <v>471</v>
      </c>
      <c r="C2653" s="75" t="s">
        <v>1094</v>
      </c>
      <c r="D2653" s="78" t="s">
        <v>102</v>
      </c>
      <c r="E2653" s="78" t="s">
        <v>2113</v>
      </c>
      <c r="F2653" s="68">
        <v>45934</v>
      </c>
      <c r="G2653" s="69" t="s">
        <v>415</v>
      </c>
      <c r="H2653" s="70">
        <v>2</v>
      </c>
      <c r="I2653" s="70"/>
      <c r="J2653" s="70"/>
      <c r="K2653" s="71">
        <v>107812.50000000031</v>
      </c>
      <c r="L2653" s="6" t="s">
        <v>526</v>
      </c>
      <c r="M2653" s="6" t="s">
        <v>505</v>
      </c>
      <c r="N2653" s="6">
        <v>0</v>
      </c>
      <c r="O2653" s="6"/>
      <c r="P2653" s="6"/>
    </row>
    <row r="2654" spans="1:16" ht="15.75" customHeight="1" x14ac:dyDescent="0.3">
      <c r="A2654" s="49">
        <v>2651</v>
      </c>
      <c r="B2654" s="75" t="s">
        <v>444</v>
      </c>
      <c r="C2654" s="75" t="s">
        <v>191</v>
      </c>
      <c r="D2654" s="78" t="s">
        <v>187</v>
      </c>
      <c r="E2654" s="78" t="s">
        <v>2114</v>
      </c>
      <c r="F2654" s="68">
        <v>45934</v>
      </c>
      <c r="G2654" s="69" t="s">
        <v>2115</v>
      </c>
      <c r="H2654" s="70">
        <v>9</v>
      </c>
      <c r="I2654" s="70"/>
      <c r="J2654" s="70"/>
      <c r="K2654" s="71">
        <v>443540.62500000122</v>
      </c>
      <c r="L2654" s="6" t="s">
        <v>713</v>
      </c>
      <c r="M2654" s="6" t="s">
        <v>917</v>
      </c>
      <c r="N2654" s="6">
        <v>0</v>
      </c>
      <c r="O2654" s="6"/>
      <c r="P2654" s="6"/>
    </row>
    <row r="2655" spans="1:16" ht="15.75" customHeight="1" x14ac:dyDescent="0.3">
      <c r="A2655" s="49">
        <v>2652</v>
      </c>
      <c r="B2655" s="75" t="s">
        <v>444</v>
      </c>
      <c r="C2655" s="75" t="s">
        <v>138</v>
      </c>
      <c r="D2655" s="78" t="s">
        <v>100</v>
      </c>
      <c r="E2655" s="78" t="s">
        <v>2116</v>
      </c>
      <c r="F2655" s="68">
        <v>45934</v>
      </c>
      <c r="G2655" s="69" t="s">
        <v>415</v>
      </c>
      <c r="H2655" s="70">
        <v>3</v>
      </c>
      <c r="I2655" s="70"/>
      <c r="J2655" s="70"/>
      <c r="K2655" s="71">
        <v>194062.50000000052</v>
      </c>
      <c r="L2655" s="6" t="s">
        <v>543</v>
      </c>
      <c r="M2655" s="6" t="s">
        <v>517</v>
      </c>
      <c r="N2655" s="6">
        <v>1</v>
      </c>
      <c r="O2655" s="6"/>
      <c r="P2655" s="6"/>
    </row>
    <row r="2656" spans="1:16" ht="15.75" customHeight="1" x14ac:dyDescent="0.3">
      <c r="A2656" s="49">
        <v>2653</v>
      </c>
      <c r="B2656" s="75" t="s">
        <v>459</v>
      </c>
      <c r="C2656" s="75" t="s">
        <v>138</v>
      </c>
      <c r="D2656" s="78" t="s">
        <v>100</v>
      </c>
      <c r="E2656" s="78" t="s">
        <v>2117</v>
      </c>
      <c r="F2656" s="68">
        <v>45932</v>
      </c>
      <c r="G2656" s="69" t="s">
        <v>415</v>
      </c>
      <c r="H2656" s="70">
        <v>4</v>
      </c>
      <c r="I2656" s="70"/>
      <c r="J2656" s="70"/>
      <c r="K2656" s="71">
        <v>255000.00000000096</v>
      </c>
      <c r="L2656" s="6" t="s">
        <v>513</v>
      </c>
      <c r="M2656" s="6" t="s">
        <v>514</v>
      </c>
      <c r="N2656" s="6">
        <v>0</v>
      </c>
      <c r="O2656" s="6"/>
      <c r="P2656" s="6"/>
    </row>
    <row r="2657" spans="1:16" ht="15.75" customHeight="1" x14ac:dyDescent="0.3">
      <c r="A2657" s="49">
        <v>2654</v>
      </c>
      <c r="B2657" s="75" t="s">
        <v>459</v>
      </c>
      <c r="C2657" s="75" t="s">
        <v>138</v>
      </c>
      <c r="D2657" s="78" t="s">
        <v>100</v>
      </c>
      <c r="E2657" s="78" t="s">
        <v>2117</v>
      </c>
      <c r="F2657" s="68">
        <v>45934</v>
      </c>
      <c r="G2657" s="69" t="s">
        <v>415</v>
      </c>
      <c r="H2657" s="70">
        <v>1</v>
      </c>
      <c r="I2657" s="70"/>
      <c r="J2657" s="70"/>
      <c r="K2657" s="71">
        <v>63750.00000000024</v>
      </c>
      <c r="L2657" s="6" t="s">
        <v>513</v>
      </c>
      <c r="M2657" s="6" t="s">
        <v>514</v>
      </c>
      <c r="N2657" s="6">
        <v>0</v>
      </c>
      <c r="O2657" s="6"/>
      <c r="P2657" s="6"/>
    </row>
    <row r="2658" spans="1:16" ht="15.75" customHeight="1" x14ac:dyDescent="0.3">
      <c r="A2658" s="49">
        <v>2655</v>
      </c>
      <c r="B2658" s="75" t="s">
        <v>459</v>
      </c>
      <c r="C2658" s="75" t="s">
        <v>1094</v>
      </c>
      <c r="D2658" s="78" t="s">
        <v>102</v>
      </c>
      <c r="E2658" s="78" t="s">
        <v>2118</v>
      </c>
      <c r="F2658" s="68">
        <v>45934</v>
      </c>
      <c r="G2658" s="69" t="s">
        <v>415</v>
      </c>
      <c r="H2658" s="70">
        <v>2</v>
      </c>
      <c r="I2658" s="70"/>
      <c r="J2658" s="70"/>
      <c r="K2658" s="71">
        <v>106250.00000000039</v>
      </c>
      <c r="L2658" s="6" t="s">
        <v>526</v>
      </c>
      <c r="M2658" s="6" t="s">
        <v>505</v>
      </c>
      <c r="N2658" s="6">
        <v>2</v>
      </c>
      <c r="O2658" s="6"/>
      <c r="P2658" s="6"/>
    </row>
    <row r="2659" spans="1:16" ht="15.75" customHeight="1" x14ac:dyDescent="0.3">
      <c r="A2659" s="49">
        <v>2656</v>
      </c>
      <c r="B2659" s="75" t="s">
        <v>459</v>
      </c>
      <c r="C2659" s="75" t="s">
        <v>127</v>
      </c>
      <c r="D2659" s="78" t="s">
        <v>102</v>
      </c>
      <c r="E2659" s="78" t="s">
        <v>2119</v>
      </c>
      <c r="F2659" s="68">
        <v>45934</v>
      </c>
      <c r="G2659" s="69" t="s">
        <v>415</v>
      </c>
      <c r="H2659" s="70">
        <v>2</v>
      </c>
      <c r="I2659" s="70"/>
      <c r="J2659" s="70"/>
      <c r="K2659" s="71">
        <v>85000.00000000032</v>
      </c>
      <c r="L2659" s="6" t="s">
        <v>526</v>
      </c>
      <c r="M2659" s="6" t="s">
        <v>1334</v>
      </c>
      <c r="N2659" s="6">
        <v>0</v>
      </c>
      <c r="O2659" s="6"/>
      <c r="P2659" s="6"/>
    </row>
    <row r="2660" spans="1:16" ht="15.75" customHeight="1" x14ac:dyDescent="0.3">
      <c r="A2660" s="49">
        <v>2657</v>
      </c>
      <c r="B2660" s="75" t="s">
        <v>459</v>
      </c>
      <c r="C2660" s="75" t="s">
        <v>138</v>
      </c>
      <c r="D2660" s="78" t="s">
        <v>100</v>
      </c>
      <c r="E2660" s="78" t="s">
        <v>2120</v>
      </c>
      <c r="F2660" s="68">
        <v>45935</v>
      </c>
      <c r="G2660" s="69" t="s">
        <v>415</v>
      </c>
      <c r="H2660" s="70">
        <v>0.7</v>
      </c>
      <c r="I2660" s="70"/>
      <c r="J2660" s="70"/>
      <c r="K2660" s="71">
        <v>44625.00000000016</v>
      </c>
      <c r="L2660" s="6" t="s">
        <v>509</v>
      </c>
      <c r="M2660" s="6" t="s">
        <v>505</v>
      </c>
      <c r="N2660" s="6">
        <v>3</v>
      </c>
      <c r="O2660" s="6"/>
      <c r="P2660" s="6"/>
    </row>
    <row r="2661" spans="1:16" ht="15.75" customHeight="1" x14ac:dyDescent="0.3">
      <c r="A2661" s="49">
        <v>2658</v>
      </c>
      <c r="B2661" s="75" t="s">
        <v>459</v>
      </c>
      <c r="C2661" s="75" t="s">
        <v>138</v>
      </c>
      <c r="D2661" s="78" t="s">
        <v>100</v>
      </c>
      <c r="E2661" s="78" t="s">
        <v>2120</v>
      </c>
      <c r="F2661" s="68">
        <v>45935</v>
      </c>
      <c r="G2661" s="69" t="s">
        <v>415</v>
      </c>
      <c r="H2661" s="70">
        <v>4</v>
      </c>
      <c r="I2661" s="70"/>
      <c r="J2661" s="70"/>
      <c r="K2661" s="71">
        <v>255000.00000000096</v>
      </c>
      <c r="L2661" s="6" t="s">
        <v>713</v>
      </c>
      <c r="M2661" s="6" t="s">
        <v>917</v>
      </c>
      <c r="N2661" s="6">
        <v>0</v>
      </c>
      <c r="O2661" s="6"/>
      <c r="P2661" s="6"/>
    </row>
    <row r="2662" spans="1:16" ht="15.75" customHeight="1" x14ac:dyDescent="0.3">
      <c r="A2662" s="49">
        <v>2659</v>
      </c>
      <c r="B2662" s="75" t="s">
        <v>459</v>
      </c>
      <c r="C2662" s="75" t="s">
        <v>587</v>
      </c>
      <c r="D2662" s="78" t="s">
        <v>100</v>
      </c>
      <c r="E2662" s="78" t="s">
        <v>2121</v>
      </c>
      <c r="F2662" s="68">
        <v>45935</v>
      </c>
      <c r="G2662" s="69" t="s">
        <v>415</v>
      </c>
      <c r="H2662" s="70">
        <v>0.5</v>
      </c>
      <c r="I2662" s="70"/>
      <c r="J2662" s="70"/>
      <c r="K2662" s="71">
        <v>21250.00000000008</v>
      </c>
      <c r="L2662" s="6" t="s">
        <v>554</v>
      </c>
      <c r="M2662" s="6" t="s">
        <v>517</v>
      </c>
      <c r="N2662" s="6">
        <v>0</v>
      </c>
      <c r="O2662" s="6"/>
      <c r="P2662" s="6"/>
    </row>
    <row r="2663" spans="1:16" ht="15.75" customHeight="1" x14ac:dyDescent="0.3">
      <c r="A2663" s="49">
        <v>2660</v>
      </c>
      <c r="B2663" s="75" t="s">
        <v>499</v>
      </c>
      <c r="C2663" s="75" t="s">
        <v>502</v>
      </c>
      <c r="D2663" s="78" t="s">
        <v>100</v>
      </c>
      <c r="E2663" s="78" t="s">
        <v>2122</v>
      </c>
      <c r="F2663" s="68">
        <v>45935</v>
      </c>
      <c r="G2663" s="69" t="s">
        <v>426</v>
      </c>
      <c r="H2663" s="70">
        <v>5</v>
      </c>
      <c r="I2663" s="70"/>
      <c r="J2663" s="70"/>
      <c r="K2663" s="71">
        <v>199999.9999999998</v>
      </c>
      <c r="L2663" s="6" t="s">
        <v>507</v>
      </c>
      <c r="M2663" s="6" t="s">
        <v>505</v>
      </c>
      <c r="N2663" s="6">
        <v>1</v>
      </c>
      <c r="O2663" s="6"/>
      <c r="P2663" s="6"/>
    </row>
    <row r="2664" spans="1:16" ht="15.75" customHeight="1" x14ac:dyDescent="0.3">
      <c r="A2664" s="49">
        <v>2661</v>
      </c>
      <c r="B2664" s="75" t="s">
        <v>499</v>
      </c>
      <c r="C2664" s="75" t="s">
        <v>138</v>
      </c>
      <c r="D2664" s="78" t="s">
        <v>100</v>
      </c>
      <c r="E2664" s="78" t="s">
        <v>2123</v>
      </c>
      <c r="F2664" s="68">
        <v>45935</v>
      </c>
      <c r="G2664" s="69" t="s">
        <v>415</v>
      </c>
      <c r="H2664" s="70">
        <v>6</v>
      </c>
      <c r="I2664" s="70"/>
      <c r="J2664" s="70"/>
      <c r="K2664" s="71">
        <v>359999.99999999965</v>
      </c>
      <c r="L2664" s="6" t="s">
        <v>516</v>
      </c>
      <c r="M2664" s="6" t="s">
        <v>517</v>
      </c>
      <c r="N2664" s="6">
        <v>0</v>
      </c>
      <c r="O2664" s="6"/>
      <c r="P2664" s="6"/>
    </row>
    <row r="2665" spans="1:16" ht="15.75" customHeight="1" x14ac:dyDescent="0.3">
      <c r="A2665" s="49">
        <v>2662</v>
      </c>
      <c r="B2665" s="75" t="s">
        <v>474</v>
      </c>
      <c r="C2665" s="75" t="s">
        <v>179</v>
      </c>
      <c r="D2665" s="78" t="s">
        <v>180</v>
      </c>
      <c r="E2665" s="78" t="s">
        <v>2124</v>
      </c>
      <c r="F2665" s="68">
        <v>45935</v>
      </c>
      <c r="G2665" s="69" t="s">
        <v>1634</v>
      </c>
      <c r="H2665" s="70">
        <v>3</v>
      </c>
      <c r="I2665" s="70"/>
      <c r="J2665" s="70"/>
      <c r="K2665" s="71">
        <v>196875.00000000035</v>
      </c>
      <c r="L2665" s="6" t="s">
        <v>530</v>
      </c>
      <c r="M2665" s="6" t="s">
        <v>531</v>
      </c>
      <c r="N2665" s="6">
        <v>0</v>
      </c>
      <c r="O2665" s="6"/>
      <c r="P2665" s="6"/>
    </row>
    <row r="2666" spans="1:16" ht="15.75" customHeight="1" x14ac:dyDescent="0.3">
      <c r="A2666" s="49">
        <v>2663</v>
      </c>
      <c r="B2666" s="75" t="s">
        <v>474</v>
      </c>
      <c r="C2666" s="75" t="s">
        <v>146</v>
      </c>
      <c r="D2666" s="78" t="s">
        <v>100</v>
      </c>
      <c r="E2666" s="78" t="s">
        <v>2125</v>
      </c>
      <c r="F2666" s="68">
        <v>45935</v>
      </c>
      <c r="G2666" s="69" t="s">
        <v>451</v>
      </c>
      <c r="H2666" s="70">
        <v>1</v>
      </c>
      <c r="I2666" s="70"/>
      <c r="J2666" s="70"/>
      <c r="K2666" s="71">
        <v>175000.00000000032</v>
      </c>
      <c r="L2666" s="6" t="s">
        <v>530</v>
      </c>
      <c r="M2666" s="6" t="s">
        <v>531</v>
      </c>
      <c r="N2666" s="6">
        <v>0</v>
      </c>
      <c r="O2666" s="6"/>
      <c r="P2666" s="6"/>
    </row>
    <row r="2667" spans="1:16" ht="15.75" customHeight="1" x14ac:dyDescent="0.3">
      <c r="A2667" s="49">
        <v>2664</v>
      </c>
      <c r="B2667" s="75" t="s">
        <v>430</v>
      </c>
      <c r="C2667" s="75" t="s">
        <v>595</v>
      </c>
      <c r="D2667" s="78" t="s">
        <v>102</v>
      </c>
      <c r="E2667" s="78" t="s">
        <v>2126</v>
      </c>
      <c r="F2667" s="68">
        <v>45935</v>
      </c>
      <c r="G2667" s="69" t="s">
        <v>415</v>
      </c>
      <c r="H2667" s="70">
        <v>18</v>
      </c>
      <c r="I2667" s="70"/>
      <c r="J2667" s="70"/>
      <c r="K2667" s="71">
        <v>93000.000000000102</v>
      </c>
      <c r="L2667" s="6" t="s">
        <v>696</v>
      </c>
      <c r="M2667" s="6" t="s">
        <v>505</v>
      </c>
      <c r="N2667" s="6">
        <v>1</v>
      </c>
      <c r="O2667" s="6"/>
      <c r="P2667" s="6"/>
    </row>
    <row r="2668" spans="1:16" ht="15.75" customHeight="1" x14ac:dyDescent="0.3">
      <c r="A2668" s="49">
        <v>2665</v>
      </c>
      <c r="B2668" s="75" t="s">
        <v>430</v>
      </c>
      <c r="C2668" s="75" t="s">
        <v>104</v>
      </c>
      <c r="D2668" s="78" t="s">
        <v>102</v>
      </c>
      <c r="E2668" s="78" t="s">
        <v>2127</v>
      </c>
      <c r="F2668" s="68">
        <v>45935</v>
      </c>
      <c r="G2668" s="69" t="s">
        <v>415</v>
      </c>
      <c r="H2668" s="70">
        <v>33</v>
      </c>
      <c r="I2668" s="70"/>
      <c r="J2668" s="70"/>
      <c r="K2668" s="71">
        <v>170500.00000000017</v>
      </c>
      <c r="L2668" s="6" t="s">
        <v>696</v>
      </c>
      <c r="M2668" s="6" t="s">
        <v>505</v>
      </c>
      <c r="N2668" s="6">
        <v>2</v>
      </c>
      <c r="O2668" s="6"/>
      <c r="P2668" s="6"/>
    </row>
    <row r="2669" spans="1:16" ht="15.75" customHeight="1" x14ac:dyDescent="0.3">
      <c r="A2669" s="49">
        <v>2666</v>
      </c>
      <c r="B2669" s="75" t="s">
        <v>430</v>
      </c>
      <c r="C2669" s="75" t="s">
        <v>138</v>
      </c>
      <c r="D2669" s="78" t="s">
        <v>100</v>
      </c>
      <c r="E2669" s="78" t="s">
        <v>2128</v>
      </c>
      <c r="F2669" s="68">
        <v>45935</v>
      </c>
      <c r="G2669" s="69" t="s">
        <v>415</v>
      </c>
      <c r="H2669" s="70">
        <v>6</v>
      </c>
      <c r="I2669" s="70"/>
      <c r="J2669" s="70"/>
      <c r="K2669" s="71">
        <v>348750.00000000035</v>
      </c>
      <c r="L2669" s="6" t="s">
        <v>696</v>
      </c>
      <c r="M2669" s="6" t="s">
        <v>517</v>
      </c>
      <c r="N2669" s="6">
        <v>0</v>
      </c>
      <c r="O2669" s="6"/>
      <c r="P2669" s="6"/>
    </row>
    <row r="2670" spans="1:16" ht="15.75" customHeight="1" x14ac:dyDescent="0.3">
      <c r="A2670" s="49">
        <v>2667</v>
      </c>
      <c r="B2670" s="75" t="s">
        <v>490</v>
      </c>
      <c r="C2670" s="75" t="s">
        <v>138</v>
      </c>
      <c r="D2670" s="78" t="s">
        <v>100</v>
      </c>
      <c r="E2670" s="78" t="s">
        <v>2129</v>
      </c>
      <c r="F2670" s="68">
        <v>45935</v>
      </c>
      <c r="G2670" s="69" t="s">
        <v>415</v>
      </c>
      <c r="H2670" s="70">
        <v>6</v>
      </c>
      <c r="I2670" s="70"/>
      <c r="J2670" s="70"/>
      <c r="K2670" s="71">
        <v>371249.99999999895</v>
      </c>
      <c r="L2670" s="6" t="s">
        <v>516</v>
      </c>
      <c r="M2670" s="6" t="s">
        <v>517</v>
      </c>
      <c r="N2670" s="6">
        <v>0</v>
      </c>
      <c r="O2670" s="6"/>
      <c r="P2670" s="6"/>
    </row>
    <row r="2671" spans="1:16" ht="15.75" customHeight="1" x14ac:dyDescent="0.3">
      <c r="A2671" s="49">
        <v>2668</v>
      </c>
      <c r="B2671" s="75" t="s">
        <v>490</v>
      </c>
      <c r="C2671" s="75" t="s">
        <v>595</v>
      </c>
      <c r="D2671" s="78" t="s">
        <v>102</v>
      </c>
      <c r="E2671" s="78" t="s">
        <v>2130</v>
      </c>
      <c r="F2671" s="68">
        <v>45935</v>
      </c>
      <c r="G2671" s="69" t="s">
        <v>415</v>
      </c>
      <c r="H2671" s="70">
        <v>52</v>
      </c>
      <c r="I2671" s="70"/>
      <c r="J2671" s="70"/>
      <c r="K2671" s="71">
        <v>285999.99999999919</v>
      </c>
      <c r="L2671" s="6" t="s">
        <v>507</v>
      </c>
      <c r="M2671" s="6" t="s">
        <v>505</v>
      </c>
      <c r="N2671" s="6">
        <v>3</v>
      </c>
      <c r="O2671" s="6"/>
      <c r="P2671" s="6"/>
    </row>
    <row r="2672" spans="1:16" ht="15.75" customHeight="1" x14ac:dyDescent="0.3">
      <c r="A2672" s="49">
        <v>2669</v>
      </c>
      <c r="B2672" s="75" t="s">
        <v>501</v>
      </c>
      <c r="C2672" s="75" t="s">
        <v>108</v>
      </c>
      <c r="D2672" s="78" t="s">
        <v>102</v>
      </c>
      <c r="E2672" s="78" t="s">
        <v>2131</v>
      </c>
      <c r="F2672" s="68">
        <v>45936</v>
      </c>
      <c r="G2672" s="69" t="s">
        <v>415</v>
      </c>
      <c r="H2672" s="70">
        <v>25</v>
      </c>
      <c r="I2672" s="70"/>
      <c r="J2672" s="70"/>
      <c r="K2672" s="71">
        <v>199999.9999999998</v>
      </c>
      <c r="L2672" s="6" t="s">
        <v>696</v>
      </c>
      <c r="M2672" s="6" t="s">
        <v>505</v>
      </c>
      <c r="N2672" s="6">
        <v>3</v>
      </c>
      <c r="O2672" s="6"/>
      <c r="P2672" s="6"/>
    </row>
    <row r="2673" spans="1:16" ht="15.75" customHeight="1" x14ac:dyDescent="0.3">
      <c r="A2673" s="49">
        <v>2670</v>
      </c>
      <c r="B2673" s="75" t="s">
        <v>501</v>
      </c>
      <c r="C2673" s="75" t="s">
        <v>138</v>
      </c>
      <c r="D2673" s="78" t="s">
        <v>100</v>
      </c>
      <c r="E2673" s="78" t="s">
        <v>2132</v>
      </c>
      <c r="F2673" s="68">
        <v>45936</v>
      </c>
      <c r="G2673" s="69" t="s">
        <v>415</v>
      </c>
      <c r="H2673" s="70">
        <v>6</v>
      </c>
      <c r="I2673" s="70"/>
      <c r="J2673" s="70"/>
      <c r="K2673" s="71">
        <v>359999.99999999965</v>
      </c>
      <c r="L2673" s="6" t="s">
        <v>543</v>
      </c>
      <c r="M2673" s="6" t="s">
        <v>517</v>
      </c>
      <c r="N2673" s="6">
        <v>0</v>
      </c>
      <c r="O2673" s="6"/>
      <c r="P2673" s="6"/>
    </row>
    <row r="2674" spans="1:16" ht="15.75" customHeight="1" x14ac:dyDescent="0.3">
      <c r="A2674" s="49">
        <v>2671</v>
      </c>
      <c r="B2674" s="75" t="s">
        <v>444</v>
      </c>
      <c r="C2674" s="75" t="s">
        <v>138</v>
      </c>
      <c r="D2674" s="78" t="s">
        <v>100</v>
      </c>
      <c r="E2674" s="78" t="s">
        <v>2133</v>
      </c>
      <c r="F2674" s="68">
        <v>45936</v>
      </c>
      <c r="G2674" s="69" t="s">
        <v>415</v>
      </c>
      <c r="H2674" s="70">
        <v>3</v>
      </c>
      <c r="I2674" s="70"/>
      <c r="J2674" s="70"/>
      <c r="K2674" s="71">
        <v>194062.50000000052</v>
      </c>
      <c r="L2674" s="6" t="s">
        <v>543</v>
      </c>
      <c r="M2674" s="6" t="s">
        <v>517</v>
      </c>
      <c r="N2674" s="6">
        <v>0</v>
      </c>
      <c r="O2674" s="6"/>
      <c r="P2674" s="6"/>
    </row>
    <row r="2675" spans="1:16" ht="15.75" customHeight="1" x14ac:dyDescent="0.3">
      <c r="A2675" s="49">
        <v>2672</v>
      </c>
      <c r="B2675" s="75" t="s">
        <v>444</v>
      </c>
      <c r="C2675" s="75" t="s">
        <v>595</v>
      </c>
      <c r="D2675" s="78" t="s">
        <v>102</v>
      </c>
      <c r="E2675" s="78" t="s">
        <v>2134</v>
      </c>
      <c r="F2675" s="68">
        <v>45936</v>
      </c>
      <c r="G2675" s="69" t="s">
        <v>415</v>
      </c>
      <c r="H2675" s="70">
        <v>30</v>
      </c>
      <c r="I2675" s="70"/>
      <c r="J2675" s="70"/>
      <c r="K2675" s="71">
        <v>172500.00000000047</v>
      </c>
      <c r="L2675" s="6" t="s">
        <v>696</v>
      </c>
      <c r="M2675" s="6" t="s">
        <v>505</v>
      </c>
      <c r="N2675" s="6">
        <v>1</v>
      </c>
      <c r="O2675" s="6"/>
      <c r="P2675" s="6"/>
    </row>
    <row r="2676" spans="1:16" ht="15.75" customHeight="1" x14ac:dyDescent="0.3">
      <c r="A2676" s="49">
        <v>2673</v>
      </c>
      <c r="B2676" s="75" t="s">
        <v>444</v>
      </c>
      <c r="C2676" s="75" t="s">
        <v>108</v>
      </c>
      <c r="D2676" s="78" t="s">
        <v>102</v>
      </c>
      <c r="E2676" s="78" t="s">
        <v>2135</v>
      </c>
      <c r="F2676" s="68">
        <v>45936</v>
      </c>
      <c r="G2676" s="69" t="s">
        <v>415</v>
      </c>
      <c r="H2676" s="70">
        <v>23</v>
      </c>
      <c r="I2676" s="70"/>
      <c r="J2676" s="70"/>
      <c r="K2676" s="71">
        <v>198375.00000000055</v>
      </c>
      <c r="L2676" s="6" t="s">
        <v>696</v>
      </c>
      <c r="M2676" s="6" t="s">
        <v>505</v>
      </c>
      <c r="N2676" s="6">
        <v>1</v>
      </c>
      <c r="O2676" s="6"/>
      <c r="P2676" s="6"/>
    </row>
    <row r="2677" spans="1:16" ht="15.75" customHeight="1" x14ac:dyDescent="0.3">
      <c r="A2677" s="49">
        <v>2674</v>
      </c>
      <c r="B2677" s="75" t="s">
        <v>413</v>
      </c>
      <c r="C2677" s="75" t="s">
        <v>127</v>
      </c>
      <c r="D2677" s="78" t="s">
        <v>102</v>
      </c>
      <c r="E2677" s="78" t="s">
        <v>2136</v>
      </c>
      <c r="F2677" s="68">
        <v>45936</v>
      </c>
      <c r="G2677" s="69" t="s">
        <v>415</v>
      </c>
      <c r="H2677" s="70">
        <v>8</v>
      </c>
      <c r="I2677" s="70"/>
      <c r="J2677" s="70"/>
      <c r="K2677" s="71">
        <v>329999.99999999907</v>
      </c>
      <c r="L2677" s="6" t="s">
        <v>509</v>
      </c>
      <c r="M2677" s="6" t="s">
        <v>1677</v>
      </c>
      <c r="N2677" s="6">
        <v>1</v>
      </c>
      <c r="O2677" s="6"/>
      <c r="P2677" s="6"/>
    </row>
    <row r="2678" spans="1:16" ht="15.75" customHeight="1" x14ac:dyDescent="0.3">
      <c r="A2678" s="49">
        <v>2675</v>
      </c>
      <c r="B2678" s="75" t="s">
        <v>413</v>
      </c>
      <c r="C2678" s="75" t="s">
        <v>138</v>
      </c>
      <c r="D2678" s="78" t="s">
        <v>100</v>
      </c>
      <c r="E2678" s="78" t="s">
        <v>2137</v>
      </c>
      <c r="F2678" s="68">
        <v>45936</v>
      </c>
      <c r="G2678" s="69" t="s">
        <v>415</v>
      </c>
      <c r="H2678" s="70">
        <v>6</v>
      </c>
      <c r="I2678" s="70"/>
      <c r="J2678" s="70"/>
      <c r="K2678" s="71">
        <v>371249.99999999895</v>
      </c>
      <c r="L2678" s="6" t="s">
        <v>554</v>
      </c>
      <c r="M2678" s="6" t="s">
        <v>517</v>
      </c>
      <c r="N2678" s="6">
        <v>0</v>
      </c>
      <c r="O2678" s="6"/>
      <c r="P2678" s="6"/>
    </row>
    <row r="2679" spans="1:16" ht="15.75" customHeight="1" x14ac:dyDescent="0.3">
      <c r="A2679" s="49">
        <v>2676</v>
      </c>
      <c r="B2679" s="75" t="s">
        <v>471</v>
      </c>
      <c r="C2679" s="75" t="s">
        <v>138</v>
      </c>
      <c r="D2679" s="78" t="s">
        <v>100</v>
      </c>
      <c r="E2679" s="78" t="s">
        <v>2137</v>
      </c>
      <c r="F2679" s="68">
        <v>45936</v>
      </c>
      <c r="G2679" s="69" t="s">
        <v>415</v>
      </c>
      <c r="H2679" s="70">
        <v>6</v>
      </c>
      <c r="I2679" s="70"/>
      <c r="J2679" s="70"/>
      <c r="K2679" s="71">
        <v>388125.00000000105</v>
      </c>
      <c r="L2679" s="6" t="s">
        <v>516</v>
      </c>
      <c r="M2679" s="6" t="s">
        <v>517</v>
      </c>
      <c r="N2679" s="6">
        <v>0</v>
      </c>
      <c r="O2679" s="6"/>
      <c r="P2679" s="6"/>
    </row>
    <row r="2680" spans="1:16" ht="15.75" customHeight="1" x14ac:dyDescent="0.3">
      <c r="A2680" s="49">
        <v>2677</v>
      </c>
      <c r="B2680" s="75" t="s">
        <v>471</v>
      </c>
      <c r="C2680" s="75" t="s">
        <v>138</v>
      </c>
      <c r="D2680" s="78" t="s">
        <v>100</v>
      </c>
      <c r="E2680" s="78" t="s">
        <v>2137</v>
      </c>
      <c r="F2680" s="68">
        <v>45936</v>
      </c>
      <c r="G2680" s="69" t="s">
        <v>415</v>
      </c>
      <c r="H2680" s="70">
        <v>2</v>
      </c>
      <c r="I2680" s="70"/>
      <c r="J2680" s="70"/>
      <c r="K2680" s="71">
        <v>129375.00000000036</v>
      </c>
      <c r="L2680" s="6" t="s">
        <v>507</v>
      </c>
      <c r="M2680" s="6" t="s">
        <v>505</v>
      </c>
      <c r="N2680" s="6">
        <v>0</v>
      </c>
      <c r="O2680" s="6"/>
      <c r="P2680" s="6"/>
    </row>
    <row r="2681" spans="1:16" ht="15.75" customHeight="1" x14ac:dyDescent="0.3">
      <c r="A2681" s="49">
        <v>2678</v>
      </c>
      <c r="B2681" s="75" t="s">
        <v>471</v>
      </c>
      <c r="C2681" s="75" t="s">
        <v>502</v>
      </c>
      <c r="D2681" s="78" t="s">
        <v>100</v>
      </c>
      <c r="E2681" s="78" t="s">
        <v>2138</v>
      </c>
      <c r="F2681" s="68">
        <v>45936</v>
      </c>
      <c r="G2681" s="69" t="s">
        <v>426</v>
      </c>
      <c r="H2681" s="70">
        <v>4.5</v>
      </c>
      <c r="I2681" s="70"/>
      <c r="J2681" s="70"/>
      <c r="K2681" s="71">
        <v>194062.50000000052</v>
      </c>
      <c r="L2681" s="6" t="s">
        <v>507</v>
      </c>
      <c r="M2681" s="6" t="s">
        <v>505</v>
      </c>
      <c r="N2681" s="6">
        <v>2</v>
      </c>
      <c r="O2681" s="6"/>
      <c r="P2681" s="6"/>
    </row>
    <row r="2682" spans="1:16" ht="15.75" customHeight="1" x14ac:dyDescent="0.3">
      <c r="A2682" s="49">
        <v>2679</v>
      </c>
      <c r="B2682" s="75" t="s">
        <v>430</v>
      </c>
      <c r="C2682" s="75" t="s">
        <v>138</v>
      </c>
      <c r="D2682" s="78" t="s">
        <v>100</v>
      </c>
      <c r="E2682" s="78" t="s">
        <v>2139</v>
      </c>
      <c r="F2682" s="68">
        <v>45936</v>
      </c>
      <c r="G2682" s="69" t="s">
        <v>415</v>
      </c>
      <c r="H2682" s="70">
        <v>6</v>
      </c>
      <c r="I2682" s="70"/>
      <c r="J2682" s="70"/>
      <c r="K2682" s="71">
        <v>348750.00000000035</v>
      </c>
      <c r="L2682" s="6" t="s">
        <v>554</v>
      </c>
      <c r="M2682" s="6" t="s">
        <v>517</v>
      </c>
      <c r="N2682" s="6">
        <v>0</v>
      </c>
      <c r="O2682" s="6"/>
      <c r="P2682" s="6"/>
    </row>
    <row r="2683" spans="1:16" ht="15.75" customHeight="1" x14ac:dyDescent="0.3">
      <c r="A2683" s="49">
        <v>2680</v>
      </c>
      <c r="B2683" s="75" t="s">
        <v>430</v>
      </c>
      <c r="C2683" s="75" t="s">
        <v>595</v>
      </c>
      <c r="D2683" s="78" t="s">
        <v>102</v>
      </c>
      <c r="E2683" s="78" t="s">
        <v>2140</v>
      </c>
      <c r="F2683" s="68">
        <v>45936</v>
      </c>
      <c r="G2683" s="69" t="s">
        <v>415</v>
      </c>
      <c r="H2683" s="70">
        <v>38</v>
      </c>
      <c r="I2683" s="70"/>
      <c r="J2683" s="70"/>
      <c r="K2683" s="71">
        <v>196333.33333333355</v>
      </c>
      <c r="L2683" s="6" t="s">
        <v>507</v>
      </c>
      <c r="M2683" s="6" t="s">
        <v>505</v>
      </c>
      <c r="N2683" s="6">
        <v>2</v>
      </c>
      <c r="O2683" s="6"/>
      <c r="P2683" s="6"/>
    </row>
    <row r="2684" spans="1:16" ht="15.75" customHeight="1" x14ac:dyDescent="0.3">
      <c r="A2684" s="49">
        <v>2681</v>
      </c>
      <c r="B2684" s="75" t="s">
        <v>430</v>
      </c>
      <c r="C2684" s="75" t="s">
        <v>104</v>
      </c>
      <c r="D2684" s="78" t="s">
        <v>102</v>
      </c>
      <c r="E2684" s="78" t="s">
        <v>2141</v>
      </c>
      <c r="F2684" s="68">
        <v>45936</v>
      </c>
      <c r="G2684" s="69" t="s">
        <v>415</v>
      </c>
      <c r="H2684" s="70">
        <v>14</v>
      </c>
      <c r="I2684" s="70"/>
      <c r="J2684" s="70"/>
      <c r="K2684" s="71">
        <v>72333.333333333401</v>
      </c>
      <c r="L2684" s="6" t="s">
        <v>507</v>
      </c>
      <c r="M2684" s="6" t="s">
        <v>505</v>
      </c>
      <c r="N2684" s="6">
        <v>1</v>
      </c>
      <c r="O2684" s="6"/>
      <c r="P2684" s="6"/>
    </row>
    <row r="2685" spans="1:16" ht="15.75" customHeight="1" x14ac:dyDescent="0.3">
      <c r="A2685" s="49">
        <v>2682</v>
      </c>
      <c r="B2685" s="75" t="s">
        <v>474</v>
      </c>
      <c r="C2685" s="75" t="s">
        <v>146</v>
      </c>
      <c r="D2685" s="78" t="s">
        <v>100</v>
      </c>
      <c r="E2685" s="78" t="s">
        <v>2142</v>
      </c>
      <c r="F2685" s="68">
        <v>45936</v>
      </c>
      <c r="G2685" s="69" t="s">
        <v>451</v>
      </c>
      <c r="H2685" s="70">
        <v>0.2</v>
      </c>
      <c r="I2685" s="70"/>
      <c r="J2685" s="70"/>
      <c r="K2685" s="71">
        <v>35000.000000000065</v>
      </c>
      <c r="L2685" s="6" t="s">
        <v>530</v>
      </c>
      <c r="M2685" s="6" t="s">
        <v>531</v>
      </c>
      <c r="N2685" s="6">
        <v>0</v>
      </c>
      <c r="O2685" s="6"/>
      <c r="P2685" s="6"/>
    </row>
    <row r="2686" spans="1:16" ht="15.75" customHeight="1" x14ac:dyDescent="0.3">
      <c r="A2686" s="49">
        <v>2683</v>
      </c>
      <c r="B2686" s="75" t="s">
        <v>499</v>
      </c>
      <c r="C2686" s="75" t="s">
        <v>138</v>
      </c>
      <c r="D2686" s="78" t="s">
        <v>100</v>
      </c>
      <c r="E2686" s="78" t="s">
        <v>2143</v>
      </c>
      <c r="F2686" s="68">
        <v>45937</v>
      </c>
      <c r="G2686" s="69" t="s">
        <v>415</v>
      </c>
      <c r="H2686" s="70">
        <v>3</v>
      </c>
      <c r="I2686" s="70"/>
      <c r="J2686" s="70"/>
      <c r="K2686" s="71">
        <v>179999.99999999983</v>
      </c>
      <c r="L2686" s="6" t="s">
        <v>507</v>
      </c>
      <c r="M2686" s="6" t="s">
        <v>505</v>
      </c>
      <c r="N2686" s="6">
        <v>1</v>
      </c>
      <c r="O2686" s="6"/>
      <c r="P2686" s="6"/>
    </row>
    <row r="2687" spans="1:16" ht="15.75" hidden="1" customHeight="1" x14ac:dyDescent="0.3">
      <c r="A2687" s="49">
        <v>2684</v>
      </c>
      <c r="B2687" s="75" t="s">
        <v>499</v>
      </c>
      <c r="C2687" s="75" t="s">
        <v>107</v>
      </c>
      <c r="D2687" s="78" t="s">
        <v>102</v>
      </c>
      <c r="E2687" s="78" t="s">
        <v>2144</v>
      </c>
      <c r="F2687" s="68">
        <v>45937</v>
      </c>
      <c r="G2687" s="69" t="s">
        <v>415</v>
      </c>
      <c r="H2687" s="70">
        <v>20</v>
      </c>
      <c r="I2687" s="70"/>
      <c r="J2687" s="70"/>
      <c r="K2687" s="71">
        <v>239999.99999999977</v>
      </c>
      <c r="L2687" s="6" t="s">
        <v>507</v>
      </c>
      <c r="M2687" s="6" t="s">
        <v>505</v>
      </c>
      <c r="N2687" s="6">
        <v>1</v>
      </c>
      <c r="O2687" s="6"/>
      <c r="P2687" s="6"/>
    </row>
    <row r="2688" spans="1:16" ht="15.75" customHeight="1" x14ac:dyDescent="0.3">
      <c r="A2688" s="49">
        <v>2685</v>
      </c>
      <c r="B2688" s="75" t="s">
        <v>499</v>
      </c>
      <c r="C2688" s="75" t="s">
        <v>106</v>
      </c>
      <c r="D2688" s="78" t="s">
        <v>102</v>
      </c>
      <c r="E2688" s="78" t="s">
        <v>2145</v>
      </c>
      <c r="F2688" s="68">
        <v>45936</v>
      </c>
      <c r="G2688" s="69" t="s">
        <v>415</v>
      </c>
      <c r="H2688" s="70">
        <v>14</v>
      </c>
      <c r="I2688" s="70"/>
      <c r="J2688" s="70"/>
      <c r="K2688" s="71">
        <v>74666.666666666599</v>
      </c>
      <c r="L2688" s="6" t="s">
        <v>507</v>
      </c>
      <c r="M2688" s="6" t="s">
        <v>505</v>
      </c>
      <c r="N2688" s="6">
        <v>1</v>
      </c>
      <c r="O2688" s="6"/>
      <c r="P2688" s="6"/>
    </row>
    <row r="2689" spans="1:16" ht="15.75" customHeight="1" x14ac:dyDescent="0.3">
      <c r="A2689" s="49">
        <v>2686</v>
      </c>
      <c r="B2689" s="75" t="s">
        <v>499</v>
      </c>
      <c r="C2689" s="75" t="s">
        <v>138</v>
      </c>
      <c r="D2689" s="78" t="s">
        <v>100</v>
      </c>
      <c r="E2689" s="78" t="s">
        <v>2146</v>
      </c>
      <c r="F2689" s="68">
        <v>45936</v>
      </c>
      <c r="G2689" s="69" t="s">
        <v>415</v>
      </c>
      <c r="H2689" s="70">
        <v>6</v>
      </c>
      <c r="I2689" s="70"/>
      <c r="J2689" s="70"/>
      <c r="K2689" s="71">
        <v>359999.99999999965</v>
      </c>
      <c r="L2689" s="6" t="s">
        <v>516</v>
      </c>
      <c r="M2689" s="6" t="s">
        <v>517</v>
      </c>
      <c r="N2689" s="6">
        <v>0</v>
      </c>
      <c r="O2689" s="6"/>
      <c r="P2689" s="6"/>
    </row>
    <row r="2690" spans="1:16" ht="15.75" customHeight="1" x14ac:dyDescent="0.3">
      <c r="A2690" s="49">
        <v>2687</v>
      </c>
      <c r="B2690" s="75" t="s">
        <v>459</v>
      </c>
      <c r="C2690" s="75" t="s">
        <v>138</v>
      </c>
      <c r="D2690" s="78" t="s">
        <v>100</v>
      </c>
      <c r="E2690" s="78" t="s">
        <v>2147</v>
      </c>
      <c r="F2690" s="68">
        <v>45936</v>
      </c>
      <c r="G2690" s="69" t="s">
        <v>415</v>
      </c>
      <c r="H2690" s="70">
        <v>0.3</v>
      </c>
      <c r="I2690" s="70"/>
      <c r="J2690" s="70"/>
      <c r="K2690" s="71">
        <v>19125.000000000073</v>
      </c>
      <c r="L2690" s="6" t="s">
        <v>526</v>
      </c>
      <c r="M2690" s="6" t="s">
        <v>505</v>
      </c>
      <c r="N2690" s="6">
        <v>2</v>
      </c>
      <c r="O2690" s="6"/>
      <c r="P2690" s="6"/>
    </row>
    <row r="2691" spans="1:16" ht="15.75" customHeight="1" x14ac:dyDescent="0.3">
      <c r="A2691" s="49">
        <v>2688</v>
      </c>
      <c r="B2691" s="75" t="s">
        <v>459</v>
      </c>
      <c r="C2691" s="75" t="s">
        <v>138</v>
      </c>
      <c r="D2691" s="78" t="s">
        <v>100</v>
      </c>
      <c r="E2691" s="78" t="s">
        <v>2147</v>
      </c>
      <c r="F2691" s="68">
        <v>45937</v>
      </c>
      <c r="G2691" s="69" t="s">
        <v>415</v>
      </c>
      <c r="H2691" s="70">
        <v>0.2</v>
      </c>
      <c r="I2691" s="70"/>
      <c r="J2691" s="70"/>
      <c r="K2691" s="71">
        <v>12750.000000000047</v>
      </c>
      <c r="L2691" s="6" t="s">
        <v>526</v>
      </c>
      <c r="M2691" s="6" t="s">
        <v>505</v>
      </c>
      <c r="N2691" s="6">
        <v>0</v>
      </c>
      <c r="O2691" s="6"/>
      <c r="P2691" s="6"/>
    </row>
    <row r="2692" spans="1:16" ht="15.75" customHeight="1" x14ac:dyDescent="0.3">
      <c r="A2692" s="49">
        <v>2689</v>
      </c>
      <c r="B2692" s="75" t="s">
        <v>444</v>
      </c>
      <c r="C2692" s="75" t="s">
        <v>84</v>
      </c>
      <c r="D2692" s="78" t="s">
        <v>79</v>
      </c>
      <c r="E2692" s="78" t="s">
        <v>2148</v>
      </c>
      <c r="F2692" s="68">
        <v>45937</v>
      </c>
      <c r="G2692" s="69" t="s">
        <v>443</v>
      </c>
      <c r="H2692" s="70">
        <v>4</v>
      </c>
      <c r="I2692" s="70"/>
      <c r="J2692" s="70"/>
      <c r="K2692" s="71">
        <v>20125.000000000055</v>
      </c>
      <c r="L2692" s="6" t="s">
        <v>543</v>
      </c>
      <c r="M2692" s="6" t="s">
        <v>517</v>
      </c>
      <c r="N2692" s="6">
        <v>1</v>
      </c>
      <c r="O2692" s="6"/>
      <c r="P2692" s="6"/>
    </row>
    <row r="2693" spans="1:16" ht="15.75" customHeight="1" x14ac:dyDescent="0.3">
      <c r="A2693" s="49">
        <v>2690</v>
      </c>
      <c r="B2693" s="75" t="s">
        <v>444</v>
      </c>
      <c r="C2693" s="75" t="s">
        <v>129</v>
      </c>
      <c r="D2693" s="78" t="s">
        <v>102</v>
      </c>
      <c r="E2693" s="78" t="s">
        <v>2149</v>
      </c>
      <c r="F2693" s="68">
        <v>45937</v>
      </c>
      <c r="G2693" s="69" t="s">
        <v>415</v>
      </c>
      <c r="H2693" s="70">
        <v>8</v>
      </c>
      <c r="I2693" s="70"/>
      <c r="J2693" s="70"/>
      <c r="K2693" s="71">
        <v>345000.00000000093</v>
      </c>
      <c r="L2693" s="6" t="s">
        <v>526</v>
      </c>
      <c r="M2693" s="6" t="s">
        <v>505</v>
      </c>
      <c r="N2693" s="6">
        <v>2</v>
      </c>
      <c r="O2693" s="6"/>
      <c r="P2693" s="6"/>
    </row>
    <row r="2694" spans="1:16" ht="15.75" customHeight="1" x14ac:dyDescent="0.3">
      <c r="A2694" s="49">
        <v>2691</v>
      </c>
      <c r="B2694" s="75" t="s">
        <v>413</v>
      </c>
      <c r="C2694" s="75" t="s">
        <v>138</v>
      </c>
      <c r="D2694" s="78" t="s">
        <v>100</v>
      </c>
      <c r="E2694" s="78" t="s">
        <v>2150</v>
      </c>
      <c r="F2694" s="68">
        <v>45937</v>
      </c>
      <c r="G2694" s="69" t="s">
        <v>415</v>
      </c>
      <c r="H2694" s="70">
        <v>6</v>
      </c>
      <c r="I2694" s="70"/>
      <c r="J2694" s="70"/>
      <c r="K2694" s="71">
        <v>371249.99999999895</v>
      </c>
      <c r="L2694" s="6" t="s">
        <v>554</v>
      </c>
      <c r="M2694" s="6" t="s">
        <v>517</v>
      </c>
      <c r="N2694" s="6">
        <v>0</v>
      </c>
      <c r="O2694" s="6"/>
      <c r="P2694" s="6"/>
    </row>
    <row r="2695" spans="1:16" ht="15.75" customHeight="1" x14ac:dyDescent="0.3">
      <c r="A2695" s="49">
        <v>2692</v>
      </c>
      <c r="B2695" s="75" t="s">
        <v>413</v>
      </c>
      <c r="C2695" s="75" t="s">
        <v>129</v>
      </c>
      <c r="D2695" s="78" t="s">
        <v>102</v>
      </c>
      <c r="E2695" s="78" t="s">
        <v>2151</v>
      </c>
      <c r="F2695" s="68">
        <v>45937</v>
      </c>
      <c r="G2695" s="69" t="s">
        <v>415</v>
      </c>
      <c r="H2695" s="70">
        <v>8</v>
      </c>
      <c r="I2695" s="70"/>
      <c r="J2695" s="70"/>
      <c r="K2695" s="71">
        <v>329999.99999999907</v>
      </c>
      <c r="L2695" s="6" t="s">
        <v>509</v>
      </c>
      <c r="M2695" s="6" t="s">
        <v>1677</v>
      </c>
      <c r="N2695" s="6">
        <v>0</v>
      </c>
      <c r="O2695" s="6"/>
      <c r="P2695" s="6"/>
    </row>
    <row r="2696" spans="1:16" ht="15.75" customHeight="1" x14ac:dyDescent="0.3">
      <c r="A2696" s="49">
        <v>2693</v>
      </c>
      <c r="B2696" s="75" t="s">
        <v>430</v>
      </c>
      <c r="C2696" s="75" t="s">
        <v>84</v>
      </c>
      <c r="D2696" s="78" t="s">
        <v>79</v>
      </c>
      <c r="E2696" s="78" t="s">
        <v>2152</v>
      </c>
      <c r="F2696" s="68">
        <v>45937</v>
      </c>
      <c r="G2696" s="69" t="s">
        <v>443</v>
      </c>
      <c r="H2696" s="70">
        <v>4</v>
      </c>
      <c r="I2696" s="70"/>
      <c r="J2696" s="70"/>
      <c r="K2696" s="71">
        <v>18083.33333333335</v>
      </c>
      <c r="L2696" s="6" t="s">
        <v>516</v>
      </c>
      <c r="M2696" s="6" t="s">
        <v>517</v>
      </c>
      <c r="N2696" s="6">
        <v>0</v>
      </c>
      <c r="O2696" s="6"/>
      <c r="P2696" s="6"/>
    </row>
    <row r="2697" spans="1:16" ht="15.75" customHeight="1" x14ac:dyDescent="0.3">
      <c r="A2697" s="49">
        <v>2694</v>
      </c>
      <c r="B2697" s="75" t="s">
        <v>430</v>
      </c>
      <c r="C2697" s="75" t="s">
        <v>595</v>
      </c>
      <c r="D2697" s="78" t="s">
        <v>102</v>
      </c>
      <c r="E2697" s="78" t="s">
        <v>2153</v>
      </c>
      <c r="F2697" s="68">
        <v>45937</v>
      </c>
      <c r="G2697" s="69" t="s">
        <v>415</v>
      </c>
      <c r="H2697" s="70">
        <v>52</v>
      </c>
      <c r="I2697" s="70"/>
      <c r="J2697" s="70"/>
      <c r="K2697" s="71">
        <v>268666.66666666692</v>
      </c>
      <c r="L2697" s="6" t="s">
        <v>507</v>
      </c>
      <c r="M2697" s="6" t="s">
        <v>505</v>
      </c>
      <c r="N2697" s="6">
        <v>3</v>
      </c>
      <c r="O2697" s="6"/>
      <c r="P2697" s="6"/>
    </row>
    <row r="2698" spans="1:16" ht="15.75" customHeight="1" x14ac:dyDescent="0.3">
      <c r="A2698" s="49">
        <v>2695</v>
      </c>
      <c r="B2698" s="75" t="s">
        <v>499</v>
      </c>
      <c r="C2698" s="75" t="s">
        <v>106</v>
      </c>
      <c r="D2698" s="78" t="s">
        <v>102</v>
      </c>
      <c r="E2698" s="78" t="s">
        <v>2154</v>
      </c>
      <c r="F2698" s="68">
        <v>45937</v>
      </c>
      <c r="G2698" s="69" t="s">
        <v>415</v>
      </c>
      <c r="H2698" s="70">
        <v>10</v>
      </c>
      <c r="I2698" s="70"/>
      <c r="J2698" s="70"/>
      <c r="K2698" s="71">
        <v>53333.333333333278</v>
      </c>
      <c r="L2698" s="6" t="s">
        <v>507</v>
      </c>
      <c r="M2698" s="6" t="s">
        <v>505</v>
      </c>
      <c r="N2698" s="6">
        <v>1</v>
      </c>
      <c r="O2698" s="6"/>
      <c r="P2698" s="6"/>
    </row>
    <row r="2699" spans="1:16" ht="15.75" hidden="1" customHeight="1" x14ac:dyDescent="0.3">
      <c r="A2699" s="49">
        <v>2696</v>
      </c>
      <c r="B2699" s="75" t="s">
        <v>501</v>
      </c>
      <c r="C2699" s="75" t="s">
        <v>107</v>
      </c>
      <c r="D2699" s="78" t="s">
        <v>102</v>
      </c>
      <c r="E2699" s="78" t="s">
        <v>2155</v>
      </c>
      <c r="F2699" s="68">
        <v>45937</v>
      </c>
      <c r="G2699" s="69" t="s">
        <v>415</v>
      </c>
      <c r="H2699" s="70">
        <v>18</v>
      </c>
      <c r="I2699" s="70"/>
      <c r="J2699" s="70"/>
      <c r="K2699" s="71">
        <v>143999.99999999985</v>
      </c>
      <c r="L2699" s="6" t="s">
        <v>696</v>
      </c>
      <c r="M2699" s="6" t="s">
        <v>505</v>
      </c>
      <c r="N2699" s="6">
        <v>1</v>
      </c>
      <c r="O2699" s="6"/>
      <c r="P2699" s="6"/>
    </row>
    <row r="2700" spans="1:16" ht="15.75" customHeight="1" x14ac:dyDescent="0.3">
      <c r="A2700" s="49">
        <v>2697</v>
      </c>
      <c r="B2700" s="75" t="s">
        <v>501</v>
      </c>
      <c r="C2700" s="75" t="s">
        <v>106</v>
      </c>
      <c r="D2700" s="78" t="s">
        <v>102</v>
      </c>
      <c r="E2700" s="78" t="s">
        <v>2156</v>
      </c>
      <c r="F2700" s="68">
        <v>45937</v>
      </c>
      <c r="G2700" s="69" t="s">
        <v>415</v>
      </c>
      <c r="H2700" s="70">
        <v>16</v>
      </c>
      <c r="I2700" s="70"/>
      <c r="J2700" s="70"/>
      <c r="K2700" s="71">
        <v>85333.333333333256</v>
      </c>
      <c r="L2700" s="6" t="s">
        <v>696</v>
      </c>
      <c r="M2700" s="6" t="s">
        <v>505</v>
      </c>
      <c r="N2700" s="6">
        <v>1</v>
      </c>
      <c r="O2700" s="6"/>
      <c r="P2700" s="6"/>
    </row>
    <row r="2701" spans="1:16" ht="15.75" customHeight="1" x14ac:dyDescent="0.3">
      <c r="A2701" s="49">
        <v>2698</v>
      </c>
      <c r="B2701" s="75" t="s">
        <v>501</v>
      </c>
      <c r="C2701" s="75" t="s">
        <v>84</v>
      </c>
      <c r="D2701" s="78" t="s">
        <v>79</v>
      </c>
      <c r="E2701" s="78" t="s">
        <v>2157</v>
      </c>
      <c r="F2701" s="68">
        <v>45937</v>
      </c>
      <c r="G2701" s="69" t="s">
        <v>443</v>
      </c>
      <c r="H2701" s="70">
        <v>5</v>
      </c>
      <c r="I2701" s="70"/>
      <c r="J2701" s="70"/>
      <c r="K2701" s="71">
        <v>23333.33333333331</v>
      </c>
      <c r="L2701" s="6" t="s">
        <v>543</v>
      </c>
      <c r="M2701" s="6" t="s">
        <v>517</v>
      </c>
      <c r="N2701" s="6">
        <v>0</v>
      </c>
      <c r="O2701" s="6"/>
      <c r="P2701" s="6"/>
    </row>
    <row r="2702" spans="1:16" ht="15.75" customHeight="1" x14ac:dyDescent="0.3">
      <c r="A2702" s="49">
        <v>2699</v>
      </c>
      <c r="B2702" s="75" t="s">
        <v>499</v>
      </c>
      <c r="C2702" s="75" t="s">
        <v>595</v>
      </c>
      <c r="D2702" s="78" t="s">
        <v>102</v>
      </c>
      <c r="E2702" s="78" t="s">
        <v>2158</v>
      </c>
      <c r="F2702" s="68">
        <v>45938</v>
      </c>
      <c r="G2702" s="69" t="s">
        <v>415</v>
      </c>
      <c r="H2702" s="70">
        <v>2</v>
      </c>
      <c r="I2702" s="70"/>
      <c r="J2702" s="70"/>
      <c r="K2702" s="71">
        <v>10666.666666666657</v>
      </c>
      <c r="L2702" s="6" t="s">
        <v>507</v>
      </c>
      <c r="M2702" s="6" t="s">
        <v>505</v>
      </c>
      <c r="N2702" s="6">
        <v>1</v>
      </c>
      <c r="O2702" s="6"/>
      <c r="P2702" s="6"/>
    </row>
    <row r="2703" spans="1:16" ht="15.75" customHeight="1" x14ac:dyDescent="0.3">
      <c r="A2703" s="49">
        <v>2700</v>
      </c>
      <c r="B2703" s="75" t="s">
        <v>499</v>
      </c>
      <c r="C2703" s="75" t="s">
        <v>104</v>
      </c>
      <c r="D2703" s="78" t="s">
        <v>102</v>
      </c>
      <c r="E2703" s="78" t="s">
        <v>2159</v>
      </c>
      <c r="F2703" s="68">
        <v>45938</v>
      </c>
      <c r="G2703" s="69" t="s">
        <v>415</v>
      </c>
      <c r="H2703" s="70">
        <v>5</v>
      </c>
      <c r="I2703" s="70"/>
      <c r="J2703" s="70"/>
      <c r="K2703" s="71">
        <v>26666.666666666639</v>
      </c>
      <c r="L2703" s="6" t="s">
        <v>507</v>
      </c>
      <c r="M2703" s="6" t="s">
        <v>505</v>
      </c>
      <c r="N2703" s="6">
        <v>0</v>
      </c>
      <c r="O2703" s="6"/>
      <c r="P2703" s="6"/>
    </row>
    <row r="2704" spans="1:16" ht="15.75" customHeight="1" x14ac:dyDescent="0.3">
      <c r="A2704" s="49">
        <v>2701</v>
      </c>
      <c r="B2704" s="75" t="s">
        <v>499</v>
      </c>
      <c r="C2704" s="75" t="s">
        <v>105</v>
      </c>
      <c r="D2704" s="78" t="s">
        <v>102</v>
      </c>
      <c r="E2704" s="78" t="s">
        <v>2160</v>
      </c>
      <c r="F2704" s="68">
        <v>45938</v>
      </c>
      <c r="G2704" s="69" t="s">
        <v>415</v>
      </c>
      <c r="H2704" s="70">
        <v>40</v>
      </c>
      <c r="I2704" s="70"/>
      <c r="J2704" s="70"/>
      <c r="K2704" s="71">
        <v>213333.33333333311</v>
      </c>
      <c r="L2704" s="6" t="s">
        <v>507</v>
      </c>
      <c r="M2704" s="6" t="s">
        <v>505</v>
      </c>
      <c r="N2704" s="6">
        <v>1</v>
      </c>
      <c r="O2704" s="6"/>
      <c r="P2704" s="6"/>
    </row>
    <row r="2705" spans="1:16" ht="15.75" customHeight="1" x14ac:dyDescent="0.3">
      <c r="A2705" s="49">
        <v>2702</v>
      </c>
      <c r="B2705" s="75" t="s">
        <v>499</v>
      </c>
      <c r="C2705" s="75" t="s">
        <v>84</v>
      </c>
      <c r="D2705" s="78" t="s">
        <v>79</v>
      </c>
      <c r="E2705" s="78" t="s">
        <v>2161</v>
      </c>
      <c r="F2705" s="68">
        <v>45938</v>
      </c>
      <c r="G2705" s="69" t="s">
        <v>450</v>
      </c>
      <c r="H2705" s="70">
        <v>3</v>
      </c>
      <c r="I2705" s="70"/>
      <c r="J2705" s="70"/>
      <c r="K2705" s="71">
        <v>5999.9999999999936</v>
      </c>
      <c r="L2705" s="6" t="s">
        <v>516</v>
      </c>
      <c r="M2705" s="6" t="s">
        <v>517</v>
      </c>
      <c r="N2705" s="6">
        <v>0</v>
      </c>
      <c r="O2705" s="6"/>
      <c r="P2705" s="6"/>
    </row>
    <row r="2706" spans="1:16" ht="15.75" customHeight="1" x14ac:dyDescent="0.3">
      <c r="A2706" s="49">
        <v>2703</v>
      </c>
      <c r="B2706" s="75" t="s">
        <v>499</v>
      </c>
      <c r="C2706" s="75" t="s">
        <v>84</v>
      </c>
      <c r="D2706" s="78" t="s">
        <v>79</v>
      </c>
      <c r="E2706" s="78" t="s">
        <v>2161</v>
      </c>
      <c r="F2706" s="68">
        <v>45938</v>
      </c>
      <c r="G2706" s="69" t="s">
        <v>450</v>
      </c>
      <c r="H2706" s="70">
        <v>3</v>
      </c>
      <c r="I2706" s="70"/>
      <c r="J2706" s="70"/>
      <c r="K2706" s="71">
        <v>5999.9999999999936</v>
      </c>
      <c r="L2706" s="6" t="s">
        <v>516</v>
      </c>
      <c r="M2706" s="6" t="s">
        <v>517</v>
      </c>
      <c r="N2706" s="6">
        <v>0</v>
      </c>
      <c r="O2706" s="6"/>
      <c r="P2706" s="6"/>
    </row>
    <row r="2707" spans="1:16" ht="15.75" customHeight="1" x14ac:dyDescent="0.3">
      <c r="A2707" s="49">
        <v>2704</v>
      </c>
      <c r="B2707" s="75" t="s">
        <v>535</v>
      </c>
      <c r="C2707" s="75" t="s">
        <v>138</v>
      </c>
      <c r="D2707" s="78" t="s">
        <v>100</v>
      </c>
      <c r="E2707" s="78" t="s">
        <v>2162</v>
      </c>
      <c r="F2707" s="68">
        <v>45938</v>
      </c>
      <c r="G2707" s="69" t="s">
        <v>415</v>
      </c>
      <c r="H2707" s="70">
        <v>6</v>
      </c>
      <c r="I2707" s="70"/>
      <c r="J2707" s="70"/>
      <c r="K2707" s="71">
        <v>365624.9999999993</v>
      </c>
      <c r="L2707" s="6" t="s">
        <v>516</v>
      </c>
      <c r="M2707" s="6" t="s">
        <v>517</v>
      </c>
      <c r="N2707" s="6">
        <v>1</v>
      </c>
      <c r="O2707" s="6"/>
      <c r="P2707" s="6"/>
    </row>
    <row r="2708" spans="1:16" ht="15.75" customHeight="1" x14ac:dyDescent="0.3">
      <c r="A2708" s="49">
        <v>2705</v>
      </c>
      <c r="B2708" s="75" t="s">
        <v>535</v>
      </c>
      <c r="C2708" s="75" t="s">
        <v>129</v>
      </c>
      <c r="D2708" s="78" t="s">
        <v>102</v>
      </c>
      <c r="E2708" s="78" t="s">
        <v>2163</v>
      </c>
      <c r="F2708" s="68">
        <v>45938</v>
      </c>
      <c r="G2708" s="69" t="s">
        <v>415</v>
      </c>
      <c r="H2708" s="70">
        <v>8</v>
      </c>
      <c r="I2708" s="70"/>
      <c r="J2708" s="70"/>
      <c r="K2708" s="71">
        <v>324999.99999999936</v>
      </c>
      <c r="L2708" s="6" t="s">
        <v>509</v>
      </c>
      <c r="M2708" s="6" t="s">
        <v>1677</v>
      </c>
      <c r="N2708" s="6">
        <v>1</v>
      </c>
      <c r="O2708" s="6"/>
      <c r="P2708" s="6"/>
    </row>
    <row r="2709" spans="1:16" ht="15.75" customHeight="1" x14ac:dyDescent="0.3">
      <c r="A2709" s="49">
        <v>2706</v>
      </c>
      <c r="B2709" s="75" t="s">
        <v>501</v>
      </c>
      <c r="C2709" s="75" t="s">
        <v>595</v>
      </c>
      <c r="D2709" s="78" t="s">
        <v>102</v>
      </c>
      <c r="E2709" s="78" t="s">
        <v>2164</v>
      </c>
      <c r="F2709" s="68">
        <v>45938</v>
      </c>
      <c r="G2709" s="69" t="s">
        <v>415</v>
      </c>
      <c r="H2709" s="70">
        <v>17</v>
      </c>
      <c r="I2709" s="70"/>
      <c r="J2709" s="70"/>
      <c r="K2709" s="71">
        <v>90666.66666666657</v>
      </c>
      <c r="L2709" s="6" t="s">
        <v>696</v>
      </c>
      <c r="M2709" s="6" t="s">
        <v>505</v>
      </c>
      <c r="N2709" s="6">
        <v>1</v>
      </c>
      <c r="O2709" s="6"/>
      <c r="P2709" s="6"/>
    </row>
    <row r="2710" spans="1:16" ht="15.75" customHeight="1" x14ac:dyDescent="0.3">
      <c r="A2710" s="49">
        <v>2707</v>
      </c>
      <c r="B2710" s="75" t="s">
        <v>501</v>
      </c>
      <c r="C2710" s="75" t="s">
        <v>104</v>
      </c>
      <c r="D2710" s="78" t="s">
        <v>102</v>
      </c>
      <c r="E2710" s="78" t="s">
        <v>2165</v>
      </c>
      <c r="F2710" s="68">
        <v>45938</v>
      </c>
      <c r="G2710" s="69" t="s">
        <v>415</v>
      </c>
      <c r="H2710" s="70">
        <v>18</v>
      </c>
      <c r="I2710" s="70"/>
      <c r="J2710" s="70"/>
      <c r="K2710" s="71">
        <v>95999.999999999898</v>
      </c>
      <c r="L2710" s="6" t="s">
        <v>696</v>
      </c>
      <c r="M2710" s="6" t="s">
        <v>505</v>
      </c>
      <c r="N2710" s="6">
        <v>1</v>
      </c>
      <c r="O2710" s="6"/>
      <c r="P2710" s="6"/>
    </row>
    <row r="2711" spans="1:16" ht="15.75" customHeight="1" x14ac:dyDescent="0.3">
      <c r="A2711" s="49">
        <v>2708</v>
      </c>
      <c r="B2711" s="75" t="s">
        <v>501</v>
      </c>
      <c r="C2711" s="75" t="s">
        <v>84</v>
      </c>
      <c r="D2711" s="78" t="s">
        <v>79</v>
      </c>
      <c r="E2711" s="78" t="s">
        <v>2166</v>
      </c>
      <c r="F2711" s="68">
        <v>45938</v>
      </c>
      <c r="G2711" s="69" t="s">
        <v>443</v>
      </c>
      <c r="H2711" s="70">
        <v>3</v>
      </c>
      <c r="I2711" s="70"/>
      <c r="J2711" s="70"/>
      <c r="K2711" s="71">
        <v>13999.999999999985</v>
      </c>
      <c r="L2711" s="6" t="s">
        <v>543</v>
      </c>
      <c r="M2711" s="6" t="s">
        <v>517</v>
      </c>
      <c r="N2711" s="6">
        <v>0</v>
      </c>
      <c r="O2711" s="6"/>
      <c r="P2711" s="6"/>
    </row>
    <row r="2712" spans="1:16" ht="15.75" customHeight="1" x14ac:dyDescent="0.3">
      <c r="A2712" s="49">
        <v>2709</v>
      </c>
      <c r="B2712" s="75" t="s">
        <v>471</v>
      </c>
      <c r="C2712" s="75" t="s">
        <v>239</v>
      </c>
      <c r="D2712" s="78" t="s">
        <v>100</v>
      </c>
      <c r="E2712" s="78" t="s">
        <v>2167</v>
      </c>
      <c r="F2712" s="68">
        <v>45937</v>
      </c>
      <c r="G2712" s="69" t="s">
        <v>435</v>
      </c>
      <c r="H2712" s="70">
        <v>13</v>
      </c>
      <c r="I2712" s="70"/>
      <c r="J2712" s="70"/>
      <c r="K2712" s="71">
        <v>37375.000000000102</v>
      </c>
      <c r="L2712" s="6" t="s">
        <v>680</v>
      </c>
      <c r="M2712" s="6" t="s">
        <v>640</v>
      </c>
      <c r="N2712" s="6">
        <v>1</v>
      </c>
      <c r="O2712" s="6"/>
      <c r="P2712" s="6"/>
    </row>
    <row r="2713" spans="1:16" ht="15.75" customHeight="1" x14ac:dyDescent="0.3">
      <c r="A2713" s="49">
        <v>2710</v>
      </c>
      <c r="B2713" s="75" t="s">
        <v>471</v>
      </c>
      <c r="C2713" s="75" t="s">
        <v>138</v>
      </c>
      <c r="D2713" s="78" t="s">
        <v>100</v>
      </c>
      <c r="E2713" s="78" t="s">
        <v>2168</v>
      </c>
      <c r="F2713" s="68">
        <v>45937</v>
      </c>
      <c r="G2713" s="69" t="s">
        <v>415</v>
      </c>
      <c r="H2713" s="70">
        <v>16</v>
      </c>
      <c r="I2713" s="70"/>
      <c r="J2713" s="70"/>
      <c r="K2713" s="71">
        <v>1035000.0000000029</v>
      </c>
      <c r="L2713" s="6" t="s">
        <v>680</v>
      </c>
      <c r="M2713" s="6" t="s">
        <v>640</v>
      </c>
      <c r="N2713" s="6">
        <v>1</v>
      </c>
      <c r="O2713" s="6"/>
      <c r="P2713" s="6"/>
    </row>
    <row r="2714" spans="1:16" ht="15.75" customHeight="1" x14ac:dyDescent="0.3">
      <c r="A2714" s="49">
        <v>2711</v>
      </c>
      <c r="B2714" s="75" t="s">
        <v>471</v>
      </c>
      <c r="C2714" s="75" t="s">
        <v>84</v>
      </c>
      <c r="D2714" s="78" t="s">
        <v>79</v>
      </c>
      <c r="E2714" s="78" t="s">
        <v>2169</v>
      </c>
      <c r="F2714" s="68">
        <v>45937</v>
      </c>
      <c r="G2714" s="69" t="s">
        <v>443</v>
      </c>
      <c r="H2714" s="70">
        <v>4</v>
      </c>
      <c r="I2714" s="70"/>
      <c r="J2714" s="70"/>
      <c r="K2714" s="71">
        <v>20125.000000000055</v>
      </c>
      <c r="L2714" s="6" t="s">
        <v>516</v>
      </c>
      <c r="M2714" s="6" t="s">
        <v>517</v>
      </c>
      <c r="N2714" s="6">
        <v>1</v>
      </c>
      <c r="O2714" s="6"/>
      <c r="P2714" s="6"/>
    </row>
    <row r="2715" spans="1:16" ht="15.75" customHeight="1" x14ac:dyDescent="0.3">
      <c r="A2715" s="49">
        <v>2712</v>
      </c>
      <c r="B2715" s="75" t="s">
        <v>471</v>
      </c>
      <c r="C2715" s="75" t="s">
        <v>138</v>
      </c>
      <c r="D2715" s="78" t="s">
        <v>100</v>
      </c>
      <c r="E2715" s="78" t="s">
        <v>2170</v>
      </c>
      <c r="F2715" s="68">
        <v>45938</v>
      </c>
      <c r="G2715" s="69" t="s">
        <v>415</v>
      </c>
      <c r="H2715" s="70">
        <v>3</v>
      </c>
      <c r="I2715" s="70"/>
      <c r="J2715" s="70"/>
      <c r="K2715" s="71">
        <v>194062.50000000052</v>
      </c>
      <c r="L2715" s="6" t="s">
        <v>516</v>
      </c>
      <c r="M2715" s="6" t="s">
        <v>517</v>
      </c>
      <c r="N2715" s="6">
        <v>0</v>
      </c>
      <c r="O2715" s="6"/>
      <c r="P2715" s="6"/>
    </row>
    <row r="2716" spans="1:16" ht="15.75" customHeight="1" x14ac:dyDescent="0.3">
      <c r="A2716" s="49">
        <v>2713</v>
      </c>
      <c r="B2716" s="75" t="s">
        <v>471</v>
      </c>
      <c r="C2716" s="75" t="s">
        <v>84</v>
      </c>
      <c r="D2716" s="78" t="s">
        <v>79</v>
      </c>
      <c r="E2716" s="78" t="s">
        <v>2171</v>
      </c>
      <c r="F2716" s="68">
        <v>45938</v>
      </c>
      <c r="G2716" s="69" t="s">
        <v>443</v>
      </c>
      <c r="H2716" s="70">
        <v>3</v>
      </c>
      <c r="I2716" s="70"/>
      <c r="J2716" s="70"/>
      <c r="K2716" s="71">
        <v>15093.750000000042</v>
      </c>
      <c r="L2716" s="6" t="s">
        <v>516</v>
      </c>
      <c r="M2716" s="6" t="s">
        <v>517</v>
      </c>
      <c r="N2716" s="6">
        <v>0</v>
      </c>
      <c r="O2716" s="6"/>
      <c r="P2716" s="6"/>
    </row>
    <row r="2717" spans="1:16" ht="15.75" customHeight="1" x14ac:dyDescent="0.3">
      <c r="A2717" s="49">
        <v>2714</v>
      </c>
      <c r="B2717" s="75" t="s">
        <v>471</v>
      </c>
      <c r="C2717" s="75" t="s">
        <v>138</v>
      </c>
      <c r="D2717" s="78" t="s">
        <v>100</v>
      </c>
      <c r="E2717" s="78" t="s">
        <v>2172</v>
      </c>
      <c r="F2717" s="68">
        <v>45938</v>
      </c>
      <c r="G2717" s="69" t="s">
        <v>415</v>
      </c>
      <c r="H2717" s="70">
        <v>1</v>
      </c>
      <c r="I2717" s="70"/>
      <c r="J2717" s="70"/>
      <c r="K2717" s="71">
        <v>64687.500000000182</v>
      </c>
      <c r="L2717" s="6" t="s">
        <v>507</v>
      </c>
      <c r="M2717" s="6" t="s">
        <v>1295</v>
      </c>
      <c r="N2717" s="6">
        <v>0</v>
      </c>
      <c r="O2717" s="6"/>
      <c r="P2717" s="6"/>
    </row>
    <row r="2718" spans="1:16" ht="15.75" customHeight="1" x14ac:dyDescent="0.3">
      <c r="A2718" s="49">
        <v>2715</v>
      </c>
      <c r="B2718" s="75" t="s">
        <v>471</v>
      </c>
      <c r="C2718" s="75" t="s">
        <v>138</v>
      </c>
      <c r="D2718" s="78" t="s">
        <v>100</v>
      </c>
      <c r="E2718" s="78" t="s">
        <v>2173</v>
      </c>
      <c r="F2718" s="68">
        <v>45938</v>
      </c>
      <c r="G2718" s="69" t="s">
        <v>415</v>
      </c>
      <c r="H2718" s="70">
        <v>2</v>
      </c>
      <c r="I2718" s="70"/>
      <c r="J2718" s="70"/>
      <c r="K2718" s="71">
        <v>129375.00000000036</v>
      </c>
      <c r="L2718" s="6" t="s">
        <v>507</v>
      </c>
      <c r="M2718" s="6" t="s">
        <v>505</v>
      </c>
      <c r="N2718" s="6">
        <v>0</v>
      </c>
      <c r="O2718" s="6"/>
      <c r="P2718" s="6"/>
    </row>
    <row r="2719" spans="1:16" ht="15.75" customHeight="1" x14ac:dyDescent="0.3">
      <c r="A2719" s="49">
        <v>2716</v>
      </c>
      <c r="B2719" s="75" t="s">
        <v>471</v>
      </c>
      <c r="C2719" s="75" t="s">
        <v>138</v>
      </c>
      <c r="D2719" s="78" t="s">
        <v>100</v>
      </c>
      <c r="E2719" s="78" t="s">
        <v>2173</v>
      </c>
      <c r="F2719" s="68">
        <v>45938</v>
      </c>
      <c r="G2719" s="69" t="s">
        <v>415</v>
      </c>
      <c r="H2719" s="70">
        <v>2</v>
      </c>
      <c r="I2719" s="70"/>
      <c r="J2719" s="70"/>
      <c r="K2719" s="71">
        <v>129375.00000000036</v>
      </c>
      <c r="L2719" s="6" t="s">
        <v>507</v>
      </c>
      <c r="M2719" s="6" t="s">
        <v>640</v>
      </c>
      <c r="N2719" s="6">
        <v>1</v>
      </c>
      <c r="O2719" s="6"/>
      <c r="P2719" s="6"/>
    </row>
    <row r="2720" spans="1:16" ht="15.75" customHeight="1" x14ac:dyDescent="0.3">
      <c r="A2720" s="49">
        <v>2717</v>
      </c>
      <c r="B2720" s="75" t="s">
        <v>444</v>
      </c>
      <c r="C2720" s="75" t="s">
        <v>84</v>
      </c>
      <c r="D2720" s="78" t="s">
        <v>79</v>
      </c>
      <c r="E2720" s="78" t="s">
        <v>2174</v>
      </c>
      <c r="F2720" s="68">
        <v>45938</v>
      </c>
      <c r="G2720" s="69" t="s">
        <v>443</v>
      </c>
      <c r="H2720" s="70">
        <v>1</v>
      </c>
      <c r="I2720" s="70"/>
      <c r="J2720" s="70"/>
      <c r="K2720" s="71">
        <v>5031.2500000000136</v>
      </c>
      <c r="L2720" s="6" t="s">
        <v>543</v>
      </c>
      <c r="M2720" s="6" t="s">
        <v>517</v>
      </c>
      <c r="N2720" s="6">
        <v>0</v>
      </c>
      <c r="O2720" s="6"/>
      <c r="P2720" s="6"/>
    </row>
    <row r="2721" spans="1:16" ht="15.75" customHeight="1" x14ac:dyDescent="0.3">
      <c r="A2721" s="49">
        <v>2718</v>
      </c>
      <c r="B2721" s="75" t="s">
        <v>444</v>
      </c>
      <c r="C2721" s="75" t="s">
        <v>138</v>
      </c>
      <c r="D2721" s="78" t="s">
        <v>100</v>
      </c>
      <c r="E2721" s="78" t="s">
        <v>2175</v>
      </c>
      <c r="F2721" s="68">
        <v>45938</v>
      </c>
      <c r="G2721" s="69" t="s">
        <v>415</v>
      </c>
      <c r="H2721" s="70">
        <v>3</v>
      </c>
      <c r="I2721" s="70"/>
      <c r="J2721" s="70"/>
      <c r="K2721" s="71">
        <v>194062.50000000052</v>
      </c>
      <c r="L2721" s="6" t="s">
        <v>543</v>
      </c>
      <c r="M2721" s="6" t="s">
        <v>517</v>
      </c>
      <c r="N2721" s="6">
        <v>0</v>
      </c>
      <c r="O2721" s="6"/>
      <c r="P2721" s="6"/>
    </row>
    <row r="2722" spans="1:16" ht="15.75" customHeight="1" x14ac:dyDescent="0.3">
      <c r="A2722" s="49">
        <v>2719</v>
      </c>
      <c r="B2722" s="75" t="s">
        <v>444</v>
      </c>
      <c r="C2722" s="75" t="s">
        <v>129</v>
      </c>
      <c r="D2722" s="78" t="s">
        <v>102</v>
      </c>
      <c r="E2722" s="78" t="s">
        <v>2176</v>
      </c>
      <c r="F2722" s="68">
        <v>45938</v>
      </c>
      <c r="G2722" s="69" t="s">
        <v>415</v>
      </c>
      <c r="H2722" s="70">
        <v>10</v>
      </c>
      <c r="I2722" s="70"/>
      <c r="J2722" s="70"/>
      <c r="K2722" s="71">
        <v>431250.00000000122</v>
      </c>
      <c r="L2722" s="6" t="s">
        <v>526</v>
      </c>
      <c r="M2722" s="6" t="s">
        <v>505</v>
      </c>
      <c r="N2722" s="6">
        <v>5</v>
      </c>
      <c r="O2722" s="6"/>
      <c r="P2722" s="6"/>
    </row>
    <row r="2723" spans="1:16" ht="15.75" customHeight="1" x14ac:dyDescent="0.3">
      <c r="A2723" s="49">
        <v>2720</v>
      </c>
      <c r="B2723" s="75" t="s">
        <v>413</v>
      </c>
      <c r="C2723" s="75" t="s">
        <v>129</v>
      </c>
      <c r="D2723" s="78" t="s">
        <v>102</v>
      </c>
      <c r="E2723" s="78" t="s">
        <v>2177</v>
      </c>
      <c r="F2723" s="68">
        <v>45938</v>
      </c>
      <c r="G2723" s="69" t="s">
        <v>415</v>
      </c>
      <c r="H2723" s="70">
        <v>8</v>
      </c>
      <c r="I2723" s="70"/>
      <c r="J2723" s="70"/>
      <c r="K2723" s="71">
        <v>329999.99999999907</v>
      </c>
      <c r="L2723" s="6" t="s">
        <v>509</v>
      </c>
      <c r="M2723" s="6" t="s">
        <v>1677</v>
      </c>
      <c r="N2723" s="6">
        <v>1</v>
      </c>
      <c r="O2723" s="6"/>
      <c r="P2723" s="6"/>
    </row>
    <row r="2724" spans="1:16" ht="15.75" customHeight="1" x14ac:dyDescent="0.3">
      <c r="A2724" s="49">
        <v>2721</v>
      </c>
      <c r="B2724" s="75" t="s">
        <v>413</v>
      </c>
      <c r="C2724" s="75" t="s">
        <v>138</v>
      </c>
      <c r="D2724" s="78" t="s">
        <v>100</v>
      </c>
      <c r="E2724" s="78" t="s">
        <v>2178</v>
      </c>
      <c r="F2724" s="68">
        <v>45938</v>
      </c>
      <c r="G2724" s="69" t="s">
        <v>415</v>
      </c>
      <c r="H2724" s="70">
        <v>6</v>
      </c>
      <c r="I2724" s="70"/>
      <c r="J2724" s="70"/>
      <c r="K2724" s="71">
        <v>371249.99999999895</v>
      </c>
      <c r="L2724" s="6" t="s">
        <v>554</v>
      </c>
      <c r="M2724" s="6" t="s">
        <v>517</v>
      </c>
      <c r="N2724" s="6">
        <v>0</v>
      </c>
      <c r="O2724" s="6"/>
      <c r="P2724" s="6"/>
    </row>
    <row r="2725" spans="1:16" ht="15.75" customHeight="1" x14ac:dyDescent="0.3">
      <c r="A2725" s="49">
        <v>2722</v>
      </c>
      <c r="B2725" s="75" t="s">
        <v>490</v>
      </c>
      <c r="C2725" s="75" t="s">
        <v>138</v>
      </c>
      <c r="D2725" s="78" t="s">
        <v>100</v>
      </c>
      <c r="E2725" s="78" t="s">
        <v>2179</v>
      </c>
      <c r="F2725" s="68">
        <v>45937</v>
      </c>
      <c r="G2725" s="69" t="s">
        <v>415</v>
      </c>
      <c r="H2725" s="70">
        <v>2</v>
      </c>
      <c r="I2725" s="70"/>
      <c r="J2725" s="70"/>
      <c r="K2725" s="71">
        <v>123749.99999999964</v>
      </c>
      <c r="L2725" s="6" t="s">
        <v>513</v>
      </c>
      <c r="M2725" s="6" t="s">
        <v>514</v>
      </c>
      <c r="N2725" s="6">
        <v>0</v>
      </c>
      <c r="O2725" s="6"/>
      <c r="P2725" s="6"/>
    </row>
    <row r="2726" spans="1:16" ht="15.75" customHeight="1" x14ac:dyDescent="0.3">
      <c r="A2726" s="49">
        <v>2723</v>
      </c>
      <c r="B2726" s="75" t="s">
        <v>490</v>
      </c>
      <c r="C2726" s="75" t="s">
        <v>84</v>
      </c>
      <c r="D2726" s="78" t="s">
        <v>79</v>
      </c>
      <c r="E2726" s="78" t="s">
        <v>2180</v>
      </c>
      <c r="F2726" s="68">
        <v>45937</v>
      </c>
      <c r="G2726" s="69" t="s">
        <v>443</v>
      </c>
      <c r="H2726" s="70">
        <v>4</v>
      </c>
      <c r="I2726" s="70"/>
      <c r="J2726" s="70"/>
      <c r="K2726" s="71">
        <v>19249.999999999945</v>
      </c>
      <c r="L2726" s="6" t="s">
        <v>516</v>
      </c>
      <c r="M2726" s="6" t="s">
        <v>517</v>
      </c>
      <c r="N2726" s="6">
        <v>0</v>
      </c>
      <c r="O2726" s="6"/>
      <c r="P2726" s="6"/>
    </row>
    <row r="2727" spans="1:16" ht="15.75" customHeight="1" x14ac:dyDescent="0.3">
      <c r="A2727" s="49">
        <v>2724</v>
      </c>
      <c r="B2727" s="75" t="s">
        <v>490</v>
      </c>
      <c r="C2727" s="75" t="s">
        <v>84</v>
      </c>
      <c r="D2727" s="78" t="s">
        <v>79</v>
      </c>
      <c r="E2727" s="78" t="s">
        <v>2180</v>
      </c>
      <c r="F2727" s="68">
        <v>45937</v>
      </c>
      <c r="G2727" s="69" t="s">
        <v>450</v>
      </c>
      <c r="H2727" s="70">
        <v>4</v>
      </c>
      <c r="I2727" s="70"/>
      <c r="J2727" s="70"/>
      <c r="K2727" s="71">
        <v>8249.9999999999764</v>
      </c>
      <c r="L2727" s="6" t="s">
        <v>516</v>
      </c>
      <c r="M2727" s="6" t="s">
        <v>517</v>
      </c>
      <c r="N2727" s="6">
        <v>0</v>
      </c>
      <c r="O2727" s="6"/>
      <c r="P2727" s="6"/>
    </row>
    <row r="2728" spans="1:16" ht="15.75" customHeight="1" x14ac:dyDescent="0.3">
      <c r="A2728" s="49">
        <v>2725</v>
      </c>
      <c r="B2728" s="75" t="s">
        <v>430</v>
      </c>
      <c r="C2728" s="75" t="s">
        <v>138</v>
      </c>
      <c r="D2728" s="78" t="s">
        <v>100</v>
      </c>
      <c r="E2728" s="78" t="s">
        <v>2181</v>
      </c>
      <c r="F2728" s="68">
        <v>45938</v>
      </c>
      <c r="G2728" s="69" t="s">
        <v>415</v>
      </c>
      <c r="H2728" s="70">
        <v>6</v>
      </c>
      <c r="I2728" s="70"/>
      <c r="J2728" s="70"/>
      <c r="K2728" s="71">
        <v>348750.00000000035</v>
      </c>
      <c r="L2728" s="6" t="s">
        <v>554</v>
      </c>
      <c r="M2728" s="6" t="s">
        <v>517</v>
      </c>
      <c r="N2728" s="6">
        <v>0</v>
      </c>
      <c r="O2728" s="6"/>
      <c r="P2728" s="6"/>
    </row>
    <row r="2729" spans="1:16" ht="15.75" customHeight="1" x14ac:dyDescent="0.3">
      <c r="A2729" s="49">
        <v>2726</v>
      </c>
      <c r="B2729" s="75" t="s">
        <v>430</v>
      </c>
      <c r="C2729" s="75" t="s">
        <v>105</v>
      </c>
      <c r="D2729" s="78" t="s">
        <v>102</v>
      </c>
      <c r="E2729" s="78" t="s">
        <v>2182</v>
      </c>
      <c r="F2729" s="68">
        <v>45938</v>
      </c>
      <c r="G2729" s="69" t="s">
        <v>415</v>
      </c>
      <c r="H2729" s="70">
        <v>51</v>
      </c>
      <c r="I2729" s="70"/>
      <c r="J2729" s="70"/>
      <c r="K2729" s="71">
        <v>263500.00000000029</v>
      </c>
      <c r="L2729" s="6" t="s">
        <v>554</v>
      </c>
      <c r="M2729" s="6" t="s">
        <v>505</v>
      </c>
      <c r="N2729" s="6">
        <v>3</v>
      </c>
      <c r="O2729" s="6"/>
      <c r="P2729" s="6"/>
    </row>
    <row r="2730" spans="1:16" ht="15.75" customHeight="1" x14ac:dyDescent="0.3">
      <c r="A2730" s="49">
        <v>2727</v>
      </c>
      <c r="B2730" s="75" t="s">
        <v>490</v>
      </c>
      <c r="C2730" s="75" t="s">
        <v>138</v>
      </c>
      <c r="D2730" s="78" t="s">
        <v>100</v>
      </c>
      <c r="E2730" s="78" t="s">
        <v>2183</v>
      </c>
      <c r="F2730" s="68">
        <v>45938</v>
      </c>
      <c r="G2730" s="69" t="s">
        <v>415</v>
      </c>
      <c r="H2730" s="70">
        <v>1.5</v>
      </c>
      <c r="I2730" s="70"/>
      <c r="J2730" s="70"/>
      <c r="K2730" s="71">
        <v>92812.499999999738</v>
      </c>
      <c r="L2730" s="6" t="s">
        <v>513</v>
      </c>
      <c r="M2730" s="6" t="s">
        <v>514</v>
      </c>
      <c r="N2730" s="6">
        <v>0</v>
      </c>
      <c r="O2730" s="6"/>
      <c r="P2730" s="6"/>
    </row>
    <row r="2731" spans="1:16" ht="15.75" customHeight="1" x14ac:dyDescent="0.3">
      <c r="A2731" s="49">
        <v>2728</v>
      </c>
      <c r="B2731" s="75" t="s">
        <v>490</v>
      </c>
      <c r="C2731" s="75" t="s">
        <v>138</v>
      </c>
      <c r="D2731" s="78" t="s">
        <v>100</v>
      </c>
      <c r="E2731" s="78" t="s">
        <v>2183</v>
      </c>
      <c r="F2731" s="68">
        <v>45938</v>
      </c>
      <c r="G2731" s="69" t="s">
        <v>415</v>
      </c>
      <c r="H2731" s="70">
        <v>6</v>
      </c>
      <c r="I2731" s="70"/>
      <c r="J2731" s="70"/>
      <c r="K2731" s="71">
        <v>371249.99999999895</v>
      </c>
      <c r="L2731" s="6" t="s">
        <v>516</v>
      </c>
      <c r="M2731" s="6" t="s">
        <v>669</v>
      </c>
      <c r="N2731" s="6">
        <v>0</v>
      </c>
      <c r="O2731" s="6"/>
      <c r="P2731" s="6"/>
    </row>
    <row r="2732" spans="1:16" ht="15.75" customHeight="1" x14ac:dyDescent="0.3">
      <c r="A2732" s="49">
        <v>2729</v>
      </c>
      <c r="B2732" s="75" t="s">
        <v>490</v>
      </c>
      <c r="C2732" s="75" t="s">
        <v>129</v>
      </c>
      <c r="D2732" s="78" t="s">
        <v>102</v>
      </c>
      <c r="E2732" s="78" t="s">
        <v>2184</v>
      </c>
      <c r="F2732" s="68">
        <v>45938</v>
      </c>
      <c r="G2732" s="69" t="s">
        <v>415</v>
      </c>
      <c r="H2732" s="70">
        <v>3</v>
      </c>
      <c r="I2732" s="70"/>
      <c r="J2732" s="70"/>
      <c r="K2732" s="71">
        <v>123749.99999999964</v>
      </c>
      <c r="L2732" s="6" t="s">
        <v>526</v>
      </c>
      <c r="M2732" s="6" t="s">
        <v>505</v>
      </c>
      <c r="N2732" s="6">
        <v>2</v>
      </c>
      <c r="O2732" s="6"/>
      <c r="P2732" s="6"/>
    </row>
    <row r="2733" spans="1:16" ht="15.75" customHeight="1" x14ac:dyDescent="0.3">
      <c r="A2733" s="49">
        <v>2730</v>
      </c>
      <c r="B2733" s="75" t="s">
        <v>497</v>
      </c>
      <c r="C2733" s="75" t="s">
        <v>129</v>
      </c>
      <c r="D2733" s="78" t="s">
        <v>102</v>
      </c>
      <c r="E2733" s="78" t="s">
        <v>2185</v>
      </c>
      <c r="F2733" s="68">
        <v>45938</v>
      </c>
      <c r="G2733" s="69" t="s">
        <v>415</v>
      </c>
      <c r="H2733" s="70">
        <v>8</v>
      </c>
      <c r="I2733" s="70"/>
      <c r="J2733" s="70"/>
      <c r="K2733" s="71">
        <v>345000.00000000093</v>
      </c>
      <c r="L2733" s="6" t="s">
        <v>509</v>
      </c>
      <c r="M2733" s="6" t="s">
        <v>1677</v>
      </c>
      <c r="N2733" s="6">
        <v>1</v>
      </c>
      <c r="O2733" s="6"/>
      <c r="P2733" s="6"/>
    </row>
    <row r="2734" spans="1:16" ht="15.75" customHeight="1" x14ac:dyDescent="0.3">
      <c r="A2734" s="49">
        <v>2731</v>
      </c>
      <c r="B2734" s="75" t="s">
        <v>497</v>
      </c>
      <c r="C2734" s="75" t="s">
        <v>138</v>
      </c>
      <c r="D2734" s="78" t="s">
        <v>100</v>
      </c>
      <c r="E2734" s="78" t="s">
        <v>2186</v>
      </c>
      <c r="F2734" s="68">
        <v>45938</v>
      </c>
      <c r="G2734" s="69" t="s">
        <v>415</v>
      </c>
      <c r="H2734" s="70">
        <v>6</v>
      </c>
      <c r="I2734" s="70"/>
      <c r="J2734" s="70"/>
      <c r="K2734" s="71">
        <v>388125.00000000105</v>
      </c>
      <c r="L2734" s="6" t="s">
        <v>516</v>
      </c>
      <c r="M2734" s="6" t="s">
        <v>517</v>
      </c>
      <c r="N2734" s="6">
        <v>1</v>
      </c>
      <c r="O2734" s="6"/>
      <c r="P2734" s="6"/>
    </row>
    <row r="2735" spans="1:16" ht="15.75" customHeight="1" x14ac:dyDescent="0.3">
      <c r="A2735" s="49">
        <v>2732</v>
      </c>
      <c r="B2735" s="75" t="s">
        <v>535</v>
      </c>
      <c r="C2735" s="75" t="s">
        <v>138</v>
      </c>
      <c r="D2735" s="78" t="s">
        <v>100</v>
      </c>
      <c r="E2735" s="78" t="s">
        <v>2187</v>
      </c>
      <c r="F2735" s="68">
        <v>45939</v>
      </c>
      <c r="G2735" s="69" t="s">
        <v>415</v>
      </c>
      <c r="H2735" s="70">
        <v>6</v>
      </c>
      <c r="I2735" s="70"/>
      <c r="J2735" s="70"/>
      <c r="K2735" s="71">
        <v>365624.9999999993</v>
      </c>
      <c r="L2735" s="6" t="s">
        <v>516</v>
      </c>
      <c r="M2735" s="6" t="s">
        <v>517</v>
      </c>
      <c r="N2735" s="6">
        <v>0</v>
      </c>
      <c r="O2735" s="6"/>
      <c r="P2735" s="6"/>
    </row>
    <row r="2736" spans="1:16" ht="15.75" customHeight="1" x14ac:dyDescent="0.3">
      <c r="A2736" s="49">
        <v>2733</v>
      </c>
      <c r="B2736" s="75" t="s">
        <v>535</v>
      </c>
      <c r="C2736" s="75" t="s">
        <v>129</v>
      </c>
      <c r="D2736" s="78" t="s">
        <v>102</v>
      </c>
      <c r="E2736" s="78" t="s">
        <v>2188</v>
      </c>
      <c r="F2736" s="68">
        <v>45939</v>
      </c>
      <c r="G2736" s="69" t="s">
        <v>415</v>
      </c>
      <c r="H2736" s="70">
        <v>5</v>
      </c>
      <c r="I2736" s="70"/>
      <c r="J2736" s="70"/>
      <c r="K2736" s="71">
        <v>203124.99999999959</v>
      </c>
      <c r="L2736" s="6" t="s">
        <v>509</v>
      </c>
      <c r="M2736" s="6" t="s">
        <v>1677</v>
      </c>
      <c r="N2736" s="6">
        <v>1</v>
      </c>
      <c r="O2736" s="6"/>
      <c r="P2736" s="6"/>
    </row>
    <row r="2737" spans="1:16" ht="15.75" customHeight="1" x14ac:dyDescent="0.3">
      <c r="A2737" s="49">
        <v>2734</v>
      </c>
      <c r="B2737" s="75" t="s">
        <v>535</v>
      </c>
      <c r="C2737" s="75" t="s">
        <v>138</v>
      </c>
      <c r="D2737" s="78" t="s">
        <v>100</v>
      </c>
      <c r="E2737" s="78" t="s">
        <v>2189</v>
      </c>
      <c r="F2737" s="68">
        <v>45939</v>
      </c>
      <c r="G2737" s="69" t="s">
        <v>415</v>
      </c>
      <c r="H2737" s="70">
        <v>0.5</v>
      </c>
      <c r="I2737" s="70"/>
      <c r="J2737" s="70"/>
      <c r="K2737" s="71">
        <v>30468.749999999942</v>
      </c>
      <c r="L2737" s="6" t="s">
        <v>680</v>
      </c>
      <c r="M2737" s="6" t="s">
        <v>514</v>
      </c>
      <c r="N2737" s="6">
        <v>3</v>
      </c>
      <c r="O2737" s="6"/>
      <c r="P2737" s="6"/>
    </row>
    <row r="2738" spans="1:16" ht="15.75" customHeight="1" x14ac:dyDescent="0.3">
      <c r="A2738" s="49">
        <v>2735</v>
      </c>
      <c r="B2738" s="75" t="s">
        <v>499</v>
      </c>
      <c r="C2738" s="75" t="s">
        <v>105</v>
      </c>
      <c r="D2738" s="78" t="s">
        <v>102</v>
      </c>
      <c r="E2738" s="78" t="s">
        <v>2190</v>
      </c>
      <c r="F2738" s="68">
        <v>45939</v>
      </c>
      <c r="G2738" s="69" t="s">
        <v>415</v>
      </c>
      <c r="H2738" s="70">
        <v>16</v>
      </c>
      <c r="I2738" s="70"/>
      <c r="J2738" s="70"/>
      <c r="K2738" s="71">
        <v>85333.333333333256</v>
      </c>
      <c r="L2738" s="6" t="s">
        <v>507</v>
      </c>
      <c r="M2738" s="6" t="s">
        <v>505</v>
      </c>
      <c r="N2738" s="6">
        <v>1</v>
      </c>
      <c r="O2738" s="6"/>
      <c r="P2738" s="6"/>
    </row>
    <row r="2739" spans="1:16" ht="15.75" customHeight="1" x14ac:dyDescent="0.3">
      <c r="A2739" s="49">
        <v>2736</v>
      </c>
      <c r="B2739" s="75" t="s">
        <v>499</v>
      </c>
      <c r="C2739" s="75" t="s">
        <v>202</v>
      </c>
      <c r="D2739" s="78" t="s">
        <v>100</v>
      </c>
      <c r="E2739" s="78" t="s">
        <v>2191</v>
      </c>
      <c r="F2739" s="68">
        <v>45939</v>
      </c>
      <c r="G2739" s="69" t="s">
        <v>456</v>
      </c>
      <c r="H2739" s="70">
        <v>24</v>
      </c>
      <c r="I2739" s="70"/>
      <c r="J2739" s="70"/>
      <c r="K2739" s="71">
        <v>79999.999999999927</v>
      </c>
      <c r="L2739" s="6" t="s">
        <v>680</v>
      </c>
      <c r="M2739" s="6" t="s">
        <v>505</v>
      </c>
      <c r="N2739" s="6">
        <v>1</v>
      </c>
      <c r="O2739" s="6"/>
      <c r="P2739" s="6"/>
    </row>
    <row r="2740" spans="1:16" ht="15.75" customHeight="1" x14ac:dyDescent="0.3">
      <c r="A2740" s="49">
        <v>2737</v>
      </c>
      <c r="B2740" s="75" t="s">
        <v>499</v>
      </c>
      <c r="C2740" s="75" t="s">
        <v>84</v>
      </c>
      <c r="D2740" s="78" t="s">
        <v>79</v>
      </c>
      <c r="E2740" s="78" t="s">
        <v>2192</v>
      </c>
      <c r="F2740" s="68">
        <v>45939</v>
      </c>
      <c r="G2740" s="69" t="s">
        <v>443</v>
      </c>
      <c r="H2740" s="70">
        <v>20</v>
      </c>
      <c r="I2740" s="70"/>
      <c r="J2740" s="70"/>
      <c r="K2740" s="71">
        <v>93333.333333333241</v>
      </c>
      <c r="L2740" s="6" t="s">
        <v>516</v>
      </c>
      <c r="M2740" s="6" t="s">
        <v>517</v>
      </c>
      <c r="N2740" s="6">
        <v>0</v>
      </c>
      <c r="O2740" s="6"/>
      <c r="P2740" s="6"/>
    </row>
    <row r="2741" spans="1:16" ht="15.75" customHeight="1" x14ac:dyDescent="0.3">
      <c r="A2741" s="49">
        <v>2738</v>
      </c>
      <c r="B2741" s="75" t="s">
        <v>499</v>
      </c>
      <c r="C2741" s="75" t="s">
        <v>84</v>
      </c>
      <c r="D2741" s="78" t="s">
        <v>79</v>
      </c>
      <c r="E2741" s="78" t="s">
        <v>2192</v>
      </c>
      <c r="F2741" s="68">
        <v>45939</v>
      </c>
      <c r="G2741" s="69" t="s">
        <v>450</v>
      </c>
      <c r="H2741" s="70">
        <v>20</v>
      </c>
      <c r="I2741" s="70"/>
      <c r="J2741" s="70"/>
      <c r="K2741" s="71">
        <v>39999.999999999964</v>
      </c>
      <c r="L2741" s="6" t="s">
        <v>516</v>
      </c>
      <c r="M2741" s="6" t="s">
        <v>517</v>
      </c>
      <c r="N2741" s="6">
        <v>0</v>
      </c>
      <c r="O2741" s="6"/>
      <c r="P2741" s="6"/>
    </row>
    <row r="2742" spans="1:16" ht="15.75" customHeight="1" x14ac:dyDescent="0.3">
      <c r="A2742" s="49">
        <v>2739</v>
      </c>
      <c r="B2742" s="75" t="s">
        <v>499</v>
      </c>
      <c r="C2742" s="75" t="s">
        <v>138</v>
      </c>
      <c r="D2742" s="78" t="s">
        <v>100</v>
      </c>
      <c r="E2742" s="78" t="s">
        <v>2193</v>
      </c>
      <c r="F2742" s="68">
        <v>45939</v>
      </c>
      <c r="G2742" s="69" t="s">
        <v>415</v>
      </c>
      <c r="H2742" s="70">
        <v>6</v>
      </c>
      <c r="I2742" s="70"/>
      <c r="J2742" s="70"/>
      <c r="K2742" s="71">
        <v>359999.99999999965</v>
      </c>
      <c r="L2742" s="6" t="s">
        <v>516</v>
      </c>
      <c r="M2742" s="6" t="s">
        <v>517</v>
      </c>
      <c r="N2742" s="6">
        <v>0</v>
      </c>
      <c r="O2742" s="6"/>
      <c r="P2742" s="6"/>
    </row>
    <row r="2743" spans="1:16" ht="15.75" customHeight="1" x14ac:dyDescent="0.3">
      <c r="A2743" s="49">
        <v>2740</v>
      </c>
      <c r="B2743" s="75" t="s">
        <v>459</v>
      </c>
      <c r="C2743" s="75" t="s">
        <v>138</v>
      </c>
      <c r="D2743" s="78" t="s">
        <v>100</v>
      </c>
      <c r="E2743" s="78" t="s">
        <v>2194</v>
      </c>
      <c r="F2743" s="68">
        <v>45938</v>
      </c>
      <c r="G2743" s="69" t="s">
        <v>415</v>
      </c>
      <c r="H2743" s="70">
        <v>2</v>
      </c>
      <c r="I2743" s="70"/>
      <c r="J2743" s="70"/>
      <c r="K2743" s="71">
        <v>127500.00000000048</v>
      </c>
      <c r="L2743" s="6" t="s">
        <v>513</v>
      </c>
      <c r="M2743" s="6" t="s">
        <v>531</v>
      </c>
      <c r="N2743" s="6">
        <v>0</v>
      </c>
      <c r="O2743" s="6"/>
      <c r="P2743" s="6"/>
    </row>
    <row r="2744" spans="1:16" ht="15.75" customHeight="1" x14ac:dyDescent="0.3">
      <c r="A2744" s="49">
        <v>2741</v>
      </c>
      <c r="B2744" s="75" t="s">
        <v>459</v>
      </c>
      <c r="C2744" s="75" t="s">
        <v>138</v>
      </c>
      <c r="D2744" s="78" t="s">
        <v>100</v>
      </c>
      <c r="E2744" s="78" t="s">
        <v>2194</v>
      </c>
      <c r="F2744" s="68">
        <v>45938</v>
      </c>
      <c r="G2744" s="69" t="s">
        <v>415</v>
      </c>
      <c r="H2744" s="70">
        <v>20</v>
      </c>
      <c r="I2744" s="70"/>
      <c r="J2744" s="70"/>
      <c r="K2744" s="71">
        <v>1275000.0000000049</v>
      </c>
      <c r="L2744" s="6" t="s">
        <v>713</v>
      </c>
      <c r="M2744" s="6" t="s">
        <v>917</v>
      </c>
      <c r="N2744" s="6">
        <v>0</v>
      </c>
      <c r="O2744" s="6"/>
      <c r="P2744" s="6"/>
    </row>
    <row r="2745" spans="1:16" ht="15.75" customHeight="1" x14ac:dyDescent="0.3">
      <c r="A2745" s="49">
        <v>2742</v>
      </c>
      <c r="B2745" s="75" t="s">
        <v>459</v>
      </c>
      <c r="C2745" s="75" t="s">
        <v>138</v>
      </c>
      <c r="D2745" s="78" t="s">
        <v>100</v>
      </c>
      <c r="E2745" s="78" t="s">
        <v>2194</v>
      </c>
      <c r="F2745" s="68">
        <v>45938</v>
      </c>
      <c r="G2745" s="69" t="s">
        <v>415</v>
      </c>
      <c r="H2745" s="70">
        <v>4</v>
      </c>
      <c r="I2745" s="70"/>
      <c r="J2745" s="70"/>
      <c r="K2745" s="71">
        <v>255000.00000000096</v>
      </c>
      <c r="L2745" s="6" t="s">
        <v>713</v>
      </c>
      <c r="M2745" s="6" t="s">
        <v>917</v>
      </c>
      <c r="N2745" s="6">
        <v>0</v>
      </c>
      <c r="O2745" s="6"/>
      <c r="P2745" s="6"/>
    </row>
    <row r="2746" spans="1:16" ht="15.75" customHeight="1" x14ac:dyDescent="0.3">
      <c r="A2746" s="49">
        <v>2743</v>
      </c>
      <c r="B2746" s="75" t="s">
        <v>459</v>
      </c>
      <c r="C2746" s="75" t="s">
        <v>138</v>
      </c>
      <c r="D2746" s="78" t="s">
        <v>100</v>
      </c>
      <c r="E2746" s="78" t="s">
        <v>2194</v>
      </c>
      <c r="F2746" s="68">
        <v>45939</v>
      </c>
      <c r="G2746" s="69" t="s">
        <v>415</v>
      </c>
      <c r="H2746" s="70">
        <v>7</v>
      </c>
      <c r="I2746" s="70"/>
      <c r="J2746" s="70"/>
      <c r="K2746" s="71">
        <v>446250.00000000169</v>
      </c>
      <c r="L2746" s="6" t="s">
        <v>713</v>
      </c>
      <c r="M2746" s="6" t="s">
        <v>917</v>
      </c>
      <c r="N2746" s="6">
        <v>22</v>
      </c>
      <c r="O2746" s="6"/>
      <c r="P2746" s="6"/>
    </row>
    <row r="2747" spans="1:16" ht="15.75" customHeight="1" x14ac:dyDescent="0.3">
      <c r="A2747" s="49">
        <v>2744</v>
      </c>
      <c r="B2747" s="75" t="s">
        <v>459</v>
      </c>
      <c r="C2747" s="75" t="s">
        <v>138</v>
      </c>
      <c r="D2747" s="78" t="s">
        <v>100</v>
      </c>
      <c r="E2747" s="78" t="s">
        <v>2194</v>
      </c>
      <c r="F2747" s="68">
        <v>45939</v>
      </c>
      <c r="G2747" s="69" t="s">
        <v>415</v>
      </c>
      <c r="H2747" s="70">
        <v>6</v>
      </c>
      <c r="I2747" s="70"/>
      <c r="J2747" s="70"/>
      <c r="K2747" s="71">
        <v>382500.00000000146</v>
      </c>
      <c r="L2747" s="6" t="s">
        <v>713</v>
      </c>
      <c r="M2747" s="6" t="s">
        <v>917</v>
      </c>
      <c r="N2747" s="6">
        <v>0</v>
      </c>
      <c r="O2747" s="6"/>
      <c r="P2747" s="6"/>
    </row>
    <row r="2748" spans="1:16" ht="15.75" customHeight="1" x14ac:dyDescent="0.3">
      <c r="A2748" s="49">
        <v>2745</v>
      </c>
      <c r="B2748" s="75" t="s">
        <v>482</v>
      </c>
      <c r="C2748" s="75" t="s">
        <v>146</v>
      </c>
      <c r="D2748" s="78" t="s">
        <v>100</v>
      </c>
      <c r="E2748" s="78" t="s">
        <v>2195</v>
      </c>
      <c r="F2748" s="68">
        <v>45939</v>
      </c>
      <c r="G2748" s="69" t="s">
        <v>451</v>
      </c>
      <c r="H2748" s="70">
        <v>1.5</v>
      </c>
      <c r="I2748" s="70"/>
      <c r="J2748" s="70"/>
      <c r="K2748" s="71">
        <v>251249.99999999904</v>
      </c>
      <c r="L2748" s="6" t="s">
        <v>713</v>
      </c>
      <c r="M2748" s="6" t="s">
        <v>593</v>
      </c>
      <c r="N2748" s="6">
        <v>0</v>
      </c>
      <c r="O2748" s="6"/>
      <c r="P2748" s="6"/>
    </row>
    <row r="2749" spans="1:16" ht="15.75" customHeight="1" x14ac:dyDescent="0.3">
      <c r="A2749" s="49">
        <v>2746</v>
      </c>
      <c r="B2749" s="75" t="s">
        <v>501</v>
      </c>
      <c r="C2749" s="75" t="s">
        <v>595</v>
      </c>
      <c r="D2749" s="78" t="s">
        <v>102</v>
      </c>
      <c r="E2749" s="78" t="s">
        <v>2196</v>
      </c>
      <c r="F2749" s="68">
        <v>45939</v>
      </c>
      <c r="G2749" s="69" t="s">
        <v>415</v>
      </c>
      <c r="H2749" s="70">
        <v>11</v>
      </c>
      <c r="I2749" s="70"/>
      <c r="J2749" s="70"/>
      <c r="K2749" s="71">
        <v>58666.666666666606</v>
      </c>
      <c r="L2749" s="6" t="s">
        <v>696</v>
      </c>
      <c r="M2749" s="6" t="s">
        <v>505</v>
      </c>
      <c r="N2749" s="6">
        <v>1</v>
      </c>
      <c r="O2749" s="6"/>
      <c r="P2749" s="6"/>
    </row>
    <row r="2750" spans="1:16" ht="15.75" customHeight="1" x14ac:dyDescent="0.3">
      <c r="A2750" s="49">
        <v>2747</v>
      </c>
      <c r="B2750" s="75" t="s">
        <v>501</v>
      </c>
      <c r="C2750" s="75" t="s">
        <v>104</v>
      </c>
      <c r="D2750" s="78" t="s">
        <v>102</v>
      </c>
      <c r="E2750" s="78" t="s">
        <v>2197</v>
      </c>
      <c r="F2750" s="68">
        <v>45939</v>
      </c>
      <c r="G2750" s="69" t="s">
        <v>415</v>
      </c>
      <c r="H2750" s="70">
        <v>15</v>
      </c>
      <c r="I2750" s="70"/>
      <c r="J2750" s="70"/>
      <c r="K2750" s="71">
        <v>79999.999999999927</v>
      </c>
      <c r="L2750" s="6" t="s">
        <v>696</v>
      </c>
      <c r="M2750" s="6" t="s">
        <v>505</v>
      </c>
      <c r="N2750" s="6">
        <v>1</v>
      </c>
      <c r="O2750" s="6"/>
      <c r="P2750" s="6"/>
    </row>
    <row r="2751" spans="1:16" ht="15.75" customHeight="1" x14ac:dyDescent="0.3">
      <c r="A2751" s="49">
        <v>2748</v>
      </c>
      <c r="B2751" s="75" t="s">
        <v>501</v>
      </c>
      <c r="C2751" s="75" t="s">
        <v>106</v>
      </c>
      <c r="D2751" s="78" t="s">
        <v>102</v>
      </c>
      <c r="E2751" s="78" t="s">
        <v>2198</v>
      </c>
      <c r="F2751" s="68">
        <v>45939</v>
      </c>
      <c r="G2751" s="69" t="s">
        <v>415</v>
      </c>
      <c r="H2751" s="70">
        <v>23</v>
      </c>
      <c r="I2751" s="70"/>
      <c r="J2751" s="70"/>
      <c r="K2751" s="71">
        <v>122666.66666666654</v>
      </c>
      <c r="L2751" s="6" t="s">
        <v>696</v>
      </c>
      <c r="M2751" s="6" t="s">
        <v>505</v>
      </c>
      <c r="N2751" s="6">
        <v>0</v>
      </c>
      <c r="O2751" s="6"/>
      <c r="P2751" s="6"/>
    </row>
    <row r="2752" spans="1:16" ht="15.75" customHeight="1" x14ac:dyDescent="0.3">
      <c r="A2752" s="49">
        <v>2749</v>
      </c>
      <c r="B2752" s="75" t="s">
        <v>501</v>
      </c>
      <c r="C2752" s="75" t="s">
        <v>138</v>
      </c>
      <c r="D2752" s="78" t="s">
        <v>100</v>
      </c>
      <c r="E2752" s="78" t="s">
        <v>2199</v>
      </c>
      <c r="F2752" s="68">
        <v>45939</v>
      </c>
      <c r="G2752" s="69" t="s">
        <v>415</v>
      </c>
      <c r="H2752" s="70">
        <v>6</v>
      </c>
      <c r="I2752" s="70"/>
      <c r="J2752" s="70"/>
      <c r="K2752" s="71">
        <v>359999.99999999965</v>
      </c>
      <c r="L2752" s="6" t="s">
        <v>543</v>
      </c>
      <c r="M2752" s="6" t="s">
        <v>517</v>
      </c>
      <c r="N2752" s="6">
        <v>0</v>
      </c>
      <c r="O2752" s="6"/>
      <c r="P2752" s="6"/>
    </row>
    <row r="2753" spans="1:16" ht="15.75" customHeight="1" x14ac:dyDescent="0.3">
      <c r="A2753" s="49">
        <v>2750</v>
      </c>
      <c r="B2753" s="75" t="s">
        <v>444</v>
      </c>
      <c r="C2753" s="75" t="s">
        <v>138</v>
      </c>
      <c r="D2753" s="78" t="s">
        <v>100</v>
      </c>
      <c r="E2753" s="78" t="s">
        <v>2200</v>
      </c>
      <c r="F2753" s="68">
        <v>45939</v>
      </c>
      <c r="G2753" s="69" t="s">
        <v>415</v>
      </c>
      <c r="H2753" s="70">
        <v>2</v>
      </c>
      <c r="I2753" s="70"/>
      <c r="J2753" s="70"/>
      <c r="K2753" s="71">
        <v>129375.00000000036</v>
      </c>
      <c r="L2753" s="6" t="s">
        <v>543</v>
      </c>
      <c r="M2753" s="6" t="s">
        <v>517</v>
      </c>
      <c r="N2753" s="6">
        <v>0</v>
      </c>
      <c r="O2753" s="6"/>
      <c r="P2753" s="6"/>
    </row>
    <row r="2754" spans="1:16" ht="15.75" customHeight="1" x14ac:dyDescent="0.3">
      <c r="A2754" s="49">
        <v>2751</v>
      </c>
      <c r="B2754" s="75" t="s">
        <v>413</v>
      </c>
      <c r="C2754" s="75" t="s">
        <v>55</v>
      </c>
      <c r="D2754" s="78" t="s">
        <v>53</v>
      </c>
      <c r="E2754" s="78" t="s">
        <v>2201</v>
      </c>
      <c r="F2754" s="68">
        <v>45939</v>
      </c>
      <c r="G2754" s="69" t="s">
        <v>414</v>
      </c>
      <c r="H2754" s="70">
        <v>7.5</v>
      </c>
      <c r="I2754" s="70"/>
      <c r="J2754" s="70"/>
      <c r="K2754" s="71">
        <v>309374.99999999913</v>
      </c>
      <c r="L2754" s="6" t="s">
        <v>509</v>
      </c>
      <c r="M2754" s="6" t="s">
        <v>1677</v>
      </c>
      <c r="N2754" s="6">
        <v>0</v>
      </c>
      <c r="O2754" s="6"/>
      <c r="P2754" s="6"/>
    </row>
    <row r="2755" spans="1:16" ht="15.75" customHeight="1" x14ac:dyDescent="0.3">
      <c r="A2755" s="49">
        <v>2752</v>
      </c>
      <c r="B2755" s="75" t="s">
        <v>413</v>
      </c>
      <c r="C2755" s="75" t="s">
        <v>138</v>
      </c>
      <c r="D2755" s="78" t="s">
        <v>100</v>
      </c>
      <c r="E2755" s="78" t="s">
        <v>2202</v>
      </c>
      <c r="F2755" s="68">
        <v>45939</v>
      </c>
      <c r="G2755" s="69" t="s">
        <v>415</v>
      </c>
      <c r="H2755" s="70">
        <v>1</v>
      </c>
      <c r="I2755" s="70"/>
      <c r="J2755" s="70"/>
      <c r="K2755" s="71">
        <v>61874.999999999818</v>
      </c>
      <c r="L2755" s="6" t="s">
        <v>554</v>
      </c>
      <c r="M2755" s="6" t="s">
        <v>517</v>
      </c>
      <c r="N2755" s="6">
        <v>0</v>
      </c>
      <c r="O2755" s="6"/>
      <c r="P2755" s="6"/>
    </row>
    <row r="2756" spans="1:16" ht="15.75" customHeight="1" x14ac:dyDescent="0.3">
      <c r="A2756" s="49">
        <v>2753</v>
      </c>
      <c r="B2756" s="75" t="s">
        <v>463</v>
      </c>
      <c r="C2756" s="75" t="s">
        <v>129</v>
      </c>
      <c r="D2756" s="78" t="s">
        <v>102</v>
      </c>
      <c r="E2756" s="78" t="s">
        <v>2203</v>
      </c>
      <c r="F2756" s="68">
        <v>45939</v>
      </c>
      <c r="G2756" s="69" t="s">
        <v>415</v>
      </c>
      <c r="H2756" s="70">
        <v>5</v>
      </c>
      <c r="I2756" s="70"/>
      <c r="J2756" s="70"/>
      <c r="K2756" s="71">
        <v>209374.99999999921</v>
      </c>
      <c r="L2756" s="6" t="s">
        <v>526</v>
      </c>
      <c r="M2756" s="6" t="s">
        <v>1677</v>
      </c>
      <c r="N2756" s="6">
        <v>0</v>
      </c>
      <c r="O2756" s="6"/>
      <c r="P2756" s="6"/>
    </row>
    <row r="2757" spans="1:16" ht="15.75" customHeight="1" x14ac:dyDescent="0.3">
      <c r="A2757" s="49">
        <v>2754</v>
      </c>
      <c r="B2757" s="75" t="s">
        <v>463</v>
      </c>
      <c r="C2757" s="75" t="s">
        <v>117</v>
      </c>
      <c r="D2757" s="78" t="s">
        <v>102</v>
      </c>
      <c r="E2757" s="78" t="s">
        <v>2204</v>
      </c>
      <c r="F2757" s="68">
        <v>45939</v>
      </c>
      <c r="G2757" s="69" t="s">
        <v>415</v>
      </c>
      <c r="H2757" s="70">
        <v>3</v>
      </c>
      <c r="I2757" s="70"/>
      <c r="J2757" s="70"/>
      <c r="K2757" s="71">
        <v>157031.24999999939</v>
      </c>
      <c r="L2757" s="6" t="s">
        <v>526</v>
      </c>
      <c r="M2757" s="6" t="s">
        <v>505</v>
      </c>
      <c r="N2757" s="6">
        <v>1</v>
      </c>
      <c r="O2757" s="6"/>
      <c r="P2757" s="6"/>
    </row>
    <row r="2758" spans="1:16" ht="15.75" customHeight="1" x14ac:dyDescent="0.3">
      <c r="A2758" s="49">
        <v>2755</v>
      </c>
      <c r="B2758" s="75" t="s">
        <v>471</v>
      </c>
      <c r="C2758" s="75" t="s">
        <v>86</v>
      </c>
      <c r="D2758" s="78" t="s">
        <v>79</v>
      </c>
      <c r="E2758" s="78" t="s">
        <v>2205</v>
      </c>
      <c r="F2758" s="68">
        <v>45939</v>
      </c>
      <c r="G2758" s="69" t="s">
        <v>433</v>
      </c>
      <c r="H2758" s="70">
        <v>3</v>
      </c>
      <c r="I2758" s="70"/>
      <c r="J2758" s="70"/>
      <c r="K2758" s="71">
        <v>21562.500000000058</v>
      </c>
      <c r="L2758" s="6" t="s">
        <v>516</v>
      </c>
      <c r="M2758" s="6" t="s">
        <v>517</v>
      </c>
      <c r="N2758" s="6">
        <v>0</v>
      </c>
      <c r="O2758" s="6"/>
      <c r="P2758" s="6"/>
    </row>
    <row r="2759" spans="1:16" ht="15.75" customHeight="1" x14ac:dyDescent="0.3">
      <c r="A2759" s="49">
        <v>2756</v>
      </c>
      <c r="B2759" s="75" t="s">
        <v>471</v>
      </c>
      <c r="C2759" s="75" t="s">
        <v>88</v>
      </c>
      <c r="D2759" s="78" t="s">
        <v>79</v>
      </c>
      <c r="E2759" s="78" t="s">
        <v>2206</v>
      </c>
      <c r="F2759" s="68">
        <v>45939</v>
      </c>
      <c r="G2759" s="69" t="s">
        <v>433</v>
      </c>
      <c r="H2759" s="70">
        <v>1</v>
      </c>
      <c r="I2759" s="70"/>
      <c r="J2759" s="70"/>
      <c r="K2759" s="71">
        <v>7187.50000000002</v>
      </c>
      <c r="L2759" s="6" t="s">
        <v>516</v>
      </c>
      <c r="M2759" s="6" t="s">
        <v>517</v>
      </c>
      <c r="N2759" s="6">
        <v>0</v>
      </c>
      <c r="O2759" s="6"/>
      <c r="P2759" s="6"/>
    </row>
    <row r="2760" spans="1:16" ht="15.75" customHeight="1" x14ac:dyDescent="0.3">
      <c r="A2760" s="49">
        <v>2757</v>
      </c>
      <c r="B2760" s="75" t="s">
        <v>471</v>
      </c>
      <c r="C2760" s="75" t="s">
        <v>138</v>
      </c>
      <c r="D2760" s="78" t="s">
        <v>100</v>
      </c>
      <c r="E2760" s="78" t="s">
        <v>2207</v>
      </c>
      <c r="F2760" s="68">
        <v>45939</v>
      </c>
      <c r="G2760" s="69" t="s">
        <v>415</v>
      </c>
      <c r="H2760" s="70">
        <v>6</v>
      </c>
      <c r="I2760" s="70"/>
      <c r="J2760" s="70"/>
      <c r="K2760" s="71">
        <v>388125.00000000105</v>
      </c>
      <c r="L2760" s="6" t="s">
        <v>516</v>
      </c>
      <c r="M2760" s="6" t="s">
        <v>517</v>
      </c>
      <c r="N2760" s="6">
        <v>0</v>
      </c>
      <c r="O2760" s="6"/>
      <c r="P2760" s="6"/>
    </row>
    <row r="2761" spans="1:16" ht="15.75" customHeight="1" x14ac:dyDescent="0.3">
      <c r="A2761" s="49">
        <v>2758</v>
      </c>
      <c r="B2761" s="75" t="s">
        <v>471</v>
      </c>
      <c r="C2761" s="75" t="s">
        <v>138</v>
      </c>
      <c r="D2761" s="78" t="s">
        <v>100</v>
      </c>
      <c r="E2761" s="78" t="s">
        <v>2207</v>
      </c>
      <c r="F2761" s="68">
        <v>45939</v>
      </c>
      <c r="G2761" s="69" t="s">
        <v>415</v>
      </c>
      <c r="H2761" s="70">
        <v>3</v>
      </c>
      <c r="I2761" s="70"/>
      <c r="J2761" s="70"/>
      <c r="K2761" s="71">
        <v>194062.50000000052</v>
      </c>
      <c r="L2761" s="6" t="s">
        <v>680</v>
      </c>
      <c r="M2761" s="6" t="s">
        <v>505</v>
      </c>
      <c r="N2761" s="6">
        <v>5</v>
      </c>
      <c r="O2761" s="6"/>
      <c r="P2761" s="6"/>
    </row>
    <row r="2762" spans="1:16" ht="15.75" customHeight="1" x14ac:dyDescent="0.3">
      <c r="A2762" s="49">
        <v>2759</v>
      </c>
      <c r="B2762" s="75" t="s">
        <v>474</v>
      </c>
      <c r="C2762" s="75" t="s">
        <v>146</v>
      </c>
      <c r="D2762" s="78" t="s">
        <v>100</v>
      </c>
      <c r="E2762" s="78" t="s">
        <v>2208</v>
      </c>
      <c r="F2762" s="68">
        <v>45939</v>
      </c>
      <c r="G2762" s="69" t="s">
        <v>451</v>
      </c>
      <c r="H2762" s="70">
        <v>0.5</v>
      </c>
      <c r="I2762" s="70"/>
      <c r="J2762" s="70"/>
      <c r="K2762" s="71">
        <v>87500.00000000016</v>
      </c>
      <c r="L2762" s="6" t="s">
        <v>576</v>
      </c>
      <c r="M2762" s="6" t="s">
        <v>531</v>
      </c>
      <c r="N2762" s="6">
        <v>0</v>
      </c>
      <c r="O2762" s="6"/>
      <c r="P2762" s="6"/>
    </row>
    <row r="2763" spans="1:16" ht="15.75" customHeight="1" x14ac:dyDescent="0.3">
      <c r="A2763" s="49">
        <v>2760</v>
      </c>
      <c r="B2763" s="75" t="s">
        <v>474</v>
      </c>
      <c r="C2763" s="75" t="s">
        <v>164</v>
      </c>
      <c r="D2763" s="78" t="s">
        <v>100</v>
      </c>
      <c r="E2763" s="78" t="s">
        <v>2209</v>
      </c>
      <c r="F2763" s="68">
        <v>45939</v>
      </c>
      <c r="G2763" s="69" t="s">
        <v>415</v>
      </c>
      <c r="H2763" s="70">
        <v>1</v>
      </c>
      <c r="I2763" s="70"/>
      <c r="J2763" s="70"/>
      <c r="K2763" s="71">
        <v>525000.00000000093</v>
      </c>
      <c r="L2763" s="6" t="s">
        <v>530</v>
      </c>
      <c r="M2763" s="6" t="s">
        <v>593</v>
      </c>
      <c r="N2763" s="6">
        <v>0</v>
      </c>
      <c r="O2763" s="6"/>
      <c r="P2763" s="6"/>
    </row>
    <row r="2764" spans="1:16" ht="15.75" customHeight="1" x14ac:dyDescent="0.3">
      <c r="A2764" s="49">
        <v>2761</v>
      </c>
      <c r="B2764" s="75" t="s">
        <v>430</v>
      </c>
      <c r="C2764" s="75" t="s">
        <v>138</v>
      </c>
      <c r="D2764" s="78" t="s">
        <v>100</v>
      </c>
      <c r="E2764" s="78" t="s">
        <v>2210</v>
      </c>
      <c r="F2764" s="68">
        <v>45939</v>
      </c>
      <c r="G2764" s="69" t="s">
        <v>415</v>
      </c>
      <c r="H2764" s="70">
        <v>1</v>
      </c>
      <c r="I2764" s="70"/>
      <c r="J2764" s="70"/>
      <c r="K2764" s="71">
        <v>58125.000000000058</v>
      </c>
      <c r="L2764" s="6" t="s">
        <v>554</v>
      </c>
      <c r="M2764" s="6" t="s">
        <v>517</v>
      </c>
      <c r="N2764" s="6">
        <v>0</v>
      </c>
      <c r="O2764" s="6"/>
      <c r="P2764" s="6"/>
    </row>
    <row r="2765" spans="1:16" ht="15.75" customHeight="1" x14ac:dyDescent="0.3">
      <c r="A2765" s="49">
        <v>2762</v>
      </c>
      <c r="B2765" s="75" t="s">
        <v>430</v>
      </c>
      <c r="C2765" s="75" t="s">
        <v>595</v>
      </c>
      <c r="D2765" s="78" t="s">
        <v>102</v>
      </c>
      <c r="E2765" s="78" t="s">
        <v>2211</v>
      </c>
      <c r="F2765" s="68">
        <v>45939</v>
      </c>
      <c r="G2765" s="69" t="s">
        <v>415</v>
      </c>
      <c r="H2765" s="70">
        <v>34</v>
      </c>
      <c r="I2765" s="70"/>
      <c r="J2765" s="70"/>
      <c r="K2765" s="71">
        <v>175666.66666666686</v>
      </c>
      <c r="L2765" s="6" t="s">
        <v>507</v>
      </c>
      <c r="M2765" s="6" t="s">
        <v>505</v>
      </c>
      <c r="N2765" s="6">
        <v>2</v>
      </c>
      <c r="O2765" s="6"/>
      <c r="P2765" s="6"/>
    </row>
    <row r="2766" spans="1:16" ht="15.75" customHeight="1" x14ac:dyDescent="0.3">
      <c r="A2766" s="49">
        <v>2763</v>
      </c>
      <c r="B2766" s="75" t="s">
        <v>430</v>
      </c>
      <c r="C2766" s="75" t="s">
        <v>104</v>
      </c>
      <c r="D2766" s="78" t="s">
        <v>102</v>
      </c>
      <c r="E2766" s="78" t="s">
        <v>2212</v>
      </c>
      <c r="F2766" s="68">
        <v>45939</v>
      </c>
      <c r="G2766" s="69" t="s">
        <v>415</v>
      </c>
      <c r="H2766" s="70">
        <v>20</v>
      </c>
      <c r="I2766" s="70"/>
      <c r="J2766" s="70"/>
      <c r="K2766" s="71">
        <v>103333.33333333344</v>
      </c>
      <c r="L2766" s="6" t="s">
        <v>507</v>
      </c>
      <c r="M2766" s="6" t="s">
        <v>505</v>
      </c>
      <c r="N2766" s="6">
        <v>1</v>
      </c>
      <c r="O2766" s="6"/>
      <c r="P2766" s="6"/>
    </row>
    <row r="2767" spans="1:16" ht="15.75" customHeight="1" x14ac:dyDescent="0.3">
      <c r="A2767" s="49">
        <v>2764</v>
      </c>
      <c r="B2767" s="75" t="s">
        <v>497</v>
      </c>
      <c r="C2767" s="75" t="s">
        <v>55</v>
      </c>
      <c r="D2767" s="78" t="s">
        <v>53</v>
      </c>
      <c r="E2767" s="78" t="s">
        <v>2213</v>
      </c>
      <c r="F2767" s="68">
        <v>45940</v>
      </c>
      <c r="G2767" s="69" t="s">
        <v>414</v>
      </c>
      <c r="H2767" s="70">
        <v>1</v>
      </c>
      <c r="I2767" s="70"/>
      <c r="J2767" s="70"/>
      <c r="K2767" s="71">
        <v>43125.000000000116</v>
      </c>
      <c r="L2767" s="6" t="s">
        <v>509</v>
      </c>
      <c r="M2767" s="6" t="s">
        <v>1677</v>
      </c>
      <c r="N2767" s="6">
        <v>1</v>
      </c>
      <c r="O2767" s="6"/>
      <c r="P2767" s="6"/>
    </row>
    <row r="2768" spans="1:16" ht="15.75" customHeight="1" x14ac:dyDescent="0.3">
      <c r="A2768" s="49">
        <v>2765</v>
      </c>
      <c r="B2768" s="75" t="s">
        <v>497</v>
      </c>
      <c r="C2768" s="75" t="s">
        <v>129</v>
      </c>
      <c r="D2768" s="78" t="s">
        <v>102</v>
      </c>
      <c r="E2768" s="78" t="s">
        <v>2214</v>
      </c>
      <c r="F2768" s="68">
        <v>45940</v>
      </c>
      <c r="G2768" s="69" t="s">
        <v>415</v>
      </c>
      <c r="H2768" s="70">
        <v>4</v>
      </c>
      <c r="I2768" s="70"/>
      <c r="J2768" s="70"/>
      <c r="K2768" s="71">
        <v>172500.00000000047</v>
      </c>
      <c r="L2768" s="6" t="s">
        <v>509</v>
      </c>
      <c r="M2768" s="6" t="s">
        <v>1677</v>
      </c>
      <c r="N2768" s="6">
        <v>0</v>
      </c>
      <c r="O2768" s="6"/>
      <c r="P2768" s="6"/>
    </row>
    <row r="2769" spans="1:16" ht="15.75" customHeight="1" x14ac:dyDescent="0.3">
      <c r="A2769" s="49">
        <v>2766</v>
      </c>
      <c r="B2769" s="75" t="s">
        <v>497</v>
      </c>
      <c r="C2769" s="75" t="s">
        <v>502</v>
      </c>
      <c r="D2769" s="78" t="s">
        <v>100</v>
      </c>
      <c r="E2769" s="78" t="s">
        <v>2215</v>
      </c>
      <c r="F2769" s="68">
        <v>45940</v>
      </c>
      <c r="G2769" s="69" t="s">
        <v>426</v>
      </c>
      <c r="H2769" s="70">
        <v>2</v>
      </c>
      <c r="I2769" s="70"/>
      <c r="J2769" s="70"/>
      <c r="K2769" s="71">
        <v>86250.000000000233</v>
      </c>
      <c r="L2769" s="6" t="s">
        <v>516</v>
      </c>
      <c r="M2769" s="6" t="s">
        <v>517</v>
      </c>
      <c r="N2769" s="6">
        <v>0</v>
      </c>
      <c r="O2769" s="6"/>
      <c r="P2769" s="6"/>
    </row>
    <row r="2770" spans="1:16" ht="15.75" customHeight="1" x14ac:dyDescent="0.3">
      <c r="A2770" s="49">
        <v>2767</v>
      </c>
      <c r="B2770" s="75" t="s">
        <v>497</v>
      </c>
      <c r="C2770" s="75" t="s">
        <v>117</v>
      </c>
      <c r="D2770" s="78" t="s">
        <v>102</v>
      </c>
      <c r="E2770" s="78" t="s">
        <v>2216</v>
      </c>
      <c r="F2770" s="68">
        <v>45940</v>
      </c>
      <c r="G2770" s="69" t="s">
        <v>415</v>
      </c>
      <c r="H2770" s="70">
        <v>3</v>
      </c>
      <c r="I2770" s="70"/>
      <c r="J2770" s="70"/>
      <c r="K2770" s="71">
        <v>161718.75000000044</v>
      </c>
      <c r="L2770" s="6" t="s">
        <v>509</v>
      </c>
      <c r="M2770" s="6" t="s">
        <v>505</v>
      </c>
      <c r="N2770" s="6">
        <v>1</v>
      </c>
      <c r="O2770" s="6"/>
      <c r="P2770" s="6"/>
    </row>
    <row r="2771" spans="1:16" ht="15.75" customHeight="1" x14ac:dyDescent="0.3">
      <c r="A2771" s="49">
        <v>2768</v>
      </c>
      <c r="B2771" s="75" t="s">
        <v>501</v>
      </c>
      <c r="C2771" s="75" t="s">
        <v>595</v>
      </c>
      <c r="D2771" s="78" t="s">
        <v>102</v>
      </c>
      <c r="E2771" s="78" t="s">
        <v>2217</v>
      </c>
      <c r="F2771" s="68">
        <v>45940</v>
      </c>
      <c r="G2771" s="69" t="s">
        <v>415</v>
      </c>
      <c r="H2771" s="70">
        <v>13</v>
      </c>
      <c r="I2771" s="70"/>
      <c r="J2771" s="70"/>
      <c r="K2771" s="71">
        <v>69333.33333333327</v>
      </c>
      <c r="L2771" s="6" t="s">
        <v>507</v>
      </c>
      <c r="M2771" s="6" t="s">
        <v>505</v>
      </c>
      <c r="N2771" s="6">
        <v>1</v>
      </c>
      <c r="O2771" s="6"/>
      <c r="P2771" s="6"/>
    </row>
    <row r="2772" spans="1:16" ht="15.75" customHeight="1" x14ac:dyDescent="0.3">
      <c r="A2772" s="49">
        <v>2769</v>
      </c>
      <c r="B2772" s="75" t="s">
        <v>501</v>
      </c>
      <c r="C2772" s="75" t="s">
        <v>104</v>
      </c>
      <c r="D2772" s="78" t="s">
        <v>102</v>
      </c>
      <c r="E2772" s="78" t="s">
        <v>2218</v>
      </c>
      <c r="F2772" s="68">
        <v>45940</v>
      </c>
      <c r="G2772" s="69" t="s">
        <v>415</v>
      </c>
      <c r="H2772" s="70">
        <v>7</v>
      </c>
      <c r="I2772" s="70"/>
      <c r="J2772" s="70"/>
      <c r="K2772" s="71">
        <v>37333.333333333299</v>
      </c>
      <c r="L2772" s="6" t="s">
        <v>507</v>
      </c>
      <c r="M2772" s="6" t="s">
        <v>505</v>
      </c>
      <c r="N2772" s="6">
        <v>1</v>
      </c>
      <c r="O2772" s="6"/>
      <c r="P2772" s="6"/>
    </row>
    <row r="2773" spans="1:16" ht="15.75" hidden="1" customHeight="1" x14ac:dyDescent="0.3">
      <c r="A2773" s="49">
        <v>2770</v>
      </c>
      <c r="B2773" s="75" t="s">
        <v>501</v>
      </c>
      <c r="C2773" s="75" t="s">
        <v>107</v>
      </c>
      <c r="D2773" s="78" t="s">
        <v>102</v>
      </c>
      <c r="E2773" s="78" t="s">
        <v>2219</v>
      </c>
      <c r="F2773" s="68">
        <v>45940</v>
      </c>
      <c r="G2773" s="69" t="s">
        <v>415</v>
      </c>
      <c r="H2773" s="70">
        <v>20</v>
      </c>
      <c r="I2773" s="70"/>
      <c r="J2773" s="70"/>
      <c r="K2773" s="71">
        <v>159999.99999999985</v>
      </c>
      <c r="L2773" s="6" t="s">
        <v>507</v>
      </c>
      <c r="M2773" s="6" t="s">
        <v>505</v>
      </c>
      <c r="N2773" s="6">
        <v>1</v>
      </c>
      <c r="O2773" s="6"/>
      <c r="P2773" s="6"/>
    </row>
    <row r="2774" spans="1:16" ht="15.75" customHeight="1" x14ac:dyDescent="0.3">
      <c r="A2774" s="49">
        <v>2771</v>
      </c>
      <c r="B2774" s="75" t="s">
        <v>501</v>
      </c>
      <c r="C2774" s="75" t="s">
        <v>138</v>
      </c>
      <c r="D2774" s="78" t="s">
        <v>100</v>
      </c>
      <c r="E2774" s="78" t="s">
        <v>2220</v>
      </c>
      <c r="F2774" s="68">
        <v>45940</v>
      </c>
      <c r="G2774" s="69" t="s">
        <v>415</v>
      </c>
      <c r="H2774" s="70">
        <v>0.5</v>
      </c>
      <c r="I2774" s="70"/>
      <c r="J2774" s="70"/>
      <c r="K2774" s="71">
        <v>29999.999999999971</v>
      </c>
      <c r="L2774" s="6" t="s">
        <v>543</v>
      </c>
      <c r="M2774" s="6" t="s">
        <v>517</v>
      </c>
      <c r="N2774" s="6">
        <v>1</v>
      </c>
      <c r="O2774" s="6"/>
      <c r="P2774" s="6"/>
    </row>
    <row r="2775" spans="1:16" ht="15.75" customHeight="1" x14ac:dyDescent="0.3">
      <c r="A2775" s="49">
        <v>2772</v>
      </c>
      <c r="B2775" s="75" t="s">
        <v>501</v>
      </c>
      <c r="C2775" s="75" t="s">
        <v>502</v>
      </c>
      <c r="D2775" s="78" t="s">
        <v>100</v>
      </c>
      <c r="E2775" s="78" t="s">
        <v>2221</v>
      </c>
      <c r="F2775" s="68">
        <v>45940</v>
      </c>
      <c r="G2775" s="69" t="s">
        <v>426</v>
      </c>
      <c r="H2775" s="70">
        <v>0.5</v>
      </c>
      <c r="I2775" s="70"/>
      <c r="J2775" s="70"/>
      <c r="K2775" s="71">
        <v>19999.999999999982</v>
      </c>
      <c r="L2775" s="6" t="s">
        <v>543</v>
      </c>
      <c r="M2775" s="6" t="s">
        <v>517</v>
      </c>
      <c r="N2775" s="6">
        <v>0</v>
      </c>
      <c r="O2775" s="6"/>
      <c r="P2775" s="6"/>
    </row>
    <row r="2776" spans="1:16" ht="15.75" customHeight="1" x14ac:dyDescent="0.3">
      <c r="A2776" s="49">
        <v>2773</v>
      </c>
      <c r="B2776" s="75" t="s">
        <v>444</v>
      </c>
      <c r="C2776" s="75" t="s">
        <v>377</v>
      </c>
      <c r="D2776" s="78" t="s">
        <v>94</v>
      </c>
      <c r="E2776" s="78" t="s">
        <v>378</v>
      </c>
      <c r="F2776" s="68">
        <v>45939</v>
      </c>
      <c r="G2776" s="69" t="s">
        <v>1792</v>
      </c>
      <c r="H2776" s="70">
        <v>2</v>
      </c>
      <c r="I2776" s="70"/>
      <c r="J2776" s="70"/>
      <c r="K2776" s="71">
        <v>86250.000000000233</v>
      </c>
      <c r="L2776" s="6" t="s">
        <v>713</v>
      </c>
      <c r="M2776" s="6" t="s">
        <v>917</v>
      </c>
      <c r="N2776" s="6">
        <v>1</v>
      </c>
      <c r="O2776" s="6"/>
      <c r="P2776" s="6"/>
    </row>
    <row r="2777" spans="1:16" ht="15.75" customHeight="1" x14ac:dyDescent="0.3">
      <c r="A2777" s="49">
        <v>2774</v>
      </c>
      <c r="B2777" s="75" t="s">
        <v>444</v>
      </c>
      <c r="C2777" s="75" t="s">
        <v>138</v>
      </c>
      <c r="D2777" s="78" t="s">
        <v>100</v>
      </c>
      <c r="E2777" s="78" t="s">
        <v>2222</v>
      </c>
      <c r="F2777" s="68">
        <v>45939</v>
      </c>
      <c r="G2777" s="69" t="s">
        <v>415</v>
      </c>
      <c r="H2777" s="70">
        <v>24</v>
      </c>
      <c r="I2777" s="70"/>
      <c r="J2777" s="70"/>
      <c r="K2777" s="71">
        <v>1552500.0000000042</v>
      </c>
      <c r="L2777" s="6" t="s">
        <v>713</v>
      </c>
      <c r="M2777" s="6" t="s">
        <v>917</v>
      </c>
      <c r="N2777" s="6">
        <v>0</v>
      </c>
      <c r="O2777" s="6"/>
      <c r="P2777" s="6"/>
    </row>
    <row r="2778" spans="1:16" ht="15.75" customHeight="1" x14ac:dyDescent="0.3">
      <c r="A2778" s="49">
        <v>2775</v>
      </c>
      <c r="B2778" s="75" t="s">
        <v>444</v>
      </c>
      <c r="C2778" s="75" t="s">
        <v>377</v>
      </c>
      <c r="D2778" s="78" t="s">
        <v>94</v>
      </c>
      <c r="E2778" s="78" t="s">
        <v>378</v>
      </c>
      <c r="F2778" s="68">
        <v>45940</v>
      </c>
      <c r="G2778" s="69" t="s">
        <v>1792</v>
      </c>
      <c r="H2778" s="70">
        <v>8</v>
      </c>
      <c r="I2778" s="70"/>
      <c r="J2778" s="70"/>
      <c r="K2778" s="71">
        <v>345000.00000000093</v>
      </c>
      <c r="L2778" s="6" t="s">
        <v>713</v>
      </c>
      <c r="M2778" s="6" t="s">
        <v>917</v>
      </c>
      <c r="N2778" s="6">
        <v>1</v>
      </c>
      <c r="O2778" s="6"/>
      <c r="P2778" s="6"/>
    </row>
    <row r="2779" spans="1:16" ht="15.75" customHeight="1" x14ac:dyDescent="0.3">
      <c r="A2779" s="49">
        <v>2776</v>
      </c>
      <c r="B2779" s="75" t="s">
        <v>444</v>
      </c>
      <c r="C2779" s="75" t="s">
        <v>138</v>
      </c>
      <c r="D2779" s="78" t="s">
        <v>100</v>
      </c>
      <c r="E2779" s="78" t="s">
        <v>2223</v>
      </c>
      <c r="F2779" s="68">
        <v>45940</v>
      </c>
      <c r="G2779" s="69" t="s">
        <v>415</v>
      </c>
      <c r="H2779" s="70">
        <v>2</v>
      </c>
      <c r="I2779" s="70"/>
      <c r="J2779" s="70"/>
      <c r="K2779" s="71">
        <v>129375.00000000036</v>
      </c>
      <c r="L2779" s="6" t="s">
        <v>543</v>
      </c>
      <c r="M2779" s="6" t="s">
        <v>517</v>
      </c>
      <c r="N2779" s="6">
        <v>0</v>
      </c>
      <c r="O2779" s="6"/>
      <c r="P2779" s="6"/>
    </row>
    <row r="2780" spans="1:16" ht="15.75" customHeight="1" x14ac:dyDescent="0.3">
      <c r="A2780" s="49">
        <v>2777</v>
      </c>
      <c r="B2780" s="75" t="s">
        <v>413</v>
      </c>
      <c r="C2780" s="75" t="s">
        <v>117</v>
      </c>
      <c r="D2780" s="78" t="s">
        <v>102</v>
      </c>
      <c r="E2780" s="78" t="s">
        <v>2224</v>
      </c>
      <c r="F2780" s="68">
        <v>45940</v>
      </c>
      <c r="G2780" s="69" t="s">
        <v>415</v>
      </c>
      <c r="H2780" s="70">
        <v>3</v>
      </c>
      <c r="I2780" s="70"/>
      <c r="J2780" s="70"/>
      <c r="K2780" s="71">
        <v>154687.49999999956</v>
      </c>
      <c r="L2780" s="6" t="s">
        <v>509</v>
      </c>
      <c r="M2780" s="6" t="s">
        <v>505</v>
      </c>
      <c r="N2780" s="6">
        <v>1</v>
      </c>
      <c r="O2780" s="6"/>
      <c r="P2780" s="6"/>
    </row>
    <row r="2781" spans="1:16" ht="15.75" customHeight="1" x14ac:dyDescent="0.3">
      <c r="A2781" s="49">
        <v>2778</v>
      </c>
      <c r="B2781" s="75" t="s">
        <v>413</v>
      </c>
      <c r="C2781" s="75" t="s">
        <v>1094</v>
      </c>
      <c r="D2781" s="78" t="s">
        <v>102</v>
      </c>
      <c r="E2781" s="78" t="s">
        <v>2225</v>
      </c>
      <c r="F2781" s="68">
        <v>45940</v>
      </c>
      <c r="G2781" s="69" t="s">
        <v>415</v>
      </c>
      <c r="H2781" s="70">
        <v>1</v>
      </c>
      <c r="I2781" s="70"/>
      <c r="J2781" s="70"/>
      <c r="K2781" s="71">
        <v>51562.499999999847</v>
      </c>
      <c r="L2781" s="6" t="s">
        <v>509</v>
      </c>
      <c r="M2781" s="6" t="s">
        <v>505</v>
      </c>
      <c r="N2781" s="6">
        <v>1</v>
      </c>
      <c r="O2781" s="6"/>
      <c r="P2781" s="6"/>
    </row>
    <row r="2782" spans="1:16" ht="15.75" customHeight="1" x14ac:dyDescent="0.3">
      <c r="A2782" s="49">
        <v>2779</v>
      </c>
      <c r="B2782" s="75" t="s">
        <v>413</v>
      </c>
      <c r="C2782" s="75" t="s">
        <v>138</v>
      </c>
      <c r="D2782" s="78" t="s">
        <v>100</v>
      </c>
      <c r="E2782" s="78" t="s">
        <v>2226</v>
      </c>
      <c r="F2782" s="68">
        <v>45940</v>
      </c>
      <c r="G2782" s="69" t="s">
        <v>415</v>
      </c>
      <c r="H2782" s="70">
        <v>1</v>
      </c>
      <c r="I2782" s="70"/>
      <c r="J2782" s="70"/>
      <c r="K2782" s="71">
        <v>61874.999999999818</v>
      </c>
      <c r="L2782" s="6" t="s">
        <v>554</v>
      </c>
      <c r="M2782" s="6" t="s">
        <v>517</v>
      </c>
      <c r="N2782" s="6">
        <v>0</v>
      </c>
      <c r="O2782" s="6"/>
      <c r="P2782" s="6"/>
    </row>
    <row r="2783" spans="1:16" ht="15.75" customHeight="1" x14ac:dyDescent="0.3">
      <c r="A2783" s="49">
        <v>2780</v>
      </c>
      <c r="B2783" s="75" t="s">
        <v>430</v>
      </c>
      <c r="C2783" s="75" t="s">
        <v>138</v>
      </c>
      <c r="D2783" s="78" t="s">
        <v>100</v>
      </c>
      <c r="E2783" s="78" t="s">
        <v>2227</v>
      </c>
      <c r="F2783" s="68">
        <v>45940</v>
      </c>
      <c r="G2783" s="69" t="s">
        <v>415</v>
      </c>
      <c r="H2783" s="70">
        <v>1</v>
      </c>
      <c r="I2783" s="70"/>
      <c r="J2783" s="70"/>
      <c r="K2783" s="71">
        <v>58125.000000000058</v>
      </c>
      <c r="L2783" s="6" t="s">
        <v>554</v>
      </c>
      <c r="M2783" s="6" t="s">
        <v>517</v>
      </c>
      <c r="N2783" s="6">
        <v>0</v>
      </c>
      <c r="O2783" s="6"/>
      <c r="P2783" s="6"/>
    </row>
    <row r="2784" spans="1:16" ht="15.75" customHeight="1" x14ac:dyDescent="0.3">
      <c r="A2784" s="49">
        <v>2781</v>
      </c>
      <c r="B2784" s="75" t="s">
        <v>430</v>
      </c>
      <c r="C2784" s="75" t="s">
        <v>595</v>
      </c>
      <c r="D2784" s="78" t="s">
        <v>102</v>
      </c>
      <c r="E2784" s="78" t="s">
        <v>2228</v>
      </c>
      <c r="F2784" s="68">
        <v>45940</v>
      </c>
      <c r="G2784" s="69" t="s">
        <v>415</v>
      </c>
      <c r="H2784" s="70">
        <v>37</v>
      </c>
      <c r="I2784" s="70"/>
      <c r="J2784" s="70"/>
      <c r="K2784" s="71">
        <v>191166.66666666686</v>
      </c>
      <c r="L2784" s="6" t="s">
        <v>507</v>
      </c>
      <c r="M2784" s="6" t="s">
        <v>505</v>
      </c>
      <c r="N2784" s="6">
        <v>2</v>
      </c>
      <c r="O2784" s="6"/>
      <c r="P2784" s="6"/>
    </row>
    <row r="2785" spans="1:16" ht="15.75" customHeight="1" x14ac:dyDescent="0.3">
      <c r="A2785" s="49">
        <v>2782</v>
      </c>
      <c r="B2785" s="75" t="s">
        <v>430</v>
      </c>
      <c r="C2785" s="75" t="s">
        <v>104</v>
      </c>
      <c r="D2785" s="78" t="s">
        <v>102</v>
      </c>
      <c r="E2785" s="78" t="s">
        <v>2229</v>
      </c>
      <c r="F2785" s="68">
        <v>45940</v>
      </c>
      <c r="G2785" s="69" t="s">
        <v>415</v>
      </c>
      <c r="H2785" s="70">
        <v>8</v>
      </c>
      <c r="I2785" s="70"/>
      <c r="J2785" s="70"/>
      <c r="K2785" s="71">
        <v>41333.333333333372</v>
      </c>
      <c r="L2785" s="6" t="s">
        <v>507</v>
      </c>
      <c r="M2785" s="6" t="s">
        <v>505</v>
      </c>
      <c r="N2785" s="6">
        <v>0</v>
      </c>
      <c r="O2785" s="6"/>
      <c r="P2785" s="6"/>
    </row>
    <row r="2786" spans="1:16" ht="15.75" hidden="1" customHeight="1" x14ac:dyDescent="0.3">
      <c r="A2786" s="49">
        <v>2783</v>
      </c>
      <c r="B2786" s="75" t="s">
        <v>430</v>
      </c>
      <c r="C2786" s="75" t="s">
        <v>107</v>
      </c>
      <c r="D2786" s="78" t="s">
        <v>102</v>
      </c>
      <c r="E2786" s="78" t="s">
        <v>2230</v>
      </c>
      <c r="F2786" s="68">
        <v>45940</v>
      </c>
      <c r="G2786" s="69" t="s">
        <v>415</v>
      </c>
      <c r="H2786" s="70">
        <v>7</v>
      </c>
      <c r="I2786" s="70"/>
      <c r="J2786" s="70"/>
      <c r="K2786" s="71">
        <v>54250.000000000058</v>
      </c>
      <c r="L2786" s="6" t="s">
        <v>507</v>
      </c>
      <c r="M2786" s="6" t="s">
        <v>505</v>
      </c>
      <c r="N2786" s="6">
        <v>1</v>
      </c>
      <c r="O2786" s="6"/>
      <c r="P2786" s="6"/>
    </row>
    <row r="2787" spans="1:16" ht="15.75" customHeight="1" x14ac:dyDescent="0.3">
      <c r="A2787" s="49">
        <v>2784</v>
      </c>
      <c r="B2787" s="75" t="s">
        <v>497</v>
      </c>
      <c r="C2787" s="75" t="s">
        <v>196</v>
      </c>
      <c r="D2787" s="78" t="s">
        <v>53</v>
      </c>
      <c r="E2787" s="78" t="s">
        <v>2231</v>
      </c>
      <c r="F2787" s="68">
        <v>45941</v>
      </c>
      <c r="G2787" s="69" t="s">
        <v>425</v>
      </c>
      <c r="H2787" s="70">
        <v>2</v>
      </c>
      <c r="I2787" s="70"/>
      <c r="J2787" s="70"/>
      <c r="K2787" s="71">
        <v>86250.000000000233</v>
      </c>
      <c r="L2787" s="6" t="s">
        <v>509</v>
      </c>
      <c r="M2787" s="6" t="s">
        <v>1677</v>
      </c>
      <c r="N2787" s="6">
        <v>1</v>
      </c>
      <c r="O2787" s="6"/>
      <c r="P2787" s="6"/>
    </row>
    <row r="2788" spans="1:16" ht="15.75" customHeight="1" x14ac:dyDescent="0.3">
      <c r="A2788" s="49">
        <v>2785</v>
      </c>
      <c r="B2788" s="75" t="s">
        <v>497</v>
      </c>
      <c r="C2788" s="75" t="s">
        <v>197</v>
      </c>
      <c r="D2788" s="78" t="s">
        <v>53</v>
      </c>
      <c r="E2788" s="78" t="s">
        <v>2232</v>
      </c>
      <c r="F2788" s="68">
        <v>45941</v>
      </c>
      <c r="G2788" s="69" t="s">
        <v>425</v>
      </c>
      <c r="H2788" s="70">
        <v>1</v>
      </c>
      <c r="I2788" s="70"/>
      <c r="J2788" s="70"/>
      <c r="K2788" s="71">
        <v>43125.000000000116</v>
      </c>
      <c r="L2788" s="6" t="s">
        <v>509</v>
      </c>
      <c r="M2788" s="6" t="s">
        <v>1677</v>
      </c>
      <c r="N2788" s="6">
        <v>0</v>
      </c>
      <c r="O2788" s="6"/>
      <c r="P2788" s="6"/>
    </row>
    <row r="2789" spans="1:16" ht="15.75" customHeight="1" x14ac:dyDescent="0.3">
      <c r="A2789" s="49">
        <v>2786</v>
      </c>
      <c r="B2789" s="75" t="s">
        <v>497</v>
      </c>
      <c r="C2789" s="75" t="s">
        <v>55</v>
      </c>
      <c r="D2789" s="78" t="s">
        <v>53</v>
      </c>
      <c r="E2789" s="78" t="s">
        <v>2233</v>
      </c>
      <c r="F2789" s="68">
        <v>45941</v>
      </c>
      <c r="G2789" s="69" t="s">
        <v>414</v>
      </c>
      <c r="H2789" s="70">
        <v>3</v>
      </c>
      <c r="I2789" s="70"/>
      <c r="J2789" s="70"/>
      <c r="K2789" s="71">
        <v>129375.00000000036</v>
      </c>
      <c r="L2789" s="6" t="s">
        <v>509</v>
      </c>
      <c r="M2789" s="6" t="s">
        <v>1677</v>
      </c>
      <c r="N2789" s="6">
        <v>0</v>
      </c>
      <c r="O2789" s="6"/>
      <c r="P2789" s="6"/>
    </row>
    <row r="2790" spans="1:16" ht="15.75" customHeight="1" x14ac:dyDescent="0.3">
      <c r="A2790" s="49">
        <v>2787</v>
      </c>
      <c r="B2790" s="75" t="s">
        <v>497</v>
      </c>
      <c r="C2790" s="75" t="s">
        <v>1094</v>
      </c>
      <c r="D2790" s="78" t="s">
        <v>102</v>
      </c>
      <c r="E2790" s="78" t="s">
        <v>2234</v>
      </c>
      <c r="F2790" s="68">
        <v>45941</v>
      </c>
      <c r="G2790" s="69" t="s">
        <v>415</v>
      </c>
      <c r="H2790" s="70">
        <v>1</v>
      </c>
      <c r="I2790" s="70"/>
      <c r="J2790" s="70"/>
      <c r="K2790" s="71">
        <v>53906.250000000153</v>
      </c>
      <c r="L2790" s="6" t="s">
        <v>509</v>
      </c>
      <c r="M2790" s="6" t="s">
        <v>2235</v>
      </c>
      <c r="N2790" s="6">
        <v>1</v>
      </c>
      <c r="O2790" s="6"/>
      <c r="P2790" s="6"/>
    </row>
    <row r="2791" spans="1:16" ht="15.75" customHeight="1" x14ac:dyDescent="0.3">
      <c r="A2791" s="49">
        <v>2788</v>
      </c>
      <c r="B2791" s="75" t="s">
        <v>497</v>
      </c>
      <c r="C2791" s="75" t="s">
        <v>138</v>
      </c>
      <c r="D2791" s="78" t="s">
        <v>100</v>
      </c>
      <c r="E2791" s="78" t="s">
        <v>2236</v>
      </c>
      <c r="F2791" s="68">
        <v>45941</v>
      </c>
      <c r="G2791" s="69" t="s">
        <v>415</v>
      </c>
      <c r="H2791" s="70">
        <v>2</v>
      </c>
      <c r="I2791" s="70"/>
      <c r="J2791" s="70"/>
      <c r="K2791" s="71">
        <v>129375.00000000036</v>
      </c>
      <c r="L2791" s="6" t="s">
        <v>516</v>
      </c>
      <c r="M2791" s="6" t="s">
        <v>517</v>
      </c>
      <c r="N2791" s="6">
        <v>0</v>
      </c>
      <c r="O2791" s="6"/>
      <c r="P2791" s="6"/>
    </row>
    <row r="2792" spans="1:16" ht="15.75" customHeight="1" x14ac:dyDescent="0.3">
      <c r="A2792" s="49">
        <v>2789</v>
      </c>
      <c r="B2792" s="75" t="s">
        <v>474</v>
      </c>
      <c r="C2792" s="75" t="s">
        <v>146</v>
      </c>
      <c r="D2792" s="78" t="s">
        <v>100</v>
      </c>
      <c r="E2792" s="78" t="s">
        <v>2237</v>
      </c>
      <c r="F2792" s="68">
        <v>45940</v>
      </c>
      <c r="G2792" s="69" t="s">
        <v>451</v>
      </c>
      <c r="H2792" s="70">
        <v>3.5</v>
      </c>
      <c r="I2792" s="70"/>
      <c r="J2792" s="70"/>
      <c r="K2792" s="71">
        <v>612500.00000000116</v>
      </c>
      <c r="L2792" s="6" t="s">
        <v>530</v>
      </c>
      <c r="M2792" s="6" t="s">
        <v>593</v>
      </c>
      <c r="N2792" s="6">
        <v>0</v>
      </c>
      <c r="O2792" s="6"/>
      <c r="P2792" s="6"/>
    </row>
    <row r="2793" spans="1:16" ht="15.75" customHeight="1" x14ac:dyDescent="0.3">
      <c r="A2793" s="49">
        <v>2790</v>
      </c>
      <c r="B2793" s="75" t="s">
        <v>490</v>
      </c>
      <c r="C2793" s="75" t="s">
        <v>138</v>
      </c>
      <c r="D2793" s="78" t="s">
        <v>100</v>
      </c>
      <c r="E2793" s="78" t="s">
        <v>2238</v>
      </c>
      <c r="F2793" s="68">
        <v>45940</v>
      </c>
      <c r="G2793" s="69" t="s">
        <v>415</v>
      </c>
      <c r="H2793" s="70">
        <v>5</v>
      </c>
      <c r="I2793" s="70"/>
      <c r="J2793" s="70"/>
      <c r="K2793" s="71">
        <v>309374.99999999913</v>
      </c>
      <c r="L2793" s="6" t="s">
        <v>713</v>
      </c>
      <c r="M2793" s="6" t="s">
        <v>917</v>
      </c>
      <c r="N2793" s="6">
        <v>0</v>
      </c>
      <c r="O2793" s="6"/>
      <c r="P2793" s="6"/>
    </row>
    <row r="2794" spans="1:16" ht="15.75" customHeight="1" x14ac:dyDescent="0.3">
      <c r="A2794" s="49">
        <v>2791</v>
      </c>
      <c r="B2794" s="75" t="s">
        <v>490</v>
      </c>
      <c r="C2794" s="75" t="s">
        <v>138</v>
      </c>
      <c r="D2794" s="78" t="s">
        <v>100</v>
      </c>
      <c r="E2794" s="78" t="s">
        <v>2238</v>
      </c>
      <c r="F2794" s="68">
        <v>45940</v>
      </c>
      <c r="G2794" s="69" t="s">
        <v>415</v>
      </c>
      <c r="H2794" s="70">
        <v>3</v>
      </c>
      <c r="I2794" s="70"/>
      <c r="J2794" s="70"/>
      <c r="K2794" s="71">
        <v>185624.99999999948</v>
      </c>
      <c r="L2794" s="6" t="s">
        <v>516</v>
      </c>
      <c r="M2794" s="6" t="s">
        <v>517</v>
      </c>
      <c r="N2794" s="6">
        <v>0</v>
      </c>
      <c r="O2794" s="6"/>
      <c r="P2794" s="6"/>
    </row>
    <row r="2795" spans="1:16" ht="15.75" customHeight="1" x14ac:dyDescent="0.3">
      <c r="A2795" s="49">
        <v>2792</v>
      </c>
      <c r="B2795" s="75" t="s">
        <v>459</v>
      </c>
      <c r="C2795" s="75" t="s">
        <v>138</v>
      </c>
      <c r="D2795" s="78" t="s">
        <v>100</v>
      </c>
      <c r="E2795" s="78" t="s">
        <v>2239</v>
      </c>
      <c r="F2795" s="68">
        <v>45940</v>
      </c>
      <c r="G2795" s="69" t="s">
        <v>415</v>
      </c>
      <c r="H2795" s="70">
        <v>2</v>
      </c>
      <c r="I2795" s="70"/>
      <c r="J2795" s="70"/>
      <c r="K2795" s="71">
        <v>127500.00000000048</v>
      </c>
      <c r="L2795" s="6" t="s">
        <v>713</v>
      </c>
      <c r="M2795" s="6" t="s">
        <v>917</v>
      </c>
      <c r="N2795" s="6">
        <v>0</v>
      </c>
      <c r="O2795" s="6"/>
      <c r="P2795" s="6"/>
    </row>
    <row r="2796" spans="1:16" ht="15.75" customHeight="1" x14ac:dyDescent="0.3">
      <c r="A2796" s="49">
        <v>2793</v>
      </c>
      <c r="B2796" s="75" t="s">
        <v>459</v>
      </c>
      <c r="C2796" s="75" t="s">
        <v>138</v>
      </c>
      <c r="D2796" s="78" t="s">
        <v>100</v>
      </c>
      <c r="E2796" s="78" t="s">
        <v>2239</v>
      </c>
      <c r="F2796" s="68">
        <v>45940</v>
      </c>
      <c r="G2796" s="69" t="s">
        <v>415</v>
      </c>
      <c r="H2796" s="70">
        <v>4</v>
      </c>
      <c r="I2796" s="70"/>
      <c r="J2796" s="70"/>
      <c r="K2796" s="71">
        <v>255000.00000000096</v>
      </c>
      <c r="L2796" s="6" t="s">
        <v>713</v>
      </c>
      <c r="M2796" s="6" t="s">
        <v>917</v>
      </c>
      <c r="N2796" s="6">
        <v>0</v>
      </c>
      <c r="O2796" s="6"/>
      <c r="P2796" s="6"/>
    </row>
    <row r="2797" spans="1:16" ht="15.75" customHeight="1" x14ac:dyDescent="0.3">
      <c r="A2797" s="49">
        <v>2794</v>
      </c>
      <c r="B2797" s="75" t="s">
        <v>459</v>
      </c>
      <c r="C2797" s="75" t="s">
        <v>138</v>
      </c>
      <c r="D2797" s="78" t="s">
        <v>100</v>
      </c>
      <c r="E2797" s="78" t="s">
        <v>2239</v>
      </c>
      <c r="F2797" s="68">
        <v>45941</v>
      </c>
      <c r="G2797" s="69" t="s">
        <v>415</v>
      </c>
      <c r="H2797" s="70">
        <v>6</v>
      </c>
      <c r="I2797" s="70"/>
      <c r="J2797" s="70"/>
      <c r="K2797" s="71">
        <v>382500.00000000146</v>
      </c>
      <c r="L2797" s="6" t="s">
        <v>713</v>
      </c>
      <c r="M2797" s="6" t="s">
        <v>917</v>
      </c>
      <c r="N2797" s="6">
        <v>0</v>
      </c>
      <c r="O2797" s="6"/>
      <c r="P2797" s="6"/>
    </row>
    <row r="2798" spans="1:16" ht="15.75" customHeight="1" x14ac:dyDescent="0.3">
      <c r="A2798" s="49">
        <v>2795</v>
      </c>
      <c r="B2798" s="75" t="s">
        <v>499</v>
      </c>
      <c r="C2798" s="75" t="s">
        <v>595</v>
      </c>
      <c r="D2798" s="78" t="s">
        <v>102</v>
      </c>
      <c r="E2798" s="78" t="s">
        <v>2240</v>
      </c>
      <c r="F2798" s="68">
        <v>45941</v>
      </c>
      <c r="G2798" s="69" t="s">
        <v>415</v>
      </c>
      <c r="H2798" s="70">
        <v>20</v>
      </c>
      <c r="I2798" s="70"/>
      <c r="J2798" s="70"/>
      <c r="K2798" s="71">
        <v>106666.66666666656</v>
      </c>
      <c r="L2798" s="6" t="s">
        <v>507</v>
      </c>
      <c r="M2798" s="6" t="s">
        <v>505</v>
      </c>
      <c r="N2798" s="6">
        <v>1</v>
      </c>
      <c r="O2798" s="6"/>
      <c r="P2798" s="6"/>
    </row>
    <row r="2799" spans="1:16" ht="15.75" customHeight="1" x14ac:dyDescent="0.3">
      <c r="A2799" s="49">
        <v>2796</v>
      </c>
      <c r="B2799" s="75" t="s">
        <v>499</v>
      </c>
      <c r="C2799" s="75" t="s">
        <v>106</v>
      </c>
      <c r="D2799" s="78" t="s">
        <v>102</v>
      </c>
      <c r="E2799" s="78" t="s">
        <v>2241</v>
      </c>
      <c r="F2799" s="68">
        <v>45941</v>
      </c>
      <c r="G2799" s="69" t="s">
        <v>415</v>
      </c>
      <c r="H2799" s="70">
        <v>22</v>
      </c>
      <c r="I2799" s="70"/>
      <c r="J2799" s="70"/>
      <c r="K2799" s="71">
        <v>117333.33333333321</v>
      </c>
      <c r="L2799" s="6" t="s">
        <v>507</v>
      </c>
      <c r="M2799" s="6" t="s">
        <v>505</v>
      </c>
      <c r="N2799" s="6">
        <v>1</v>
      </c>
      <c r="O2799" s="6"/>
      <c r="P2799" s="6"/>
    </row>
    <row r="2800" spans="1:16" ht="15.75" customHeight="1" x14ac:dyDescent="0.3">
      <c r="A2800" s="49">
        <v>2797</v>
      </c>
      <c r="B2800" s="75" t="s">
        <v>499</v>
      </c>
      <c r="C2800" s="75" t="s">
        <v>138</v>
      </c>
      <c r="D2800" s="78" t="s">
        <v>100</v>
      </c>
      <c r="E2800" s="78" t="s">
        <v>2242</v>
      </c>
      <c r="F2800" s="68">
        <v>45941</v>
      </c>
      <c r="G2800" s="69" t="s">
        <v>415</v>
      </c>
      <c r="H2800" s="70">
        <v>2</v>
      </c>
      <c r="I2800" s="70"/>
      <c r="J2800" s="70"/>
      <c r="K2800" s="71">
        <v>119999.99999999988</v>
      </c>
      <c r="L2800" s="6" t="s">
        <v>507</v>
      </c>
      <c r="M2800" s="6" t="s">
        <v>505</v>
      </c>
      <c r="N2800" s="6">
        <v>0</v>
      </c>
      <c r="O2800" s="6"/>
      <c r="P2800" s="6"/>
    </row>
    <row r="2801" spans="1:16" ht="15.75" customHeight="1" x14ac:dyDescent="0.3">
      <c r="A2801" s="49">
        <v>2798</v>
      </c>
      <c r="B2801" s="75" t="s">
        <v>499</v>
      </c>
      <c r="C2801" s="75" t="s">
        <v>138</v>
      </c>
      <c r="D2801" s="78" t="s">
        <v>100</v>
      </c>
      <c r="E2801" s="78" t="s">
        <v>2242</v>
      </c>
      <c r="F2801" s="68">
        <v>45941</v>
      </c>
      <c r="G2801" s="69" t="s">
        <v>415</v>
      </c>
      <c r="H2801" s="70">
        <v>3</v>
      </c>
      <c r="I2801" s="70"/>
      <c r="J2801" s="70"/>
      <c r="K2801" s="71">
        <v>179999.99999999983</v>
      </c>
      <c r="L2801" s="6" t="s">
        <v>516</v>
      </c>
      <c r="M2801" s="6" t="s">
        <v>517</v>
      </c>
      <c r="N2801" s="6">
        <v>0</v>
      </c>
      <c r="O2801" s="6"/>
      <c r="P2801" s="6"/>
    </row>
    <row r="2802" spans="1:16" ht="15.75" customHeight="1" x14ac:dyDescent="0.3">
      <c r="A2802" s="49">
        <v>2799</v>
      </c>
      <c r="B2802" s="75" t="s">
        <v>501</v>
      </c>
      <c r="C2802" s="75" t="s">
        <v>138</v>
      </c>
      <c r="D2802" s="78" t="s">
        <v>100</v>
      </c>
      <c r="E2802" s="78" t="s">
        <v>2242</v>
      </c>
      <c r="F2802" s="68">
        <v>45941</v>
      </c>
      <c r="G2802" s="69" t="s">
        <v>415</v>
      </c>
      <c r="H2802" s="70">
        <v>4</v>
      </c>
      <c r="I2802" s="70"/>
      <c r="J2802" s="70"/>
      <c r="K2802" s="71">
        <v>239999.99999999977</v>
      </c>
      <c r="L2802" s="6" t="s">
        <v>543</v>
      </c>
      <c r="M2802" s="6" t="s">
        <v>517</v>
      </c>
      <c r="N2802" s="6">
        <v>0</v>
      </c>
      <c r="O2802" s="6"/>
      <c r="P2802" s="6"/>
    </row>
    <row r="2803" spans="1:16" ht="13.5" customHeight="1" x14ac:dyDescent="0.3">
      <c r="A2803" s="49">
        <v>2800</v>
      </c>
      <c r="B2803" s="75" t="s">
        <v>501</v>
      </c>
      <c r="C2803" s="75" t="s">
        <v>595</v>
      </c>
      <c r="D2803" s="78" t="s">
        <v>102</v>
      </c>
      <c r="E2803" s="78" t="s">
        <v>2243</v>
      </c>
      <c r="F2803" s="68">
        <v>45941</v>
      </c>
      <c r="G2803" s="69" t="s">
        <v>415</v>
      </c>
      <c r="H2803" s="70">
        <v>10</v>
      </c>
      <c r="I2803" s="70"/>
      <c r="J2803" s="70"/>
      <c r="K2803" s="71">
        <v>53333.333333333278</v>
      </c>
      <c r="L2803" s="6" t="s">
        <v>696</v>
      </c>
      <c r="M2803" s="6" t="s">
        <v>505</v>
      </c>
      <c r="N2803" s="6">
        <v>1</v>
      </c>
      <c r="O2803" s="6"/>
      <c r="P2803" s="6"/>
    </row>
    <row r="2804" spans="1:16" ht="15.75" hidden="1" customHeight="1" x14ac:dyDescent="0.3">
      <c r="A2804" s="49">
        <v>2801</v>
      </c>
      <c r="B2804" s="75" t="s">
        <v>501</v>
      </c>
      <c r="C2804" s="75" t="s">
        <v>107</v>
      </c>
      <c r="D2804" s="78" t="s">
        <v>102</v>
      </c>
      <c r="E2804" s="78" t="s">
        <v>2244</v>
      </c>
      <c r="F2804" s="68">
        <v>45941</v>
      </c>
      <c r="G2804" s="69" t="s">
        <v>415</v>
      </c>
      <c r="H2804" s="70">
        <v>30</v>
      </c>
      <c r="I2804" s="70"/>
      <c r="J2804" s="70"/>
      <c r="K2804" s="71">
        <v>239999.99999999977</v>
      </c>
      <c r="L2804" s="6" t="s">
        <v>696</v>
      </c>
      <c r="M2804" s="6" t="s">
        <v>505</v>
      </c>
      <c r="N2804" s="6">
        <v>2</v>
      </c>
      <c r="O2804" s="6"/>
      <c r="P2804" s="6"/>
    </row>
    <row r="2805" spans="1:16" ht="15.75" customHeight="1" x14ac:dyDescent="0.3">
      <c r="A2805" s="49">
        <v>2802</v>
      </c>
      <c r="B2805" s="75" t="s">
        <v>444</v>
      </c>
      <c r="C2805" s="75" t="s">
        <v>138</v>
      </c>
      <c r="D2805" s="78" t="s">
        <v>100</v>
      </c>
      <c r="E2805" s="78" t="s">
        <v>2245</v>
      </c>
      <c r="F2805" s="68">
        <v>45941</v>
      </c>
      <c r="G2805" s="69" t="s">
        <v>415</v>
      </c>
      <c r="H2805" s="70">
        <v>20</v>
      </c>
      <c r="I2805" s="70"/>
      <c r="J2805" s="70"/>
      <c r="K2805" s="71">
        <v>1293750.0000000035</v>
      </c>
      <c r="L2805" s="6" t="s">
        <v>713</v>
      </c>
      <c r="M2805" s="6" t="s">
        <v>917</v>
      </c>
      <c r="N2805" s="6">
        <v>0</v>
      </c>
      <c r="O2805" s="6"/>
      <c r="P2805" s="6"/>
    </row>
    <row r="2806" spans="1:16" ht="15.75" customHeight="1" x14ac:dyDescent="0.3">
      <c r="A2806" s="49">
        <v>2803</v>
      </c>
      <c r="B2806" s="75" t="s">
        <v>444</v>
      </c>
      <c r="C2806" s="75" t="s">
        <v>138</v>
      </c>
      <c r="D2806" s="78" t="s">
        <v>100</v>
      </c>
      <c r="E2806" s="78" t="s">
        <v>2245</v>
      </c>
      <c r="F2806" s="68">
        <v>45941</v>
      </c>
      <c r="G2806" s="69" t="s">
        <v>415</v>
      </c>
      <c r="H2806" s="70">
        <v>4</v>
      </c>
      <c r="I2806" s="70"/>
      <c r="J2806" s="70"/>
      <c r="K2806" s="71">
        <v>258750.00000000073</v>
      </c>
      <c r="L2806" s="6" t="s">
        <v>543</v>
      </c>
      <c r="M2806" s="6" t="s">
        <v>517</v>
      </c>
      <c r="N2806" s="6">
        <v>0</v>
      </c>
      <c r="O2806" s="6"/>
      <c r="P2806" s="6"/>
    </row>
    <row r="2807" spans="1:16" ht="15.75" customHeight="1" x14ac:dyDescent="0.3">
      <c r="A2807" s="49">
        <v>2804</v>
      </c>
      <c r="B2807" s="75" t="s">
        <v>490</v>
      </c>
      <c r="C2807" s="75" t="s">
        <v>138</v>
      </c>
      <c r="D2807" s="78" t="s">
        <v>100</v>
      </c>
      <c r="E2807" s="78" t="s">
        <v>2246</v>
      </c>
      <c r="F2807" s="68">
        <v>45941</v>
      </c>
      <c r="G2807" s="69" t="s">
        <v>415</v>
      </c>
      <c r="H2807" s="70">
        <v>3</v>
      </c>
      <c r="I2807" s="70"/>
      <c r="J2807" s="70"/>
      <c r="K2807" s="71">
        <v>185624.99999999948</v>
      </c>
      <c r="L2807" s="6" t="s">
        <v>516</v>
      </c>
      <c r="M2807" s="6" t="s">
        <v>517</v>
      </c>
      <c r="N2807" s="6">
        <v>0</v>
      </c>
      <c r="O2807" s="6"/>
      <c r="P2807" s="6"/>
    </row>
    <row r="2808" spans="1:16" ht="15.75" customHeight="1" x14ac:dyDescent="0.3">
      <c r="A2808" s="49">
        <v>2805</v>
      </c>
      <c r="B2808" s="75" t="s">
        <v>490</v>
      </c>
      <c r="C2808" s="75" t="s">
        <v>138</v>
      </c>
      <c r="D2808" s="78" t="s">
        <v>100</v>
      </c>
      <c r="E2808" s="78" t="s">
        <v>2246</v>
      </c>
      <c r="F2808" s="68">
        <v>45941</v>
      </c>
      <c r="G2808" s="69" t="s">
        <v>415</v>
      </c>
      <c r="H2808" s="70">
        <v>2</v>
      </c>
      <c r="I2808" s="70"/>
      <c r="J2808" s="70"/>
      <c r="K2808" s="71">
        <v>123749.99999999964</v>
      </c>
      <c r="L2808" s="6" t="s">
        <v>516</v>
      </c>
      <c r="M2808" s="6" t="s">
        <v>517</v>
      </c>
      <c r="N2808" s="6">
        <v>0</v>
      </c>
      <c r="O2808" s="6"/>
      <c r="P2808" s="6"/>
    </row>
    <row r="2809" spans="1:16" ht="15.75" customHeight="1" x14ac:dyDescent="0.3">
      <c r="A2809" s="49">
        <v>2806</v>
      </c>
      <c r="B2809" s="75" t="s">
        <v>490</v>
      </c>
      <c r="C2809" s="75" t="s">
        <v>138</v>
      </c>
      <c r="D2809" s="78" t="s">
        <v>100</v>
      </c>
      <c r="E2809" s="78" t="s">
        <v>2247</v>
      </c>
      <c r="F2809" s="68">
        <v>45941</v>
      </c>
      <c r="G2809" s="69" t="s">
        <v>415</v>
      </c>
      <c r="H2809" s="70">
        <v>4</v>
      </c>
      <c r="I2809" s="70"/>
      <c r="J2809" s="70"/>
      <c r="K2809" s="71">
        <v>247499.99999999927</v>
      </c>
      <c r="L2809" s="6" t="s">
        <v>713</v>
      </c>
      <c r="M2809" s="6" t="s">
        <v>917</v>
      </c>
      <c r="N2809" s="6">
        <v>0</v>
      </c>
      <c r="O2809" s="6"/>
      <c r="P2809" s="6"/>
    </row>
    <row r="2810" spans="1:16" ht="15.75" customHeight="1" x14ac:dyDescent="0.3">
      <c r="A2810" s="49">
        <v>2807</v>
      </c>
      <c r="B2810" s="75" t="s">
        <v>490</v>
      </c>
      <c r="C2810" s="75" t="s">
        <v>502</v>
      </c>
      <c r="D2810" s="78" t="s">
        <v>100</v>
      </c>
      <c r="E2810" s="78" t="s">
        <v>2248</v>
      </c>
      <c r="F2810" s="68">
        <v>45941</v>
      </c>
      <c r="G2810" s="69" t="s">
        <v>426</v>
      </c>
      <c r="H2810" s="70">
        <v>3</v>
      </c>
      <c r="I2810" s="70"/>
      <c r="J2810" s="70"/>
      <c r="K2810" s="71">
        <v>123749.99999999964</v>
      </c>
      <c r="L2810" s="6" t="s">
        <v>507</v>
      </c>
      <c r="M2810" s="6" t="s">
        <v>505</v>
      </c>
      <c r="N2810" s="6">
        <v>6</v>
      </c>
      <c r="O2810" s="6"/>
      <c r="P2810" s="6"/>
    </row>
    <row r="2811" spans="1:16" ht="15.75" customHeight="1" x14ac:dyDescent="0.3">
      <c r="A2811" s="49">
        <v>2808</v>
      </c>
      <c r="B2811" s="75" t="s">
        <v>497</v>
      </c>
      <c r="C2811" s="75" t="s">
        <v>138</v>
      </c>
      <c r="D2811" s="78" t="s">
        <v>100</v>
      </c>
      <c r="E2811" s="78" t="s">
        <v>2249</v>
      </c>
      <c r="F2811" s="68">
        <v>45942</v>
      </c>
      <c r="G2811" s="69" t="s">
        <v>415</v>
      </c>
      <c r="H2811" s="70">
        <v>6</v>
      </c>
      <c r="I2811" s="70"/>
      <c r="J2811" s="70"/>
      <c r="K2811" s="71">
        <v>388125.00000000105</v>
      </c>
      <c r="L2811" s="6" t="s">
        <v>516</v>
      </c>
      <c r="M2811" s="6" t="s">
        <v>517</v>
      </c>
      <c r="N2811" s="6">
        <v>0</v>
      </c>
      <c r="O2811" s="6"/>
      <c r="P2811" s="6"/>
    </row>
    <row r="2812" spans="1:16" ht="15.75" customHeight="1" x14ac:dyDescent="0.3">
      <c r="A2812" s="49">
        <v>2809</v>
      </c>
      <c r="B2812" s="75" t="s">
        <v>497</v>
      </c>
      <c r="C2812" s="75" t="s">
        <v>502</v>
      </c>
      <c r="D2812" s="78" t="s">
        <v>100</v>
      </c>
      <c r="E2812" s="78" t="s">
        <v>2250</v>
      </c>
      <c r="F2812" s="68">
        <v>45942</v>
      </c>
      <c r="G2812" s="69" t="s">
        <v>426</v>
      </c>
      <c r="H2812" s="70">
        <v>2</v>
      </c>
      <c r="I2812" s="70"/>
      <c r="J2812" s="70"/>
      <c r="K2812" s="71">
        <v>86250.000000000233</v>
      </c>
      <c r="L2812" s="6" t="s">
        <v>516</v>
      </c>
      <c r="M2812" s="6" t="s">
        <v>517</v>
      </c>
      <c r="N2812" s="6">
        <v>0</v>
      </c>
      <c r="O2812" s="6"/>
      <c r="P2812" s="6"/>
    </row>
    <row r="2813" spans="1:16" ht="15.75" customHeight="1" x14ac:dyDescent="0.3">
      <c r="A2813" s="49">
        <v>2810</v>
      </c>
      <c r="B2813" s="75" t="s">
        <v>501</v>
      </c>
      <c r="C2813" s="75" t="s">
        <v>138</v>
      </c>
      <c r="D2813" s="78" t="s">
        <v>100</v>
      </c>
      <c r="E2813" s="78" t="s">
        <v>2251</v>
      </c>
      <c r="F2813" s="68">
        <v>45942</v>
      </c>
      <c r="G2813" s="69" t="s">
        <v>415</v>
      </c>
      <c r="H2813" s="70">
        <v>0.5</v>
      </c>
      <c r="I2813" s="70"/>
      <c r="J2813" s="70"/>
      <c r="K2813" s="71">
        <v>29999.999999999971</v>
      </c>
      <c r="L2813" s="6" t="s">
        <v>543</v>
      </c>
      <c r="M2813" s="6" t="s">
        <v>517</v>
      </c>
      <c r="N2813" s="6">
        <v>0</v>
      </c>
      <c r="O2813" s="6"/>
      <c r="P2813" s="6"/>
    </row>
    <row r="2814" spans="1:16" ht="15.75" customHeight="1" x14ac:dyDescent="0.3">
      <c r="A2814" s="49">
        <v>2811</v>
      </c>
      <c r="B2814" s="75" t="s">
        <v>501</v>
      </c>
      <c r="C2814" s="75" t="s">
        <v>595</v>
      </c>
      <c r="D2814" s="78" t="s">
        <v>102</v>
      </c>
      <c r="E2814" s="78" t="s">
        <v>2252</v>
      </c>
      <c r="F2814" s="68">
        <v>45942</v>
      </c>
      <c r="G2814" s="69" t="s">
        <v>415</v>
      </c>
      <c r="H2814" s="70">
        <v>32</v>
      </c>
      <c r="I2814" s="70"/>
      <c r="J2814" s="70"/>
      <c r="K2814" s="71">
        <v>170666.66666666651</v>
      </c>
      <c r="L2814" s="6" t="s">
        <v>507</v>
      </c>
      <c r="M2814" s="6" t="s">
        <v>505</v>
      </c>
      <c r="N2814" s="6">
        <v>1</v>
      </c>
      <c r="O2814" s="6"/>
      <c r="P2814" s="6"/>
    </row>
    <row r="2815" spans="1:16" ht="15.75" hidden="1" customHeight="1" x14ac:dyDescent="0.3">
      <c r="A2815" s="49">
        <v>2812</v>
      </c>
      <c r="B2815" s="75" t="s">
        <v>501</v>
      </c>
      <c r="C2815" s="75" t="s">
        <v>107</v>
      </c>
      <c r="D2815" s="78" t="s">
        <v>102</v>
      </c>
      <c r="E2815" s="78" t="s">
        <v>2253</v>
      </c>
      <c r="F2815" s="68">
        <v>45942</v>
      </c>
      <c r="G2815" s="69" t="s">
        <v>415</v>
      </c>
      <c r="H2815" s="70">
        <v>8</v>
      </c>
      <c r="I2815" s="70"/>
      <c r="J2815" s="70"/>
      <c r="K2815" s="71">
        <v>63999.999999999935</v>
      </c>
      <c r="L2815" s="6" t="s">
        <v>507</v>
      </c>
      <c r="M2815" s="6" t="s">
        <v>505</v>
      </c>
      <c r="N2815" s="6">
        <v>1</v>
      </c>
      <c r="O2815" s="6"/>
      <c r="P2815" s="6"/>
    </row>
    <row r="2816" spans="1:16" ht="15.75" customHeight="1" x14ac:dyDescent="0.3">
      <c r="A2816" s="49">
        <v>2813</v>
      </c>
      <c r="B2816" s="75" t="s">
        <v>501</v>
      </c>
      <c r="C2816" s="75" t="s">
        <v>104</v>
      </c>
      <c r="D2816" s="78" t="s">
        <v>102</v>
      </c>
      <c r="E2816" s="78" t="s">
        <v>2254</v>
      </c>
      <c r="F2816" s="68">
        <v>45942</v>
      </c>
      <c r="G2816" s="69" t="s">
        <v>415</v>
      </c>
      <c r="H2816" s="70">
        <v>12</v>
      </c>
      <c r="I2816" s="70"/>
      <c r="J2816" s="70"/>
      <c r="K2816" s="71">
        <v>63999.999999999935</v>
      </c>
      <c r="L2816" s="6" t="s">
        <v>507</v>
      </c>
      <c r="M2816" s="6" t="s">
        <v>505</v>
      </c>
      <c r="N2816" s="6">
        <v>0</v>
      </c>
      <c r="O2816" s="6"/>
      <c r="P2816" s="6"/>
    </row>
    <row r="2817" spans="1:16" ht="15.75" customHeight="1" x14ac:dyDescent="0.3">
      <c r="A2817" s="49">
        <v>2814</v>
      </c>
      <c r="B2817" s="75" t="s">
        <v>430</v>
      </c>
      <c r="C2817" s="75" t="s">
        <v>595</v>
      </c>
      <c r="D2817" s="78" t="s">
        <v>102</v>
      </c>
      <c r="E2817" s="78" t="s">
        <v>2255</v>
      </c>
      <c r="F2817" s="68">
        <v>45942</v>
      </c>
      <c r="G2817" s="69" t="s">
        <v>415</v>
      </c>
      <c r="H2817" s="70">
        <v>53</v>
      </c>
      <c r="I2817" s="70"/>
      <c r="J2817" s="70"/>
      <c r="K2817" s="71">
        <v>273833.3333333336</v>
      </c>
      <c r="L2817" s="6" t="s">
        <v>507</v>
      </c>
      <c r="M2817" s="6" t="s">
        <v>505</v>
      </c>
      <c r="N2817" s="6">
        <v>3</v>
      </c>
      <c r="O2817" s="6"/>
      <c r="P2817" s="6"/>
    </row>
    <row r="2818" spans="1:16" ht="15.75" customHeight="1" x14ac:dyDescent="0.3">
      <c r="A2818" s="49">
        <v>2815</v>
      </c>
      <c r="B2818" s="75" t="s">
        <v>430</v>
      </c>
      <c r="C2818" s="75" t="s">
        <v>138</v>
      </c>
      <c r="D2818" s="78" t="s">
        <v>100</v>
      </c>
      <c r="E2818" s="78" t="s">
        <v>2256</v>
      </c>
      <c r="F2818" s="68">
        <v>45942</v>
      </c>
      <c r="G2818" s="69" t="s">
        <v>415</v>
      </c>
      <c r="H2818" s="70">
        <v>6</v>
      </c>
      <c r="I2818" s="70"/>
      <c r="J2818" s="70"/>
      <c r="K2818" s="71">
        <v>348750.00000000035</v>
      </c>
      <c r="L2818" s="6" t="s">
        <v>554</v>
      </c>
      <c r="M2818" s="6" t="s">
        <v>517</v>
      </c>
      <c r="N2818" s="6">
        <v>0</v>
      </c>
      <c r="O2818" s="6"/>
      <c r="P2818" s="6"/>
    </row>
    <row r="2819" spans="1:16" ht="15.75" customHeight="1" x14ac:dyDescent="0.3">
      <c r="A2819" s="49">
        <v>2816</v>
      </c>
      <c r="B2819" s="75" t="s">
        <v>490</v>
      </c>
      <c r="C2819" s="75" t="s">
        <v>233</v>
      </c>
      <c r="D2819" s="78" t="s">
        <v>26</v>
      </c>
      <c r="E2819" s="78" t="s">
        <v>2257</v>
      </c>
      <c r="F2819" s="68">
        <v>45942</v>
      </c>
      <c r="G2819" s="69" t="s">
        <v>662</v>
      </c>
      <c r="H2819" s="70">
        <v>3</v>
      </c>
      <c r="I2819" s="70"/>
      <c r="J2819" s="70"/>
      <c r="K2819" s="71">
        <v>247499.99999999927</v>
      </c>
      <c r="L2819" s="6" t="s">
        <v>558</v>
      </c>
      <c r="M2819" s="6" t="s">
        <v>505</v>
      </c>
      <c r="N2819" s="6">
        <v>12</v>
      </c>
      <c r="O2819" s="6"/>
      <c r="P2819" s="6"/>
    </row>
    <row r="2820" spans="1:16" ht="15.75" customHeight="1" x14ac:dyDescent="0.3">
      <c r="A2820" s="49">
        <v>2817</v>
      </c>
      <c r="B2820" s="75" t="s">
        <v>490</v>
      </c>
      <c r="C2820" s="75" t="s">
        <v>234</v>
      </c>
      <c r="D2820" s="78" t="s">
        <v>26</v>
      </c>
      <c r="E2820" s="78" t="s">
        <v>2258</v>
      </c>
      <c r="F2820" s="68">
        <v>45942</v>
      </c>
      <c r="G2820" s="69" t="s">
        <v>662</v>
      </c>
      <c r="H2820" s="70">
        <v>1</v>
      </c>
      <c r="I2820" s="70"/>
      <c r="J2820" s="70"/>
      <c r="K2820" s="71">
        <v>82499.999999999767</v>
      </c>
      <c r="L2820" s="6" t="s">
        <v>558</v>
      </c>
      <c r="M2820" s="6" t="s">
        <v>505</v>
      </c>
      <c r="N2820" s="6">
        <v>4</v>
      </c>
      <c r="O2820" s="6"/>
      <c r="P2820" s="6"/>
    </row>
    <row r="2821" spans="1:16" ht="15.75" customHeight="1" x14ac:dyDescent="0.3">
      <c r="A2821" s="49">
        <v>2818</v>
      </c>
      <c r="B2821" s="75" t="s">
        <v>490</v>
      </c>
      <c r="C2821" s="75" t="s">
        <v>138</v>
      </c>
      <c r="D2821" s="78" t="s">
        <v>100</v>
      </c>
      <c r="E2821" s="78" t="s">
        <v>2259</v>
      </c>
      <c r="F2821" s="68">
        <v>45942</v>
      </c>
      <c r="G2821" s="69" t="s">
        <v>415</v>
      </c>
      <c r="H2821" s="70">
        <v>6</v>
      </c>
      <c r="I2821" s="70"/>
      <c r="J2821" s="70"/>
      <c r="K2821" s="71">
        <v>371249.99999999895</v>
      </c>
      <c r="L2821" s="6" t="s">
        <v>516</v>
      </c>
      <c r="M2821" s="6" t="s">
        <v>517</v>
      </c>
      <c r="N2821" s="6">
        <v>0</v>
      </c>
      <c r="O2821" s="6"/>
      <c r="P2821" s="6"/>
    </row>
    <row r="2822" spans="1:16" ht="15.75" customHeight="1" x14ac:dyDescent="0.3">
      <c r="A2822" s="49">
        <v>2819</v>
      </c>
      <c r="B2822" s="75" t="s">
        <v>499</v>
      </c>
      <c r="C2822" s="75" t="s">
        <v>104</v>
      </c>
      <c r="D2822" s="78" t="s">
        <v>102</v>
      </c>
      <c r="E2822" s="78" t="s">
        <v>2260</v>
      </c>
      <c r="F2822" s="68">
        <v>45942</v>
      </c>
      <c r="G2822" s="69" t="s">
        <v>415</v>
      </c>
      <c r="H2822" s="70">
        <v>25</v>
      </c>
      <c r="I2822" s="70"/>
      <c r="J2822" s="70"/>
      <c r="K2822" s="71">
        <v>133333.3333333332</v>
      </c>
      <c r="L2822" s="6" t="s">
        <v>507</v>
      </c>
      <c r="M2822" s="6" t="s">
        <v>505</v>
      </c>
      <c r="N2822" s="6">
        <v>1</v>
      </c>
      <c r="O2822" s="6"/>
      <c r="P2822" s="6"/>
    </row>
    <row r="2823" spans="1:16" ht="15.75" customHeight="1" x14ac:dyDescent="0.3">
      <c r="A2823" s="49">
        <v>2820</v>
      </c>
      <c r="B2823" s="75" t="s">
        <v>499</v>
      </c>
      <c r="C2823" s="75" t="s">
        <v>502</v>
      </c>
      <c r="D2823" s="78" t="s">
        <v>100</v>
      </c>
      <c r="E2823" s="78" t="s">
        <v>2261</v>
      </c>
      <c r="F2823" s="68">
        <v>45942</v>
      </c>
      <c r="G2823" s="69" t="s">
        <v>426</v>
      </c>
      <c r="H2823" s="70">
        <v>3</v>
      </c>
      <c r="I2823" s="70"/>
      <c r="J2823" s="70"/>
      <c r="K2823" s="71">
        <v>119999.99999999988</v>
      </c>
      <c r="L2823" s="6" t="s">
        <v>507</v>
      </c>
      <c r="M2823" s="6" t="s">
        <v>505</v>
      </c>
      <c r="N2823" s="6">
        <v>1</v>
      </c>
      <c r="O2823" s="6"/>
      <c r="P2823" s="6"/>
    </row>
    <row r="2824" spans="1:16" ht="15.75" customHeight="1" x14ac:dyDescent="0.3">
      <c r="A2824" s="49">
        <v>2821</v>
      </c>
      <c r="B2824" s="75" t="s">
        <v>499</v>
      </c>
      <c r="C2824" s="75" t="s">
        <v>138</v>
      </c>
      <c r="D2824" s="78" t="s">
        <v>100</v>
      </c>
      <c r="E2824" s="78" t="s">
        <v>2262</v>
      </c>
      <c r="F2824" s="68">
        <v>45942</v>
      </c>
      <c r="G2824" s="69" t="s">
        <v>415</v>
      </c>
      <c r="H2824" s="70">
        <v>8</v>
      </c>
      <c r="I2824" s="70"/>
      <c r="J2824" s="70"/>
      <c r="K2824" s="71">
        <v>479999.99999999953</v>
      </c>
      <c r="L2824" s="6" t="s">
        <v>516</v>
      </c>
      <c r="M2824" s="6" t="s">
        <v>517</v>
      </c>
      <c r="N2824" s="6">
        <v>0</v>
      </c>
      <c r="O2824" s="6"/>
      <c r="P2824" s="6"/>
    </row>
    <row r="2825" spans="1:16" ht="15.75" customHeight="1" x14ac:dyDescent="0.3">
      <c r="A2825" s="49">
        <v>2822</v>
      </c>
      <c r="B2825" s="75" t="s">
        <v>444</v>
      </c>
      <c r="C2825" s="75" t="s">
        <v>84</v>
      </c>
      <c r="D2825" s="78" t="s">
        <v>79</v>
      </c>
      <c r="E2825" s="78" t="s">
        <v>2263</v>
      </c>
      <c r="F2825" s="68">
        <v>45943</v>
      </c>
      <c r="G2825" s="69" t="s">
        <v>443</v>
      </c>
      <c r="H2825" s="70">
        <v>5</v>
      </c>
      <c r="I2825" s="70"/>
      <c r="J2825" s="70"/>
      <c r="K2825" s="71">
        <v>25156.250000000069</v>
      </c>
      <c r="L2825" s="6" t="s">
        <v>543</v>
      </c>
      <c r="M2825" s="6" t="s">
        <v>517</v>
      </c>
      <c r="N2825" s="6">
        <v>0</v>
      </c>
      <c r="O2825" s="6"/>
      <c r="P2825" s="6"/>
    </row>
    <row r="2826" spans="1:16" ht="15.75" customHeight="1" x14ac:dyDescent="0.3">
      <c r="A2826" s="49">
        <v>2823</v>
      </c>
      <c r="B2826" s="75" t="s">
        <v>444</v>
      </c>
      <c r="C2826" s="75" t="s">
        <v>192</v>
      </c>
      <c r="D2826" s="78" t="s">
        <v>187</v>
      </c>
      <c r="E2826" s="78" t="s">
        <v>401</v>
      </c>
      <c r="F2826" s="68">
        <v>45943</v>
      </c>
      <c r="G2826" s="69" t="s">
        <v>2025</v>
      </c>
      <c r="H2826" s="70">
        <v>5</v>
      </c>
      <c r="I2826" s="70"/>
      <c r="J2826" s="70"/>
      <c r="K2826" s="71">
        <v>215625.00000000061</v>
      </c>
      <c r="L2826" s="6" t="s">
        <v>545</v>
      </c>
      <c r="M2826" s="6" t="s">
        <v>514</v>
      </c>
      <c r="N2826" s="6">
        <v>0</v>
      </c>
      <c r="O2826" s="6"/>
      <c r="P2826" s="6"/>
    </row>
    <row r="2827" spans="1:16" ht="15.75" customHeight="1" x14ac:dyDescent="0.3">
      <c r="A2827" s="49">
        <v>2824</v>
      </c>
      <c r="B2827" s="75" t="s">
        <v>444</v>
      </c>
      <c r="C2827" s="75" t="s">
        <v>138</v>
      </c>
      <c r="D2827" s="78" t="s">
        <v>100</v>
      </c>
      <c r="E2827" s="78" t="s">
        <v>2264</v>
      </c>
      <c r="F2827" s="68">
        <v>45943</v>
      </c>
      <c r="G2827" s="69" t="s">
        <v>415</v>
      </c>
      <c r="H2827" s="70">
        <v>2</v>
      </c>
      <c r="I2827" s="70"/>
      <c r="J2827" s="70"/>
      <c r="K2827" s="71">
        <v>129375.00000000036</v>
      </c>
      <c r="L2827" s="6" t="s">
        <v>543</v>
      </c>
      <c r="M2827" s="6" t="s">
        <v>517</v>
      </c>
      <c r="N2827" s="6">
        <v>0</v>
      </c>
      <c r="O2827" s="6"/>
      <c r="P2827" s="6"/>
    </row>
    <row r="2828" spans="1:16" ht="15.75" customHeight="1" x14ac:dyDescent="0.3">
      <c r="A2828" s="49">
        <v>2825</v>
      </c>
      <c r="B2828" s="75" t="s">
        <v>430</v>
      </c>
      <c r="C2828" s="75" t="s">
        <v>104</v>
      </c>
      <c r="D2828" s="78" t="s">
        <v>102</v>
      </c>
      <c r="E2828" s="78" t="s">
        <v>2265</v>
      </c>
      <c r="F2828" s="68">
        <v>45943</v>
      </c>
      <c r="G2828" s="69" t="s">
        <v>415</v>
      </c>
      <c r="H2828" s="70">
        <v>66</v>
      </c>
      <c r="I2828" s="70"/>
      <c r="J2828" s="70"/>
      <c r="K2828" s="71">
        <v>341000.00000000035</v>
      </c>
      <c r="L2828" s="6" t="s">
        <v>696</v>
      </c>
      <c r="M2828" s="6" t="s">
        <v>505</v>
      </c>
      <c r="N2828" s="6">
        <v>2</v>
      </c>
      <c r="O2828" s="6"/>
      <c r="P2828" s="6"/>
    </row>
    <row r="2829" spans="1:16" ht="15.75" customHeight="1" x14ac:dyDescent="0.3">
      <c r="A2829" s="49">
        <v>2826</v>
      </c>
      <c r="B2829" s="75" t="s">
        <v>430</v>
      </c>
      <c r="C2829" s="75" t="s">
        <v>138</v>
      </c>
      <c r="D2829" s="78" t="s">
        <v>100</v>
      </c>
      <c r="E2829" s="78" t="s">
        <v>2266</v>
      </c>
      <c r="F2829" s="68">
        <v>45943</v>
      </c>
      <c r="G2829" s="69" t="s">
        <v>415</v>
      </c>
      <c r="H2829" s="70">
        <v>3</v>
      </c>
      <c r="I2829" s="70"/>
      <c r="J2829" s="70"/>
      <c r="K2829" s="71">
        <v>174375.00000000017</v>
      </c>
      <c r="L2829" s="6" t="s">
        <v>554</v>
      </c>
      <c r="M2829" s="6" t="s">
        <v>517</v>
      </c>
      <c r="N2829" s="6">
        <v>0</v>
      </c>
      <c r="O2829" s="6"/>
      <c r="P2829" s="6"/>
    </row>
    <row r="2830" spans="1:16" ht="15.75" customHeight="1" x14ac:dyDescent="0.3">
      <c r="A2830" s="49">
        <v>2827</v>
      </c>
      <c r="B2830" s="75" t="s">
        <v>490</v>
      </c>
      <c r="C2830" s="75" t="s">
        <v>104</v>
      </c>
      <c r="D2830" s="78" t="s">
        <v>102</v>
      </c>
      <c r="E2830" s="78" t="s">
        <v>2267</v>
      </c>
      <c r="F2830" s="68">
        <v>45943</v>
      </c>
      <c r="G2830" s="69" t="s">
        <v>415</v>
      </c>
      <c r="H2830" s="70">
        <v>40</v>
      </c>
      <c r="I2830" s="70"/>
      <c r="J2830" s="70"/>
      <c r="K2830" s="71">
        <v>219999.99999999936</v>
      </c>
      <c r="L2830" s="6" t="s">
        <v>507</v>
      </c>
      <c r="M2830" s="6" t="s">
        <v>505</v>
      </c>
      <c r="N2830" s="6">
        <v>3</v>
      </c>
      <c r="O2830" s="6"/>
      <c r="P2830" s="6"/>
    </row>
    <row r="2831" spans="1:16" ht="15.75" customHeight="1" x14ac:dyDescent="0.3">
      <c r="A2831" s="49">
        <v>2828</v>
      </c>
      <c r="B2831" s="75" t="s">
        <v>490</v>
      </c>
      <c r="C2831" s="75" t="s">
        <v>138</v>
      </c>
      <c r="D2831" s="78" t="s">
        <v>100</v>
      </c>
      <c r="E2831" s="78" t="s">
        <v>2268</v>
      </c>
      <c r="F2831" s="68">
        <v>45943</v>
      </c>
      <c r="G2831" s="69" t="s">
        <v>415</v>
      </c>
      <c r="H2831" s="70">
        <v>2</v>
      </c>
      <c r="I2831" s="70"/>
      <c r="J2831" s="70"/>
      <c r="K2831" s="71">
        <v>123749.99999999964</v>
      </c>
      <c r="L2831" s="6" t="s">
        <v>516</v>
      </c>
      <c r="M2831" s="6" t="s">
        <v>517</v>
      </c>
      <c r="N2831" s="6">
        <v>0</v>
      </c>
      <c r="O2831" s="6"/>
      <c r="P2831" s="6"/>
    </row>
    <row r="2832" spans="1:16" ht="15.75" customHeight="1" x14ac:dyDescent="0.3">
      <c r="A2832" s="49">
        <v>2829</v>
      </c>
      <c r="B2832" s="75" t="s">
        <v>490</v>
      </c>
      <c r="C2832" s="75" t="s">
        <v>138</v>
      </c>
      <c r="D2832" s="78" t="s">
        <v>100</v>
      </c>
      <c r="E2832" s="78" t="s">
        <v>2269</v>
      </c>
      <c r="F2832" s="68">
        <v>45943</v>
      </c>
      <c r="G2832" s="69" t="s">
        <v>415</v>
      </c>
      <c r="H2832" s="70">
        <v>6</v>
      </c>
      <c r="I2832" s="70"/>
      <c r="J2832" s="70"/>
      <c r="K2832" s="71">
        <v>371249.99999999895</v>
      </c>
      <c r="L2832" s="6" t="s">
        <v>680</v>
      </c>
      <c r="M2832" s="6" t="s">
        <v>698</v>
      </c>
      <c r="N2832" s="6">
        <v>1</v>
      </c>
      <c r="O2832" s="6"/>
      <c r="P2832" s="6"/>
    </row>
    <row r="2833" spans="1:16" ht="15.75" customHeight="1" x14ac:dyDescent="0.3">
      <c r="A2833" s="49">
        <v>2830</v>
      </c>
      <c r="B2833" s="75" t="s">
        <v>497</v>
      </c>
      <c r="C2833" s="75" t="s">
        <v>502</v>
      </c>
      <c r="D2833" s="78" t="s">
        <v>100</v>
      </c>
      <c r="E2833" s="78" t="s">
        <v>2270</v>
      </c>
      <c r="F2833" s="68">
        <v>45943</v>
      </c>
      <c r="G2833" s="69" t="s">
        <v>426</v>
      </c>
      <c r="H2833" s="70">
        <v>2</v>
      </c>
      <c r="I2833" s="70"/>
      <c r="J2833" s="70"/>
      <c r="K2833" s="71">
        <v>86250.000000000233</v>
      </c>
      <c r="L2833" s="6" t="s">
        <v>516</v>
      </c>
      <c r="M2833" s="6" t="s">
        <v>517</v>
      </c>
      <c r="N2833" s="6">
        <v>0</v>
      </c>
      <c r="O2833" s="6"/>
      <c r="P2833" s="6"/>
    </row>
    <row r="2834" spans="1:16" ht="15.75" customHeight="1" x14ac:dyDescent="0.3">
      <c r="A2834" s="49">
        <v>2831</v>
      </c>
      <c r="B2834" s="75" t="s">
        <v>497</v>
      </c>
      <c r="C2834" s="75" t="s">
        <v>138</v>
      </c>
      <c r="D2834" s="78" t="s">
        <v>100</v>
      </c>
      <c r="E2834" s="78" t="s">
        <v>2271</v>
      </c>
      <c r="F2834" s="68">
        <v>45943</v>
      </c>
      <c r="G2834" s="69" t="s">
        <v>415</v>
      </c>
      <c r="H2834" s="70">
        <v>3</v>
      </c>
      <c r="I2834" s="70"/>
      <c r="J2834" s="70"/>
      <c r="K2834" s="71">
        <v>194062.50000000052</v>
      </c>
      <c r="L2834" s="6" t="s">
        <v>516</v>
      </c>
      <c r="M2834" s="6" t="s">
        <v>517</v>
      </c>
      <c r="N2834" s="6">
        <v>0</v>
      </c>
      <c r="O2834" s="6"/>
      <c r="P2834" s="6"/>
    </row>
    <row r="2835" spans="1:16" ht="15.75" customHeight="1" x14ac:dyDescent="0.3">
      <c r="A2835" s="49">
        <v>2832</v>
      </c>
      <c r="B2835" s="75" t="s">
        <v>444</v>
      </c>
      <c r="C2835" s="75" t="s">
        <v>84</v>
      </c>
      <c r="D2835" s="78" t="s">
        <v>79</v>
      </c>
      <c r="E2835" s="78" t="s">
        <v>2272</v>
      </c>
      <c r="F2835" s="68">
        <v>45944</v>
      </c>
      <c r="G2835" s="69" t="s">
        <v>443</v>
      </c>
      <c r="H2835" s="70">
        <v>8</v>
      </c>
      <c r="I2835" s="70"/>
      <c r="J2835" s="70"/>
      <c r="K2835" s="71">
        <v>40250.000000000109</v>
      </c>
      <c r="L2835" s="6" t="s">
        <v>543</v>
      </c>
      <c r="M2835" s="6" t="s">
        <v>517</v>
      </c>
      <c r="N2835" s="6">
        <v>0</v>
      </c>
      <c r="O2835" s="6"/>
      <c r="P2835" s="6"/>
    </row>
    <row r="2836" spans="1:16" ht="15.75" customHeight="1" x14ac:dyDescent="0.3">
      <c r="A2836" s="49">
        <v>2833</v>
      </c>
      <c r="B2836" s="75" t="s">
        <v>444</v>
      </c>
      <c r="C2836" s="75" t="s">
        <v>138</v>
      </c>
      <c r="D2836" s="78" t="s">
        <v>100</v>
      </c>
      <c r="E2836" s="78" t="s">
        <v>2273</v>
      </c>
      <c r="F2836" s="68">
        <v>45944</v>
      </c>
      <c r="G2836" s="69" t="s">
        <v>415</v>
      </c>
      <c r="H2836" s="70">
        <v>3</v>
      </c>
      <c r="I2836" s="70"/>
      <c r="J2836" s="70"/>
      <c r="K2836" s="71">
        <v>194062.50000000052</v>
      </c>
      <c r="L2836" s="6" t="s">
        <v>543</v>
      </c>
      <c r="M2836" s="6" t="s">
        <v>517</v>
      </c>
      <c r="N2836" s="6">
        <v>0</v>
      </c>
      <c r="O2836" s="6"/>
      <c r="P2836" s="6"/>
    </row>
    <row r="2837" spans="1:16" ht="15.75" customHeight="1" x14ac:dyDescent="0.3">
      <c r="A2837" s="49">
        <v>2834</v>
      </c>
      <c r="B2837" s="75" t="s">
        <v>444</v>
      </c>
      <c r="C2837" s="75" t="s">
        <v>233</v>
      </c>
      <c r="D2837" s="78" t="s">
        <v>26</v>
      </c>
      <c r="E2837" s="78" t="s">
        <v>2274</v>
      </c>
      <c r="F2837" s="68">
        <v>45944</v>
      </c>
      <c r="G2837" s="69" t="s">
        <v>662</v>
      </c>
      <c r="H2837" s="70">
        <v>1.5</v>
      </c>
      <c r="I2837" s="70"/>
      <c r="J2837" s="70"/>
      <c r="K2837" s="71">
        <v>129375.00000000036</v>
      </c>
      <c r="L2837" s="6" t="s">
        <v>545</v>
      </c>
      <c r="M2837" s="6" t="s">
        <v>514</v>
      </c>
      <c r="N2837" s="6">
        <v>3</v>
      </c>
      <c r="O2837" s="6"/>
      <c r="P2837" s="6"/>
    </row>
    <row r="2838" spans="1:16" ht="15.75" customHeight="1" x14ac:dyDescent="0.3">
      <c r="A2838" s="49">
        <v>2835</v>
      </c>
      <c r="B2838" s="75" t="s">
        <v>444</v>
      </c>
      <c r="C2838" s="75" t="s">
        <v>138</v>
      </c>
      <c r="D2838" s="78" t="s">
        <v>100</v>
      </c>
      <c r="E2838" s="78" t="s">
        <v>2275</v>
      </c>
      <c r="F2838" s="68">
        <v>45944</v>
      </c>
      <c r="G2838" s="69" t="s">
        <v>415</v>
      </c>
      <c r="H2838" s="70">
        <v>5</v>
      </c>
      <c r="I2838" s="70"/>
      <c r="J2838" s="70"/>
      <c r="K2838" s="71">
        <v>323437.50000000087</v>
      </c>
      <c r="L2838" s="6" t="s">
        <v>713</v>
      </c>
      <c r="M2838" s="6" t="s">
        <v>917</v>
      </c>
      <c r="N2838" s="6">
        <v>0</v>
      </c>
      <c r="O2838" s="6"/>
      <c r="P2838" s="6"/>
    </row>
    <row r="2839" spans="1:16" ht="15.75" customHeight="1" x14ac:dyDescent="0.3">
      <c r="A2839" s="49">
        <v>2836</v>
      </c>
      <c r="B2839" s="75" t="s">
        <v>471</v>
      </c>
      <c r="C2839" s="75" t="s">
        <v>84</v>
      </c>
      <c r="D2839" s="78" t="s">
        <v>79</v>
      </c>
      <c r="E2839" s="78" t="s">
        <v>2276</v>
      </c>
      <c r="F2839" s="68">
        <v>45944</v>
      </c>
      <c r="G2839" s="69" t="s">
        <v>443</v>
      </c>
      <c r="H2839" s="70">
        <v>5</v>
      </c>
      <c r="I2839" s="70"/>
      <c r="J2839" s="70"/>
      <c r="K2839" s="71">
        <v>25156.250000000069</v>
      </c>
      <c r="L2839" s="6" t="s">
        <v>516</v>
      </c>
      <c r="M2839" s="6" t="s">
        <v>517</v>
      </c>
      <c r="N2839" s="6">
        <v>0</v>
      </c>
      <c r="O2839" s="6"/>
      <c r="P2839" s="6"/>
    </row>
    <row r="2840" spans="1:16" ht="15.75" customHeight="1" x14ac:dyDescent="0.3">
      <c r="A2840" s="49">
        <v>2837</v>
      </c>
      <c r="B2840" s="75" t="s">
        <v>471</v>
      </c>
      <c r="C2840" s="75" t="s">
        <v>138</v>
      </c>
      <c r="D2840" s="78" t="s">
        <v>100</v>
      </c>
      <c r="E2840" s="78" t="s">
        <v>2277</v>
      </c>
      <c r="F2840" s="68">
        <v>45944</v>
      </c>
      <c r="G2840" s="69" t="s">
        <v>415</v>
      </c>
      <c r="H2840" s="70">
        <v>2</v>
      </c>
      <c r="I2840" s="70"/>
      <c r="J2840" s="70"/>
      <c r="K2840" s="71">
        <v>129375.00000000036</v>
      </c>
      <c r="L2840" s="6" t="s">
        <v>516</v>
      </c>
      <c r="M2840" s="6" t="s">
        <v>517</v>
      </c>
      <c r="N2840" s="6">
        <v>0</v>
      </c>
      <c r="O2840" s="6"/>
      <c r="P2840" s="6"/>
    </row>
    <row r="2841" spans="1:16" ht="15.75" customHeight="1" x14ac:dyDescent="0.3">
      <c r="A2841" s="49">
        <v>2838</v>
      </c>
      <c r="B2841" s="75" t="s">
        <v>471</v>
      </c>
      <c r="C2841" s="75" t="s">
        <v>138</v>
      </c>
      <c r="D2841" s="78" t="s">
        <v>100</v>
      </c>
      <c r="E2841" s="78" t="s">
        <v>2278</v>
      </c>
      <c r="F2841" s="68">
        <v>45944</v>
      </c>
      <c r="G2841" s="69" t="s">
        <v>415</v>
      </c>
      <c r="H2841" s="70">
        <v>0.2</v>
      </c>
      <c r="I2841" s="70"/>
      <c r="J2841" s="70"/>
      <c r="K2841" s="71">
        <v>12937.500000000036</v>
      </c>
      <c r="L2841" s="6" t="s">
        <v>526</v>
      </c>
      <c r="M2841" s="6" t="s">
        <v>1677</v>
      </c>
      <c r="N2841" s="6">
        <v>0</v>
      </c>
      <c r="O2841" s="6"/>
      <c r="P2841" s="6"/>
    </row>
    <row r="2842" spans="1:16" ht="15.75" customHeight="1" x14ac:dyDescent="0.3">
      <c r="A2842" s="49">
        <v>2839</v>
      </c>
      <c r="B2842" s="75" t="s">
        <v>501</v>
      </c>
      <c r="C2842" s="75" t="s">
        <v>104</v>
      </c>
      <c r="D2842" s="78" t="s">
        <v>102</v>
      </c>
      <c r="E2842" s="78" t="s">
        <v>2279</v>
      </c>
      <c r="F2842" s="68">
        <v>45943</v>
      </c>
      <c r="G2842" s="69" t="s">
        <v>415</v>
      </c>
      <c r="H2842" s="70">
        <v>50</v>
      </c>
      <c r="I2842" s="70"/>
      <c r="J2842" s="70"/>
      <c r="K2842" s="71">
        <v>266666.6666666664</v>
      </c>
      <c r="L2842" s="6" t="s">
        <v>696</v>
      </c>
      <c r="M2842" s="6" t="s">
        <v>505</v>
      </c>
      <c r="N2842" s="6">
        <v>2</v>
      </c>
      <c r="O2842" s="6"/>
      <c r="P2842" s="6"/>
    </row>
    <row r="2843" spans="1:16" ht="15.75" customHeight="1" x14ac:dyDescent="0.3">
      <c r="A2843" s="49">
        <v>2840</v>
      </c>
      <c r="B2843" s="75" t="s">
        <v>501</v>
      </c>
      <c r="C2843" s="75" t="s">
        <v>138</v>
      </c>
      <c r="D2843" s="78" t="s">
        <v>100</v>
      </c>
      <c r="E2843" s="78" t="s">
        <v>2280</v>
      </c>
      <c r="F2843" s="68">
        <v>45943</v>
      </c>
      <c r="G2843" s="69" t="s">
        <v>415</v>
      </c>
      <c r="H2843" s="70">
        <v>6</v>
      </c>
      <c r="I2843" s="70"/>
      <c r="J2843" s="70"/>
      <c r="K2843" s="71">
        <v>359999.99999999965</v>
      </c>
      <c r="L2843" s="6" t="s">
        <v>543</v>
      </c>
      <c r="M2843" s="6" t="s">
        <v>517</v>
      </c>
      <c r="N2843" s="6">
        <v>0</v>
      </c>
      <c r="O2843" s="6"/>
      <c r="P2843" s="6"/>
    </row>
    <row r="2844" spans="1:16" ht="15.75" customHeight="1" x14ac:dyDescent="0.3">
      <c r="A2844" s="49">
        <v>2841</v>
      </c>
      <c r="B2844" s="75" t="s">
        <v>501</v>
      </c>
      <c r="C2844" s="75" t="s">
        <v>233</v>
      </c>
      <c r="D2844" s="78" t="s">
        <v>26</v>
      </c>
      <c r="E2844" s="78" t="s">
        <v>2281</v>
      </c>
      <c r="F2844" s="68">
        <v>45943</v>
      </c>
      <c r="G2844" s="69" t="s">
        <v>662</v>
      </c>
      <c r="H2844" s="70">
        <v>1</v>
      </c>
      <c r="I2844" s="70"/>
      <c r="J2844" s="70"/>
      <c r="K2844" s="71">
        <v>79999.999999999927</v>
      </c>
      <c r="L2844" s="6" t="s">
        <v>558</v>
      </c>
      <c r="M2844" s="6" t="s">
        <v>514</v>
      </c>
      <c r="N2844" s="6">
        <v>6</v>
      </c>
      <c r="O2844" s="6"/>
      <c r="P2844" s="6"/>
    </row>
    <row r="2845" spans="1:16" ht="15.75" customHeight="1" x14ac:dyDescent="0.3">
      <c r="A2845" s="49">
        <v>2842</v>
      </c>
      <c r="B2845" s="75" t="s">
        <v>474</v>
      </c>
      <c r="C2845" s="75" t="s">
        <v>146</v>
      </c>
      <c r="D2845" s="78" t="s">
        <v>100</v>
      </c>
      <c r="E2845" s="78" t="s">
        <v>2282</v>
      </c>
      <c r="F2845" s="68">
        <v>45944</v>
      </c>
      <c r="G2845" s="69" t="s">
        <v>451</v>
      </c>
      <c r="H2845" s="70">
        <v>1.5</v>
      </c>
      <c r="I2845" s="70"/>
      <c r="J2845" s="70"/>
      <c r="K2845" s="71">
        <v>262500.00000000047</v>
      </c>
      <c r="L2845" s="6" t="s">
        <v>576</v>
      </c>
      <c r="M2845" s="6" t="s">
        <v>531</v>
      </c>
      <c r="N2845" s="6">
        <v>0</v>
      </c>
      <c r="O2845" s="6"/>
      <c r="P2845" s="6"/>
    </row>
    <row r="2846" spans="1:16" ht="15.75" customHeight="1" x14ac:dyDescent="0.3">
      <c r="A2846" s="49">
        <v>2843</v>
      </c>
      <c r="B2846" s="75" t="s">
        <v>490</v>
      </c>
      <c r="C2846" s="75" t="s">
        <v>502</v>
      </c>
      <c r="D2846" s="78" t="s">
        <v>100</v>
      </c>
      <c r="E2846" s="78" t="s">
        <v>2283</v>
      </c>
      <c r="F2846" s="68">
        <v>45944</v>
      </c>
      <c r="G2846" s="69" t="s">
        <v>426</v>
      </c>
      <c r="H2846" s="70">
        <v>3</v>
      </c>
      <c r="I2846" s="70"/>
      <c r="J2846" s="70"/>
      <c r="K2846" s="71">
        <v>123749.99999999964</v>
      </c>
      <c r="L2846" s="6" t="s">
        <v>507</v>
      </c>
      <c r="M2846" s="6" t="s">
        <v>505</v>
      </c>
      <c r="N2846" s="6">
        <v>2</v>
      </c>
      <c r="O2846" s="6"/>
      <c r="P2846" s="6"/>
    </row>
    <row r="2847" spans="1:16" ht="15.75" customHeight="1" x14ac:dyDescent="0.3">
      <c r="A2847" s="49">
        <v>2844</v>
      </c>
      <c r="B2847" s="75" t="s">
        <v>490</v>
      </c>
      <c r="C2847" s="75" t="s">
        <v>138</v>
      </c>
      <c r="D2847" s="78" t="s">
        <v>100</v>
      </c>
      <c r="E2847" s="78" t="s">
        <v>2284</v>
      </c>
      <c r="F2847" s="68">
        <v>45944</v>
      </c>
      <c r="G2847" s="69" t="s">
        <v>415</v>
      </c>
      <c r="H2847" s="70">
        <v>5</v>
      </c>
      <c r="I2847" s="70"/>
      <c r="J2847" s="70"/>
      <c r="K2847" s="71">
        <v>309374.99999999913</v>
      </c>
      <c r="L2847" s="6" t="s">
        <v>507</v>
      </c>
      <c r="M2847" s="6" t="s">
        <v>505</v>
      </c>
      <c r="N2847" s="6">
        <v>0</v>
      </c>
      <c r="O2847" s="6"/>
      <c r="P2847" s="6"/>
    </row>
    <row r="2848" spans="1:16" ht="15.75" customHeight="1" x14ac:dyDescent="0.3">
      <c r="A2848" s="49">
        <v>2845</v>
      </c>
      <c r="B2848" s="75" t="s">
        <v>490</v>
      </c>
      <c r="C2848" s="75" t="s">
        <v>138</v>
      </c>
      <c r="D2848" s="78" t="s">
        <v>100</v>
      </c>
      <c r="E2848" s="78" t="s">
        <v>2284</v>
      </c>
      <c r="F2848" s="68">
        <v>45944</v>
      </c>
      <c r="G2848" s="69" t="s">
        <v>415</v>
      </c>
      <c r="H2848" s="70">
        <v>6</v>
      </c>
      <c r="I2848" s="70"/>
      <c r="J2848" s="70"/>
      <c r="K2848" s="71">
        <v>371249.99999999895</v>
      </c>
      <c r="L2848" s="6" t="s">
        <v>516</v>
      </c>
      <c r="M2848" s="6" t="s">
        <v>517</v>
      </c>
      <c r="N2848" s="6">
        <v>0</v>
      </c>
      <c r="O2848" s="6"/>
      <c r="P2848" s="6"/>
    </row>
    <row r="2849" spans="1:16" ht="15.75" customHeight="1" x14ac:dyDescent="0.3">
      <c r="A2849" s="49">
        <v>2846</v>
      </c>
      <c r="B2849" s="75" t="s">
        <v>490</v>
      </c>
      <c r="C2849" s="75" t="s">
        <v>234</v>
      </c>
      <c r="D2849" s="78" t="s">
        <v>26</v>
      </c>
      <c r="E2849" s="78" t="s">
        <v>2285</v>
      </c>
      <c r="F2849" s="68">
        <v>45944</v>
      </c>
      <c r="G2849" s="69" t="s">
        <v>662</v>
      </c>
      <c r="H2849" s="70">
        <v>2.5</v>
      </c>
      <c r="I2849" s="70"/>
      <c r="J2849" s="70"/>
      <c r="K2849" s="71">
        <v>206249.99999999939</v>
      </c>
      <c r="L2849" s="6" t="s">
        <v>558</v>
      </c>
      <c r="M2849" s="6" t="s">
        <v>514</v>
      </c>
      <c r="N2849" s="6">
        <v>10</v>
      </c>
      <c r="O2849" s="6"/>
      <c r="P2849" s="6"/>
    </row>
    <row r="2850" spans="1:16" ht="15.75" customHeight="1" x14ac:dyDescent="0.3">
      <c r="A2850" s="49">
        <v>2847</v>
      </c>
      <c r="B2850" s="75" t="s">
        <v>463</v>
      </c>
      <c r="C2850" s="75" t="s">
        <v>233</v>
      </c>
      <c r="D2850" s="78" t="s">
        <v>26</v>
      </c>
      <c r="E2850" s="78" t="s">
        <v>2286</v>
      </c>
      <c r="F2850" s="68">
        <v>45944</v>
      </c>
      <c r="G2850" s="69" t="s">
        <v>664</v>
      </c>
      <c r="H2850" s="70">
        <v>2</v>
      </c>
      <c r="I2850" s="70"/>
      <c r="J2850" s="70"/>
      <c r="K2850" s="71">
        <v>83749.99999999968</v>
      </c>
      <c r="L2850" s="6" t="s">
        <v>545</v>
      </c>
      <c r="M2850" s="6" t="s">
        <v>514</v>
      </c>
      <c r="N2850" s="6">
        <v>0</v>
      </c>
      <c r="O2850" s="6"/>
      <c r="P2850" s="6"/>
    </row>
    <row r="2851" spans="1:16" ht="15.75" customHeight="1" x14ac:dyDescent="0.3">
      <c r="A2851" s="49">
        <v>2848</v>
      </c>
      <c r="B2851" s="75" t="s">
        <v>430</v>
      </c>
      <c r="C2851" s="75" t="s">
        <v>233</v>
      </c>
      <c r="D2851" s="78" t="s">
        <v>26</v>
      </c>
      <c r="E2851" s="78" t="s">
        <v>247</v>
      </c>
      <c r="F2851" s="68">
        <v>45944</v>
      </c>
      <c r="G2851" s="69" t="s">
        <v>664</v>
      </c>
      <c r="H2851" s="70">
        <v>5</v>
      </c>
      <c r="I2851" s="70"/>
      <c r="J2851" s="70"/>
      <c r="K2851" s="71">
        <v>193750.0000000002</v>
      </c>
      <c r="L2851" s="6" t="s">
        <v>545</v>
      </c>
      <c r="M2851" s="6" t="s">
        <v>580</v>
      </c>
      <c r="N2851" s="6">
        <v>0</v>
      </c>
      <c r="O2851" s="6"/>
      <c r="P2851" s="6"/>
    </row>
    <row r="2852" spans="1:16" ht="15.75" customHeight="1" x14ac:dyDescent="0.3">
      <c r="A2852" s="49">
        <v>2849</v>
      </c>
      <c r="B2852" s="75" t="s">
        <v>430</v>
      </c>
      <c r="C2852" s="75" t="s">
        <v>595</v>
      </c>
      <c r="D2852" s="78" t="s">
        <v>102</v>
      </c>
      <c r="E2852" s="78" t="s">
        <v>2287</v>
      </c>
      <c r="F2852" s="68">
        <v>45944</v>
      </c>
      <c r="G2852" s="69" t="s">
        <v>415</v>
      </c>
      <c r="H2852" s="70">
        <v>2</v>
      </c>
      <c r="I2852" s="70"/>
      <c r="J2852" s="70"/>
      <c r="K2852" s="71">
        <v>10333.333333333343</v>
      </c>
      <c r="L2852" s="6" t="s">
        <v>696</v>
      </c>
      <c r="M2852" s="6" t="s">
        <v>505</v>
      </c>
      <c r="N2852" s="6">
        <v>0</v>
      </c>
      <c r="O2852" s="6"/>
      <c r="P2852" s="6"/>
    </row>
    <row r="2853" spans="1:16" ht="15.75" customHeight="1" x14ac:dyDescent="0.3">
      <c r="A2853" s="49">
        <v>2850</v>
      </c>
      <c r="B2853" s="75" t="s">
        <v>430</v>
      </c>
      <c r="C2853" s="75" t="s">
        <v>104</v>
      </c>
      <c r="D2853" s="78" t="s">
        <v>102</v>
      </c>
      <c r="E2853" s="78" t="s">
        <v>2288</v>
      </c>
      <c r="F2853" s="68">
        <v>45944</v>
      </c>
      <c r="G2853" s="69" t="s">
        <v>415</v>
      </c>
      <c r="H2853" s="70">
        <v>7</v>
      </c>
      <c r="I2853" s="70"/>
      <c r="J2853" s="70"/>
      <c r="K2853" s="71">
        <v>36166.666666666701</v>
      </c>
      <c r="L2853" s="6" t="s">
        <v>696</v>
      </c>
      <c r="M2853" s="74" t="s">
        <v>510</v>
      </c>
      <c r="N2853" s="6">
        <v>1</v>
      </c>
      <c r="O2853" s="6"/>
      <c r="P2853" s="6"/>
    </row>
    <row r="2854" spans="1:16" ht="15.75" customHeight="1" x14ac:dyDescent="0.3">
      <c r="A2854" s="49">
        <v>2851</v>
      </c>
      <c r="B2854" s="75" t="s">
        <v>430</v>
      </c>
      <c r="C2854" s="75" t="s">
        <v>106</v>
      </c>
      <c r="D2854" s="78" t="s">
        <v>102</v>
      </c>
      <c r="E2854" s="78" t="s">
        <v>2289</v>
      </c>
      <c r="F2854" s="68">
        <v>45944</v>
      </c>
      <c r="G2854" s="69" t="s">
        <v>415</v>
      </c>
      <c r="H2854" s="70">
        <v>26</v>
      </c>
      <c r="I2854" s="70"/>
      <c r="J2854" s="70"/>
      <c r="K2854" s="71">
        <v>134333.33333333346</v>
      </c>
      <c r="L2854" s="6" t="s">
        <v>696</v>
      </c>
      <c r="M2854" s="6" t="s">
        <v>505</v>
      </c>
      <c r="N2854" s="6">
        <v>1</v>
      </c>
      <c r="O2854" s="6"/>
      <c r="P2854" s="6"/>
    </row>
    <row r="2855" spans="1:16" ht="15.75" customHeight="1" x14ac:dyDescent="0.3">
      <c r="A2855" s="49">
        <v>2852</v>
      </c>
      <c r="B2855" s="75" t="s">
        <v>430</v>
      </c>
      <c r="C2855" s="75" t="s">
        <v>88</v>
      </c>
      <c r="D2855" s="78" t="s">
        <v>79</v>
      </c>
      <c r="E2855" s="78" t="s">
        <v>2290</v>
      </c>
      <c r="F2855" s="68">
        <v>45944</v>
      </c>
      <c r="G2855" s="69" t="s">
        <v>443</v>
      </c>
      <c r="H2855" s="70">
        <v>9</v>
      </c>
      <c r="I2855" s="70"/>
      <c r="J2855" s="70"/>
      <c r="K2855" s="71">
        <v>40687.500000000044</v>
      </c>
      <c r="L2855" s="6" t="s">
        <v>554</v>
      </c>
      <c r="M2855" s="6" t="s">
        <v>517</v>
      </c>
      <c r="N2855" s="6">
        <v>0</v>
      </c>
      <c r="O2855" s="6"/>
      <c r="P2855" s="6"/>
    </row>
    <row r="2856" spans="1:16" ht="15.75" customHeight="1" x14ac:dyDescent="0.3">
      <c r="A2856" s="49">
        <v>2853</v>
      </c>
      <c r="B2856" s="75" t="s">
        <v>430</v>
      </c>
      <c r="C2856" s="75" t="s">
        <v>89</v>
      </c>
      <c r="D2856" s="78" t="s">
        <v>79</v>
      </c>
      <c r="E2856" s="78" t="s">
        <v>2291</v>
      </c>
      <c r="F2856" s="68">
        <v>45944</v>
      </c>
      <c r="G2856" s="69" t="s">
        <v>433</v>
      </c>
      <c r="H2856" s="70">
        <v>2</v>
      </c>
      <c r="I2856" s="70"/>
      <c r="J2856" s="70"/>
      <c r="K2856" s="71">
        <v>17222.222222222241</v>
      </c>
      <c r="L2856" s="6" t="s">
        <v>554</v>
      </c>
      <c r="M2856" s="6" t="s">
        <v>517</v>
      </c>
      <c r="N2856" s="6">
        <v>0</v>
      </c>
      <c r="O2856" s="6"/>
      <c r="P2856" s="6"/>
    </row>
    <row r="2857" spans="1:16" ht="15.75" customHeight="1" x14ac:dyDescent="0.3">
      <c r="A2857" s="49">
        <v>2854</v>
      </c>
      <c r="B2857" s="75" t="s">
        <v>430</v>
      </c>
      <c r="C2857" s="75" t="s">
        <v>138</v>
      </c>
      <c r="D2857" s="78" t="s">
        <v>100</v>
      </c>
      <c r="E2857" s="78" t="s">
        <v>2292</v>
      </c>
      <c r="F2857" s="68">
        <v>45944</v>
      </c>
      <c r="G2857" s="69" t="s">
        <v>415</v>
      </c>
      <c r="H2857" s="70">
        <v>2</v>
      </c>
      <c r="I2857" s="70"/>
      <c r="J2857" s="70"/>
      <c r="K2857" s="71">
        <v>116250.00000000012</v>
      </c>
      <c r="L2857" s="6" t="s">
        <v>554</v>
      </c>
      <c r="M2857" s="6" t="s">
        <v>517</v>
      </c>
      <c r="N2857" s="6">
        <v>0</v>
      </c>
      <c r="O2857" s="6"/>
      <c r="P2857" s="6"/>
    </row>
    <row r="2858" spans="1:16" ht="15.75" customHeight="1" x14ac:dyDescent="0.3">
      <c r="A2858" s="49">
        <v>2855</v>
      </c>
      <c r="B2858" s="75" t="s">
        <v>459</v>
      </c>
      <c r="C2858" s="75" t="s">
        <v>138</v>
      </c>
      <c r="D2858" s="78" t="s">
        <v>100</v>
      </c>
      <c r="E2858" s="78" t="s">
        <v>2293</v>
      </c>
      <c r="F2858" s="68">
        <v>45942</v>
      </c>
      <c r="G2858" s="69" t="s">
        <v>415</v>
      </c>
      <c r="H2858" s="70">
        <v>1</v>
      </c>
      <c r="I2858" s="70"/>
      <c r="J2858" s="70"/>
      <c r="K2858" s="71">
        <v>63750.00000000024</v>
      </c>
      <c r="L2858" s="6" t="s">
        <v>509</v>
      </c>
      <c r="M2858" s="6" t="s">
        <v>505</v>
      </c>
      <c r="N2858" s="6">
        <v>3</v>
      </c>
      <c r="O2858" s="6"/>
      <c r="P2858" s="6"/>
    </row>
    <row r="2859" spans="1:16" ht="15.75" customHeight="1" x14ac:dyDescent="0.3">
      <c r="A2859" s="49">
        <v>2856</v>
      </c>
      <c r="B2859" s="75" t="s">
        <v>459</v>
      </c>
      <c r="C2859" s="75" t="s">
        <v>138</v>
      </c>
      <c r="D2859" s="78" t="s">
        <v>100</v>
      </c>
      <c r="E2859" s="78" t="s">
        <v>2293</v>
      </c>
      <c r="F2859" s="68">
        <v>45942</v>
      </c>
      <c r="G2859" s="69" t="s">
        <v>415</v>
      </c>
      <c r="H2859" s="70">
        <v>6</v>
      </c>
      <c r="I2859" s="70"/>
      <c r="J2859" s="70"/>
      <c r="K2859" s="71">
        <v>382500.00000000146</v>
      </c>
      <c r="L2859" s="6" t="s">
        <v>543</v>
      </c>
      <c r="M2859" s="6" t="s">
        <v>517</v>
      </c>
      <c r="N2859" s="6">
        <v>1</v>
      </c>
      <c r="O2859" s="6"/>
      <c r="P2859" s="6"/>
    </row>
    <row r="2860" spans="1:16" ht="15.75" customHeight="1" x14ac:dyDescent="0.3">
      <c r="A2860" s="49">
        <v>2857</v>
      </c>
      <c r="B2860" s="75" t="s">
        <v>459</v>
      </c>
      <c r="C2860" s="75" t="s">
        <v>138</v>
      </c>
      <c r="D2860" s="78" t="s">
        <v>100</v>
      </c>
      <c r="E2860" s="78" t="s">
        <v>2293</v>
      </c>
      <c r="F2860" s="68">
        <v>45943</v>
      </c>
      <c r="G2860" s="69" t="s">
        <v>415</v>
      </c>
      <c r="H2860" s="70">
        <v>2</v>
      </c>
      <c r="I2860" s="70"/>
      <c r="J2860" s="70"/>
      <c r="K2860" s="71">
        <v>127500.00000000048</v>
      </c>
      <c r="L2860" s="6" t="s">
        <v>713</v>
      </c>
      <c r="M2860" s="6" t="s">
        <v>917</v>
      </c>
      <c r="N2860" s="6">
        <v>0</v>
      </c>
      <c r="O2860" s="6"/>
      <c r="P2860" s="6"/>
    </row>
    <row r="2861" spans="1:16" ht="15.75" customHeight="1" x14ac:dyDescent="0.3">
      <c r="A2861" s="49">
        <v>2858</v>
      </c>
      <c r="B2861" s="75" t="s">
        <v>459</v>
      </c>
      <c r="C2861" s="75" t="s">
        <v>138</v>
      </c>
      <c r="D2861" s="78" t="s">
        <v>100</v>
      </c>
      <c r="E2861" s="78" t="s">
        <v>2293</v>
      </c>
      <c r="F2861" s="68">
        <v>45943</v>
      </c>
      <c r="G2861" s="69" t="s">
        <v>415</v>
      </c>
      <c r="H2861" s="70">
        <v>0.2</v>
      </c>
      <c r="I2861" s="70"/>
      <c r="J2861" s="70"/>
      <c r="K2861" s="71">
        <v>12750.000000000047</v>
      </c>
      <c r="L2861" s="6" t="s">
        <v>526</v>
      </c>
      <c r="M2861" s="6" t="s">
        <v>505</v>
      </c>
      <c r="N2861" s="6">
        <v>1</v>
      </c>
      <c r="O2861" s="6"/>
      <c r="P2861" s="6"/>
    </row>
    <row r="2862" spans="1:16" ht="15.75" customHeight="1" x14ac:dyDescent="0.3">
      <c r="A2862" s="49">
        <v>2859</v>
      </c>
      <c r="B2862" s="75" t="s">
        <v>499</v>
      </c>
      <c r="C2862" s="75" t="s">
        <v>595</v>
      </c>
      <c r="D2862" s="78" t="s">
        <v>102</v>
      </c>
      <c r="E2862" s="78" t="s">
        <v>2294</v>
      </c>
      <c r="F2862" s="68">
        <v>45943</v>
      </c>
      <c r="G2862" s="69" t="s">
        <v>415</v>
      </c>
      <c r="H2862" s="70">
        <v>8</v>
      </c>
      <c r="I2862" s="70"/>
      <c r="J2862" s="70"/>
      <c r="K2862" s="71">
        <v>42666.666666666628</v>
      </c>
      <c r="L2862" s="6" t="s">
        <v>507</v>
      </c>
      <c r="M2862" s="6" t="s">
        <v>505</v>
      </c>
      <c r="N2862" s="6">
        <v>1</v>
      </c>
      <c r="O2862" s="6"/>
      <c r="P2862" s="6"/>
    </row>
    <row r="2863" spans="1:16" ht="15.75" customHeight="1" x14ac:dyDescent="0.3">
      <c r="A2863" s="49">
        <v>2860</v>
      </c>
      <c r="B2863" s="75" t="s">
        <v>499</v>
      </c>
      <c r="C2863" s="75" t="s">
        <v>502</v>
      </c>
      <c r="D2863" s="78" t="s">
        <v>100</v>
      </c>
      <c r="E2863" s="78" t="s">
        <v>2295</v>
      </c>
      <c r="F2863" s="68">
        <v>45943</v>
      </c>
      <c r="G2863" s="69" t="s">
        <v>426</v>
      </c>
      <c r="H2863" s="70">
        <v>8</v>
      </c>
      <c r="I2863" s="70"/>
      <c r="J2863" s="70"/>
      <c r="K2863" s="71">
        <v>319999.99999999971</v>
      </c>
      <c r="L2863" s="6" t="s">
        <v>507</v>
      </c>
      <c r="M2863" s="6" t="s">
        <v>505</v>
      </c>
      <c r="N2863" s="6">
        <v>1</v>
      </c>
      <c r="O2863" s="6"/>
      <c r="P2863" s="6"/>
    </row>
    <row r="2864" spans="1:16" ht="15.75" customHeight="1" x14ac:dyDescent="0.3">
      <c r="A2864" s="49">
        <v>2861</v>
      </c>
      <c r="B2864" s="75" t="s">
        <v>499</v>
      </c>
      <c r="C2864" s="75" t="s">
        <v>200</v>
      </c>
      <c r="D2864" s="78" t="s">
        <v>100</v>
      </c>
      <c r="E2864" s="78" t="s">
        <v>2296</v>
      </c>
      <c r="F2864" s="68">
        <v>45943</v>
      </c>
      <c r="G2864" s="69" t="s">
        <v>415</v>
      </c>
      <c r="H2864" s="70">
        <v>15</v>
      </c>
      <c r="I2864" s="70"/>
      <c r="J2864" s="70"/>
      <c r="K2864" s="71">
        <v>29999.999999999971</v>
      </c>
      <c r="L2864" s="6" t="s">
        <v>507</v>
      </c>
      <c r="M2864" s="6" t="s">
        <v>505</v>
      </c>
      <c r="N2864" s="6">
        <v>0</v>
      </c>
      <c r="O2864" s="6"/>
      <c r="P2864" s="6"/>
    </row>
    <row r="2865" spans="1:16" ht="15.75" customHeight="1" x14ac:dyDescent="0.3">
      <c r="A2865" s="49">
        <v>2862</v>
      </c>
      <c r="B2865" s="75" t="s">
        <v>499</v>
      </c>
      <c r="C2865" s="75" t="s">
        <v>138</v>
      </c>
      <c r="D2865" s="78" t="s">
        <v>100</v>
      </c>
      <c r="E2865" s="78" t="s">
        <v>2297</v>
      </c>
      <c r="F2865" s="68">
        <v>45943</v>
      </c>
      <c r="G2865" s="69" t="s">
        <v>415</v>
      </c>
      <c r="H2865" s="70">
        <v>6</v>
      </c>
      <c r="I2865" s="70"/>
      <c r="J2865" s="70"/>
      <c r="K2865" s="71">
        <v>359999.99999999965</v>
      </c>
      <c r="L2865" s="6" t="s">
        <v>516</v>
      </c>
      <c r="M2865" s="6" t="s">
        <v>517</v>
      </c>
      <c r="N2865" s="6">
        <v>0</v>
      </c>
      <c r="O2865" s="6"/>
      <c r="P2865" s="6"/>
    </row>
    <row r="2866" spans="1:16" ht="15.75" customHeight="1" x14ac:dyDescent="0.3">
      <c r="A2866" s="49">
        <v>2863</v>
      </c>
      <c r="B2866" s="75" t="s">
        <v>499</v>
      </c>
      <c r="C2866" s="75" t="s">
        <v>234</v>
      </c>
      <c r="D2866" s="78" t="s">
        <v>26</v>
      </c>
      <c r="E2866" s="78" t="s">
        <v>2298</v>
      </c>
      <c r="F2866" s="68">
        <v>45945</v>
      </c>
      <c r="G2866" s="69" t="s">
        <v>662</v>
      </c>
      <c r="H2866" s="70">
        <v>4</v>
      </c>
      <c r="I2866" s="70"/>
      <c r="J2866" s="70"/>
      <c r="K2866" s="71">
        <v>319999.99999999971</v>
      </c>
      <c r="L2866" s="6" t="s">
        <v>558</v>
      </c>
      <c r="M2866" s="6" t="s">
        <v>580</v>
      </c>
      <c r="N2866" s="6">
        <v>1</v>
      </c>
      <c r="O2866" s="6"/>
      <c r="P2866" s="6"/>
    </row>
    <row r="2867" spans="1:16" ht="15.75" customHeight="1" x14ac:dyDescent="0.3">
      <c r="A2867" s="49">
        <v>2864</v>
      </c>
      <c r="B2867" s="75" t="s">
        <v>499</v>
      </c>
      <c r="C2867" s="75" t="s">
        <v>138</v>
      </c>
      <c r="D2867" s="78" t="s">
        <v>100</v>
      </c>
      <c r="E2867" s="78" t="s">
        <v>2299</v>
      </c>
      <c r="F2867" s="68">
        <v>45945</v>
      </c>
      <c r="G2867" s="69" t="s">
        <v>415</v>
      </c>
      <c r="H2867" s="70">
        <v>6</v>
      </c>
      <c r="I2867" s="70"/>
      <c r="J2867" s="70"/>
      <c r="K2867" s="71">
        <v>359999.99999999965</v>
      </c>
      <c r="L2867" s="6" t="s">
        <v>516</v>
      </c>
      <c r="M2867" s="6" t="s">
        <v>517</v>
      </c>
      <c r="N2867" s="6">
        <v>0</v>
      </c>
      <c r="O2867" s="6"/>
      <c r="P2867" s="6"/>
    </row>
    <row r="2868" spans="1:16" ht="15.75" customHeight="1" x14ac:dyDescent="0.3">
      <c r="A2868" s="49">
        <v>2865</v>
      </c>
      <c r="B2868" s="75" t="s">
        <v>501</v>
      </c>
      <c r="C2868" s="75" t="s">
        <v>106</v>
      </c>
      <c r="D2868" s="78" t="s">
        <v>102</v>
      </c>
      <c r="E2868" s="78" t="s">
        <v>2300</v>
      </c>
      <c r="F2868" s="68">
        <v>45945</v>
      </c>
      <c r="G2868" s="69" t="s">
        <v>415</v>
      </c>
      <c r="H2868" s="70">
        <v>14</v>
      </c>
      <c r="I2868" s="70"/>
      <c r="J2868" s="70"/>
      <c r="K2868" s="71">
        <v>74666.666666666599</v>
      </c>
      <c r="L2868" s="6" t="s">
        <v>696</v>
      </c>
      <c r="M2868" s="6" t="s">
        <v>505</v>
      </c>
      <c r="N2868" s="6">
        <v>1</v>
      </c>
      <c r="O2868" s="6"/>
      <c r="P2868" s="6"/>
    </row>
    <row r="2869" spans="1:16" ht="15.75" customHeight="1" x14ac:dyDescent="0.3">
      <c r="A2869" s="49">
        <v>2866</v>
      </c>
      <c r="B2869" s="75" t="s">
        <v>501</v>
      </c>
      <c r="C2869" s="75" t="s">
        <v>233</v>
      </c>
      <c r="D2869" s="78" t="s">
        <v>26</v>
      </c>
      <c r="E2869" s="78" t="s">
        <v>2301</v>
      </c>
      <c r="F2869" s="68">
        <v>45945</v>
      </c>
      <c r="G2869" s="69" t="s">
        <v>664</v>
      </c>
      <c r="H2869" s="70">
        <v>6</v>
      </c>
      <c r="I2869" s="70"/>
      <c r="J2869" s="70"/>
      <c r="K2869" s="71">
        <v>239999.99999999977</v>
      </c>
      <c r="L2869" s="6" t="s">
        <v>545</v>
      </c>
      <c r="M2869" s="6" t="s">
        <v>2235</v>
      </c>
      <c r="N2869" s="6">
        <v>4</v>
      </c>
      <c r="O2869" s="6"/>
      <c r="P2869" s="6"/>
    </row>
    <row r="2870" spans="1:16" ht="15.75" customHeight="1" x14ac:dyDescent="0.3">
      <c r="A2870" s="49">
        <v>2867</v>
      </c>
      <c r="B2870" s="75" t="s">
        <v>501</v>
      </c>
      <c r="C2870" s="75" t="s">
        <v>138</v>
      </c>
      <c r="D2870" s="78" t="s">
        <v>100</v>
      </c>
      <c r="E2870" s="78" t="s">
        <v>2302</v>
      </c>
      <c r="F2870" s="68">
        <v>45945</v>
      </c>
      <c r="G2870" s="69" t="s">
        <v>415</v>
      </c>
      <c r="H2870" s="70">
        <v>6</v>
      </c>
      <c r="I2870" s="70"/>
      <c r="J2870" s="70"/>
      <c r="K2870" s="71">
        <v>359999.99999999965</v>
      </c>
      <c r="L2870" s="6" t="s">
        <v>543</v>
      </c>
      <c r="M2870" s="6" t="s">
        <v>517</v>
      </c>
      <c r="N2870" s="6">
        <v>0</v>
      </c>
      <c r="O2870" s="6"/>
      <c r="P2870" s="6"/>
    </row>
    <row r="2871" spans="1:16" ht="15.75" customHeight="1" x14ac:dyDescent="0.3">
      <c r="A2871" s="49">
        <v>2868</v>
      </c>
      <c r="B2871" s="75" t="s">
        <v>499</v>
      </c>
      <c r="C2871" s="75" t="s">
        <v>106</v>
      </c>
      <c r="D2871" s="78" t="s">
        <v>102</v>
      </c>
      <c r="E2871" s="78" t="s">
        <v>2303</v>
      </c>
      <c r="F2871" s="68">
        <v>45945</v>
      </c>
      <c r="G2871" s="69" t="s">
        <v>415</v>
      </c>
      <c r="H2871" s="70">
        <v>18</v>
      </c>
      <c r="I2871" s="70"/>
      <c r="J2871" s="70"/>
      <c r="K2871" s="71">
        <v>95999.999999999898</v>
      </c>
      <c r="L2871" s="6" t="s">
        <v>507</v>
      </c>
      <c r="M2871" s="6" t="s">
        <v>505</v>
      </c>
      <c r="N2871" s="6">
        <v>1</v>
      </c>
      <c r="O2871" s="6"/>
      <c r="P2871" s="6"/>
    </row>
    <row r="2872" spans="1:16" ht="15.75" customHeight="1" x14ac:dyDescent="0.3">
      <c r="A2872" s="49">
        <v>2869</v>
      </c>
      <c r="B2872" s="75" t="s">
        <v>535</v>
      </c>
      <c r="C2872" s="75" t="s">
        <v>138</v>
      </c>
      <c r="D2872" s="78" t="s">
        <v>100</v>
      </c>
      <c r="E2872" s="78" t="s">
        <v>2304</v>
      </c>
      <c r="F2872" s="68">
        <v>45944</v>
      </c>
      <c r="G2872" s="69" t="s">
        <v>415</v>
      </c>
      <c r="H2872" s="70">
        <v>10</v>
      </c>
      <c r="I2872" s="70"/>
      <c r="J2872" s="70"/>
      <c r="K2872" s="71">
        <v>609374.99999999884</v>
      </c>
      <c r="L2872" s="6" t="s">
        <v>1313</v>
      </c>
      <c r="M2872" s="6" t="s">
        <v>514</v>
      </c>
      <c r="N2872" s="6">
        <v>3</v>
      </c>
      <c r="O2872" s="6"/>
      <c r="P2872" s="6"/>
    </row>
    <row r="2873" spans="1:16" ht="15.75" customHeight="1" x14ac:dyDescent="0.3">
      <c r="A2873" s="49">
        <v>2870</v>
      </c>
      <c r="B2873" s="75" t="s">
        <v>535</v>
      </c>
      <c r="C2873" s="75" t="s">
        <v>138</v>
      </c>
      <c r="D2873" s="78" t="s">
        <v>100</v>
      </c>
      <c r="E2873" s="78" t="s">
        <v>2304</v>
      </c>
      <c r="F2873" s="68">
        <v>45944</v>
      </c>
      <c r="G2873" s="69" t="s">
        <v>415</v>
      </c>
      <c r="H2873" s="70">
        <v>6</v>
      </c>
      <c r="I2873" s="70"/>
      <c r="J2873" s="70"/>
      <c r="K2873" s="71">
        <v>365624.9999999993</v>
      </c>
      <c r="L2873" s="6" t="s">
        <v>516</v>
      </c>
      <c r="M2873" s="6" t="s">
        <v>517</v>
      </c>
      <c r="N2873" s="6">
        <v>0</v>
      </c>
      <c r="O2873" s="6"/>
      <c r="P2873" s="6"/>
    </row>
    <row r="2874" spans="1:16" ht="15.75" customHeight="1" x14ac:dyDescent="0.3">
      <c r="A2874" s="49">
        <v>2871</v>
      </c>
      <c r="B2874" s="75" t="s">
        <v>459</v>
      </c>
      <c r="C2874" s="75" t="s">
        <v>138</v>
      </c>
      <c r="D2874" s="78" t="s">
        <v>100</v>
      </c>
      <c r="E2874" s="78" t="s">
        <v>2305</v>
      </c>
      <c r="F2874" s="68">
        <v>45944</v>
      </c>
      <c r="G2874" s="69" t="s">
        <v>415</v>
      </c>
      <c r="H2874" s="70">
        <v>1</v>
      </c>
      <c r="I2874" s="70"/>
      <c r="J2874" s="70"/>
      <c r="K2874" s="71">
        <v>63750.00000000024</v>
      </c>
      <c r="L2874" s="6" t="s">
        <v>713</v>
      </c>
      <c r="M2874" s="6" t="s">
        <v>917</v>
      </c>
      <c r="N2874" s="6">
        <v>0</v>
      </c>
      <c r="O2874" s="6"/>
      <c r="P2874" s="6"/>
    </row>
    <row r="2875" spans="1:16" ht="15.75" customHeight="1" x14ac:dyDescent="0.3">
      <c r="A2875" s="49">
        <v>2872</v>
      </c>
      <c r="B2875" s="75" t="s">
        <v>459</v>
      </c>
      <c r="C2875" s="75" t="s">
        <v>138</v>
      </c>
      <c r="D2875" s="78" t="s">
        <v>100</v>
      </c>
      <c r="E2875" s="78" t="s">
        <v>2305</v>
      </c>
      <c r="F2875" s="68">
        <v>45944</v>
      </c>
      <c r="G2875" s="69" t="s">
        <v>415</v>
      </c>
      <c r="H2875" s="70">
        <v>0.1</v>
      </c>
      <c r="I2875" s="70"/>
      <c r="J2875" s="70"/>
      <c r="K2875" s="71">
        <v>6375.0000000000236</v>
      </c>
      <c r="L2875" s="6" t="s">
        <v>526</v>
      </c>
      <c r="M2875" s="6" t="s">
        <v>505</v>
      </c>
      <c r="N2875" s="6">
        <v>1</v>
      </c>
      <c r="O2875" s="6"/>
      <c r="P2875" s="6"/>
    </row>
    <row r="2876" spans="1:16" ht="15.75" customHeight="1" x14ac:dyDescent="0.3">
      <c r="A2876" s="49">
        <v>2873</v>
      </c>
      <c r="B2876" s="75" t="s">
        <v>444</v>
      </c>
      <c r="C2876" s="75" t="s">
        <v>138</v>
      </c>
      <c r="D2876" s="78" t="s">
        <v>100</v>
      </c>
      <c r="E2876" s="78" t="s">
        <v>2306</v>
      </c>
      <c r="F2876" s="68">
        <v>45945</v>
      </c>
      <c r="G2876" s="69" t="s">
        <v>415</v>
      </c>
      <c r="H2876" s="70">
        <v>2</v>
      </c>
      <c r="I2876" s="70"/>
      <c r="J2876" s="70"/>
      <c r="K2876" s="71">
        <v>129375.00000000036</v>
      </c>
      <c r="L2876" s="6" t="s">
        <v>543</v>
      </c>
      <c r="M2876" s="6" t="s">
        <v>517</v>
      </c>
      <c r="N2876" s="6">
        <v>0</v>
      </c>
      <c r="O2876" s="6"/>
      <c r="P2876" s="6"/>
    </row>
    <row r="2877" spans="1:16" ht="15.75" customHeight="1" x14ac:dyDescent="0.3">
      <c r="A2877" s="49">
        <v>2874</v>
      </c>
      <c r="B2877" s="75" t="s">
        <v>444</v>
      </c>
      <c r="C2877" s="75" t="s">
        <v>84</v>
      </c>
      <c r="D2877" s="78" t="s">
        <v>79</v>
      </c>
      <c r="E2877" s="78" t="s">
        <v>2307</v>
      </c>
      <c r="F2877" s="68">
        <v>45945</v>
      </c>
      <c r="G2877" s="69" t="s">
        <v>443</v>
      </c>
      <c r="H2877" s="70">
        <v>6</v>
      </c>
      <c r="I2877" s="70"/>
      <c r="J2877" s="70"/>
      <c r="K2877" s="71">
        <v>30187.500000000084</v>
      </c>
      <c r="L2877" s="6" t="s">
        <v>543</v>
      </c>
      <c r="M2877" s="6" t="s">
        <v>517</v>
      </c>
      <c r="N2877" s="6">
        <v>0</v>
      </c>
      <c r="O2877" s="6"/>
      <c r="P2877" s="6"/>
    </row>
    <row r="2878" spans="1:16" ht="15.75" customHeight="1" x14ac:dyDescent="0.3">
      <c r="A2878" s="49">
        <v>2875</v>
      </c>
      <c r="B2878" s="75" t="s">
        <v>444</v>
      </c>
      <c r="C2878" s="75" t="s">
        <v>595</v>
      </c>
      <c r="D2878" s="78" t="s">
        <v>102</v>
      </c>
      <c r="E2878" s="78" t="s">
        <v>2308</v>
      </c>
      <c r="F2878" s="68">
        <v>45945</v>
      </c>
      <c r="G2878" s="69" t="s">
        <v>415</v>
      </c>
      <c r="H2878" s="70">
        <v>28</v>
      </c>
      <c r="I2878" s="70"/>
      <c r="J2878" s="70"/>
      <c r="K2878" s="71">
        <v>161000.00000000044</v>
      </c>
      <c r="L2878" s="6" t="s">
        <v>507</v>
      </c>
      <c r="M2878" s="6" t="s">
        <v>505</v>
      </c>
      <c r="N2878" s="6">
        <v>1</v>
      </c>
      <c r="O2878" s="6"/>
      <c r="P2878" s="6"/>
    </row>
    <row r="2879" spans="1:16" ht="15.75" customHeight="1" x14ac:dyDescent="0.3">
      <c r="A2879" s="49">
        <v>2876</v>
      </c>
      <c r="B2879" s="75" t="s">
        <v>444</v>
      </c>
      <c r="C2879" s="75" t="s">
        <v>138</v>
      </c>
      <c r="D2879" s="78" t="s">
        <v>100</v>
      </c>
      <c r="E2879" s="78" t="s">
        <v>2309</v>
      </c>
      <c r="F2879" s="68">
        <v>45945</v>
      </c>
      <c r="G2879" s="69" t="s">
        <v>415</v>
      </c>
      <c r="H2879" s="70">
        <v>1</v>
      </c>
      <c r="I2879" s="70"/>
      <c r="J2879" s="70"/>
      <c r="K2879" s="71">
        <v>64687.500000000182</v>
      </c>
      <c r="L2879" s="6" t="s">
        <v>713</v>
      </c>
      <c r="M2879" s="6" t="s">
        <v>917</v>
      </c>
      <c r="N2879" s="6">
        <v>1</v>
      </c>
      <c r="O2879" s="6"/>
      <c r="P2879" s="6"/>
    </row>
    <row r="2880" spans="1:16" ht="15.75" customHeight="1" x14ac:dyDescent="0.3">
      <c r="A2880" s="49">
        <v>2877</v>
      </c>
      <c r="B2880" s="75" t="s">
        <v>471</v>
      </c>
      <c r="C2880" s="75" t="s">
        <v>138</v>
      </c>
      <c r="D2880" s="78" t="s">
        <v>100</v>
      </c>
      <c r="E2880" s="78" t="s">
        <v>2310</v>
      </c>
      <c r="F2880" s="68">
        <v>45945</v>
      </c>
      <c r="G2880" s="69" t="s">
        <v>415</v>
      </c>
      <c r="H2880" s="70">
        <v>6</v>
      </c>
      <c r="I2880" s="70"/>
      <c r="J2880" s="70"/>
      <c r="K2880" s="71">
        <v>388125.00000000105</v>
      </c>
      <c r="L2880" s="6" t="s">
        <v>516</v>
      </c>
      <c r="M2880" s="6" t="s">
        <v>517</v>
      </c>
      <c r="N2880" s="6">
        <v>0</v>
      </c>
      <c r="O2880" s="6"/>
      <c r="P2880" s="6"/>
    </row>
    <row r="2881" spans="1:16" ht="15.75" customHeight="1" x14ac:dyDescent="0.3">
      <c r="A2881" s="49">
        <v>2878</v>
      </c>
      <c r="B2881" s="75" t="s">
        <v>471</v>
      </c>
      <c r="C2881" s="75" t="s">
        <v>234</v>
      </c>
      <c r="D2881" s="78" t="s">
        <v>26</v>
      </c>
      <c r="E2881" s="78" t="s">
        <v>2311</v>
      </c>
      <c r="F2881" s="68">
        <v>45945</v>
      </c>
      <c r="G2881" s="69" t="s">
        <v>662</v>
      </c>
      <c r="H2881" s="70">
        <v>1</v>
      </c>
      <c r="I2881" s="70"/>
      <c r="J2881" s="70"/>
      <c r="K2881" s="71">
        <v>86250.000000000233</v>
      </c>
      <c r="L2881" s="6" t="s">
        <v>558</v>
      </c>
      <c r="M2881" s="6" t="s">
        <v>514</v>
      </c>
      <c r="N2881" s="6">
        <v>2</v>
      </c>
      <c r="O2881" s="6"/>
      <c r="P2881" s="6"/>
    </row>
    <row r="2882" spans="1:16" ht="15.75" customHeight="1" x14ac:dyDescent="0.3">
      <c r="A2882" s="49">
        <v>2879</v>
      </c>
      <c r="B2882" s="75" t="s">
        <v>490</v>
      </c>
      <c r="C2882" s="75" t="s">
        <v>138</v>
      </c>
      <c r="D2882" s="78" t="s">
        <v>100</v>
      </c>
      <c r="E2882" s="78" t="s">
        <v>2312</v>
      </c>
      <c r="F2882" s="68">
        <v>45945</v>
      </c>
      <c r="G2882" s="69" t="s">
        <v>415</v>
      </c>
      <c r="H2882" s="70">
        <v>5</v>
      </c>
      <c r="I2882" s="70"/>
      <c r="J2882" s="70"/>
      <c r="K2882" s="71">
        <v>309374.99999999913</v>
      </c>
      <c r="L2882" s="6" t="s">
        <v>516</v>
      </c>
      <c r="M2882" s="6" t="s">
        <v>517</v>
      </c>
      <c r="N2882" s="6">
        <v>0</v>
      </c>
      <c r="O2882" s="6"/>
      <c r="P2882" s="6"/>
    </row>
    <row r="2883" spans="1:16" ht="15.75" customHeight="1" x14ac:dyDescent="0.3">
      <c r="A2883" s="49">
        <v>2880</v>
      </c>
      <c r="B2883" s="75" t="s">
        <v>490</v>
      </c>
      <c r="C2883" s="75" t="s">
        <v>104</v>
      </c>
      <c r="D2883" s="78" t="s">
        <v>102</v>
      </c>
      <c r="E2883" s="78" t="s">
        <v>2313</v>
      </c>
      <c r="F2883" s="68">
        <v>45945</v>
      </c>
      <c r="G2883" s="69" t="s">
        <v>415</v>
      </c>
      <c r="H2883" s="70">
        <v>66</v>
      </c>
      <c r="I2883" s="70"/>
      <c r="J2883" s="70"/>
      <c r="K2883" s="71">
        <v>362999.99999999895</v>
      </c>
      <c r="L2883" s="6" t="s">
        <v>516</v>
      </c>
      <c r="M2883" s="6" t="s">
        <v>505</v>
      </c>
      <c r="N2883" s="6">
        <v>3</v>
      </c>
      <c r="O2883" s="6"/>
      <c r="P2883" s="6"/>
    </row>
    <row r="2884" spans="1:16" ht="15.75" customHeight="1" x14ac:dyDescent="0.3">
      <c r="A2884" s="49">
        <v>2881</v>
      </c>
      <c r="B2884" s="75" t="s">
        <v>463</v>
      </c>
      <c r="C2884" s="75" t="s">
        <v>117</v>
      </c>
      <c r="D2884" s="78" t="s">
        <v>102</v>
      </c>
      <c r="E2884" s="78" t="s">
        <v>2314</v>
      </c>
      <c r="F2884" s="68">
        <v>45945</v>
      </c>
      <c r="G2884" s="69" t="s">
        <v>415</v>
      </c>
      <c r="H2884" s="70">
        <v>2</v>
      </c>
      <c r="I2884" s="70"/>
      <c r="J2884" s="70"/>
      <c r="K2884" s="71">
        <v>104687.49999999961</v>
      </c>
      <c r="L2884" s="6" t="s">
        <v>526</v>
      </c>
      <c r="M2884" s="6" t="s">
        <v>505</v>
      </c>
      <c r="N2884" s="6">
        <v>2</v>
      </c>
      <c r="O2884" s="6"/>
      <c r="P2884" s="6"/>
    </row>
    <row r="2885" spans="1:16" ht="15.75" customHeight="1" x14ac:dyDescent="0.3">
      <c r="A2885" s="49">
        <v>2882</v>
      </c>
      <c r="B2885" s="75" t="s">
        <v>463</v>
      </c>
      <c r="C2885" s="75" t="s">
        <v>233</v>
      </c>
      <c r="D2885" s="78" t="s">
        <v>26</v>
      </c>
      <c r="E2885" s="78" t="s">
        <v>247</v>
      </c>
      <c r="F2885" s="68">
        <v>45945</v>
      </c>
      <c r="G2885" s="69" t="s">
        <v>664</v>
      </c>
      <c r="H2885" s="70">
        <v>2</v>
      </c>
      <c r="I2885" s="70"/>
      <c r="J2885" s="70"/>
      <c r="K2885" s="71">
        <v>83749.99999999968</v>
      </c>
      <c r="L2885" s="6" t="s">
        <v>545</v>
      </c>
      <c r="M2885" s="6" t="s">
        <v>580</v>
      </c>
      <c r="N2885" s="6">
        <v>0</v>
      </c>
      <c r="O2885" s="6"/>
      <c r="P2885" s="6"/>
    </row>
    <row r="2886" spans="1:16" ht="15.75" customHeight="1" x14ac:dyDescent="0.3">
      <c r="A2886" s="49">
        <v>2883</v>
      </c>
      <c r="B2886" s="75" t="s">
        <v>430</v>
      </c>
      <c r="C2886" s="75" t="s">
        <v>88</v>
      </c>
      <c r="D2886" s="78" t="s">
        <v>79</v>
      </c>
      <c r="E2886" s="78" t="s">
        <v>2315</v>
      </c>
      <c r="F2886" s="68">
        <v>45945</v>
      </c>
      <c r="G2886" s="69" t="s">
        <v>433</v>
      </c>
      <c r="H2886" s="70">
        <v>3</v>
      </c>
      <c r="I2886" s="70"/>
      <c r="J2886" s="70"/>
      <c r="K2886" s="71">
        <v>19375.000000000018</v>
      </c>
      <c r="L2886" s="6" t="s">
        <v>554</v>
      </c>
      <c r="M2886" s="6" t="s">
        <v>517</v>
      </c>
      <c r="N2886" s="6">
        <v>0</v>
      </c>
      <c r="O2886" s="6"/>
      <c r="P2886" s="6"/>
    </row>
    <row r="2887" spans="1:16" ht="15.75" customHeight="1" x14ac:dyDescent="0.3">
      <c r="A2887" s="49">
        <v>2884</v>
      </c>
      <c r="B2887" s="75" t="s">
        <v>430</v>
      </c>
      <c r="C2887" s="75" t="s">
        <v>138</v>
      </c>
      <c r="D2887" s="78" t="s">
        <v>100</v>
      </c>
      <c r="E2887" s="78" t="s">
        <v>2316</v>
      </c>
      <c r="F2887" s="68">
        <v>45945</v>
      </c>
      <c r="G2887" s="69" t="s">
        <v>415</v>
      </c>
      <c r="H2887" s="70">
        <v>3</v>
      </c>
      <c r="I2887" s="70"/>
      <c r="J2887" s="70"/>
      <c r="K2887" s="71">
        <v>174375.00000000017</v>
      </c>
      <c r="L2887" s="6" t="s">
        <v>554</v>
      </c>
      <c r="M2887" s="6" t="s">
        <v>517</v>
      </c>
      <c r="N2887" s="6">
        <v>1</v>
      </c>
      <c r="O2887" s="6"/>
      <c r="P2887" s="6"/>
    </row>
    <row r="2888" spans="1:16" ht="15.75" customHeight="1" x14ac:dyDescent="0.3">
      <c r="A2888" s="49">
        <v>2885</v>
      </c>
      <c r="B2888" s="75" t="s">
        <v>430</v>
      </c>
      <c r="C2888" s="75" t="s">
        <v>595</v>
      </c>
      <c r="D2888" s="78" t="s">
        <v>102</v>
      </c>
      <c r="E2888" s="78" t="s">
        <v>2317</v>
      </c>
      <c r="F2888" s="68">
        <v>45945</v>
      </c>
      <c r="G2888" s="69" t="s">
        <v>415</v>
      </c>
      <c r="H2888" s="70">
        <v>37</v>
      </c>
      <c r="I2888" s="70"/>
      <c r="J2888" s="70"/>
      <c r="K2888" s="71">
        <v>191166.66666666686</v>
      </c>
      <c r="L2888" s="6" t="s">
        <v>554</v>
      </c>
      <c r="M2888" s="6" t="s">
        <v>505</v>
      </c>
      <c r="N2888" s="6">
        <v>1</v>
      </c>
      <c r="O2888" s="6"/>
      <c r="P2888" s="6"/>
    </row>
    <row r="2889" spans="1:16" ht="15.75" customHeight="1" x14ac:dyDescent="0.3">
      <c r="A2889" s="49">
        <v>2886</v>
      </c>
      <c r="B2889" s="75" t="s">
        <v>430</v>
      </c>
      <c r="C2889" s="75" t="s">
        <v>104</v>
      </c>
      <c r="D2889" s="78" t="s">
        <v>102</v>
      </c>
      <c r="E2889" s="78" t="s">
        <v>2318</v>
      </c>
      <c r="F2889" s="68">
        <v>45945</v>
      </c>
      <c r="G2889" s="69" t="s">
        <v>415</v>
      </c>
      <c r="H2889" s="70">
        <v>29</v>
      </c>
      <c r="I2889" s="70"/>
      <c r="J2889" s="70"/>
      <c r="K2889" s="71">
        <v>149833.33333333349</v>
      </c>
      <c r="L2889" s="6" t="s">
        <v>696</v>
      </c>
      <c r="M2889" s="6" t="s">
        <v>505</v>
      </c>
      <c r="N2889" s="6">
        <v>1</v>
      </c>
      <c r="O2889" s="6"/>
      <c r="P2889" s="6"/>
    </row>
    <row r="2890" spans="1:16" ht="15.75" customHeight="1" x14ac:dyDescent="0.3">
      <c r="A2890" s="49">
        <v>2887</v>
      </c>
      <c r="B2890" s="75" t="s">
        <v>474</v>
      </c>
      <c r="C2890" s="75" t="s">
        <v>233</v>
      </c>
      <c r="D2890" s="78" t="s">
        <v>26</v>
      </c>
      <c r="E2890" s="78" t="s">
        <v>2319</v>
      </c>
      <c r="F2890" s="68">
        <v>45945</v>
      </c>
      <c r="G2890" s="69" t="s">
        <v>662</v>
      </c>
      <c r="H2890" s="70">
        <v>5</v>
      </c>
      <c r="I2890" s="70"/>
      <c r="J2890" s="70"/>
      <c r="K2890" s="71">
        <v>437500.00000000081</v>
      </c>
      <c r="L2890" s="6" t="s">
        <v>576</v>
      </c>
      <c r="M2890" s="6" t="s">
        <v>531</v>
      </c>
      <c r="N2890" s="6">
        <v>4</v>
      </c>
      <c r="O2890" s="6"/>
      <c r="P2890" s="6"/>
    </row>
    <row r="2891" spans="1:16" ht="15.75" customHeight="1" x14ac:dyDescent="0.3">
      <c r="A2891" s="49">
        <v>2888</v>
      </c>
      <c r="B2891" s="75" t="s">
        <v>474</v>
      </c>
      <c r="C2891" s="75" t="s">
        <v>234</v>
      </c>
      <c r="D2891" s="78" t="s">
        <v>26</v>
      </c>
      <c r="E2891" s="78" t="s">
        <v>2320</v>
      </c>
      <c r="F2891" s="68">
        <v>45945</v>
      </c>
      <c r="G2891" s="69" t="s">
        <v>662</v>
      </c>
      <c r="H2891" s="70">
        <v>1</v>
      </c>
      <c r="I2891" s="70"/>
      <c r="J2891" s="70"/>
      <c r="K2891" s="71">
        <v>87500.00000000016</v>
      </c>
      <c r="L2891" s="6" t="s">
        <v>558</v>
      </c>
      <c r="M2891" s="6" t="s">
        <v>514</v>
      </c>
      <c r="N2891" s="6">
        <v>4</v>
      </c>
      <c r="O2891" s="6"/>
      <c r="P2891" s="6"/>
    </row>
    <row r="2892" spans="1:16" ht="15.75" customHeight="1" x14ac:dyDescent="0.3">
      <c r="A2892" s="49">
        <v>2889</v>
      </c>
      <c r="B2892" s="75" t="s">
        <v>499</v>
      </c>
      <c r="C2892" s="75" t="s">
        <v>595</v>
      </c>
      <c r="D2892" s="78" t="s">
        <v>102</v>
      </c>
      <c r="E2892" s="78" t="s">
        <v>2321</v>
      </c>
      <c r="F2892" s="68">
        <v>45946</v>
      </c>
      <c r="G2892" s="69" t="s">
        <v>415</v>
      </c>
      <c r="H2892" s="70">
        <v>14</v>
      </c>
      <c r="I2892" s="70"/>
      <c r="J2892" s="70"/>
      <c r="K2892" s="71">
        <v>74666.666666666599</v>
      </c>
      <c r="L2892" s="6" t="s">
        <v>507</v>
      </c>
      <c r="M2892" s="6" t="s">
        <v>505</v>
      </c>
      <c r="N2892" s="6">
        <v>1</v>
      </c>
      <c r="O2892" s="6"/>
      <c r="P2892" s="6"/>
    </row>
    <row r="2893" spans="1:16" ht="15.75" customHeight="1" x14ac:dyDescent="0.3">
      <c r="A2893" s="49">
        <v>2890</v>
      </c>
      <c r="B2893" s="75" t="s">
        <v>499</v>
      </c>
      <c r="C2893" s="75" t="s">
        <v>104</v>
      </c>
      <c r="D2893" s="78" t="s">
        <v>102</v>
      </c>
      <c r="E2893" s="78" t="s">
        <v>2322</v>
      </c>
      <c r="F2893" s="68">
        <v>45946</v>
      </c>
      <c r="G2893" s="69" t="s">
        <v>415</v>
      </c>
      <c r="H2893" s="70">
        <v>36</v>
      </c>
      <c r="I2893" s="70"/>
      <c r="J2893" s="70"/>
      <c r="K2893" s="71">
        <v>191999.9999999998</v>
      </c>
      <c r="L2893" s="6" t="s">
        <v>507</v>
      </c>
      <c r="M2893" s="6" t="s">
        <v>505</v>
      </c>
      <c r="N2893" s="6">
        <v>1</v>
      </c>
      <c r="O2893" s="6"/>
      <c r="P2893" s="6"/>
    </row>
    <row r="2894" spans="1:16" ht="15.75" customHeight="1" x14ac:dyDescent="0.3">
      <c r="A2894" s="49">
        <v>2891</v>
      </c>
      <c r="B2894" s="75" t="s">
        <v>499</v>
      </c>
      <c r="C2894" s="75" t="s">
        <v>138</v>
      </c>
      <c r="D2894" s="78" t="s">
        <v>100</v>
      </c>
      <c r="E2894" s="78" t="s">
        <v>2323</v>
      </c>
      <c r="F2894" s="68">
        <v>45946</v>
      </c>
      <c r="G2894" s="69" t="s">
        <v>415</v>
      </c>
      <c r="H2894" s="70">
        <v>6</v>
      </c>
      <c r="I2894" s="70"/>
      <c r="J2894" s="70"/>
      <c r="K2894" s="71">
        <v>359999.99999999965</v>
      </c>
      <c r="L2894" s="6" t="s">
        <v>516</v>
      </c>
      <c r="M2894" s="6" t="s">
        <v>517</v>
      </c>
      <c r="N2894" s="6">
        <v>0</v>
      </c>
      <c r="O2894" s="6"/>
      <c r="P2894" s="6"/>
    </row>
    <row r="2895" spans="1:16" ht="15.75" customHeight="1" x14ac:dyDescent="0.3">
      <c r="A2895" s="49">
        <v>2892</v>
      </c>
      <c r="B2895" s="75" t="s">
        <v>499</v>
      </c>
      <c r="C2895" s="75" t="s">
        <v>234</v>
      </c>
      <c r="D2895" s="78" t="s">
        <v>26</v>
      </c>
      <c r="E2895" s="78" t="s">
        <v>2324</v>
      </c>
      <c r="F2895" s="68">
        <v>45946</v>
      </c>
      <c r="G2895" s="69" t="s">
        <v>662</v>
      </c>
      <c r="H2895" s="70">
        <v>1</v>
      </c>
      <c r="I2895" s="70"/>
      <c r="J2895" s="70"/>
      <c r="K2895" s="71">
        <v>79999.999999999927</v>
      </c>
      <c r="L2895" s="6" t="s">
        <v>558</v>
      </c>
      <c r="M2895" s="6" t="s">
        <v>505</v>
      </c>
      <c r="N2895" s="6">
        <v>0</v>
      </c>
      <c r="O2895" s="6"/>
      <c r="P2895" s="6"/>
    </row>
    <row r="2896" spans="1:16" ht="15.75" customHeight="1" x14ac:dyDescent="0.3">
      <c r="A2896" s="49">
        <v>2893</v>
      </c>
      <c r="B2896" s="75" t="s">
        <v>482</v>
      </c>
      <c r="C2896" s="75" t="s">
        <v>233</v>
      </c>
      <c r="D2896" s="78" t="s">
        <v>26</v>
      </c>
      <c r="E2896" s="78" t="s">
        <v>247</v>
      </c>
      <c r="F2896" s="68">
        <v>45946</v>
      </c>
      <c r="G2896" s="69" t="s">
        <v>592</v>
      </c>
      <c r="H2896" s="70">
        <v>7</v>
      </c>
      <c r="I2896" s="70"/>
      <c r="J2896" s="70"/>
      <c r="K2896" s="71">
        <v>439687.49999999831</v>
      </c>
      <c r="L2896" s="6" t="s">
        <v>530</v>
      </c>
      <c r="M2896" s="6" t="s">
        <v>593</v>
      </c>
      <c r="N2896" s="6">
        <v>0</v>
      </c>
      <c r="O2896" s="6"/>
      <c r="P2896" s="6"/>
    </row>
    <row r="2897" spans="1:16" ht="15.75" customHeight="1" x14ac:dyDescent="0.3">
      <c r="A2897" s="49">
        <v>2894</v>
      </c>
      <c r="B2897" s="75" t="s">
        <v>413</v>
      </c>
      <c r="C2897" s="75" t="s">
        <v>138</v>
      </c>
      <c r="D2897" s="78" t="s">
        <v>100</v>
      </c>
      <c r="E2897" s="78" t="s">
        <v>2325</v>
      </c>
      <c r="F2897" s="68">
        <v>45946</v>
      </c>
      <c r="G2897" s="69" t="s">
        <v>415</v>
      </c>
      <c r="H2897" s="70">
        <v>6</v>
      </c>
      <c r="I2897" s="70"/>
      <c r="J2897" s="70"/>
      <c r="K2897" s="71">
        <v>371249.99999999895</v>
      </c>
      <c r="L2897" s="6" t="s">
        <v>554</v>
      </c>
      <c r="M2897" s="6" t="s">
        <v>517</v>
      </c>
      <c r="N2897" s="6">
        <v>1</v>
      </c>
      <c r="O2897" s="6"/>
      <c r="P2897" s="6"/>
    </row>
    <row r="2898" spans="1:16" ht="15.75" hidden="1" customHeight="1" x14ac:dyDescent="0.3">
      <c r="A2898" s="49">
        <v>2895</v>
      </c>
      <c r="B2898" s="75" t="s">
        <v>471</v>
      </c>
      <c r="C2898" s="75" t="s">
        <v>107</v>
      </c>
      <c r="D2898" s="78" t="s">
        <v>102</v>
      </c>
      <c r="E2898" s="78" t="s">
        <v>2326</v>
      </c>
      <c r="F2898" s="68">
        <v>45946</v>
      </c>
      <c r="G2898" s="69" t="s">
        <v>415</v>
      </c>
      <c r="H2898" s="70">
        <v>16</v>
      </c>
      <c r="I2898" s="70"/>
      <c r="J2898" s="70"/>
      <c r="K2898" s="71">
        <v>138000.00000000038</v>
      </c>
      <c r="L2898" s="6" t="s">
        <v>507</v>
      </c>
      <c r="M2898" s="6" t="s">
        <v>505</v>
      </c>
      <c r="N2898" s="6">
        <v>1</v>
      </c>
      <c r="O2898" s="6"/>
      <c r="P2898" s="6"/>
    </row>
    <row r="2899" spans="1:16" ht="15.75" customHeight="1" x14ac:dyDescent="0.3">
      <c r="A2899" s="49">
        <v>2896</v>
      </c>
      <c r="B2899" s="75" t="s">
        <v>471</v>
      </c>
      <c r="C2899" s="75" t="s">
        <v>138</v>
      </c>
      <c r="D2899" s="78" t="s">
        <v>100</v>
      </c>
      <c r="E2899" s="78" t="s">
        <v>2327</v>
      </c>
      <c r="F2899" s="68">
        <v>45946</v>
      </c>
      <c r="G2899" s="69" t="s">
        <v>415</v>
      </c>
      <c r="H2899" s="70">
        <v>6</v>
      </c>
      <c r="I2899" s="70"/>
      <c r="J2899" s="70"/>
      <c r="K2899" s="71">
        <v>388125.00000000105</v>
      </c>
      <c r="L2899" s="6" t="s">
        <v>516</v>
      </c>
      <c r="M2899" s="6" t="s">
        <v>517</v>
      </c>
      <c r="N2899" s="6">
        <v>0</v>
      </c>
      <c r="O2899" s="6"/>
      <c r="P2899" s="6"/>
    </row>
    <row r="2900" spans="1:16" ht="15.75" customHeight="1" x14ac:dyDescent="0.3">
      <c r="A2900" s="49">
        <v>2897</v>
      </c>
      <c r="B2900" s="75" t="s">
        <v>471</v>
      </c>
      <c r="C2900" s="75" t="s">
        <v>233</v>
      </c>
      <c r="D2900" s="78" t="s">
        <v>26</v>
      </c>
      <c r="E2900" s="78" t="s">
        <v>2328</v>
      </c>
      <c r="F2900" s="68">
        <v>45946</v>
      </c>
      <c r="G2900" s="69" t="s">
        <v>662</v>
      </c>
      <c r="H2900" s="70">
        <v>3</v>
      </c>
      <c r="I2900" s="70"/>
      <c r="J2900" s="70"/>
      <c r="K2900" s="71">
        <v>258750.00000000073</v>
      </c>
      <c r="L2900" s="6" t="s">
        <v>558</v>
      </c>
      <c r="M2900" s="6" t="s">
        <v>514</v>
      </c>
      <c r="N2900" s="6">
        <v>10</v>
      </c>
      <c r="O2900" s="6"/>
      <c r="P2900" s="6"/>
    </row>
    <row r="2901" spans="1:16" ht="15.75" customHeight="1" x14ac:dyDescent="0.3">
      <c r="A2901" s="49">
        <v>2898</v>
      </c>
      <c r="B2901" s="75" t="s">
        <v>471</v>
      </c>
      <c r="C2901" s="75" t="s">
        <v>234</v>
      </c>
      <c r="D2901" s="78" t="s">
        <v>26</v>
      </c>
      <c r="E2901" s="78" t="s">
        <v>2329</v>
      </c>
      <c r="F2901" s="68">
        <v>45946</v>
      </c>
      <c r="G2901" s="69" t="s">
        <v>662</v>
      </c>
      <c r="H2901" s="70">
        <v>1</v>
      </c>
      <c r="I2901" s="70"/>
      <c r="J2901" s="70"/>
      <c r="K2901" s="71">
        <v>86250.000000000233</v>
      </c>
      <c r="L2901" s="6" t="s">
        <v>558</v>
      </c>
      <c r="M2901" s="6" t="s">
        <v>514</v>
      </c>
      <c r="N2901" s="6">
        <v>2</v>
      </c>
      <c r="O2901" s="6"/>
      <c r="P2901" s="6"/>
    </row>
    <row r="2902" spans="1:16" ht="15.75" customHeight="1" x14ac:dyDescent="0.3">
      <c r="A2902" s="49">
        <v>2899</v>
      </c>
      <c r="B2902" s="75" t="s">
        <v>444</v>
      </c>
      <c r="C2902" s="75" t="s">
        <v>138</v>
      </c>
      <c r="D2902" s="78" t="s">
        <v>100</v>
      </c>
      <c r="E2902" s="78" t="s">
        <v>2330</v>
      </c>
      <c r="F2902" s="68">
        <v>45946</v>
      </c>
      <c r="G2902" s="69" t="s">
        <v>415</v>
      </c>
      <c r="H2902" s="70">
        <v>3</v>
      </c>
      <c r="I2902" s="70"/>
      <c r="J2902" s="70"/>
      <c r="K2902" s="71">
        <v>194062.50000000052</v>
      </c>
      <c r="L2902" s="6" t="s">
        <v>543</v>
      </c>
      <c r="M2902" s="6" t="s">
        <v>517</v>
      </c>
      <c r="N2902" s="6">
        <v>1</v>
      </c>
      <c r="O2902" s="6"/>
      <c r="P2902" s="6"/>
    </row>
    <row r="2903" spans="1:16" ht="15.75" customHeight="1" x14ac:dyDescent="0.3">
      <c r="A2903" s="49">
        <v>2900</v>
      </c>
      <c r="B2903" s="75" t="s">
        <v>444</v>
      </c>
      <c r="C2903" s="75" t="s">
        <v>138</v>
      </c>
      <c r="D2903" s="78" t="s">
        <v>100</v>
      </c>
      <c r="E2903" s="78" t="s">
        <v>2330</v>
      </c>
      <c r="F2903" s="68">
        <v>45946</v>
      </c>
      <c r="G2903" s="69" t="s">
        <v>415</v>
      </c>
      <c r="H2903" s="70">
        <v>2</v>
      </c>
      <c r="I2903" s="70"/>
      <c r="J2903" s="70"/>
      <c r="K2903" s="71">
        <v>129375.00000000036</v>
      </c>
      <c r="L2903" s="6" t="s">
        <v>545</v>
      </c>
      <c r="M2903" s="6" t="s">
        <v>514</v>
      </c>
      <c r="N2903" s="6">
        <v>0</v>
      </c>
      <c r="O2903" s="6"/>
      <c r="P2903" s="6"/>
    </row>
    <row r="2904" spans="1:16" ht="15.75" hidden="1" customHeight="1" x14ac:dyDescent="0.3">
      <c r="A2904" s="49">
        <v>2901</v>
      </c>
      <c r="B2904" s="75" t="s">
        <v>444</v>
      </c>
      <c r="C2904" s="75" t="s">
        <v>107</v>
      </c>
      <c r="D2904" s="78" t="s">
        <v>102</v>
      </c>
      <c r="E2904" s="78" t="s">
        <v>2331</v>
      </c>
      <c r="F2904" s="68">
        <v>45946</v>
      </c>
      <c r="G2904" s="69" t="s">
        <v>415</v>
      </c>
      <c r="H2904" s="70">
        <v>10</v>
      </c>
      <c r="I2904" s="70"/>
      <c r="J2904" s="70"/>
      <c r="K2904" s="71">
        <v>86250.000000000233</v>
      </c>
      <c r="L2904" s="6" t="s">
        <v>696</v>
      </c>
      <c r="M2904" s="6" t="s">
        <v>505</v>
      </c>
      <c r="N2904" s="6">
        <v>1</v>
      </c>
      <c r="O2904" s="6"/>
      <c r="P2904" s="6"/>
    </row>
    <row r="2905" spans="1:16" ht="15.75" customHeight="1" x14ac:dyDescent="0.3">
      <c r="A2905" s="49">
        <v>2902</v>
      </c>
      <c r="B2905" s="75" t="s">
        <v>444</v>
      </c>
      <c r="C2905" s="75" t="s">
        <v>233</v>
      </c>
      <c r="D2905" s="78" t="s">
        <v>26</v>
      </c>
      <c r="E2905" s="78" t="s">
        <v>247</v>
      </c>
      <c r="F2905" s="68">
        <v>45946</v>
      </c>
      <c r="G2905" s="69" t="s">
        <v>592</v>
      </c>
      <c r="H2905" s="70">
        <v>6</v>
      </c>
      <c r="I2905" s="70"/>
      <c r="J2905" s="70"/>
      <c r="K2905" s="71">
        <v>388125.00000000105</v>
      </c>
      <c r="L2905" s="6" t="s">
        <v>545</v>
      </c>
      <c r="M2905" s="6" t="s">
        <v>537</v>
      </c>
      <c r="N2905" s="6">
        <v>0</v>
      </c>
      <c r="O2905" s="6"/>
      <c r="P2905" s="6"/>
    </row>
    <row r="2906" spans="1:16" ht="15.75" customHeight="1" x14ac:dyDescent="0.3">
      <c r="A2906" s="49">
        <v>2903</v>
      </c>
      <c r="B2906" s="75" t="s">
        <v>430</v>
      </c>
      <c r="C2906" s="75" t="s">
        <v>595</v>
      </c>
      <c r="D2906" s="78" t="s">
        <v>102</v>
      </c>
      <c r="E2906" s="78" t="s">
        <v>2332</v>
      </c>
      <c r="F2906" s="68">
        <v>45946</v>
      </c>
      <c r="G2906" s="69" t="s">
        <v>415</v>
      </c>
      <c r="H2906" s="70">
        <v>20</v>
      </c>
      <c r="I2906" s="70"/>
      <c r="J2906" s="70"/>
      <c r="K2906" s="71">
        <v>103333.33333333344</v>
      </c>
      <c r="L2906" s="6" t="s">
        <v>507</v>
      </c>
      <c r="M2906" s="6" t="s">
        <v>505</v>
      </c>
      <c r="N2906" s="6">
        <v>1</v>
      </c>
      <c r="O2906" s="6"/>
      <c r="P2906" s="6"/>
    </row>
    <row r="2907" spans="1:16" ht="15.75" customHeight="1" x14ac:dyDescent="0.3">
      <c r="A2907" s="49">
        <v>2904</v>
      </c>
      <c r="B2907" s="75" t="s">
        <v>430</v>
      </c>
      <c r="C2907" s="75" t="s">
        <v>104</v>
      </c>
      <c r="D2907" s="78" t="s">
        <v>102</v>
      </c>
      <c r="E2907" s="78" t="s">
        <v>2333</v>
      </c>
      <c r="F2907" s="68">
        <v>45946</v>
      </c>
      <c r="G2907" s="69" t="s">
        <v>415</v>
      </c>
      <c r="H2907" s="70">
        <v>20</v>
      </c>
      <c r="I2907" s="70"/>
      <c r="J2907" s="70"/>
      <c r="K2907" s="71">
        <v>103333.33333333344</v>
      </c>
      <c r="L2907" s="6" t="s">
        <v>507</v>
      </c>
      <c r="M2907" s="6" t="s">
        <v>505</v>
      </c>
      <c r="N2907" s="6">
        <v>1</v>
      </c>
      <c r="O2907" s="6"/>
      <c r="P2907" s="6"/>
    </row>
    <row r="2908" spans="1:16" ht="15.75" customHeight="1" x14ac:dyDescent="0.3">
      <c r="A2908" s="49">
        <v>2905</v>
      </c>
      <c r="B2908" s="75" t="s">
        <v>430</v>
      </c>
      <c r="C2908" s="75" t="s">
        <v>502</v>
      </c>
      <c r="D2908" s="78" t="s">
        <v>100</v>
      </c>
      <c r="E2908" s="78" t="s">
        <v>2334</v>
      </c>
      <c r="F2908" s="68">
        <v>45946</v>
      </c>
      <c r="G2908" s="69" t="s">
        <v>426</v>
      </c>
      <c r="H2908" s="70">
        <v>2</v>
      </c>
      <c r="I2908" s="70"/>
      <c r="J2908" s="70"/>
      <c r="K2908" s="71">
        <v>77500.000000000073</v>
      </c>
      <c r="L2908" s="6" t="s">
        <v>507</v>
      </c>
      <c r="M2908" s="6" t="s">
        <v>505</v>
      </c>
      <c r="N2908" s="6">
        <v>1</v>
      </c>
      <c r="O2908" s="6"/>
      <c r="P2908" s="6"/>
    </row>
    <row r="2909" spans="1:16" ht="15.75" customHeight="1" x14ac:dyDescent="0.3">
      <c r="A2909" s="49">
        <v>2906</v>
      </c>
      <c r="B2909" s="75" t="s">
        <v>430</v>
      </c>
      <c r="C2909" s="75" t="s">
        <v>502</v>
      </c>
      <c r="D2909" s="78" t="s">
        <v>100</v>
      </c>
      <c r="E2909" s="78" t="s">
        <v>2334</v>
      </c>
      <c r="F2909" s="68">
        <v>45946</v>
      </c>
      <c r="G2909" s="69" t="s">
        <v>426</v>
      </c>
      <c r="H2909" s="70">
        <v>5</v>
      </c>
      <c r="I2909" s="70"/>
      <c r="J2909" s="70"/>
      <c r="K2909" s="71">
        <v>193750.0000000002</v>
      </c>
      <c r="L2909" s="6" t="s">
        <v>554</v>
      </c>
      <c r="M2909" s="6" t="s">
        <v>517</v>
      </c>
      <c r="N2909" s="6">
        <v>0</v>
      </c>
      <c r="O2909" s="6"/>
      <c r="P2909" s="6"/>
    </row>
    <row r="2910" spans="1:16" ht="15.75" customHeight="1" x14ac:dyDescent="0.3">
      <c r="A2910" s="49">
        <v>2907</v>
      </c>
      <c r="B2910" s="75" t="s">
        <v>490</v>
      </c>
      <c r="C2910" s="75" t="s">
        <v>234</v>
      </c>
      <c r="D2910" s="78" t="s">
        <v>26</v>
      </c>
      <c r="E2910" s="78" t="s">
        <v>2335</v>
      </c>
      <c r="F2910" s="68">
        <v>45946</v>
      </c>
      <c r="G2910" s="69" t="s">
        <v>1423</v>
      </c>
      <c r="H2910" s="70">
        <v>2</v>
      </c>
      <c r="I2910" s="70"/>
      <c r="J2910" s="70"/>
      <c r="K2910" s="71">
        <v>61874.999999999818</v>
      </c>
      <c r="L2910" s="6" t="s">
        <v>513</v>
      </c>
      <c r="M2910" s="6" t="s">
        <v>514</v>
      </c>
      <c r="N2910" s="6">
        <v>4</v>
      </c>
      <c r="O2910" s="6"/>
      <c r="P2910" s="6"/>
    </row>
    <row r="2911" spans="1:16" ht="15.75" customHeight="1" x14ac:dyDescent="0.3">
      <c r="A2911" s="49">
        <v>2908</v>
      </c>
      <c r="B2911" s="75" t="s">
        <v>490</v>
      </c>
      <c r="C2911" s="75" t="s">
        <v>595</v>
      </c>
      <c r="D2911" s="78" t="s">
        <v>102</v>
      </c>
      <c r="E2911" s="78" t="s">
        <v>2336</v>
      </c>
      <c r="F2911" s="68">
        <v>45946</v>
      </c>
      <c r="G2911" s="69" t="s">
        <v>415</v>
      </c>
      <c r="H2911" s="70">
        <v>20</v>
      </c>
      <c r="I2911" s="70"/>
      <c r="J2911" s="70"/>
      <c r="K2911" s="71">
        <v>109999.99999999968</v>
      </c>
      <c r="L2911" s="6" t="s">
        <v>513</v>
      </c>
      <c r="M2911" s="6" t="s">
        <v>505</v>
      </c>
      <c r="N2911" s="6">
        <v>2</v>
      </c>
      <c r="O2911" s="6"/>
      <c r="P2911" s="6"/>
    </row>
    <row r="2912" spans="1:16" ht="15.75" customHeight="1" x14ac:dyDescent="0.3">
      <c r="A2912" s="49">
        <v>2909</v>
      </c>
      <c r="B2912" s="75" t="s">
        <v>490</v>
      </c>
      <c r="C2912" s="75" t="s">
        <v>104</v>
      </c>
      <c r="D2912" s="78" t="s">
        <v>102</v>
      </c>
      <c r="E2912" s="78" t="s">
        <v>2337</v>
      </c>
      <c r="F2912" s="68">
        <v>45946</v>
      </c>
      <c r="G2912" s="69" t="s">
        <v>415</v>
      </c>
      <c r="H2912" s="70">
        <v>20</v>
      </c>
      <c r="I2912" s="70"/>
      <c r="J2912" s="70"/>
      <c r="K2912" s="71">
        <v>109999.99999999968</v>
      </c>
      <c r="L2912" s="6" t="s">
        <v>696</v>
      </c>
      <c r="M2912" s="6" t="s">
        <v>505</v>
      </c>
      <c r="N2912" s="6">
        <v>2</v>
      </c>
      <c r="O2912" s="6"/>
      <c r="P2912" s="6"/>
    </row>
    <row r="2913" spans="1:16" ht="15.75" customHeight="1" x14ac:dyDescent="0.3">
      <c r="A2913" s="49">
        <v>2910</v>
      </c>
      <c r="B2913" s="75" t="s">
        <v>490</v>
      </c>
      <c r="C2913" s="75" t="s">
        <v>138</v>
      </c>
      <c r="D2913" s="78" t="s">
        <v>100</v>
      </c>
      <c r="E2913" s="78" t="s">
        <v>2338</v>
      </c>
      <c r="F2913" s="68">
        <v>45946</v>
      </c>
      <c r="G2913" s="69" t="s">
        <v>415</v>
      </c>
      <c r="H2913" s="70">
        <v>6</v>
      </c>
      <c r="I2913" s="70"/>
      <c r="J2913" s="70"/>
      <c r="K2913" s="71">
        <v>371249.99999999895</v>
      </c>
      <c r="L2913" s="6" t="s">
        <v>516</v>
      </c>
      <c r="M2913" s="6" t="s">
        <v>517</v>
      </c>
      <c r="N2913" s="6">
        <v>0</v>
      </c>
      <c r="O2913" s="6"/>
      <c r="P2913" s="6"/>
    </row>
    <row r="2914" spans="1:16" ht="15.75" customHeight="1" x14ac:dyDescent="0.3">
      <c r="A2914" s="49">
        <v>2911</v>
      </c>
      <c r="B2914" s="75" t="s">
        <v>459</v>
      </c>
      <c r="C2914" s="75" t="s">
        <v>138</v>
      </c>
      <c r="D2914" s="78" t="s">
        <v>100</v>
      </c>
      <c r="E2914" s="78" t="s">
        <v>2339</v>
      </c>
      <c r="F2914" s="68">
        <v>45944</v>
      </c>
      <c r="G2914" s="69" t="s">
        <v>415</v>
      </c>
      <c r="H2914" s="70">
        <v>0.2</v>
      </c>
      <c r="I2914" s="70"/>
      <c r="J2914" s="70"/>
      <c r="K2914" s="71">
        <v>12750.000000000047</v>
      </c>
      <c r="L2914" s="6" t="s">
        <v>526</v>
      </c>
      <c r="M2914" s="6" t="s">
        <v>505</v>
      </c>
      <c r="N2914" s="6">
        <v>1</v>
      </c>
      <c r="O2914" s="6"/>
      <c r="P2914" s="6"/>
    </row>
    <row r="2915" spans="1:16" ht="15.75" customHeight="1" x14ac:dyDescent="0.3">
      <c r="A2915" s="49">
        <v>2912</v>
      </c>
      <c r="B2915" s="75" t="s">
        <v>459</v>
      </c>
      <c r="C2915" s="75" t="s">
        <v>138</v>
      </c>
      <c r="D2915" s="78" t="s">
        <v>100</v>
      </c>
      <c r="E2915" s="78" t="s">
        <v>2339</v>
      </c>
      <c r="F2915" s="68">
        <v>45944</v>
      </c>
      <c r="G2915" s="69" t="s">
        <v>415</v>
      </c>
      <c r="H2915" s="70">
        <v>1</v>
      </c>
      <c r="I2915" s="70"/>
      <c r="J2915" s="70"/>
      <c r="K2915" s="71">
        <v>63750.00000000024</v>
      </c>
      <c r="L2915" s="6" t="s">
        <v>713</v>
      </c>
      <c r="M2915" s="6" t="s">
        <v>917</v>
      </c>
      <c r="N2915" s="6">
        <v>0</v>
      </c>
      <c r="O2915" s="6"/>
      <c r="P2915" s="6"/>
    </row>
    <row r="2916" spans="1:16" ht="15.75" customHeight="1" x14ac:dyDescent="0.3">
      <c r="A2916" s="49">
        <v>2913</v>
      </c>
      <c r="B2916" s="75" t="s">
        <v>459</v>
      </c>
      <c r="C2916" s="75" t="s">
        <v>138</v>
      </c>
      <c r="D2916" s="78" t="s">
        <v>100</v>
      </c>
      <c r="E2916" s="78" t="s">
        <v>2340</v>
      </c>
      <c r="F2916" s="68">
        <v>45945</v>
      </c>
      <c r="G2916" s="69" t="s">
        <v>415</v>
      </c>
      <c r="H2916" s="70">
        <v>1</v>
      </c>
      <c r="I2916" s="70"/>
      <c r="J2916" s="70"/>
      <c r="K2916" s="71">
        <v>63750.00000000024</v>
      </c>
      <c r="L2916" s="6" t="s">
        <v>509</v>
      </c>
      <c r="M2916" s="6" t="s">
        <v>505</v>
      </c>
      <c r="N2916" s="6">
        <v>2</v>
      </c>
      <c r="O2916" s="6"/>
      <c r="P2916" s="6"/>
    </row>
    <row r="2917" spans="1:16" ht="15.75" customHeight="1" x14ac:dyDescent="0.3">
      <c r="A2917" s="49">
        <v>2914</v>
      </c>
      <c r="B2917" s="75" t="s">
        <v>459</v>
      </c>
      <c r="C2917" s="75" t="s">
        <v>138</v>
      </c>
      <c r="D2917" s="78" t="s">
        <v>100</v>
      </c>
      <c r="E2917" s="78" t="s">
        <v>2340</v>
      </c>
      <c r="F2917" s="68">
        <v>45946</v>
      </c>
      <c r="G2917" s="69" t="s">
        <v>415</v>
      </c>
      <c r="H2917" s="70">
        <v>0.6</v>
      </c>
      <c r="I2917" s="70"/>
      <c r="J2917" s="70"/>
      <c r="K2917" s="71">
        <v>38250.000000000146</v>
      </c>
      <c r="L2917" s="6" t="s">
        <v>509</v>
      </c>
      <c r="M2917" s="6" t="s">
        <v>505</v>
      </c>
      <c r="N2917" s="6">
        <v>1</v>
      </c>
      <c r="O2917" s="6"/>
      <c r="P2917" s="6"/>
    </row>
    <row r="2918" spans="1:16" ht="15.75" customHeight="1" x14ac:dyDescent="0.3">
      <c r="A2918" s="49">
        <v>2915</v>
      </c>
      <c r="B2918" s="75" t="s">
        <v>459</v>
      </c>
      <c r="C2918" s="75" t="s">
        <v>138</v>
      </c>
      <c r="D2918" s="78" t="s">
        <v>100</v>
      </c>
      <c r="E2918" s="78" t="s">
        <v>2340</v>
      </c>
      <c r="F2918" s="68">
        <v>45946</v>
      </c>
      <c r="G2918" s="69" t="s">
        <v>415</v>
      </c>
      <c r="H2918" s="70">
        <v>0.1</v>
      </c>
      <c r="I2918" s="70"/>
      <c r="J2918" s="70"/>
      <c r="K2918" s="71">
        <v>6375.0000000000236</v>
      </c>
      <c r="L2918" s="6" t="s">
        <v>509</v>
      </c>
      <c r="M2918" s="6" t="s">
        <v>505</v>
      </c>
      <c r="N2918" s="6">
        <v>0</v>
      </c>
      <c r="O2918" s="6"/>
      <c r="P2918" s="6"/>
    </row>
    <row r="2919" spans="1:16" ht="15.75" customHeight="1" x14ac:dyDescent="0.3">
      <c r="A2919" s="49">
        <v>2916</v>
      </c>
      <c r="B2919" s="75" t="s">
        <v>459</v>
      </c>
      <c r="C2919" s="75" t="s">
        <v>138</v>
      </c>
      <c r="D2919" s="78" t="s">
        <v>100</v>
      </c>
      <c r="E2919" s="78" t="s">
        <v>2340</v>
      </c>
      <c r="F2919" s="68">
        <v>45946</v>
      </c>
      <c r="G2919" s="69" t="s">
        <v>415</v>
      </c>
      <c r="H2919" s="70">
        <v>1</v>
      </c>
      <c r="I2919" s="70"/>
      <c r="J2919" s="70"/>
      <c r="K2919" s="71">
        <v>63750.00000000024</v>
      </c>
      <c r="L2919" s="6" t="s">
        <v>713</v>
      </c>
      <c r="M2919" s="6" t="s">
        <v>917</v>
      </c>
      <c r="N2919" s="6">
        <v>0</v>
      </c>
      <c r="O2919" s="6"/>
      <c r="P2919" s="6"/>
    </row>
    <row r="2920" spans="1:16" ht="15.75" customHeight="1" x14ac:dyDescent="0.3">
      <c r="A2920" s="49">
        <v>2917</v>
      </c>
      <c r="B2920" s="75" t="s">
        <v>499</v>
      </c>
      <c r="C2920" s="75" t="s">
        <v>104</v>
      </c>
      <c r="D2920" s="78" t="s">
        <v>102</v>
      </c>
      <c r="E2920" s="78" t="s">
        <v>2341</v>
      </c>
      <c r="F2920" s="68">
        <v>45947</v>
      </c>
      <c r="G2920" s="69" t="s">
        <v>415</v>
      </c>
      <c r="H2920" s="70">
        <v>51</v>
      </c>
      <c r="I2920" s="70"/>
      <c r="J2920" s="70"/>
      <c r="K2920" s="71">
        <v>271999.99999999971</v>
      </c>
      <c r="L2920" s="6" t="s">
        <v>507</v>
      </c>
      <c r="M2920" s="6" t="s">
        <v>505</v>
      </c>
      <c r="N2920" s="6">
        <v>1</v>
      </c>
      <c r="O2920" s="6"/>
      <c r="P2920" s="6"/>
    </row>
    <row r="2921" spans="1:16" ht="15.75" customHeight="1" x14ac:dyDescent="0.3">
      <c r="A2921" s="49">
        <v>2918</v>
      </c>
      <c r="B2921" s="75" t="s">
        <v>499</v>
      </c>
      <c r="C2921" s="75" t="s">
        <v>138</v>
      </c>
      <c r="D2921" s="78" t="s">
        <v>100</v>
      </c>
      <c r="E2921" s="78" t="s">
        <v>2342</v>
      </c>
      <c r="F2921" s="68">
        <v>45947</v>
      </c>
      <c r="G2921" s="69" t="s">
        <v>415</v>
      </c>
      <c r="H2921" s="70">
        <v>3</v>
      </c>
      <c r="I2921" s="70"/>
      <c r="J2921" s="70"/>
      <c r="K2921" s="71">
        <v>179999.99999999983</v>
      </c>
      <c r="L2921" s="6" t="s">
        <v>516</v>
      </c>
      <c r="M2921" s="6" t="s">
        <v>517</v>
      </c>
      <c r="N2921" s="6">
        <v>0</v>
      </c>
      <c r="O2921" s="6"/>
      <c r="P2921" s="6"/>
    </row>
    <row r="2922" spans="1:16" ht="15.75" customHeight="1" x14ac:dyDescent="0.3">
      <c r="A2922" s="49">
        <v>2919</v>
      </c>
      <c r="B2922" s="75" t="s">
        <v>501</v>
      </c>
      <c r="C2922" s="75" t="s">
        <v>234</v>
      </c>
      <c r="D2922" s="78" t="s">
        <v>26</v>
      </c>
      <c r="E2922" s="78" t="s">
        <v>2343</v>
      </c>
      <c r="F2922" s="68">
        <v>45947</v>
      </c>
      <c r="G2922" s="69" t="s">
        <v>662</v>
      </c>
      <c r="H2922" s="70">
        <v>1.5</v>
      </c>
      <c r="I2922" s="70"/>
      <c r="J2922" s="70"/>
      <c r="K2922" s="71">
        <v>119999.99999999988</v>
      </c>
      <c r="L2922" s="6" t="s">
        <v>558</v>
      </c>
      <c r="M2922" s="74" t="s">
        <v>510</v>
      </c>
      <c r="N2922" s="6">
        <v>2</v>
      </c>
      <c r="O2922" s="6"/>
      <c r="P2922" s="6"/>
    </row>
    <row r="2923" spans="1:16" ht="15.75" customHeight="1" x14ac:dyDescent="0.3">
      <c r="A2923" s="49">
        <v>2920</v>
      </c>
      <c r="B2923" s="75" t="s">
        <v>501</v>
      </c>
      <c r="C2923" s="75" t="s">
        <v>104</v>
      </c>
      <c r="D2923" s="78" t="s">
        <v>102</v>
      </c>
      <c r="E2923" s="78" t="s">
        <v>2344</v>
      </c>
      <c r="F2923" s="68">
        <v>45947</v>
      </c>
      <c r="G2923" s="69" t="s">
        <v>415</v>
      </c>
      <c r="H2923" s="70">
        <v>41</v>
      </c>
      <c r="I2923" s="70"/>
      <c r="J2923" s="70"/>
      <c r="K2923" s="71">
        <v>218666.66666666645</v>
      </c>
      <c r="L2923" s="6" t="s">
        <v>696</v>
      </c>
      <c r="M2923" s="6" t="s">
        <v>505</v>
      </c>
      <c r="N2923" s="6">
        <v>1</v>
      </c>
      <c r="O2923" s="6"/>
      <c r="P2923" s="6"/>
    </row>
    <row r="2924" spans="1:16" ht="15.75" hidden="1" customHeight="1" x14ac:dyDescent="0.3">
      <c r="A2924" s="49">
        <v>2921</v>
      </c>
      <c r="B2924" s="75" t="s">
        <v>501</v>
      </c>
      <c r="C2924" s="75" t="s">
        <v>107</v>
      </c>
      <c r="D2924" s="78" t="s">
        <v>102</v>
      </c>
      <c r="E2924" s="78" t="s">
        <v>2345</v>
      </c>
      <c r="F2924" s="68">
        <v>45947</v>
      </c>
      <c r="G2924" s="69" t="s">
        <v>415</v>
      </c>
      <c r="H2924" s="70">
        <v>2</v>
      </c>
      <c r="I2924" s="70"/>
      <c r="J2924" s="70"/>
      <c r="K2924" s="71">
        <v>15999.999999999984</v>
      </c>
      <c r="L2924" s="6" t="s">
        <v>696</v>
      </c>
      <c r="M2924" s="6" t="s">
        <v>505</v>
      </c>
      <c r="N2924" s="6">
        <v>0</v>
      </c>
      <c r="O2924" s="6"/>
      <c r="P2924" s="6"/>
    </row>
    <row r="2925" spans="1:16" ht="15.75" customHeight="1" x14ac:dyDescent="0.3">
      <c r="A2925" s="49">
        <v>2922</v>
      </c>
      <c r="B2925" s="75" t="s">
        <v>501</v>
      </c>
      <c r="C2925" s="75" t="s">
        <v>138</v>
      </c>
      <c r="D2925" s="78" t="s">
        <v>100</v>
      </c>
      <c r="E2925" s="78" t="s">
        <v>2346</v>
      </c>
      <c r="F2925" s="68">
        <v>45947</v>
      </c>
      <c r="G2925" s="69" t="s">
        <v>415</v>
      </c>
      <c r="H2925" s="70">
        <v>8</v>
      </c>
      <c r="I2925" s="70"/>
      <c r="J2925" s="70"/>
      <c r="K2925" s="71">
        <v>479999.99999999953</v>
      </c>
      <c r="L2925" s="6" t="s">
        <v>543</v>
      </c>
      <c r="M2925" s="6" t="s">
        <v>517</v>
      </c>
      <c r="N2925" s="6">
        <v>0</v>
      </c>
      <c r="O2925" s="6"/>
      <c r="P2925" s="6"/>
    </row>
    <row r="2926" spans="1:16" ht="15.75" customHeight="1" x14ac:dyDescent="0.3">
      <c r="A2926" s="49">
        <v>2923</v>
      </c>
      <c r="B2926" s="75" t="s">
        <v>501</v>
      </c>
      <c r="C2926" s="75" t="s">
        <v>502</v>
      </c>
      <c r="D2926" s="78" t="s">
        <v>100</v>
      </c>
      <c r="E2926" s="78" t="s">
        <v>2347</v>
      </c>
      <c r="F2926" s="68">
        <v>45947</v>
      </c>
      <c r="G2926" s="69" t="s">
        <v>426</v>
      </c>
      <c r="H2926" s="70">
        <v>2</v>
      </c>
      <c r="I2926" s="70"/>
      <c r="J2926" s="70"/>
      <c r="K2926" s="71">
        <v>79999.999999999927</v>
      </c>
      <c r="L2926" s="6" t="s">
        <v>543</v>
      </c>
      <c r="M2926" s="6" t="s">
        <v>517</v>
      </c>
      <c r="N2926" s="6">
        <v>0</v>
      </c>
      <c r="O2926" s="6"/>
      <c r="P2926" s="6"/>
    </row>
    <row r="2927" spans="1:16" ht="15.75" customHeight="1" x14ac:dyDescent="0.3">
      <c r="A2927" s="49">
        <v>2924</v>
      </c>
      <c r="B2927" s="75" t="s">
        <v>459</v>
      </c>
      <c r="C2927" s="75" t="s">
        <v>625</v>
      </c>
      <c r="D2927" s="78" t="s">
        <v>100</v>
      </c>
      <c r="E2927" s="78" t="s">
        <v>2348</v>
      </c>
      <c r="F2927" s="68">
        <v>45946</v>
      </c>
      <c r="G2927" s="69" t="s">
        <v>627</v>
      </c>
      <c r="H2927" s="70">
        <v>4</v>
      </c>
      <c r="I2927" s="70"/>
      <c r="J2927" s="70"/>
      <c r="K2927" s="71">
        <v>170000.00000000064</v>
      </c>
      <c r="L2927" s="6" t="s">
        <v>618</v>
      </c>
      <c r="M2927" s="6" t="s">
        <v>669</v>
      </c>
      <c r="N2927" s="6">
        <v>0</v>
      </c>
      <c r="O2927" s="6"/>
      <c r="P2927" s="6"/>
    </row>
    <row r="2928" spans="1:16" ht="15.75" customHeight="1" x14ac:dyDescent="0.3">
      <c r="A2928" s="49">
        <v>2925</v>
      </c>
      <c r="B2928" s="75" t="s">
        <v>413</v>
      </c>
      <c r="C2928" s="75" t="s">
        <v>138</v>
      </c>
      <c r="D2928" s="78" t="s">
        <v>100</v>
      </c>
      <c r="E2928" s="78" t="s">
        <v>2349</v>
      </c>
      <c r="F2928" s="68">
        <v>45947</v>
      </c>
      <c r="G2928" s="69" t="s">
        <v>415</v>
      </c>
      <c r="H2928" s="70">
        <v>4</v>
      </c>
      <c r="I2928" s="70"/>
      <c r="J2928" s="70"/>
      <c r="K2928" s="71">
        <v>247499.99999999927</v>
      </c>
      <c r="L2928" s="6" t="s">
        <v>554</v>
      </c>
      <c r="M2928" s="6" t="s">
        <v>517</v>
      </c>
      <c r="N2928" s="6">
        <v>0</v>
      </c>
      <c r="O2928" s="6"/>
      <c r="P2928" s="6"/>
    </row>
    <row r="2929" spans="1:16" ht="15.75" customHeight="1" x14ac:dyDescent="0.3">
      <c r="A2929" s="49">
        <v>2926</v>
      </c>
      <c r="B2929" s="75" t="s">
        <v>444</v>
      </c>
      <c r="C2929" s="75" t="s">
        <v>234</v>
      </c>
      <c r="D2929" s="78" t="s">
        <v>26</v>
      </c>
      <c r="E2929" s="78" t="s">
        <v>2350</v>
      </c>
      <c r="F2929" s="68">
        <v>45947</v>
      </c>
      <c r="G2929" s="69" t="s">
        <v>1423</v>
      </c>
      <c r="H2929" s="70">
        <v>4</v>
      </c>
      <c r="I2929" s="70"/>
      <c r="J2929" s="70"/>
      <c r="K2929" s="71">
        <v>129375.00000000036</v>
      </c>
      <c r="L2929" s="6" t="s">
        <v>513</v>
      </c>
      <c r="M2929" s="6" t="s">
        <v>514</v>
      </c>
      <c r="N2929" s="6">
        <v>3</v>
      </c>
      <c r="O2929" s="6"/>
      <c r="P2929" s="6"/>
    </row>
    <row r="2930" spans="1:16" ht="15.75" customHeight="1" x14ac:dyDescent="0.3">
      <c r="A2930" s="49">
        <v>2927</v>
      </c>
      <c r="B2930" s="75" t="s">
        <v>444</v>
      </c>
      <c r="C2930" s="75" t="s">
        <v>233</v>
      </c>
      <c r="D2930" s="78" t="s">
        <v>26</v>
      </c>
      <c r="E2930" s="78" t="s">
        <v>2351</v>
      </c>
      <c r="F2930" s="68">
        <v>45947</v>
      </c>
      <c r="G2930" s="69" t="s">
        <v>592</v>
      </c>
      <c r="H2930" s="70">
        <v>2</v>
      </c>
      <c r="I2930" s="70"/>
      <c r="J2930" s="70"/>
      <c r="K2930" s="71">
        <v>129375.00000000036</v>
      </c>
      <c r="L2930" s="6" t="s">
        <v>545</v>
      </c>
      <c r="M2930" s="6" t="s">
        <v>537</v>
      </c>
      <c r="N2930" s="6">
        <v>0</v>
      </c>
      <c r="O2930" s="6"/>
      <c r="P2930" s="6"/>
    </row>
    <row r="2931" spans="1:16" ht="15.75" customHeight="1" x14ac:dyDescent="0.3">
      <c r="A2931" s="49">
        <v>2928</v>
      </c>
      <c r="B2931" s="75" t="s">
        <v>444</v>
      </c>
      <c r="C2931" s="75" t="s">
        <v>595</v>
      </c>
      <c r="D2931" s="78" t="s">
        <v>102</v>
      </c>
      <c r="E2931" s="78" t="s">
        <v>2352</v>
      </c>
      <c r="F2931" s="68">
        <v>45947</v>
      </c>
      <c r="G2931" s="69" t="s">
        <v>415</v>
      </c>
      <c r="H2931" s="70">
        <v>34</v>
      </c>
      <c r="I2931" s="70"/>
      <c r="J2931" s="70"/>
      <c r="K2931" s="71">
        <v>195500.00000000055</v>
      </c>
      <c r="L2931" s="6" t="s">
        <v>696</v>
      </c>
      <c r="M2931" s="6" t="s">
        <v>505</v>
      </c>
      <c r="N2931" s="6">
        <v>1</v>
      </c>
      <c r="O2931" s="6"/>
      <c r="P2931" s="6"/>
    </row>
    <row r="2932" spans="1:16" ht="15.75" hidden="1" customHeight="1" x14ac:dyDescent="0.3">
      <c r="A2932" s="49">
        <v>2929</v>
      </c>
      <c r="B2932" s="75" t="s">
        <v>444</v>
      </c>
      <c r="C2932" s="75" t="s">
        <v>107</v>
      </c>
      <c r="D2932" s="78" t="s">
        <v>102</v>
      </c>
      <c r="E2932" s="78" t="s">
        <v>2353</v>
      </c>
      <c r="F2932" s="68">
        <v>45947</v>
      </c>
      <c r="G2932" s="69" t="s">
        <v>415</v>
      </c>
      <c r="H2932" s="70">
        <v>22</v>
      </c>
      <c r="I2932" s="70"/>
      <c r="J2932" s="70"/>
      <c r="K2932" s="71">
        <v>189750.00000000052</v>
      </c>
      <c r="L2932" s="6" t="s">
        <v>696</v>
      </c>
      <c r="M2932" s="6" t="s">
        <v>505</v>
      </c>
      <c r="N2932" s="6">
        <v>1</v>
      </c>
      <c r="O2932" s="6"/>
      <c r="P2932" s="6"/>
    </row>
    <row r="2933" spans="1:16" ht="15.75" customHeight="1" x14ac:dyDescent="0.3">
      <c r="A2933" s="49">
        <v>2930</v>
      </c>
      <c r="B2933" s="75" t="s">
        <v>444</v>
      </c>
      <c r="C2933" s="75" t="s">
        <v>138</v>
      </c>
      <c r="D2933" s="78" t="s">
        <v>100</v>
      </c>
      <c r="E2933" s="78" t="s">
        <v>2354</v>
      </c>
      <c r="F2933" s="68">
        <v>45947</v>
      </c>
      <c r="G2933" s="69" t="s">
        <v>415</v>
      </c>
      <c r="H2933" s="70">
        <v>3</v>
      </c>
      <c r="I2933" s="70"/>
      <c r="J2933" s="70"/>
      <c r="K2933" s="71">
        <v>194062.50000000052</v>
      </c>
      <c r="L2933" s="6" t="s">
        <v>543</v>
      </c>
      <c r="M2933" s="6" t="s">
        <v>517</v>
      </c>
      <c r="N2933" s="6">
        <v>0</v>
      </c>
      <c r="O2933" s="6"/>
      <c r="P2933" s="6"/>
    </row>
    <row r="2934" spans="1:16" ht="15.75" customHeight="1" x14ac:dyDescent="0.3">
      <c r="A2934" s="49">
        <v>2931</v>
      </c>
      <c r="B2934" s="75" t="s">
        <v>471</v>
      </c>
      <c r="C2934" s="75" t="s">
        <v>233</v>
      </c>
      <c r="D2934" s="78" t="s">
        <v>26</v>
      </c>
      <c r="E2934" s="78" t="s">
        <v>2355</v>
      </c>
      <c r="F2934" s="68">
        <v>45947</v>
      </c>
      <c r="G2934" s="69" t="s">
        <v>662</v>
      </c>
      <c r="H2934" s="70">
        <v>1</v>
      </c>
      <c r="I2934" s="70"/>
      <c r="J2934" s="70"/>
      <c r="K2934" s="71">
        <v>86250.000000000233</v>
      </c>
      <c r="L2934" s="6" t="s">
        <v>558</v>
      </c>
      <c r="M2934" s="6" t="s">
        <v>514</v>
      </c>
      <c r="N2934" s="6">
        <v>2</v>
      </c>
      <c r="O2934" s="6"/>
      <c r="P2934" s="6"/>
    </row>
    <row r="2935" spans="1:16" ht="15.75" customHeight="1" x14ac:dyDescent="0.3">
      <c r="A2935" s="49">
        <v>2932</v>
      </c>
      <c r="B2935" s="75" t="s">
        <v>471</v>
      </c>
      <c r="C2935" s="75" t="s">
        <v>234</v>
      </c>
      <c r="D2935" s="78" t="s">
        <v>26</v>
      </c>
      <c r="E2935" s="78" t="s">
        <v>2356</v>
      </c>
      <c r="F2935" s="68">
        <v>45947</v>
      </c>
      <c r="G2935" s="69" t="s">
        <v>662</v>
      </c>
      <c r="H2935" s="70">
        <v>2</v>
      </c>
      <c r="I2935" s="70"/>
      <c r="J2935" s="70"/>
      <c r="K2935" s="71">
        <v>172500.00000000047</v>
      </c>
      <c r="L2935" s="6" t="s">
        <v>558</v>
      </c>
      <c r="M2935" s="6" t="s">
        <v>514</v>
      </c>
      <c r="N2935" s="6">
        <v>4</v>
      </c>
      <c r="O2935" s="6"/>
      <c r="P2935" s="6"/>
    </row>
    <row r="2936" spans="1:16" ht="15.75" customHeight="1" x14ac:dyDescent="0.3">
      <c r="A2936" s="49">
        <v>2933</v>
      </c>
      <c r="B2936" s="75" t="s">
        <v>471</v>
      </c>
      <c r="C2936" s="75" t="s">
        <v>595</v>
      </c>
      <c r="D2936" s="78" t="s">
        <v>102</v>
      </c>
      <c r="E2936" s="78" t="s">
        <v>2357</v>
      </c>
      <c r="F2936" s="68">
        <v>45947</v>
      </c>
      <c r="G2936" s="69" t="s">
        <v>415</v>
      </c>
      <c r="H2936" s="70">
        <v>32</v>
      </c>
      <c r="I2936" s="70"/>
      <c r="J2936" s="70"/>
      <c r="K2936" s="71">
        <v>184000.00000000052</v>
      </c>
      <c r="L2936" s="6" t="s">
        <v>507</v>
      </c>
      <c r="M2936" s="6" t="s">
        <v>505</v>
      </c>
      <c r="N2936" s="6">
        <v>1</v>
      </c>
      <c r="O2936" s="6"/>
      <c r="P2936" s="6"/>
    </row>
    <row r="2937" spans="1:16" ht="15.75" customHeight="1" x14ac:dyDescent="0.3">
      <c r="A2937" s="49">
        <v>2934</v>
      </c>
      <c r="B2937" s="75" t="s">
        <v>471</v>
      </c>
      <c r="C2937" s="75" t="s">
        <v>138</v>
      </c>
      <c r="D2937" s="78" t="s">
        <v>100</v>
      </c>
      <c r="E2937" s="78" t="s">
        <v>2358</v>
      </c>
      <c r="F2937" s="68">
        <v>45947</v>
      </c>
      <c r="G2937" s="69" t="s">
        <v>415</v>
      </c>
      <c r="H2937" s="70">
        <v>6</v>
      </c>
      <c r="I2937" s="70"/>
      <c r="J2937" s="70"/>
      <c r="K2937" s="71">
        <v>388125.00000000105</v>
      </c>
      <c r="L2937" s="6" t="s">
        <v>516</v>
      </c>
      <c r="M2937" s="6" t="s">
        <v>517</v>
      </c>
      <c r="N2937" s="6">
        <v>0</v>
      </c>
      <c r="O2937" s="6"/>
      <c r="P2937" s="6"/>
    </row>
    <row r="2938" spans="1:16" ht="15.75" customHeight="1" x14ac:dyDescent="0.3">
      <c r="A2938" s="49">
        <v>2935</v>
      </c>
      <c r="B2938" s="75" t="s">
        <v>490</v>
      </c>
      <c r="C2938" s="75" t="s">
        <v>138</v>
      </c>
      <c r="D2938" s="78" t="s">
        <v>100</v>
      </c>
      <c r="E2938" s="78" t="s">
        <v>2359</v>
      </c>
      <c r="F2938" s="68">
        <v>45947</v>
      </c>
      <c r="G2938" s="69" t="s">
        <v>415</v>
      </c>
      <c r="H2938" s="70">
        <v>6</v>
      </c>
      <c r="I2938" s="70"/>
      <c r="J2938" s="70"/>
      <c r="K2938" s="71">
        <v>371249.99999999895</v>
      </c>
      <c r="L2938" s="6" t="s">
        <v>516</v>
      </c>
      <c r="M2938" s="6" t="s">
        <v>517</v>
      </c>
      <c r="N2938" s="6">
        <v>1</v>
      </c>
      <c r="O2938" s="6"/>
      <c r="P2938" s="6"/>
    </row>
    <row r="2939" spans="1:16" ht="15.75" customHeight="1" x14ac:dyDescent="0.3">
      <c r="A2939" s="49">
        <v>2936</v>
      </c>
      <c r="B2939" s="75" t="s">
        <v>490</v>
      </c>
      <c r="C2939" s="75" t="s">
        <v>138</v>
      </c>
      <c r="D2939" s="78" t="s">
        <v>100</v>
      </c>
      <c r="E2939" s="78" t="s">
        <v>2359</v>
      </c>
      <c r="F2939" s="68">
        <v>45947</v>
      </c>
      <c r="G2939" s="69" t="s">
        <v>415</v>
      </c>
      <c r="H2939" s="70">
        <v>1</v>
      </c>
      <c r="I2939" s="70"/>
      <c r="J2939" s="70"/>
      <c r="K2939" s="71">
        <v>61874.999999999818</v>
      </c>
      <c r="L2939" s="6" t="s">
        <v>558</v>
      </c>
      <c r="M2939" s="6" t="s">
        <v>537</v>
      </c>
      <c r="N2939" s="6">
        <v>0</v>
      </c>
      <c r="O2939" s="6"/>
      <c r="P2939" s="6"/>
    </row>
    <row r="2940" spans="1:16" ht="15.75" customHeight="1" x14ac:dyDescent="0.3">
      <c r="A2940" s="49">
        <v>2937</v>
      </c>
      <c r="B2940" s="75" t="s">
        <v>490</v>
      </c>
      <c r="C2940" s="75" t="s">
        <v>88</v>
      </c>
      <c r="D2940" s="78" t="s">
        <v>79</v>
      </c>
      <c r="E2940" s="78" t="s">
        <v>2360</v>
      </c>
      <c r="F2940" s="68">
        <v>45947</v>
      </c>
      <c r="G2940" s="69" t="s">
        <v>433</v>
      </c>
      <c r="H2940" s="70">
        <v>2</v>
      </c>
      <c r="I2940" s="70"/>
      <c r="J2940" s="70"/>
      <c r="K2940" s="71">
        <v>13749.99999999996</v>
      </c>
      <c r="L2940" s="6" t="s">
        <v>558</v>
      </c>
      <c r="M2940" s="6" t="s">
        <v>517</v>
      </c>
      <c r="N2940" s="6">
        <v>0</v>
      </c>
      <c r="O2940" s="6"/>
      <c r="P2940" s="6"/>
    </row>
    <row r="2941" spans="1:16" ht="15.75" customHeight="1" x14ac:dyDescent="0.3">
      <c r="A2941" s="49">
        <v>2938</v>
      </c>
      <c r="B2941" s="75" t="s">
        <v>490</v>
      </c>
      <c r="C2941" s="75" t="s">
        <v>89</v>
      </c>
      <c r="D2941" s="78" t="s">
        <v>79</v>
      </c>
      <c r="E2941" s="78" t="s">
        <v>2361</v>
      </c>
      <c r="F2941" s="68">
        <v>45947</v>
      </c>
      <c r="G2941" s="69" t="s">
        <v>433</v>
      </c>
      <c r="H2941" s="70">
        <v>1</v>
      </c>
      <c r="I2941" s="70"/>
      <c r="J2941" s="70"/>
      <c r="K2941" s="71">
        <v>9166.6666666666406</v>
      </c>
      <c r="L2941" s="6" t="s">
        <v>558</v>
      </c>
      <c r="M2941" s="6" t="s">
        <v>517</v>
      </c>
      <c r="N2941" s="6">
        <v>0</v>
      </c>
      <c r="O2941" s="6"/>
      <c r="P2941" s="6"/>
    </row>
    <row r="2942" spans="1:16" ht="15.75" customHeight="1" x14ac:dyDescent="0.3">
      <c r="A2942" s="49">
        <v>2939</v>
      </c>
      <c r="B2942" s="75" t="s">
        <v>490</v>
      </c>
      <c r="C2942" s="75" t="s">
        <v>233</v>
      </c>
      <c r="D2942" s="78" t="s">
        <v>26</v>
      </c>
      <c r="E2942" s="78" t="s">
        <v>247</v>
      </c>
      <c r="F2942" s="68">
        <v>45947</v>
      </c>
      <c r="G2942" s="69" t="s">
        <v>662</v>
      </c>
      <c r="H2942" s="70">
        <v>2</v>
      </c>
      <c r="I2942" s="70"/>
      <c r="J2942" s="70"/>
      <c r="K2942" s="71">
        <v>164999.99999999953</v>
      </c>
      <c r="L2942" s="6" t="s">
        <v>558</v>
      </c>
      <c r="M2942" s="6" t="s">
        <v>580</v>
      </c>
      <c r="N2942" s="6">
        <v>8</v>
      </c>
      <c r="O2942" s="6"/>
      <c r="P2942" s="6"/>
    </row>
    <row r="2943" spans="1:16" ht="15.75" customHeight="1" x14ac:dyDescent="0.3">
      <c r="A2943" s="49">
        <v>2940</v>
      </c>
      <c r="B2943" s="75" t="s">
        <v>463</v>
      </c>
      <c r="C2943" s="75" t="s">
        <v>234</v>
      </c>
      <c r="D2943" s="78" t="s">
        <v>26</v>
      </c>
      <c r="E2943" s="78" t="s">
        <v>2362</v>
      </c>
      <c r="F2943" s="68">
        <v>45947</v>
      </c>
      <c r="G2943" s="69" t="s">
        <v>1446</v>
      </c>
      <c r="H2943" s="70">
        <v>4</v>
      </c>
      <c r="I2943" s="70"/>
      <c r="J2943" s="70"/>
      <c r="K2943" s="71">
        <v>125624.99999999952</v>
      </c>
      <c r="L2943" s="6" t="s">
        <v>513</v>
      </c>
      <c r="M2943" s="6" t="s">
        <v>505</v>
      </c>
      <c r="N2943" s="6">
        <v>5</v>
      </c>
      <c r="O2943" s="6"/>
      <c r="P2943" s="6"/>
    </row>
    <row r="2944" spans="1:16" ht="15.75" customHeight="1" x14ac:dyDescent="0.3">
      <c r="A2944" s="49">
        <v>2941</v>
      </c>
      <c r="B2944" s="75" t="s">
        <v>463</v>
      </c>
      <c r="C2944" s="75" t="s">
        <v>1067</v>
      </c>
      <c r="D2944" s="78" t="s">
        <v>102</v>
      </c>
      <c r="E2944" s="78" t="s">
        <v>2363</v>
      </c>
      <c r="F2944" s="68">
        <v>45947</v>
      </c>
      <c r="G2944" s="69" t="s">
        <v>415</v>
      </c>
      <c r="H2944" s="70">
        <v>1</v>
      </c>
      <c r="I2944" s="70"/>
      <c r="J2944" s="70"/>
      <c r="K2944" s="71">
        <v>83749.99999999968</v>
      </c>
      <c r="L2944" s="6" t="s">
        <v>526</v>
      </c>
      <c r="M2944" s="6" t="s">
        <v>505</v>
      </c>
      <c r="N2944" s="6">
        <v>0</v>
      </c>
      <c r="O2944" s="6"/>
      <c r="P2944" s="6"/>
    </row>
    <row r="2945" spans="1:16" ht="15.75" customHeight="1" x14ac:dyDescent="0.3">
      <c r="A2945" s="49">
        <v>2942</v>
      </c>
      <c r="B2945" s="75" t="s">
        <v>490</v>
      </c>
      <c r="C2945" s="75" t="s">
        <v>595</v>
      </c>
      <c r="D2945" s="78" t="s">
        <v>102</v>
      </c>
      <c r="E2945" s="78" t="s">
        <v>2364</v>
      </c>
      <c r="F2945" s="68">
        <v>45947</v>
      </c>
      <c r="G2945" s="69" t="s">
        <v>415</v>
      </c>
      <c r="H2945" s="70">
        <v>11</v>
      </c>
      <c r="I2945" s="70"/>
      <c r="J2945" s="70"/>
      <c r="K2945" s="71">
        <v>60499.999999999825</v>
      </c>
      <c r="L2945" s="6" t="s">
        <v>507</v>
      </c>
      <c r="M2945" s="6" t="s">
        <v>505</v>
      </c>
      <c r="N2945" s="6">
        <v>1</v>
      </c>
      <c r="O2945" s="6"/>
      <c r="P2945" s="6"/>
    </row>
    <row r="2946" spans="1:16" ht="15.75" customHeight="1" x14ac:dyDescent="0.3">
      <c r="A2946" s="49">
        <v>2943</v>
      </c>
      <c r="B2946" s="75" t="s">
        <v>490</v>
      </c>
      <c r="C2946" s="75" t="s">
        <v>104</v>
      </c>
      <c r="D2946" s="78" t="s">
        <v>102</v>
      </c>
      <c r="E2946" s="78" t="s">
        <v>2365</v>
      </c>
      <c r="F2946" s="68">
        <v>45947</v>
      </c>
      <c r="G2946" s="69" t="s">
        <v>415</v>
      </c>
      <c r="H2946" s="70">
        <v>37</v>
      </c>
      <c r="I2946" s="70"/>
      <c r="J2946" s="70"/>
      <c r="K2946" s="71">
        <v>203499.99999999942</v>
      </c>
      <c r="L2946" s="6" t="s">
        <v>507</v>
      </c>
      <c r="M2946" s="6" t="s">
        <v>505</v>
      </c>
      <c r="N2946" s="6">
        <v>2</v>
      </c>
      <c r="O2946" s="6"/>
      <c r="P2946" s="6"/>
    </row>
    <row r="2947" spans="1:16" ht="15.75" customHeight="1" x14ac:dyDescent="0.3">
      <c r="A2947" s="49">
        <v>2944</v>
      </c>
      <c r="B2947" s="75" t="s">
        <v>497</v>
      </c>
      <c r="C2947" s="75" t="s">
        <v>138</v>
      </c>
      <c r="D2947" s="78" t="s">
        <v>100</v>
      </c>
      <c r="E2947" s="78" t="s">
        <v>2366</v>
      </c>
      <c r="F2947" s="68">
        <v>45947</v>
      </c>
      <c r="G2947" s="69" t="s">
        <v>415</v>
      </c>
      <c r="H2947" s="70">
        <v>6</v>
      </c>
      <c r="I2947" s="70"/>
      <c r="J2947" s="70"/>
      <c r="K2947" s="71">
        <v>388125.00000000105</v>
      </c>
      <c r="L2947" s="6" t="s">
        <v>516</v>
      </c>
      <c r="M2947" s="6" t="s">
        <v>517</v>
      </c>
      <c r="N2947" s="6">
        <v>1</v>
      </c>
      <c r="O2947" s="6"/>
      <c r="P2947" s="6"/>
    </row>
    <row r="2948" spans="1:16" ht="15.75" customHeight="1" x14ac:dyDescent="0.3">
      <c r="A2948" s="49">
        <v>2945</v>
      </c>
      <c r="B2948" s="75" t="s">
        <v>474</v>
      </c>
      <c r="C2948" s="75" t="s">
        <v>164</v>
      </c>
      <c r="D2948" s="78" t="s">
        <v>100</v>
      </c>
      <c r="E2948" s="78" t="s">
        <v>2367</v>
      </c>
      <c r="F2948" s="68">
        <v>45947</v>
      </c>
      <c r="G2948" s="69" t="s">
        <v>415</v>
      </c>
      <c r="H2948" s="70">
        <v>0.4</v>
      </c>
      <c r="I2948" s="70"/>
      <c r="J2948" s="70"/>
      <c r="K2948" s="71">
        <v>210000.00000000038</v>
      </c>
      <c r="L2948" s="6" t="s">
        <v>576</v>
      </c>
      <c r="M2948" s="6" t="s">
        <v>531</v>
      </c>
      <c r="N2948" s="6">
        <v>0</v>
      </c>
      <c r="O2948" s="6"/>
      <c r="P2948" s="6"/>
    </row>
    <row r="2949" spans="1:16" ht="15.75" customHeight="1" x14ac:dyDescent="0.3">
      <c r="A2949" s="49">
        <v>2946</v>
      </c>
      <c r="B2949" s="75" t="s">
        <v>535</v>
      </c>
      <c r="C2949" s="75" t="s">
        <v>138</v>
      </c>
      <c r="D2949" s="78" t="s">
        <v>100</v>
      </c>
      <c r="E2949" s="78" t="s">
        <v>2368</v>
      </c>
      <c r="F2949" s="68">
        <v>45947</v>
      </c>
      <c r="G2949" s="69" t="s">
        <v>415</v>
      </c>
      <c r="H2949" s="70">
        <v>1.5</v>
      </c>
      <c r="I2949" s="70"/>
      <c r="J2949" s="70"/>
      <c r="K2949" s="71">
        <v>91406.249999999825</v>
      </c>
      <c r="L2949" s="6" t="s">
        <v>516</v>
      </c>
      <c r="M2949" s="6" t="s">
        <v>517</v>
      </c>
      <c r="N2949" s="6">
        <v>1</v>
      </c>
      <c r="O2949" s="6"/>
      <c r="P2949" s="6"/>
    </row>
    <row r="2950" spans="1:16" ht="15.75" customHeight="1" x14ac:dyDescent="0.3">
      <c r="A2950" s="49">
        <v>2947</v>
      </c>
      <c r="B2950" s="75" t="s">
        <v>535</v>
      </c>
      <c r="C2950" s="75" t="s">
        <v>233</v>
      </c>
      <c r="D2950" s="78" t="s">
        <v>26</v>
      </c>
      <c r="E2950" s="78" t="s">
        <v>2369</v>
      </c>
      <c r="F2950" s="68">
        <v>45947</v>
      </c>
      <c r="G2950" s="69" t="s">
        <v>664</v>
      </c>
      <c r="H2950" s="70">
        <v>6</v>
      </c>
      <c r="I2950" s="70"/>
      <c r="J2950" s="70"/>
      <c r="K2950" s="71">
        <v>243749.99999999953</v>
      </c>
      <c r="L2950" s="6" t="s">
        <v>545</v>
      </c>
      <c r="M2950" s="6" t="s">
        <v>580</v>
      </c>
      <c r="N2950" s="6">
        <v>3</v>
      </c>
      <c r="O2950" s="6"/>
      <c r="P2950" s="6"/>
    </row>
    <row r="2951" spans="1:16" ht="15.75" customHeight="1" x14ac:dyDescent="0.3">
      <c r="A2951" s="49">
        <v>2948</v>
      </c>
      <c r="B2951" s="75" t="s">
        <v>535</v>
      </c>
      <c r="C2951" s="75" t="s">
        <v>233</v>
      </c>
      <c r="D2951" s="78" t="s">
        <v>26</v>
      </c>
      <c r="E2951" s="78" t="s">
        <v>2369</v>
      </c>
      <c r="F2951" s="68">
        <v>45947</v>
      </c>
      <c r="G2951" s="69" t="s">
        <v>662</v>
      </c>
      <c r="H2951" s="70">
        <v>1</v>
      </c>
      <c r="I2951" s="70"/>
      <c r="J2951" s="70"/>
      <c r="K2951" s="71">
        <v>81249.99999999984</v>
      </c>
      <c r="L2951" s="6" t="s">
        <v>545</v>
      </c>
      <c r="M2951" s="6" t="s">
        <v>580</v>
      </c>
      <c r="N2951" s="6">
        <v>3</v>
      </c>
      <c r="O2951" s="6"/>
      <c r="P2951" s="6"/>
    </row>
    <row r="2952" spans="1:16" ht="15.75" customHeight="1" x14ac:dyDescent="0.3">
      <c r="A2952" s="49">
        <v>2949</v>
      </c>
      <c r="B2952" s="75" t="s">
        <v>499</v>
      </c>
      <c r="C2952" s="75" t="s">
        <v>104</v>
      </c>
      <c r="D2952" s="78" t="s">
        <v>102</v>
      </c>
      <c r="E2952" s="78" t="s">
        <v>2370</v>
      </c>
      <c r="F2952" s="68">
        <v>45948</v>
      </c>
      <c r="G2952" s="69" t="s">
        <v>415</v>
      </c>
      <c r="H2952" s="70">
        <v>53</v>
      </c>
      <c r="I2952" s="70"/>
      <c r="J2952" s="70"/>
      <c r="K2952" s="71">
        <v>282666.6666666664</v>
      </c>
      <c r="L2952" s="6" t="s">
        <v>507</v>
      </c>
      <c r="M2952" s="6" t="s">
        <v>505</v>
      </c>
      <c r="N2952" s="6">
        <v>2</v>
      </c>
      <c r="O2952" s="6"/>
      <c r="P2952" s="6"/>
    </row>
    <row r="2953" spans="1:16" ht="15.75" customHeight="1" x14ac:dyDescent="0.3">
      <c r="A2953" s="49">
        <v>2950</v>
      </c>
      <c r="B2953" s="75" t="s">
        <v>499</v>
      </c>
      <c r="C2953" s="75" t="s">
        <v>138</v>
      </c>
      <c r="D2953" s="78" t="s">
        <v>100</v>
      </c>
      <c r="E2953" s="78" t="s">
        <v>2371</v>
      </c>
      <c r="F2953" s="68">
        <v>45948</v>
      </c>
      <c r="G2953" s="69" t="s">
        <v>415</v>
      </c>
      <c r="H2953" s="70">
        <v>8</v>
      </c>
      <c r="I2953" s="70"/>
      <c r="J2953" s="70"/>
      <c r="K2953" s="71">
        <v>479999.99999999953</v>
      </c>
      <c r="L2953" s="6" t="s">
        <v>516</v>
      </c>
      <c r="M2953" s="6" t="s">
        <v>517</v>
      </c>
      <c r="N2953" s="6">
        <v>0</v>
      </c>
      <c r="O2953" s="6"/>
      <c r="P2953" s="6"/>
    </row>
    <row r="2954" spans="1:16" ht="15.75" customHeight="1" x14ac:dyDescent="0.3">
      <c r="A2954" s="49">
        <v>2951</v>
      </c>
      <c r="B2954" s="75" t="s">
        <v>499</v>
      </c>
      <c r="C2954" s="75" t="s">
        <v>88</v>
      </c>
      <c r="D2954" s="78" t="s">
        <v>79</v>
      </c>
      <c r="E2954" s="78" t="s">
        <v>2372</v>
      </c>
      <c r="F2954" s="68">
        <v>45948</v>
      </c>
      <c r="G2954" s="69" t="s">
        <v>433</v>
      </c>
      <c r="H2954" s="70">
        <v>2</v>
      </c>
      <c r="I2954" s="70"/>
      <c r="J2954" s="70"/>
      <c r="K2954" s="71">
        <v>13333.333333333319</v>
      </c>
      <c r="L2954" s="6" t="s">
        <v>516</v>
      </c>
      <c r="M2954" s="6" t="s">
        <v>517</v>
      </c>
      <c r="N2954" s="6">
        <v>0</v>
      </c>
      <c r="O2954" s="6"/>
      <c r="P2954" s="6"/>
    </row>
    <row r="2955" spans="1:16" ht="15.75" customHeight="1" x14ac:dyDescent="0.3">
      <c r="A2955" s="49">
        <v>2952</v>
      </c>
      <c r="B2955" s="75" t="s">
        <v>501</v>
      </c>
      <c r="C2955" s="75" t="s">
        <v>595</v>
      </c>
      <c r="D2955" s="78" t="s">
        <v>102</v>
      </c>
      <c r="E2955" s="78" t="s">
        <v>2373</v>
      </c>
      <c r="F2955" s="68">
        <v>45948</v>
      </c>
      <c r="G2955" s="69" t="s">
        <v>415</v>
      </c>
      <c r="H2955" s="70">
        <v>11</v>
      </c>
      <c r="I2955" s="70"/>
      <c r="J2955" s="70"/>
      <c r="K2955" s="71">
        <v>58666.666666666606</v>
      </c>
      <c r="L2955" s="6" t="s">
        <v>696</v>
      </c>
      <c r="M2955" s="6" t="s">
        <v>505</v>
      </c>
      <c r="N2955" s="6">
        <v>1</v>
      </c>
      <c r="O2955" s="6"/>
      <c r="P2955" s="6"/>
    </row>
    <row r="2956" spans="1:16" ht="15.75" customHeight="1" x14ac:dyDescent="0.3">
      <c r="A2956" s="49">
        <v>2953</v>
      </c>
      <c r="B2956" s="75" t="s">
        <v>501</v>
      </c>
      <c r="C2956" s="75" t="s">
        <v>104</v>
      </c>
      <c r="D2956" s="78" t="s">
        <v>102</v>
      </c>
      <c r="E2956" s="78" t="s">
        <v>2374</v>
      </c>
      <c r="F2956" s="68">
        <v>45948</v>
      </c>
      <c r="G2956" s="69" t="s">
        <v>415</v>
      </c>
      <c r="H2956" s="70">
        <v>44</v>
      </c>
      <c r="I2956" s="70"/>
      <c r="J2956" s="70"/>
      <c r="K2956" s="71">
        <v>234666.66666666642</v>
      </c>
      <c r="L2956" s="6" t="s">
        <v>696</v>
      </c>
      <c r="M2956" s="6" t="s">
        <v>505</v>
      </c>
      <c r="N2956" s="6">
        <v>4</v>
      </c>
      <c r="O2956" s="6"/>
      <c r="P2956" s="6"/>
    </row>
    <row r="2957" spans="1:16" ht="15.75" customHeight="1" x14ac:dyDescent="0.3">
      <c r="A2957" s="49">
        <v>2954</v>
      </c>
      <c r="B2957" s="75" t="s">
        <v>501</v>
      </c>
      <c r="C2957" s="75" t="s">
        <v>138</v>
      </c>
      <c r="D2957" s="78" t="s">
        <v>100</v>
      </c>
      <c r="E2957" s="78" t="s">
        <v>2375</v>
      </c>
      <c r="F2957" s="68">
        <v>45948</v>
      </c>
      <c r="G2957" s="69" t="s">
        <v>415</v>
      </c>
      <c r="H2957" s="70">
        <v>8</v>
      </c>
      <c r="I2957" s="70"/>
      <c r="J2957" s="70"/>
      <c r="K2957" s="71">
        <v>479999.99999999953</v>
      </c>
      <c r="L2957" s="6" t="s">
        <v>543</v>
      </c>
      <c r="M2957" s="6" t="s">
        <v>517</v>
      </c>
      <c r="N2957" s="6">
        <v>0</v>
      </c>
      <c r="O2957" s="6"/>
      <c r="P2957" s="6"/>
    </row>
    <row r="2958" spans="1:16" ht="15.75" customHeight="1" x14ac:dyDescent="0.3">
      <c r="A2958" s="49">
        <v>2955</v>
      </c>
      <c r="B2958" s="75" t="s">
        <v>444</v>
      </c>
      <c r="C2958" s="75" t="s">
        <v>233</v>
      </c>
      <c r="D2958" s="78" t="s">
        <v>26</v>
      </c>
      <c r="E2958" s="78" t="s">
        <v>247</v>
      </c>
      <c r="F2958" s="68">
        <v>45948</v>
      </c>
      <c r="G2958" s="69" t="s">
        <v>1411</v>
      </c>
      <c r="H2958" s="70">
        <v>4</v>
      </c>
      <c r="I2958" s="70"/>
      <c r="J2958" s="70"/>
      <c r="K2958" s="71">
        <v>129375.00000000036</v>
      </c>
      <c r="L2958" s="6" t="s">
        <v>513</v>
      </c>
      <c r="M2958" s="6" t="s">
        <v>514</v>
      </c>
      <c r="N2958" s="6">
        <v>3</v>
      </c>
      <c r="O2958" s="6"/>
      <c r="P2958" s="6"/>
    </row>
    <row r="2959" spans="1:16" ht="15.75" customHeight="1" x14ac:dyDescent="0.3">
      <c r="A2959" s="49">
        <v>2956</v>
      </c>
      <c r="B2959" s="75" t="s">
        <v>444</v>
      </c>
      <c r="C2959" s="75" t="s">
        <v>138</v>
      </c>
      <c r="D2959" s="78" t="s">
        <v>100</v>
      </c>
      <c r="E2959" s="78" t="s">
        <v>2376</v>
      </c>
      <c r="F2959" s="68">
        <v>45948</v>
      </c>
      <c r="G2959" s="69" t="s">
        <v>415</v>
      </c>
      <c r="H2959" s="70">
        <v>3</v>
      </c>
      <c r="I2959" s="70"/>
      <c r="J2959" s="70"/>
      <c r="K2959" s="71">
        <v>194062.50000000052</v>
      </c>
      <c r="L2959" s="6" t="s">
        <v>543</v>
      </c>
      <c r="M2959" s="6" t="s">
        <v>517</v>
      </c>
      <c r="N2959" s="6">
        <v>1</v>
      </c>
      <c r="O2959" s="6"/>
      <c r="P2959" s="6"/>
    </row>
    <row r="2960" spans="1:16" ht="15.75" customHeight="1" x14ac:dyDescent="0.3">
      <c r="A2960" s="49">
        <v>2957</v>
      </c>
      <c r="B2960" s="75" t="s">
        <v>444</v>
      </c>
      <c r="C2960" s="75" t="s">
        <v>138</v>
      </c>
      <c r="D2960" s="78" t="s">
        <v>100</v>
      </c>
      <c r="E2960" s="78" t="s">
        <v>2376</v>
      </c>
      <c r="F2960" s="68">
        <v>45948</v>
      </c>
      <c r="G2960" s="69" t="s">
        <v>415</v>
      </c>
      <c r="H2960" s="70">
        <v>2</v>
      </c>
      <c r="I2960" s="70"/>
      <c r="J2960" s="70"/>
      <c r="K2960" s="71">
        <v>129375.00000000036</v>
      </c>
      <c r="L2960" s="6" t="s">
        <v>1313</v>
      </c>
      <c r="M2960" s="6" t="s">
        <v>514</v>
      </c>
      <c r="N2960" s="6">
        <v>0</v>
      </c>
      <c r="O2960" s="6"/>
      <c r="P2960" s="6"/>
    </row>
    <row r="2961" spans="1:16" ht="15.75" customHeight="1" x14ac:dyDescent="0.3">
      <c r="A2961" s="49">
        <v>2958</v>
      </c>
      <c r="B2961" s="75" t="s">
        <v>444</v>
      </c>
      <c r="C2961" s="75" t="s">
        <v>84</v>
      </c>
      <c r="D2961" s="78" t="s">
        <v>79</v>
      </c>
      <c r="E2961" s="78" t="s">
        <v>2377</v>
      </c>
      <c r="F2961" s="68">
        <v>45948</v>
      </c>
      <c r="G2961" s="69" t="s">
        <v>443</v>
      </c>
      <c r="H2961" s="70">
        <v>6</v>
      </c>
      <c r="I2961" s="70"/>
      <c r="J2961" s="70"/>
      <c r="K2961" s="71">
        <v>30187.500000000084</v>
      </c>
      <c r="L2961" s="6" t="s">
        <v>543</v>
      </c>
      <c r="M2961" s="6" t="s">
        <v>517</v>
      </c>
      <c r="N2961" s="6">
        <v>0</v>
      </c>
      <c r="O2961" s="6"/>
      <c r="P2961" s="6"/>
    </row>
    <row r="2962" spans="1:16" ht="15.75" customHeight="1" x14ac:dyDescent="0.3">
      <c r="A2962" s="49">
        <v>2959</v>
      </c>
      <c r="B2962" s="75" t="s">
        <v>444</v>
      </c>
      <c r="C2962" s="75" t="s">
        <v>86</v>
      </c>
      <c r="D2962" s="78" t="s">
        <v>79</v>
      </c>
      <c r="E2962" s="78" t="s">
        <v>2378</v>
      </c>
      <c r="F2962" s="68">
        <v>45948</v>
      </c>
      <c r="G2962" s="69" t="s">
        <v>433</v>
      </c>
      <c r="H2962" s="70">
        <v>3</v>
      </c>
      <c r="I2962" s="70"/>
      <c r="J2962" s="70"/>
      <c r="K2962" s="71">
        <v>21562.500000000058</v>
      </c>
      <c r="L2962" s="6" t="s">
        <v>543</v>
      </c>
      <c r="M2962" s="6" t="s">
        <v>517</v>
      </c>
      <c r="N2962" s="6">
        <v>3</v>
      </c>
      <c r="O2962" s="6"/>
      <c r="P2962" s="6"/>
    </row>
    <row r="2963" spans="1:16" ht="15.75" customHeight="1" x14ac:dyDescent="0.3">
      <c r="A2963" s="49">
        <v>2960</v>
      </c>
      <c r="B2963" s="75" t="s">
        <v>482</v>
      </c>
      <c r="C2963" s="75" t="s">
        <v>146</v>
      </c>
      <c r="D2963" s="78" t="s">
        <v>100</v>
      </c>
      <c r="E2963" s="78" t="s">
        <v>2379</v>
      </c>
      <c r="F2963" s="68">
        <v>45948</v>
      </c>
      <c r="G2963" s="69" t="s">
        <v>451</v>
      </c>
      <c r="H2963" s="70">
        <v>2</v>
      </c>
      <c r="I2963" s="70"/>
      <c r="J2963" s="70"/>
      <c r="K2963" s="71">
        <v>334999.99999999872</v>
      </c>
      <c r="L2963" s="6" t="s">
        <v>576</v>
      </c>
      <c r="M2963" s="6" t="s">
        <v>593</v>
      </c>
      <c r="N2963" s="6">
        <v>0</v>
      </c>
      <c r="O2963" s="6"/>
      <c r="P2963" s="6"/>
    </row>
    <row r="2964" spans="1:16" ht="15.75" customHeight="1" x14ac:dyDescent="0.3">
      <c r="A2964" s="49">
        <v>2961</v>
      </c>
      <c r="B2964" s="75" t="s">
        <v>471</v>
      </c>
      <c r="C2964" s="75" t="s">
        <v>234</v>
      </c>
      <c r="D2964" s="78" t="s">
        <v>26</v>
      </c>
      <c r="E2964" s="78" t="s">
        <v>2380</v>
      </c>
      <c r="F2964" s="68">
        <v>45948</v>
      </c>
      <c r="G2964" s="69" t="s">
        <v>664</v>
      </c>
      <c r="H2964" s="70">
        <v>1</v>
      </c>
      <c r="I2964" s="70"/>
      <c r="J2964" s="70"/>
      <c r="K2964" s="71">
        <v>43125.000000000116</v>
      </c>
      <c r="L2964" s="6" t="s">
        <v>545</v>
      </c>
      <c r="M2964" s="6" t="s">
        <v>514</v>
      </c>
      <c r="N2964" s="6">
        <v>0</v>
      </c>
      <c r="O2964" s="6"/>
      <c r="P2964" s="6"/>
    </row>
    <row r="2965" spans="1:16" ht="15.75" customHeight="1" x14ac:dyDescent="0.3">
      <c r="A2965" s="49">
        <v>2962</v>
      </c>
      <c r="B2965" s="75" t="s">
        <v>471</v>
      </c>
      <c r="C2965" s="75" t="s">
        <v>233</v>
      </c>
      <c r="D2965" s="78" t="s">
        <v>26</v>
      </c>
      <c r="E2965" s="78" t="s">
        <v>247</v>
      </c>
      <c r="F2965" s="68">
        <v>45948</v>
      </c>
      <c r="G2965" s="69" t="s">
        <v>664</v>
      </c>
      <c r="H2965" s="70">
        <v>3</v>
      </c>
      <c r="I2965" s="70"/>
      <c r="J2965" s="70"/>
      <c r="K2965" s="71">
        <v>129375.00000000036</v>
      </c>
      <c r="L2965" s="6" t="s">
        <v>545</v>
      </c>
      <c r="M2965" s="6" t="s">
        <v>514</v>
      </c>
      <c r="N2965" s="6">
        <v>4</v>
      </c>
      <c r="O2965" s="6"/>
      <c r="P2965" s="6"/>
    </row>
    <row r="2966" spans="1:16" ht="15.75" customHeight="1" x14ac:dyDescent="0.3">
      <c r="A2966" s="49">
        <v>2963</v>
      </c>
      <c r="B2966" s="75" t="s">
        <v>471</v>
      </c>
      <c r="C2966" s="75" t="s">
        <v>138</v>
      </c>
      <c r="D2966" s="78" t="s">
        <v>100</v>
      </c>
      <c r="E2966" s="78" t="s">
        <v>2381</v>
      </c>
      <c r="F2966" s="68">
        <v>45948</v>
      </c>
      <c r="G2966" s="69" t="s">
        <v>415</v>
      </c>
      <c r="H2966" s="70">
        <v>6</v>
      </c>
      <c r="I2966" s="70"/>
      <c r="J2966" s="70"/>
      <c r="K2966" s="71">
        <v>388125.00000000105</v>
      </c>
      <c r="L2966" s="6" t="s">
        <v>516</v>
      </c>
      <c r="M2966" s="6" t="s">
        <v>517</v>
      </c>
      <c r="N2966" s="6">
        <v>0</v>
      </c>
      <c r="O2966" s="6"/>
      <c r="P2966" s="6"/>
    </row>
    <row r="2967" spans="1:16" ht="15.75" customHeight="1" x14ac:dyDescent="0.3">
      <c r="A2967" s="49">
        <v>2964</v>
      </c>
      <c r="B2967" s="75" t="s">
        <v>471</v>
      </c>
      <c r="C2967" s="75" t="s">
        <v>595</v>
      </c>
      <c r="D2967" s="78" t="s">
        <v>102</v>
      </c>
      <c r="E2967" s="78" t="s">
        <v>2382</v>
      </c>
      <c r="F2967" s="68">
        <v>45948</v>
      </c>
      <c r="G2967" s="69" t="s">
        <v>415</v>
      </c>
      <c r="H2967" s="70">
        <v>6</v>
      </c>
      <c r="I2967" s="70"/>
      <c r="J2967" s="70"/>
      <c r="K2967" s="71">
        <v>34500.000000000095</v>
      </c>
      <c r="L2967" s="6" t="s">
        <v>507</v>
      </c>
      <c r="M2967" s="6" t="s">
        <v>505</v>
      </c>
      <c r="N2967" s="6">
        <v>1</v>
      </c>
      <c r="O2967" s="6"/>
      <c r="P2967" s="6"/>
    </row>
    <row r="2968" spans="1:16" ht="15.75" hidden="1" customHeight="1" x14ac:dyDescent="0.3">
      <c r="A2968" s="49">
        <v>2965</v>
      </c>
      <c r="B2968" s="75" t="s">
        <v>471</v>
      </c>
      <c r="C2968" s="75" t="s">
        <v>107</v>
      </c>
      <c r="D2968" s="78" t="s">
        <v>102</v>
      </c>
      <c r="E2968" s="78" t="s">
        <v>2383</v>
      </c>
      <c r="F2968" s="68">
        <v>45948</v>
      </c>
      <c r="G2968" s="69" t="s">
        <v>415</v>
      </c>
      <c r="H2968" s="70">
        <v>16</v>
      </c>
      <c r="I2968" s="70"/>
      <c r="J2968" s="70"/>
      <c r="K2968" s="71">
        <v>138000.00000000038</v>
      </c>
      <c r="L2968" s="6" t="s">
        <v>507</v>
      </c>
      <c r="M2968" s="6" t="s">
        <v>505</v>
      </c>
      <c r="N2968" s="6">
        <v>2</v>
      </c>
      <c r="O2968" s="6"/>
      <c r="P2968" s="6"/>
    </row>
    <row r="2969" spans="1:16" ht="15.75" customHeight="1" x14ac:dyDescent="0.3">
      <c r="A2969" s="49">
        <v>2966</v>
      </c>
      <c r="B2969" s="75" t="s">
        <v>497</v>
      </c>
      <c r="C2969" s="75" t="s">
        <v>370</v>
      </c>
      <c r="D2969" s="78" t="s">
        <v>371</v>
      </c>
      <c r="E2969" s="78" t="s">
        <v>372</v>
      </c>
      <c r="F2969" s="68">
        <v>45948</v>
      </c>
      <c r="G2969" s="69" t="s">
        <v>2384</v>
      </c>
      <c r="H2969" s="70">
        <v>9</v>
      </c>
      <c r="I2969" s="70"/>
      <c r="J2969" s="70"/>
      <c r="K2969" s="71">
        <v>388125.00000000105</v>
      </c>
      <c r="L2969" s="6" t="s">
        <v>713</v>
      </c>
      <c r="M2969" s="6" t="s">
        <v>917</v>
      </c>
      <c r="N2969" s="6">
        <v>0</v>
      </c>
      <c r="O2969" s="6"/>
      <c r="P2969" s="6"/>
    </row>
    <row r="2970" spans="1:16" ht="15.75" customHeight="1" x14ac:dyDescent="0.3">
      <c r="A2970" s="49">
        <v>2967</v>
      </c>
      <c r="B2970" s="75" t="s">
        <v>430</v>
      </c>
      <c r="C2970" s="75" t="s">
        <v>595</v>
      </c>
      <c r="D2970" s="78" t="s">
        <v>102</v>
      </c>
      <c r="E2970" s="78" t="s">
        <v>2385</v>
      </c>
      <c r="F2970" s="68">
        <v>45947</v>
      </c>
      <c r="G2970" s="69" t="s">
        <v>415</v>
      </c>
      <c r="H2970" s="70">
        <v>5</v>
      </c>
      <c r="I2970" s="70"/>
      <c r="J2970" s="70"/>
      <c r="K2970" s="71">
        <v>25833.333333333361</v>
      </c>
      <c r="L2970" s="6" t="s">
        <v>696</v>
      </c>
      <c r="M2970" s="6" t="s">
        <v>505</v>
      </c>
      <c r="N2970" s="6">
        <v>0</v>
      </c>
      <c r="O2970" s="6"/>
      <c r="P2970" s="6"/>
    </row>
    <row r="2971" spans="1:16" ht="15.75" customHeight="1" x14ac:dyDescent="0.3">
      <c r="A2971" s="49">
        <v>2968</v>
      </c>
      <c r="B2971" s="75" t="s">
        <v>430</v>
      </c>
      <c r="C2971" s="75" t="s">
        <v>104</v>
      </c>
      <c r="D2971" s="78" t="s">
        <v>102</v>
      </c>
      <c r="E2971" s="78" t="s">
        <v>2386</v>
      </c>
      <c r="F2971" s="68">
        <v>45947</v>
      </c>
      <c r="G2971" s="69" t="s">
        <v>415</v>
      </c>
      <c r="H2971" s="70">
        <v>42</v>
      </c>
      <c r="I2971" s="70"/>
      <c r="J2971" s="70"/>
      <c r="K2971" s="71">
        <v>217000.00000000023</v>
      </c>
      <c r="L2971" s="6" t="s">
        <v>696</v>
      </c>
      <c r="M2971" s="74" t="s">
        <v>510</v>
      </c>
      <c r="N2971" s="6">
        <v>2</v>
      </c>
      <c r="O2971" s="6"/>
      <c r="P2971" s="6"/>
    </row>
    <row r="2972" spans="1:16" ht="15.75" hidden="1" customHeight="1" x14ac:dyDescent="0.3">
      <c r="A2972" s="49">
        <v>2969</v>
      </c>
      <c r="B2972" s="75" t="s">
        <v>430</v>
      </c>
      <c r="C2972" s="75" t="s">
        <v>107</v>
      </c>
      <c r="D2972" s="78" t="s">
        <v>102</v>
      </c>
      <c r="E2972" s="78" t="s">
        <v>2387</v>
      </c>
      <c r="F2972" s="68">
        <v>45947</v>
      </c>
      <c r="G2972" s="69" t="s">
        <v>415</v>
      </c>
      <c r="H2972" s="70">
        <v>8</v>
      </c>
      <c r="I2972" s="70"/>
      <c r="J2972" s="70"/>
      <c r="K2972" s="71">
        <v>62000.000000000065</v>
      </c>
      <c r="L2972" s="6" t="s">
        <v>696</v>
      </c>
      <c r="M2972" s="6" t="s">
        <v>505</v>
      </c>
      <c r="N2972" s="6">
        <v>1</v>
      </c>
      <c r="O2972" s="6"/>
      <c r="P2972" s="6"/>
    </row>
    <row r="2973" spans="1:16" ht="15.75" customHeight="1" x14ac:dyDescent="0.3">
      <c r="A2973" s="49">
        <v>2970</v>
      </c>
      <c r="B2973" s="75" t="s">
        <v>430</v>
      </c>
      <c r="C2973" s="75" t="s">
        <v>138</v>
      </c>
      <c r="D2973" s="78" t="s">
        <v>100</v>
      </c>
      <c r="E2973" s="78" t="s">
        <v>2388</v>
      </c>
      <c r="F2973" s="68">
        <v>45947</v>
      </c>
      <c r="G2973" s="69" t="s">
        <v>415</v>
      </c>
      <c r="H2973" s="70">
        <v>8</v>
      </c>
      <c r="I2973" s="70"/>
      <c r="J2973" s="70"/>
      <c r="K2973" s="71">
        <v>465000.00000000047</v>
      </c>
      <c r="L2973" s="6" t="s">
        <v>554</v>
      </c>
      <c r="M2973" s="6" t="s">
        <v>517</v>
      </c>
      <c r="N2973" s="6">
        <v>0</v>
      </c>
      <c r="O2973" s="6"/>
      <c r="P2973" s="6"/>
    </row>
    <row r="2974" spans="1:16" ht="15.75" customHeight="1" x14ac:dyDescent="0.3">
      <c r="A2974" s="49">
        <v>2971</v>
      </c>
      <c r="B2974" s="75" t="s">
        <v>490</v>
      </c>
      <c r="C2974" s="75" t="s">
        <v>233</v>
      </c>
      <c r="D2974" s="78" t="s">
        <v>26</v>
      </c>
      <c r="E2974" s="78" t="s">
        <v>2389</v>
      </c>
      <c r="F2974" s="68">
        <v>45948</v>
      </c>
      <c r="G2974" s="69" t="s">
        <v>664</v>
      </c>
      <c r="H2974" s="70">
        <v>3</v>
      </c>
      <c r="I2974" s="70"/>
      <c r="J2974" s="70"/>
      <c r="K2974" s="71">
        <v>123749.99999999964</v>
      </c>
      <c r="L2974" s="6" t="s">
        <v>545</v>
      </c>
      <c r="M2974" s="6" t="s">
        <v>505</v>
      </c>
      <c r="N2974" s="6">
        <v>0</v>
      </c>
      <c r="O2974" s="6"/>
      <c r="P2974" s="6"/>
    </row>
    <row r="2975" spans="1:16" ht="15.75" customHeight="1" x14ac:dyDescent="0.3">
      <c r="A2975" s="49">
        <v>2972</v>
      </c>
      <c r="B2975" s="75" t="s">
        <v>490</v>
      </c>
      <c r="C2975" s="75" t="s">
        <v>138</v>
      </c>
      <c r="D2975" s="78" t="s">
        <v>100</v>
      </c>
      <c r="E2975" s="78" t="s">
        <v>2390</v>
      </c>
      <c r="F2975" s="68">
        <v>45948</v>
      </c>
      <c r="G2975" s="69" t="s">
        <v>415</v>
      </c>
      <c r="H2975" s="70">
        <v>5</v>
      </c>
      <c r="I2975" s="70"/>
      <c r="J2975" s="70"/>
      <c r="K2975" s="71">
        <v>309374.99999999913</v>
      </c>
      <c r="L2975" s="6" t="s">
        <v>558</v>
      </c>
      <c r="M2975" s="6" t="s">
        <v>514</v>
      </c>
      <c r="N2975" s="6">
        <v>0</v>
      </c>
      <c r="O2975" s="6"/>
      <c r="P2975" s="6"/>
    </row>
    <row r="2976" spans="1:16" ht="15.75" customHeight="1" x14ac:dyDescent="0.3">
      <c r="A2976" s="49">
        <v>2973</v>
      </c>
      <c r="B2976" s="75" t="s">
        <v>490</v>
      </c>
      <c r="C2976" s="75" t="s">
        <v>138</v>
      </c>
      <c r="D2976" s="78" t="s">
        <v>100</v>
      </c>
      <c r="E2976" s="78" t="s">
        <v>2390</v>
      </c>
      <c r="F2976" s="68">
        <v>45948</v>
      </c>
      <c r="G2976" s="69" t="s">
        <v>415</v>
      </c>
      <c r="H2976" s="70">
        <v>6</v>
      </c>
      <c r="I2976" s="70"/>
      <c r="J2976" s="70"/>
      <c r="K2976" s="71">
        <v>371249.99999999895</v>
      </c>
      <c r="L2976" s="6" t="s">
        <v>516</v>
      </c>
      <c r="M2976" s="6" t="s">
        <v>517</v>
      </c>
      <c r="N2976" s="6">
        <v>0</v>
      </c>
      <c r="O2976" s="6"/>
      <c r="P2976" s="6"/>
    </row>
    <row r="2977" spans="1:16" ht="15.75" customHeight="1" x14ac:dyDescent="0.3">
      <c r="A2977" s="49">
        <v>2974</v>
      </c>
      <c r="B2977" s="75" t="s">
        <v>463</v>
      </c>
      <c r="C2977" s="75" t="s">
        <v>1067</v>
      </c>
      <c r="D2977" s="78" t="s">
        <v>102</v>
      </c>
      <c r="E2977" s="78" t="s">
        <v>2391</v>
      </c>
      <c r="F2977" s="68">
        <v>45948</v>
      </c>
      <c r="G2977" s="69" t="s">
        <v>415</v>
      </c>
      <c r="H2977" s="70">
        <v>3</v>
      </c>
      <c r="I2977" s="70"/>
      <c r="J2977" s="70"/>
      <c r="K2977" s="71">
        <v>251249.99999999904</v>
      </c>
      <c r="L2977" s="6" t="s">
        <v>526</v>
      </c>
      <c r="M2977" s="6" t="s">
        <v>505</v>
      </c>
      <c r="N2977" s="6">
        <v>2</v>
      </c>
      <c r="O2977" s="6"/>
      <c r="P2977" s="6"/>
    </row>
    <row r="2978" spans="1:16" ht="15.75" customHeight="1" x14ac:dyDescent="0.3">
      <c r="A2978" s="49">
        <v>2975</v>
      </c>
      <c r="B2978" s="75" t="s">
        <v>430</v>
      </c>
      <c r="C2978" s="75" t="s">
        <v>138</v>
      </c>
      <c r="D2978" s="78" t="s">
        <v>100</v>
      </c>
      <c r="E2978" s="78" t="s">
        <v>2392</v>
      </c>
      <c r="F2978" s="68">
        <v>45948</v>
      </c>
      <c r="G2978" s="69" t="s">
        <v>415</v>
      </c>
      <c r="H2978" s="70">
        <v>6</v>
      </c>
      <c r="I2978" s="70"/>
      <c r="J2978" s="70"/>
      <c r="K2978" s="71">
        <v>348750.00000000035</v>
      </c>
      <c r="L2978" s="6" t="s">
        <v>554</v>
      </c>
      <c r="M2978" s="6" t="s">
        <v>517</v>
      </c>
      <c r="N2978" s="6">
        <v>0</v>
      </c>
      <c r="O2978" s="6"/>
      <c r="P2978" s="6"/>
    </row>
    <row r="2979" spans="1:16" ht="15.75" customHeight="1" x14ac:dyDescent="0.3">
      <c r="A2979" s="49">
        <v>2976</v>
      </c>
      <c r="B2979" s="75" t="s">
        <v>430</v>
      </c>
      <c r="C2979" s="75" t="s">
        <v>233</v>
      </c>
      <c r="D2979" s="78" t="s">
        <v>26</v>
      </c>
      <c r="E2979" s="78" t="s">
        <v>247</v>
      </c>
      <c r="F2979" s="68">
        <v>45948</v>
      </c>
      <c r="G2979" s="69" t="s">
        <v>1411</v>
      </c>
      <c r="H2979" s="70">
        <v>7</v>
      </c>
      <c r="I2979" s="70"/>
      <c r="J2979" s="70"/>
      <c r="K2979" s="71">
        <v>203437.5000000002</v>
      </c>
      <c r="L2979" s="6" t="s">
        <v>513</v>
      </c>
      <c r="M2979" s="6" t="s">
        <v>514</v>
      </c>
      <c r="N2979" s="6">
        <v>3</v>
      </c>
      <c r="O2979" s="6"/>
      <c r="P2979" s="6"/>
    </row>
    <row r="2980" spans="1:16" ht="15.75" customHeight="1" x14ac:dyDescent="0.3">
      <c r="A2980" s="49">
        <v>2977</v>
      </c>
      <c r="B2980" s="75" t="s">
        <v>474</v>
      </c>
      <c r="C2980" s="75" t="s">
        <v>233</v>
      </c>
      <c r="D2980" s="78" t="s">
        <v>26</v>
      </c>
      <c r="E2980" s="78" t="s">
        <v>247</v>
      </c>
      <c r="F2980" s="68">
        <v>45948</v>
      </c>
      <c r="G2980" s="69" t="s">
        <v>592</v>
      </c>
      <c r="H2980" s="70">
        <v>3</v>
      </c>
      <c r="I2980" s="70"/>
      <c r="J2980" s="70"/>
      <c r="K2980" s="71">
        <v>196875.00000000035</v>
      </c>
      <c r="L2980" s="6" t="s">
        <v>530</v>
      </c>
      <c r="M2980" s="6" t="s">
        <v>593</v>
      </c>
      <c r="N2980" s="6">
        <v>0</v>
      </c>
      <c r="O2980" s="6"/>
      <c r="P2980" s="6"/>
    </row>
    <row r="2981" spans="1:16" ht="15.75" customHeight="1" x14ac:dyDescent="0.3">
      <c r="A2981" s="49">
        <v>2978</v>
      </c>
      <c r="B2981" s="75" t="s">
        <v>474</v>
      </c>
      <c r="C2981" s="75" t="s">
        <v>502</v>
      </c>
      <c r="D2981" s="78" t="s">
        <v>100</v>
      </c>
      <c r="E2981" s="78" t="s">
        <v>2393</v>
      </c>
      <c r="F2981" s="68">
        <v>45948</v>
      </c>
      <c r="G2981" s="69" t="s">
        <v>426</v>
      </c>
      <c r="H2981" s="70">
        <v>3</v>
      </c>
      <c r="I2981" s="70"/>
      <c r="J2981" s="70"/>
      <c r="K2981" s="71">
        <v>131250.00000000023</v>
      </c>
      <c r="L2981" s="6" t="s">
        <v>554</v>
      </c>
      <c r="M2981" s="6" t="s">
        <v>517</v>
      </c>
      <c r="N2981" s="6">
        <v>0</v>
      </c>
      <c r="O2981" s="6"/>
      <c r="P2981" s="6"/>
    </row>
    <row r="2982" spans="1:16" ht="15.75" customHeight="1" x14ac:dyDescent="0.3">
      <c r="A2982" s="49">
        <v>2979</v>
      </c>
      <c r="B2982" s="75" t="s">
        <v>490</v>
      </c>
      <c r="C2982" s="75" t="s">
        <v>138</v>
      </c>
      <c r="D2982" s="78" t="s">
        <v>100</v>
      </c>
      <c r="E2982" s="78" t="s">
        <v>2394</v>
      </c>
      <c r="F2982" s="68">
        <v>45949</v>
      </c>
      <c r="G2982" s="69" t="s">
        <v>415</v>
      </c>
      <c r="H2982" s="70">
        <v>8</v>
      </c>
      <c r="I2982" s="70"/>
      <c r="J2982" s="70"/>
      <c r="K2982" s="71">
        <v>494999.99999999854</v>
      </c>
      <c r="L2982" s="6" t="s">
        <v>516</v>
      </c>
      <c r="M2982" s="6" t="s">
        <v>517</v>
      </c>
      <c r="N2982" s="6">
        <v>0</v>
      </c>
      <c r="O2982" s="6"/>
      <c r="P2982" s="6"/>
    </row>
    <row r="2983" spans="1:16" ht="15.75" customHeight="1" x14ac:dyDescent="0.3">
      <c r="A2983" s="49">
        <v>2980</v>
      </c>
      <c r="B2983" s="75" t="s">
        <v>490</v>
      </c>
      <c r="C2983" s="75" t="s">
        <v>234</v>
      </c>
      <c r="D2983" s="78" t="s">
        <v>26</v>
      </c>
      <c r="E2983" s="78" t="s">
        <v>2395</v>
      </c>
      <c r="F2983" s="68">
        <v>45949</v>
      </c>
      <c r="G2983" s="69" t="s">
        <v>1600</v>
      </c>
      <c r="H2983" s="70">
        <v>10</v>
      </c>
      <c r="I2983" s="70"/>
      <c r="J2983" s="70"/>
      <c r="K2983" s="71">
        <v>274999.99999999919</v>
      </c>
      <c r="L2983" s="6" t="s">
        <v>545</v>
      </c>
      <c r="M2983" s="6" t="s">
        <v>514</v>
      </c>
      <c r="N2983" s="6">
        <v>4</v>
      </c>
      <c r="O2983" s="6"/>
      <c r="P2983" s="6"/>
    </row>
    <row r="2984" spans="1:16" ht="15.75" customHeight="1" x14ac:dyDescent="0.3">
      <c r="A2984" s="49">
        <v>2981</v>
      </c>
      <c r="B2984" s="75" t="s">
        <v>490</v>
      </c>
      <c r="C2984" s="75" t="s">
        <v>233</v>
      </c>
      <c r="D2984" s="78" t="s">
        <v>26</v>
      </c>
      <c r="E2984" s="78" t="s">
        <v>247</v>
      </c>
      <c r="F2984" s="68">
        <v>45949</v>
      </c>
      <c r="G2984" s="69" t="s">
        <v>1596</v>
      </c>
      <c r="H2984" s="70">
        <v>4</v>
      </c>
      <c r="I2984" s="70"/>
      <c r="J2984" s="70"/>
      <c r="K2984" s="71">
        <v>109999.99999999968</v>
      </c>
      <c r="L2984" s="6" t="s">
        <v>545</v>
      </c>
      <c r="M2984" s="6" t="s">
        <v>514</v>
      </c>
      <c r="N2984" s="6">
        <v>0</v>
      </c>
      <c r="O2984" s="6"/>
      <c r="P2984" s="6"/>
    </row>
    <row r="2985" spans="1:16" ht="15.75" customHeight="1" x14ac:dyDescent="0.3">
      <c r="A2985" s="49">
        <v>2982</v>
      </c>
      <c r="B2985" s="75" t="s">
        <v>444</v>
      </c>
      <c r="C2985" s="75" t="s">
        <v>233</v>
      </c>
      <c r="D2985" s="78" t="s">
        <v>26</v>
      </c>
      <c r="E2985" s="78" t="s">
        <v>247</v>
      </c>
      <c r="F2985" s="68">
        <v>45949</v>
      </c>
      <c r="G2985" s="69" t="s">
        <v>1435</v>
      </c>
      <c r="H2985" s="70">
        <v>8</v>
      </c>
      <c r="I2985" s="70"/>
      <c r="J2985" s="70"/>
      <c r="K2985" s="71">
        <v>258750.00000000073</v>
      </c>
      <c r="L2985" s="6" t="s">
        <v>545</v>
      </c>
      <c r="M2985" s="6" t="s">
        <v>514</v>
      </c>
      <c r="N2985" s="6">
        <v>3</v>
      </c>
      <c r="O2985" s="6"/>
      <c r="P2985" s="6"/>
    </row>
    <row r="2986" spans="1:16" ht="15.75" customHeight="1" x14ac:dyDescent="0.3">
      <c r="A2986" s="49">
        <v>2983</v>
      </c>
      <c r="B2986" s="75" t="s">
        <v>444</v>
      </c>
      <c r="C2986" s="75" t="s">
        <v>233</v>
      </c>
      <c r="D2986" s="78" t="s">
        <v>26</v>
      </c>
      <c r="E2986" s="78" t="s">
        <v>247</v>
      </c>
      <c r="F2986" s="68">
        <v>45949</v>
      </c>
      <c r="G2986" s="69" t="s">
        <v>1596</v>
      </c>
      <c r="H2986" s="70">
        <v>4</v>
      </c>
      <c r="I2986" s="70"/>
      <c r="J2986" s="70"/>
      <c r="K2986" s="71">
        <v>115000.00000000032</v>
      </c>
      <c r="L2986" s="6" t="s">
        <v>545</v>
      </c>
      <c r="M2986" s="6" t="s">
        <v>514</v>
      </c>
      <c r="N2986" s="6">
        <v>0</v>
      </c>
      <c r="O2986" s="6"/>
      <c r="P2986" s="6"/>
    </row>
    <row r="2987" spans="1:16" ht="15.75" customHeight="1" x14ac:dyDescent="0.3">
      <c r="A2987" s="49">
        <v>2984</v>
      </c>
      <c r="B2987" s="75" t="s">
        <v>444</v>
      </c>
      <c r="C2987" s="75" t="s">
        <v>138</v>
      </c>
      <c r="D2987" s="78" t="s">
        <v>100</v>
      </c>
      <c r="E2987" s="78" t="s">
        <v>2396</v>
      </c>
      <c r="F2987" s="68">
        <v>45949</v>
      </c>
      <c r="G2987" s="69" t="s">
        <v>415</v>
      </c>
      <c r="H2987" s="70">
        <v>3</v>
      </c>
      <c r="I2987" s="70"/>
      <c r="J2987" s="70"/>
      <c r="K2987" s="71">
        <v>194062.50000000052</v>
      </c>
      <c r="L2987" s="6" t="s">
        <v>543</v>
      </c>
      <c r="M2987" s="6" t="s">
        <v>517</v>
      </c>
      <c r="N2987" s="6">
        <v>0</v>
      </c>
      <c r="O2987" s="6"/>
      <c r="P2987" s="6"/>
    </row>
    <row r="2988" spans="1:16" ht="15.75" customHeight="1" x14ac:dyDescent="0.3">
      <c r="A2988" s="49">
        <v>2985</v>
      </c>
      <c r="B2988" s="75" t="s">
        <v>471</v>
      </c>
      <c r="C2988" s="75" t="s">
        <v>138</v>
      </c>
      <c r="D2988" s="78" t="s">
        <v>100</v>
      </c>
      <c r="E2988" s="78" t="s">
        <v>2397</v>
      </c>
      <c r="F2988" s="68">
        <v>45950</v>
      </c>
      <c r="G2988" s="69" t="s">
        <v>415</v>
      </c>
      <c r="H2988" s="70">
        <v>6</v>
      </c>
      <c r="I2988" s="70"/>
      <c r="J2988" s="70"/>
      <c r="K2988" s="71">
        <v>388125.00000000105</v>
      </c>
      <c r="L2988" s="6" t="s">
        <v>516</v>
      </c>
      <c r="M2988" s="6" t="s">
        <v>517</v>
      </c>
      <c r="N2988" s="6">
        <v>0</v>
      </c>
      <c r="O2988" s="6"/>
      <c r="P2988" s="6"/>
    </row>
    <row r="2989" spans="1:16" ht="15.75" customHeight="1" x14ac:dyDescent="0.3">
      <c r="A2989" s="49">
        <v>2986</v>
      </c>
      <c r="B2989" s="75" t="s">
        <v>471</v>
      </c>
      <c r="C2989" s="75" t="s">
        <v>502</v>
      </c>
      <c r="D2989" s="78" t="s">
        <v>100</v>
      </c>
      <c r="E2989" s="78" t="s">
        <v>2398</v>
      </c>
      <c r="F2989" s="68">
        <v>45950</v>
      </c>
      <c r="G2989" s="69" t="s">
        <v>426</v>
      </c>
      <c r="H2989" s="70">
        <v>6</v>
      </c>
      <c r="I2989" s="70"/>
      <c r="J2989" s="70"/>
      <c r="K2989" s="71">
        <v>258750.00000000073</v>
      </c>
      <c r="L2989" s="6" t="s">
        <v>507</v>
      </c>
      <c r="M2989" s="6" t="s">
        <v>505</v>
      </c>
      <c r="N2989" s="6">
        <v>6</v>
      </c>
      <c r="O2989" s="6"/>
      <c r="P2989" s="6"/>
    </row>
    <row r="2990" spans="1:16" ht="15.75" customHeight="1" x14ac:dyDescent="0.3">
      <c r="A2990" s="49">
        <v>2987</v>
      </c>
      <c r="B2990" s="75" t="s">
        <v>490</v>
      </c>
      <c r="C2990" s="75" t="s">
        <v>233</v>
      </c>
      <c r="D2990" s="78" t="s">
        <v>26</v>
      </c>
      <c r="E2990" s="78" t="s">
        <v>2399</v>
      </c>
      <c r="F2990" s="68">
        <v>45950</v>
      </c>
      <c r="G2990" s="69" t="s">
        <v>1596</v>
      </c>
      <c r="H2990" s="70">
        <v>12</v>
      </c>
      <c r="I2990" s="70"/>
      <c r="J2990" s="70"/>
      <c r="K2990" s="71">
        <v>329999.99999999907</v>
      </c>
      <c r="L2990" s="6" t="s">
        <v>545</v>
      </c>
      <c r="M2990" s="6" t="s">
        <v>514</v>
      </c>
      <c r="N2990" s="6">
        <v>0</v>
      </c>
      <c r="O2990" s="6"/>
      <c r="P2990" s="6"/>
    </row>
    <row r="2991" spans="1:16" ht="15.75" customHeight="1" x14ac:dyDescent="0.3">
      <c r="A2991" s="49">
        <v>2988</v>
      </c>
      <c r="B2991" s="75" t="s">
        <v>490</v>
      </c>
      <c r="C2991" s="75" t="s">
        <v>138</v>
      </c>
      <c r="D2991" s="78" t="s">
        <v>100</v>
      </c>
      <c r="E2991" s="78" t="s">
        <v>2400</v>
      </c>
      <c r="F2991" s="68">
        <v>45950</v>
      </c>
      <c r="G2991" s="69" t="s">
        <v>415</v>
      </c>
      <c r="H2991" s="70">
        <v>3</v>
      </c>
      <c r="I2991" s="70"/>
      <c r="J2991" s="70"/>
      <c r="K2991" s="71">
        <v>185624.99999999948</v>
      </c>
      <c r="L2991" s="6" t="s">
        <v>516</v>
      </c>
      <c r="M2991" s="6" t="s">
        <v>517</v>
      </c>
      <c r="N2991" s="6">
        <v>1</v>
      </c>
      <c r="O2991" s="6"/>
      <c r="P2991" s="6"/>
    </row>
    <row r="2992" spans="1:16" ht="15.75" customHeight="1" x14ac:dyDescent="0.3">
      <c r="A2992" s="49">
        <v>2989</v>
      </c>
      <c r="B2992" s="75" t="s">
        <v>490</v>
      </c>
      <c r="C2992" s="75" t="s">
        <v>84</v>
      </c>
      <c r="D2992" s="78" t="s">
        <v>79</v>
      </c>
      <c r="E2992" s="78" t="s">
        <v>2401</v>
      </c>
      <c r="F2992" s="68">
        <v>45950</v>
      </c>
      <c r="G2992" s="69" t="s">
        <v>443</v>
      </c>
      <c r="H2992" s="70">
        <v>14</v>
      </c>
      <c r="I2992" s="70"/>
      <c r="J2992" s="70"/>
      <c r="K2992" s="71">
        <v>67374.999999999811</v>
      </c>
      <c r="L2992" s="6" t="s">
        <v>516</v>
      </c>
      <c r="M2992" s="6" t="s">
        <v>517</v>
      </c>
      <c r="N2992" s="6">
        <v>0</v>
      </c>
      <c r="O2992" s="6"/>
      <c r="P2992" s="6"/>
    </row>
    <row r="2993" spans="1:16" ht="15.75" customHeight="1" x14ac:dyDescent="0.3">
      <c r="A2993" s="49">
        <v>2990</v>
      </c>
      <c r="B2993" s="75" t="s">
        <v>490</v>
      </c>
      <c r="C2993" s="75" t="s">
        <v>84</v>
      </c>
      <c r="D2993" s="78" t="s">
        <v>79</v>
      </c>
      <c r="E2993" s="78" t="s">
        <v>2402</v>
      </c>
      <c r="F2993" s="68">
        <v>45950</v>
      </c>
      <c r="G2993" s="69" t="s">
        <v>450</v>
      </c>
      <c r="H2993" s="70">
        <v>14</v>
      </c>
      <c r="I2993" s="70"/>
      <c r="J2993" s="70"/>
      <c r="K2993" s="71">
        <v>28874.999999999916</v>
      </c>
      <c r="L2993" s="6" t="s">
        <v>516</v>
      </c>
      <c r="M2993" s="6" t="s">
        <v>517</v>
      </c>
      <c r="N2993" s="6">
        <v>0</v>
      </c>
      <c r="O2993" s="6"/>
      <c r="P2993" s="6"/>
    </row>
    <row r="2994" spans="1:16" ht="15.75" customHeight="1" x14ac:dyDescent="0.3">
      <c r="A2994" s="49">
        <v>2991</v>
      </c>
      <c r="B2994" s="75" t="s">
        <v>463</v>
      </c>
      <c r="C2994" s="75" t="s">
        <v>128</v>
      </c>
      <c r="D2994" s="78" t="s">
        <v>102</v>
      </c>
      <c r="E2994" s="78" t="s">
        <v>2403</v>
      </c>
      <c r="F2994" s="68">
        <v>45950</v>
      </c>
      <c r="G2994" s="69" t="s">
        <v>415</v>
      </c>
      <c r="H2994" s="70">
        <v>7</v>
      </c>
      <c r="I2994" s="70"/>
      <c r="J2994" s="70"/>
      <c r="K2994" s="71">
        <v>293124.99999999889</v>
      </c>
      <c r="L2994" s="6" t="s">
        <v>526</v>
      </c>
      <c r="M2994" s="6" t="s">
        <v>2404</v>
      </c>
      <c r="N2994" s="6">
        <v>0</v>
      </c>
      <c r="O2994" s="6"/>
      <c r="P2994" s="6"/>
    </row>
    <row r="2995" spans="1:16" ht="15.75" customHeight="1" x14ac:dyDescent="0.3">
      <c r="A2995" s="49">
        <v>2992</v>
      </c>
      <c r="B2995" s="75" t="s">
        <v>463</v>
      </c>
      <c r="C2995" s="75" t="s">
        <v>127</v>
      </c>
      <c r="D2995" s="78" t="s">
        <v>102</v>
      </c>
      <c r="E2995" s="78" t="s">
        <v>2405</v>
      </c>
      <c r="F2995" s="68">
        <v>45950</v>
      </c>
      <c r="G2995" s="69" t="s">
        <v>415</v>
      </c>
      <c r="H2995" s="70">
        <v>1</v>
      </c>
      <c r="I2995" s="70"/>
      <c r="J2995" s="70"/>
      <c r="K2995" s="71">
        <v>41874.99999999984</v>
      </c>
      <c r="L2995" s="6" t="s">
        <v>526</v>
      </c>
      <c r="M2995" s="6" t="s">
        <v>1334</v>
      </c>
      <c r="N2995" s="6">
        <v>0</v>
      </c>
      <c r="O2995" s="6"/>
      <c r="P2995" s="6"/>
    </row>
    <row r="2996" spans="1:16" ht="15.75" customHeight="1" x14ac:dyDescent="0.3">
      <c r="A2996" s="49">
        <v>2993</v>
      </c>
      <c r="B2996" s="75" t="s">
        <v>430</v>
      </c>
      <c r="C2996" s="75" t="s">
        <v>84</v>
      </c>
      <c r="D2996" s="78" t="s">
        <v>79</v>
      </c>
      <c r="E2996" s="78" t="s">
        <v>2406</v>
      </c>
      <c r="F2996" s="68">
        <v>45950</v>
      </c>
      <c r="G2996" s="69" t="s">
        <v>443</v>
      </c>
      <c r="H2996" s="70">
        <v>14</v>
      </c>
      <c r="I2996" s="70"/>
      <c r="J2996" s="70"/>
      <c r="K2996" s="71">
        <v>63291.66666666673</v>
      </c>
      <c r="L2996" s="6" t="s">
        <v>554</v>
      </c>
      <c r="M2996" s="6" t="s">
        <v>517</v>
      </c>
      <c r="N2996" s="6">
        <v>0</v>
      </c>
      <c r="O2996" s="6"/>
      <c r="P2996" s="6"/>
    </row>
    <row r="2997" spans="1:16" ht="15.75" customHeight="1" x14ac:dyDescent="0.3">
      <c r="A2997" s="49">
        <v>2994</v>
      </c>
      <c r="B2997" s="75" t="s">
        <v>430</v>
      </c>
      <c r="C2997" s="75" t="s">
        <v>138</v>
      </c>
      <c r="D2997" s="78" t="s">
        <v>100</v>
      </c>
      <c r="E2997" s="78" t="s">
        <v>2407</v>
      </c>
      <c r="F2997" s="68">
        <v>45950</v>
      </c>
      <c r="G2997" s="69" t="s">
        <v>415</v>
      </c>
      <c r="H2997" s="70">
        <v>3</v>
      </c>
      <c r="I2997" s="70"/>
      <c r="J2997" s="70"/>
      <c r="K2997" s="71">
        <v>174375.00000000017</v>
      </c>
      <c r="L2997" s="6" t="s">
        <v>554</v>
      </c>
      <c r="M2997" s="6" t="s">
        <v>517</v>
      </c>
      <c r="N2997" s="6">
        <v>0</v>
      </c>
      <c r="O2997" s="6"/>
      <c r="P2997" s="6"/>
    </row>
    <row r="2998" spans="1:16" ht="15.75" customHeight="1" x14ac:dyDescent="0.3">
      <c r="A2998" s="49">
        <v>2995</v>
      </c>
      <c r="B2998" s="75" t="s">
        <v>430</v>
      </c>
      <c r="C2998" s="75" t="s">
        <v>126</v>
      </c>
      <c r="D2998" s="78" t="s">
        <v>102</v>
      </c>
      <c r="E2998" s="78" t="s">
        <v>2408</v>
      </c>
      <c r="F2998" s="68">
        <v>45950</v>
      </c>
      <c r="G2998" s="69" t="s">
        <v>415</v>
      </c>
      <c r="H2998" s="70">
        <v>12</v>
      </c>
      <c r="I2998" s="70"/>
      <c r="J2998" s="70"/>
      <c r="K2998" s="71">
        <v>249033.33333333358</v>
      </c>
      <c r="L2998" s="6" t="s">
        <v>696</v>
      </c>
      <c r="M2998" s="6" t="s">
        <v>1677</v>
      </c>
      <c r="N2998" s="6">
        <v>1</v>
      </c>
      <c r="O2998" s="6"/>
      <c r="P2998" s="6"/>
    </row>
    <row r="2999" spans="1:16" ht="15.75" customHeight="1" x14ac:dyDescent="0.3">
      <c r="A2999" s="49">
        <v>2996</v>
      </c>
      <c r="B2999" s="75" t="s">
        <v>497</v>
      </c>
      <c r="C2999" s="75" t="s">
        <v>138</v>
      </c>
      <c r="D2999" s="78" t="s">
        <v>100</v>
      </c>
      <c r="E2999" s="78" t="s">
        <v>2409</v>
      </c>
      <c r="F2999" s="68">
        <v>45950</v>
      </c>
      <c r="G2999" s="69" t="s">
        <v>415</v>
      </c>
      <c r="H2999" s="70">
        <v>6</v>
      </c>
      <c r="I2999" s="70"/>
      <c r="J2999" s="70"/>
      <c r="K2999" s="71">
        <v>388125.00000000105</v>
      </c>
      <c r="L2999" s="6" t="s">
        <v>516</v>
      </c>
      <c r="M2999" s="6" t="s">
        <v>517</v>
      </c>
      <c r="N2999" s="6">
        <v>0</v>
      </c>
      <c r="O2999" s="6"/>
      <c r="P2999" s="6"/>
    </row>
    <row r="3000" spans="1:16" ht="15.75" customHeight="1" x14ac:dyDescent="0.3">
      <c r="A3000" s="49">
        <v>2997</v>
      </c>
      <c r="B3000" s="75" t="s">
        <v>497</v>
      </c>
      <c r="C3000" s="75" t="s">
        <v>226</v>
      </c>
      <c r="D3000" s="78" t="s">
        <v>26</v>
      </c>
      <c r="E3000" s="78" t="s">
        <v>2410</v>
      </c>
      <c r="F3000" s="68">
        <v>45950</v>
      </c>
      <c r="G3000" s="69" t="s">
        <v>428</v>
      </c>
      <c r="H3000" s="70">
        <v>0.5</v>
      </c>
      <c r="I3000" s="70"/>
      <c r="J3000" s="70"/>
      <c r="K3000" s="71">
        <v>86250.000000000233</v>
      </c>
      <c r="L3000" s="6" t="s">
        <v>509</v>
      </c>
      <c r="M3000" s="6" t="s">
        <v>505</v>
      </c>
      <c r="N3000" s="6">
        <v>1</v>
      </c>
      <c r="O3000" s="6"/>
      <c r="P3000" s="6"/>
    </row>
    <row r="3001" spans="1:16" ht="15.75" customHeight="1" x14ac:dyDescent="0.3">
      <c r="A3001" s="49">
        <v>2998</v>
      </c>
      <c r="B3001" s="75" t="s">
        <v>499</v>
      </c>
      <c r="C3001" s="75" t="s">
        <v>595</v>
      </c>
      <c r="D3001" s="78" t="s">
        <v>102</v>
      </c>
      <c r="E3001" s="78" t="s">
        <v>2411</v>
      </c>
      <c r="F3001" s="68">
        <v>45949</v>
      </c>
      <c r="G3001" s="69" t="s">
        <v>415</v>
      </c>
      <c r="H3001" s="70">
        <v>52</v>
      </c>
      <c r="I3001" s="70"/>
      <c r="J3001" s="70"/>
      <c r="K3001" s="71">
        <v>277333.33333333308</v>
      </c>
      <c r="L3001" s="6" t="s">
        <v>507</v>
      </c>
      <c r="M3001" s="6" t="s">
        <v>505</v>
      </c>
      <c r="N3001" s="6">
        <v>1</v>
      </c>
      <c r="O3001" s="6"/>
      <c r="P3001" s="6"/>
    </row>
    <row r="3002" spans="1:16" ht="15.75" customHeight="1" x14ac:dyDescent="0.3">
      <c r="A3002" s="49">
        <v>2999</v>
      </c>
      <c r="B3002" s="75" t="s">
        <v>499</v>
      </c>
      <c r="C3002" s="75" t="s">
        <v>138</v>
      </c>
      <c r="D3002" s="78" t="s">
        <v>100</v>
      </c>
      <c r="E3002" s="78" t="s">
        <v>2412</v>
      </c>
      <c r="F3002" s="68">
        <v>45949</v>
      </c>
      <c r="G3002" s="69" t="s">
        <v>415</v>
      </c>
      <c r="H3002" s="70">
        <v>6</v>
      </c>
      <c r="I3002" s="70"/>
      <c r="J3002" s="70"/>
      <c r="K3002" s="71">
        <v>359999.99999999965</v>
      </c>
      <c r="L3002" s="6" t="s">
        <v>516</v>
      </c>
      <c r="M3002" s="6" t="s">
        <v>517</v>
      </c>
      <c r="N3002" s="6">
        <v>0</v>
      </c>
      <c r="O3002" s="6"/>
      <c r="P3002" s="6"/>
    </row>
    <row r="3003" spans="1:16" ht="15.75" customHeight="1" x14ac:dyDescent="0.3">
      <c r="A3003" s="49">
        <v>3000</v>
      </c>
      <c r="B3003" s="75" t="s">
        <v>459</v>
      </c>
      <c r="C3003" s="75" t="s">
        <v>138</v>
      </c>
      <c r="D3003" s="78" t="s">
        <v>100</v>
      </c>
      <c r="E3003" s="78" t="s">
        <v>2413</v>
      </c>
      <c r="F3003" s="68">
        <v>45948</v>
      </c>
      <c r="G3003" s="69" t="s">
        <v>415</v>
      </c>
      <c r="H3003" s="70">
        <v>1</v>
      </c>
      <c r="I3003" s="70"/>
      <c r="J3003" s="70"/>
      <c r="K3003" s="71">
        <v>63750.00000000024</v>
      </c>
      <c r="L3003" s="6" t="s">
        <v>509</v>
      </c>
      <c r="M3003" s="6" t="s">
        <v>505</v>
      </c>
      <c r="N3003" s="6">
        <v>1</v>
      </c>
      <c r="O3003" s="6"/>
      <c r="P3003" s="6"/>
    </row>
    <row r="3004" spans="1:16" ht="15.75" customHeight="1" x14ac:dyDescent="0.3">
      <c r="A3004" s="49">
        <v>3001</v>
      </c>
      <c r="B3004" s="75" t="s">
        <v>459</v>
      </c>
      <c r="C3004" s="75" t="s">
        <v>138</v>
      </c>
      <c r="D3004" s="78" t="s">
        <v>100</v>
      </c>
      <c r="E3004" s="78" t="s">
        <v>2413</v>
      </c>
      <c r="F3004" s="68">
        <v>45948</v>
      </c>
      <c r="G3004" s="69" t="s">
        <v>415</v>
      </c>
      <c r="H3004" s="70">
        <v>0.5</v>
      </c>
      <c r="I3004" s="70"/>
      <c r="J3004" s="70"/>
      <c r="K3004" s="71">
        <v>31875.00000000012</v>
      </c>
      <c r="L3004" s="6" t="s">
        <v>509</v>
      </c>
      <c r="M3004" s="6" t="s">
        <v>505</v>
      </c>
      <c r="N3004" s="6">
        <v>3</v>
      </c>
      <c r="O3004" s="6"/>
      <c r="P3004" s="6"/>
    </row>
    <row r="3005" spans="1:16" ht="15.75" customHeight="1" x14ac:dyDescent="0.3">
      <c r="A3005" s="49">
        <v>3002</v>
      </c>
      <c r="B3005" s="75" t="s">
        <v>459</v>
      </c>
      <c r="C3005" s="75" t="s">
        <v>625</v>
      </c>
      <c r="D3005" s="78" t="s">
        <v>100</v>
      </c>
      <c r="E3005" s="78" t="s">
        <v>2414</v>
      </c>
      <c r="F3005" s="68">
        <v>45948</v>
      </c>
      <c r="G3005" s="69" t="s">
        <v>627</v>
      </c>
      <c r="H3005" s="70">
        <v>4</v>
      </c>
      <c r="I3005" s="70"/>
      <c r="J3005" s="70"/>
      <c r="K3005" s="71">
        <v>170000.00000000064</v>
      </c>
      <c r="L3005" s="6" t="s">
        <v>618</v>
      </c>
      <c r="M3005" s="6" t="s">
        <v>669</v>
      </c>
      <c r="N3005" s="6">
        <v>0</v>
      </c>
      <c r="O3005" s="6"/>
      <c r="P3005" s="6"/>
    </row>
    <row r="3006" spans="1:16" ht="15.75" customHeight="1" x14ac:dyDescent="0.3">
      <c r="A3006" s="49">
        <v>3003</v>
      </c>
      <c r="B3006" s="75" t="s">
        <v>459</v>
      </c>
      <c r="C3006" s="75" t="s">
        <v>138</v>
      </c>
      <c r="D3006" s="78" t="s">
        <v>100</v>
      </c>
      <c r="E3006" s="78" t="s">
        <v>2413</v>
      </c>
      <c r="F3006" s="68">
        <v>45949</v>
      </c>
      <c r="G3006" s="69" t="s">
        <v>415</v>
      </c>
      <c r="H3006" s="70">
        <v>0.5</v>
      </c>
      <c r="I3006" s="70"/>
      <c r="J3006" s="70"/>
      <c r="K3006" s="71">
        <v>31875.00000000012</v>
      </c>
      <c r="L3006" s="6" t="s">
        <v>618</v>
      </c>
      <c r="M3006" s="6" t="s">
        <v>505</v>
      </c>
      <c r="N3006" s="6">
        <v>5</v>
      </c>
      <c r="O3006" s="6"/>
      <c r="P3006" s="6"/>
    </row>
    <row r="3007" spans="1:16" ht="15.75" customHeight="1" x14ac:dyDescent="0.3">
      <c r="A3007" s="49">
        <v>3004</v>
      </c>
      <c r="B3007" s="75" t="s">
        <v>459</v>
      </c>
      <c r="C3007" s="75" t="s">
        <v>138</v>
      </c>
      <c r="D3007" s="78" t="s">
        <v>100</v>
      </c>
      <c r="E3007" s="78" t="s">
        <v>2413</v>
      </c>
      <c r="F3007" s="68">
        <v>45949</v>
      </c>
      <c r="G3007" s="69" t="s">
        <v>415</v>
      </c>
      <c r="H3007" s="70">
        <v>8</v>
      </c>
      <c r="I3007" s="70"/>
      <c r="J3007" s="70"/>
      <c r="K3007" s="71">
        <v>510000.00000000192</v>
      </c>
      <c r="L3007" s="6" t="s">
        <v>543</v>
      </c>
      <c r="M3007" s="6" t="s">
        <v>517</v>
      </c>
      <c r="N3007" s="6">
        <v>1</v>
      </c>
      <c r="O3007" s="6"/>
      <c r="P3007" s="6"/>
    </row>
    <row r="3008" spans="1:16" ht="15.75" customHeight="1" x14ac:dyDescent="0.3">
      <c r="A3008" s="49">
        <v>3005</v>
      </c>
      <c r="B3008" s="75" t="s">
        <v>459</v>
      </c>
      <c r="C3008" s="75" t="s">
        <v>25</v>
      </c>
      <c r="D3008" s="78" t="s">
        <v>26</v>
      </c>
      <c r="E3008" s="78" t="s">
        <v>2415</v>
      </c>
      <c r="F3008" s="68">
        <v>45950</v>
      </c>
      <c r="G3008" s="69" t="s">
        <v>2416</v>
      </c>
      <c r="H3008" s="70">
        <v>0.4</v>
      </c>
      <c r="I3008" s="70"/>
      <c r="J3008" s="70"/>
      <c r="K3008" s="71">
        <v>25500.000000000095</v>
      </c>
      <c r="L3008" s="6" t="s">
        <v>509</v>
      </c>
      <c r="M3008" s="6" t="s">
        <v>505</v>
      </c>
      <c r="N3008" s="6">
        <v>2</v>
      </c>
      <c r="O3008" s="6"/>
      <c r="P3008" s="6"/>
    </row>
    <row r="3009" spans="1:16" ht="15.75" customHeight="1" x14ac:dyDescent="0.3">
      <c r="A3009" s="49">
        <v>3006</v>
      </c>
      <c r="B3009" s="75" t="s">
        <v>459</v>
      </c>
      <c r="C3009" s="75" t="s">
        <v>226</v>
      </c>
      <c r="D3009" s="78" t="s">
        <v>26</v>
      </c>
      <c r="E3009" s="78" t="s">
        <v>2417</v>
      </c>
      <c r="F3009" s="68">
        <v>45950</v>
      </c>
      <c r="G3009" s="69" t="s">
        <v>428</v>
      </c>
      <c r="H3009" s="70">
        <v>0.3</v>
      </c>
      <c r="I3009" s="70"/>
      <c r="J3009" s="70"/>
      <c r="K3009" s="71">
        <v>51000.000000000189</v>
      </c>
      <c r="L3009" s="6" t="s">
        <v>509</v>
      </c>
      <c r="M3009" s="6" t="s">
        <v>505</v>
      </c>
      <c r="N3009" s="6">
        <v>2</v>
      </c>
      <c r="O3009" s="6"/>
      <c r="P3009" s="6"/>
    </row>
    <row r="3010" spans="1:16" ht="15.75" customHeight="1" x14ac:dyDescent="0.3">
      <c r="A3010" s="49">
        <v>3007</v>
      </c>
      <c r="B3010" s="75" t="s">
        <v>499</v>
      </c>
      <c r="C3010" s="75" t="s">
        <v>126</v>
      </c>
      <c r="D3010" s="78" t="s">
        <v>102</v>
      </c>
      <c r="E3010" s="78" t="s">
        <v>2418</v>
      </c>
      <c r="F3010" s="68">
        <v>45950</v>
      </c>
      <c r="G3010" s="69" t="s">
        <v>415</v>
      </c>
      <c r="H3010" s="70">
        <v>2</v>
      </c>
      <c r="I3010" s="70"/>
      <c r="J3010" s="70"/>
      <c r="K3010" s="71">
        <v>42844.444444444402</v>
      </c>
      <c r="L3010" s="6" t="s">
        <v>509</v>
      </c>
      <c r="M3010" s="6" t="s">
        <v>505</v>
      </c>
      <c r="N3010" s="6">
        <v>1</v>
      </c>
      <c r="O3010" s="6"/>
      <c r="P3010" s="6"/>
    </row>
    <row r="3011" spans="1:16" ht="15.75" customHeight="1" x14ac:dyDescent="0.3">
      <c r="A3011" s="49">
        <v>3008</v>
      </c>
      <c r="B3011" s="75" t="s">
        <v>499</v>
      </c>
      <c r="C3011" s="75" t="s">
        <v>123</v>
      </c>
      <c r="D3011" s="78" t="s">
        <v>102</v>
      </c>
      <c r="E3011" s="78" t="s">
        <v>2419</v>
      </c>
      <c r="F3011" s="68">
        <v>45950</v>
      </c>
      <c r="G3011" s="69" t="s">
        <v>415</v>
      </c>
      <c r="H3011" s="70">
        <v>1</v>
      </c>
      <c r="I3011" s="70"/>
      <c r="J3011" s="70"/>
      <c r="K3011" s="71">
        <v>6299.9999999999936</v>
      </c>
      <c r="L3011" s="6" t="s">
        <v>509</v>
      </c>
      <c r="M3011" s="6" t="s">
        <v>505</v>
      </c>
      <c r="N3011" s="6">
        <v>0</v>
      </c>
      <c r="O3011" s="6"/>
      <c r="P3011" s="6"/>
    </row>
    <row r="3012" spans="1:16" ht="15.75" customHeight="1" x14ac:dyDescent="0.3">
      <c r="A3012" s="49">
        <v>3009</v>
      </c>
      <c r="B3012" s="75" t="s">
        <v>499</v>
      </c>
      <c r="C3012" s="75" t="s">
        <v>90</v>
      </c>
      <c r="D3012" s="78" t="s">
        <v>79</v>
      </c>
      <c r="E3012" s="78" t="s">
        <v>2420</v>
      </c>
      <c r="F3012" s="68">
        <v>45950</v>
      </c>
      <c r="G3012" s="69" t="s">
        <v>433</v>
      </c>
      <c r="H3012" s="70">
        <v>4</v>
      </c>
      <c r="I3012" s="70"/>
      <c r="J3012" s="70"/>
      <c r="K3012" s="71">
        <v>35555.555555555518</v>
      </c>
      <c r="L3012" s="6" t="s">
        <v>516</v>
      </c>
      <c r="M3012" s="6" t="s">
        <v>517</v>
      </c>
      <c r="N3012" s="6">
        <v>0</v>
      </c>
      <c r="O3012" s="6"/>
      <c r="P3012" s="6"/>
    </row>
    <row r="3013" spans="1:16" ht="15.75" customHeight="1" x14ac:dyDescent="0.3">
      <c r="A3013" s="49">
        <v>3010</v>
      </c>
      <c r="B3013" s="75" t="s">
        <v>499</v>
      </c>
      <c r="C3013" s="75" t="s">
        <v>502</v>
      </c>
      <c r="D3013" s="78" t="s">
        <v>100</v>
      </c>
      <c r="E3013" s="78" t="s">
        <v>2421</v>
      </c>
      <c r="F3013" s="68">
        <v>45950</v>
      </c>
      <c r="G3013" s="69" t="s">
        <v>426</v>
      </c>
      <c r="H3013" s="70">
        <v>3</v>
      </c>
      <c r="I3013" s="70"/>
      <c r="J3013" s="70"/>
      <c r="K3013" s="71">
        <v>119999.99999999988</v>
      </c>
      <c r="L3013" s="6" t="s">
        <v>507</v>
      </c>
      <c r="M3013" s="6" t="s">
        <v>505</v>
      </c>
      <c r="N3013" s="6">
        <v>0</v>
      </c>
      <c r="O3013" s="6"/>
      <c r="P3013" s="6"/>
    </row>
    <row r="3014" spans="1:16" ht="15.75" customHeight="1" x14ac:dyDescent="0.3">
      <c r="A3014" s="49">
        <v>3011</v>
      </c>
      <c r="B3014" s="75" t="s">
        <v>499</v>
      </c>
      <c r="C3014" s="75" t="s">
        <v>138</v>
      </c>
      <c r="D3014" s="78" t="s">
        <v>100</v>
      </c>
      <c r="E3014" s="78" t="s">
        <v>2422</v>
      </c>
      <c r="F3014" s="68">
        <v>45950</v>
      </c>
      <c r="G3014" s="69" t="s">
        <v>415</v>
      </c>
      <c r="H3014" s="70">
        <v>6</v>
      </c>
      <c r="I3014" s="70"/>
      <c r="J3014" s="70"/>
      <c r="K3014" s="71">
        <v>359999.99999999965</v>
      </c>
      <c r="L3014" s="6" t="s">
        <v>516</v>
      </c>
      <c r="M3014" s="6" t="s">
        <v>517</v>
      </c>
      <c r="N3014" s="6">
        <v>0</v>
      </c>
      <c r="O3014" s="6"/>
      <c r="P3014" s="6"/>
    </row>
    <row r="3015" spans="1:16" ht="15.75" customHeight="1" x14ac:dyDescent="0.3">
      <c r="A3015" s="49">
        <v>3012</v>
      </c>
      <c r="B3015" s="75" t="s">
        <v>501</v>
      </c>
      <c r="C3015" s="75" t="s">
        <v>138</v>
      </c>
      <c r="D3015" s="78" t="s">
        <v>100</v>
      </c>
      <c r="E3015" s="78" t="s">
        <v>2423</v>
      </c>
      <c r="F3015" s="68">
        <v>45950</v>
      </c>
      <c r="G3015" s="69" t="s">
        <v>415</v>
      </c>
      <c r="H3015" s="70">
        <v>6</v>
      </c>
      <c r="I3015" s="70"/>
      <c r="J3015" s="70"/>
      <c r="K3015" s="71">
        <v>359999.99999999965</v>
      </c>
      <c r="L3015" s="6" t="s">
        <v>543</v>
      </c>
      <c r="M3015" s="6" t="s">
        <v>517</v>
      </c>
      <c r="N3015" s="6">
        <v>0</v>
      </c>
      <c r="O3015" s="6"/>
      <c r="P3015" s="6"/>
    </row>
    <row r="3016" spans="1:16" ht="15.75" customHeight="1" x14ac:dyDescent="0.3">
      <c r="A3016" s="49">
        <v>3013</v>
      </c>
      <c r="B3016" s="75" t="s">
        <v>501</v>
      </c>
      <c r="C3016" s="75" t="s">
        <v>128</v>
      </c>
      <c r="D3016" s="78" t="s">
        <v>102</v>
      </c>
      <c r="E3016" s="78" t="s">
        <v>2424</v>
      </c>
      <c r="F3016" s="68">
        <v>45950</v>
      </c>
      <c r="G3016" s="69" t="s">
        <v>415</v>
      </c>
      <c r="H3016" s="70">
        <v>6</v>
      </c>
      <c r="I3016" s="70"/>
      <c r="J3016" s="70"/>
      <c r="K3016" s="71">
        <v>239999.99999999977</v>
      </c>
      <c r="L3016" s="6" t="s">
        <v>526</v>
      </c>
      <c r="M3016" s="6" t="s">
        <v>736</v>
      </c>
      <c r="N3016" s="6">
        <v>0</v>
      </c>
      <c r="O3016" s="6"/>
      <c r="P3016" s="6"/>
    </row>
    <row r="3017" spans="1:16" ht="15.75" customHeight="1" x14ac:dyDescent="0.3">
      <c r="A3017" s="49">
        <v>3014</v>
      </c>
      <c r="B3017" s="75" t="s">
        <v>444</v>
      </c>
      <c r="C3017" s="75" t="s">
        <v>595</v>
      </c>
      <c r="D3017" s="78" t="s">
        <v>102</v>
      </c>
      <c r="E3017" s="78" t="s">
        <v>2425</v>
      </c>
      <c r="F3017" s="68">
        <v>45950</v>
      </c>
      <c r="G3017" s="69" t="s">
        <v>415</v>
      </c>
      <c r="H3017" s="70">
        <v>55</v>
      </c>
      <c r="I3017" s="70"/>
      <c r="J3017" s="70"/>
      <c r="K3017" s="71">
        <v>316250.00000000087</v>
      </c>
      <c r="L3017" s="6" t="s">
        <v>696</v>
      </c>
      <c r="M3017" s="6" t="s">
        <v>505</v>
      </c>
      <c r="N3017" s="6">
        <v>1</v>
      </c>
      <c r="O3017" s="6"/>
      <c r="P3017" s="6"/>
    </row>
    <row r="3018" spans="1:16" ht="15.75" customHeight="1" x14ac:dyDescent="0.3">
      <c r="A3018" s="49">
        <v>3015</v>
      </c>
      <c r="B3018" s="75" t="s">
        <v>444</v>
      </c>
      <c r="C3018" s="75" t="s">
        <v>138</v>
      </c>
      <c r="D3018" s="78" t="s">
        <v>100</v>
      </c>
      <c r="E3018" s="78" t="s">
        <v>2426</v>
      </c>
      <c r="F3018" s="68">
        <v>45950</v>
      </c>
      <c r="G3018" s="69" t="s">
        <v>415</v>
      </c>
      <c r="H3018" s="70">
        <v>3</v>
      </c>
      <c r="I3018" s="70"/>
      <c r="J3018" s="70"/>
      <c r="K3018" s="71">
        <v>194062.50000000052</v>
      </c>
      <c r="L3018" s="6" t="s">
        <v>543</v>
      </c>
      <c r="M3018" s="6" t="s">
        <v>517</v>
      </c>
      <c r="N3018" s="6">
        <v>0</v>
      </c>
      <c r="O3018" s="6"/>
      <c r="P3018" s="6"/>
    </row>
    <row r="3019" spans="1:16" ht="15.75" customHeight="1" x14ac:dyDescent="0.3">
      <c r="A3019" s="49">
        <v>3016</v>
      </c>
      <c r="B3019" s="75" t="s">
        <v>471</v>
      </c>
      <c r="C3019" s="75" t="s">
        <v>138</v>
      </c>
      <c r="D3019" s="78" t="s">
        <v>100</v>
      </c>
      <c r="E3019" s="78" t="s">
        <v>2427</v>
      </c>
      <c r="F3019" s="68">
        <v>45950</v>
      </c>
      <c r="G3019" s="69" t="s">
        <v>415</v>
      </c>
      <c r="H3019" s="70">
        <v>6</v>
      </c>
      <c r="I3019" s="70"/>
      <c r="J3019" s="70"/>
      <c r="K3019" s="71">
        <v>388125.00000000105</v>
      </c>
      <c r="L3019" s="6" t="s">
        <v>516</v>
      </c>
      <c r="M3019" s="6" t="s">
        <v>517</v>
      </c>
      <c r="N3019" s="6">
        <v>0</v>
      </c>
      <c r="O3019" s="6"/>
      <c r="P3019" s="6"/>
    </row>
    <row r="3020" spans="1:16" ht="15.75" customHeight="1" x14ac:dyDescent="0.3">
      <c r="A3020" s="49">
        <v>3017</v>
      </c>
      <c r="B3020" s="75" t="s">
        <v>471</v>
      </c>
      <c r="C3020" s="75" t="s">
        <v>595</v>
      </c>
      <c r="D3020" s="78" t="s">
        <v>102</v>
      </c>
      <c r="E3020" s="78" t="s">
        <v>2428</v>
      </c>
      <c r="F3020" s="68">
        <v>45950</v>
      </c>
      <c r="G3020" s="69" t="s">
        <v>415</v>
      </c>
      <c r="H3020" s="70">
        <v>44</v>
      </c>
      <c r="I3020" s="70"/>
      <c r="J3020" s="70"/>
      <c r="K3020" s="71">
        <v>253000.0000000007</v>
      </c>
      <c r="L3020" s="6" t="s">
        <v>507</v>
      </c>
      <c r="M3020" s="6" t="s">
        <v>505</v>
      </c>
      <c r="N3020" s="6">
        <v>3</v>
      </c>
      <c r="O3020" s="6"/>
      <c r="P3020" s="6"/>
    </row>
    <row r="3021" spans="1:16" ht="15.75" customHeight="1" x14ac:dyDescent="0.3">
      <c r="A3021" s="49">
        <v>3018</v>
      </c>
      <c r="B3021" s="75" t="s">
        <v>471</v>
      </c>
      <c r="C3021" s="75" t="s">
        <v>104</v>
      </c>
      <c r="D3021" s="78" t="s">
        <v>102</v>
      </c>
      <c r="E3021" s="78" t="s">
        <v>2429</v>
      </c>
      <c r="F3021" s="68">
        <v>45950</v>
      </c>
      <c r="G3021" s="69" t="s">
        <v>415</v>
      </c>
      <c r="H3021" s="70">
        <v>14</v>
      </c>
      <c r="I3021" s="70"/>
      <c r="J3021" s="70"/>
      <c r="K3021" s="71">
        <v>80500.000000000218</v>
      </c>
      <c r="L3021" s="6" t="s">
        <v>507</v>
      </c>
      <c r="M3021" s="6" t="s">
        <v>505</v>
      </c>
      <c r="N3021" s="6">
        <v>1</v>
      </c>
      <c r="O3021" s="6"/>
      <c r="P3021" s="6"/>
    </row>
    <row r="3022" spans="1:16" ht="15.75" customHeight="1" x14ac:dyDescent="0.3">
      <c r="A3022" s="49">
        <v>3019</v>
      </c>
      <c r="B3022" s="75" t="s">
        <v>497</v>
      </c>
      <c r="C3022" s="75" t="s">
        <v>138</v>
      </c>
      <c r="D3022" s="78" t="s">
        <v>100</v>
      </c>
      <c r="E3022" s="78" t="s">
        <v>2430</v>
      </c>
      <c r="F3022" s="68">
        <v>45950</v>
      </c>
      <c r="G3022" s="69" t="s">
        <v>415</v>
      </c>
      <c r="H3022" s="70">
        <v>6</v>
      </c>
      <c r="I3022" s="70"/>
      <c r="J3022" s="70"/>
      <c r="K3022" s="71">
        <v>388125.00000000105</v>
      </c>
      <c r="L3022" s="6" t="s">
        <v>554</v>
      </c>
      <c r="M3022" s="6" t="s">
        <v>517</v>
      </c>
      <c r="N3022" s="6">
        <v>0</v>
      </c>
      <c r="O3022" s="6"/>
      <c r="P3022" s="6"/>
    </row>
    <row r="3023" spans="1:16" ht="15.75" customHeight="1" x14ac:dyDescent="0.3">
      <c r="A3023" s="49">
        <v>3020</v>
      </c>
      <c r="B3023" s="75" t="s">
        <v>413</v>
      </c>
      <c r="C3023" s="75" t="s">
        <v>25</v>
      </c>
      <c r="D3023" s="78" t="s">
        <v>26</v>
      </c>
      <c r="E3023" s="78" t="s">
        <v>2431</v>
      </c>
      <c r="F3023" s="68">
        <v>45950</v>
      </c>
      <c r="G3023" s="69" t="s">
        <v>2432</v>
      </c>
      <c r="H3023" s="70">
        <v>1</v>
      </c>
      <c r="I3023" s="70"/>
      <c r="J3023" s="70"/>
      <c r="K3023" s="71">
        <v>61874.999999999818</v>
      </c>
      <c r="L3023" s="6" t="s">
        <v>509</v>
      </c>
      <c r="M3023" s="6" t="s">
        <v>1677</v>
      </c>
      <c r="N3023" s="6">
        <v>1</v>
      </c>
      <c r="O3023" s="6"/>
      <c r="P3023" s="6"/>
    </row>
    <row r="3024" spans="1:16" ht="15.75" customHeight="1" x14ac:dyDescent="0.3">
      <c r="A3024" s="49">
        <v>3021</v>
      </c>
      <c r="B3024" s="75" t="s">
        <v>413</v>
      </c>
      <c r="C3024" s="75" t="s">
        <v>25</v>
      </c>
      <c r="D3024" s="78" t="s">
        <v>26</v>
      </c>
      <c r="E3024" s="78" t="s">
        <v>2431</v>
      </c>
      <c r="F3024" s="68">
        <v>45950</v>
      </c>
      <c r="G3024" s="69" t="s">
        <v>2433</v>
      </c>
      <c r="H3024" s="70">
        <v>1</v>
      </c>
      <c r="I3024" s="70"/>
      <c r="J3024" s="70"/>
      <c r="K3024" s="71">
        <v>61874.999999999818</v>
      </c>
      <c r="L3024" s="6" t="s">
        <v>509</v>
      </c>
      <c r="M3024" s="6" t="s">
        <v>1677</v>
      </c>
      <c r="N3024" s="6">
        <v>1</v>
      </c>
      <c r="O3024" s="6"/>
      <c r="P3024" s="6"/>
    </row>
    <row r="3025" spans="1:16" ht="15.75" customHeight="1" x14ac:dyDescent="0.3">
      <c r="A3025" s="49">
        <v>3022</v>
      </c>
      <c r="B3025" s="75" t="s">
        <v>413</v>
      </c>
      <c r="C3025" s="75" t="s">
        <v>138</v>
      </c>
      <c r="D3025" s="78" t="s">
        <v>100</v>
      </c>
      <c r="E3025" s="78" t="s">
        <v>2434</v>
      </c>
      <c r="F3025" s="68">
        <v>45950</v>
      </c>
      <c r="G3025" s="69" t="s">
        <v>415</v>
      </c>
      <c r="H3025" s="70">
        <v>6</v>
      </c>
      <c r="I3025" s="70"/>
      <c r="J3025" s="70"/>
      <c r="K3025" s="71">
        <v>371249.99999999895</v>
      </c>
      <c r="L3025" s="6" t="s">
        <v>554</v>
      </c>
      <c r="M3025" s="6" t="s">
        <v>517</v>
      </c>
      <c r="N3025" s="6">
        <v>0</v>
      </c>
      <c r="O3025" s="6"/>
      <c r="P3025" s="6"/>
    </row>
    <row r="3026" spans="1:16" ht="15.75" customHeight="1" x14ac:dyDescent="0.3">
      <c r="A3026" s="49">
        <v>3023</v>
      </c>
      <c r="B3026" s="75" t="s">
        <v>490</v>
      </c>
      <c r="C3026" s="75" t="s">
        <v>138</v>
      </c>
      <c r="D3026" s="78" t="s">
        <v>100</v>
      </c>
      <c r="E3026" s="78" t="s">
        <v>2435</v>
      </c>
      <c r="F3026" s="68">
        <v>45951</v>
      </c>
      <c r="G3026" s="69" t="s">
        <v>415</v>
      </c>
      <c r="H3026" s="70">
        <v>6</v>
      </c>
      <c r="I3026" s="70"/>
      <c r="J3026" s="70"/>
      <c r="K3026" s="71">
        <v>371249.99999999895</v>
      </c>
      <c r="L3026" s="6" t="s">
        <v>516</v>
      </c>
      <c r="M3026" s="6" t="s">
        <v>517</v>
      </c>
      <c r="N3026" s="6">
        <v>0</v>
      </c>
      <c r="O3026" s="6"/>
      <c r="P3026" s="6"/>
    </row>
    <row r="3027" spans="1:16" ht="15.75" customHeight="1" x14ac:dyDescent="0.3">
      <c r="A3027" s="49">
        <v>3024</v>
      </c>
      <c r="B3027" s="75" t="s">
        <v>490</v>
      </c>
      <c r="C3027" s="75" t="s">
        <v>233</v>
      </c>
      <c r="D3027" s="78" t="s">
        <v>26</v>
      </c>
      <c r="E3027" s="78" t="s">
        <v>247</v>
      </c>
      <c r="F3027" s="68">
        <v>45951</v>
      </c>
      <c r="G3027" s="69" t="s">
        <v>592</v>
      </c>
      <c r="H3027" s="70">
        <v>4</v>
      </c>
      <c r="I3027" s="70"/>
      <c r="J3027" s="70"/>
      <c r="K3027" s="71">
        <v>247499.99999999927</v>
      </c>
      <c r="L3027" s="6" t="s">
        <v>545</v>
      </c>
      <c r="M3027" s="6" t="s">
        <v>537</v>
      </c>
      <c r="N3027" s="6">
        <v>0</v>
      </c>
      <c r="O3027" s="6"/>
      <c r="P3027" s="6"/>
    </row>
    <row r="3028" spans="1:16" ht="15.75" customHeight="1" x14ac:dyDescent="0.3">
      <c r="A3028" s="49">
        <v>3025</v>
      </c>
      <c r="B3028" s="75" t="s">
        <v>490</v>
      </c>
      <c r="C3028" s="75" t="s">
        <v>234</v>
      </c>
      <c r="D3028" s="78" t="s">
        <v>26</v>
      </c>
      <c r="E3028" s="78" t="s">
        <v>2436</v>
      </c>
      <c r="F3028" s="68">
        <v>45951</v>
      </c>
      <c r="G3028" s="69" t="s">
        <v>592</v>
      </c>
      <c r="H3028" s="70">
        <v>1</v>
      </c>
      <c r="I3028" s="70"/>
      <c r="J3028" s="70"/>
      <c r="K3028" s="71">
        <v>61874.999999999818</v>
      </c>
      <c r="L3028" s="6" t="s">
        <v>545</v>
      </c>
      <c r="M3028" s="6" t="s">
        <v>537</v>
      </c>
      <c r="N3028" s="6">
        <v>0</v>
      </c>
      <c r="O3028" s="6"/>
      <c r="P3028" s="6"/>
    </row>
    <row r="3029" spans="1:16" ht="15.75" customHeight="1" x14ac:dyDescent="0.3">
      <c r="A3029" s="49">
        <v>3026</v>
      </c>
      <c r="B3029" s="75" t="s">
        <v>490</v>
      </c>
      <c r="C3029" s="75" t="s">
        <v>234</v>
      </c>
      <c r="D3029" s="78" t="s">
        <v>26</v>
      </c>
      <c r="E3029" s="78" t="s">
        <v>2436</v>
      </c>
      <c r="F3029" s="68">
        <v>45951</v>
      </c>
      <c r="G3029" s="69" t="s">
        <v>1423</v>
      </c>
      <c r="H3029" s="70">
        <v>2</v>
      </c>
      <c r="I3029" s="70"/>
      <c r="J3029" s="70"/>
      <c r="K3029" s="71">
        <v>61874.999999999818</v>
      </c>
      <c r="L3029" s="6" t="s">
        <v>513</v>
      </c>
      <c r="M3029" s="6" t="s">
        <v>514</v>
      </c>
      <c r="N3029" s="6">
        <v>0</v>
      </c>
      <c r="O3029" s="6"/>
      <c r="P3029" s="6"/>
    </row>
    <row r="3030" spans="1:16" ht="15.75" customHeight="1" x14ac:dyDescent="0.3">
      <c r="A3030" s="49">
        <v>3027</v>
      </c>
      <c r="B3030" s="75" t="s">
        <v>490</v>
      </c>
      <c r="C3030" s="75" t="s">
        <v>233</v>
      </c>
      <c r="D3030" s="78" t="s">
        <v>26</v>
      </c>
      <c r="E3030" s="78" t="s">
        <v>247</v>
      </c>
      <c r="F3030" s="68">
        <v>45951</v>
      </c>
      <c r="G3030" s="69" t="s">
        <v>1411</v>
      </c>
      <c r="H3030" s="70">
        <v>1</v>
      </c>
      <c r="I3030" s="70"/>
      <c r="J3030" s="70"/>
      <c r="K3030" s="71">
        <v>30937.499999999909</v>
      </c>
      <c r="L3030" s="6" t="s">
        <v>513</v>
      </c>
      <c r="M3030" s="6" t="s">
        <v>514</v>
      </c>
      <c r="N3030" s="6">
        <v>0</v>
      </c>
      <c r="O3030" s="6"/>
      <c r="P3030" s="6"/>
    </row>
    <row r="3031" spans="1:16" ht="15.75" customHeight="1" x14ac:dyDescent="0.3">
      <c r="A3031" s="49">
        <v>3028</v>
      </c>
      <c r="B3031" s="75" t="s">
        <v>497</v>
      </c>
      <c r="C3031" s="75" t="s">
        <v>138</v>
      </c>
      <c r="D3031" s="78" t="s">
        <v>100</v>
      </c>
      <c r="E3031" s="78" t="s">
        <v>2437</v>
      </c>
      <c r="F3031" s="68">
        <v>45951</v>
      </c>
      <c r="G3031" s="69" t="s">
        <v>415</v>
      </c>
      <c r="H3031" s="70">
        <v>6</v>
      </c>
      <c r="I3031" s="70"/>
      <c r="J3031" s="70"/>
      <c r="K3031" s="71">
        <v>388125.00000000105</v>
      </c>
      <c r="L3031" s="6" t="s">
        <v>516</v>
      </c>
      <c r="M3031" s="6" t="s">
        <v>517</v>
      </c>
      <c r="N3031" s="6">
        <v>0</v>
      </c>
      <c r="O3031" s="6"/>
      <c r="P3031" s="6"/>
    </row>
    <row r="3032" spans="1:16" ht="15.75" customHeight="1" x14ac:dyDescent="0.3">
      <c r="A3032" s="49">
        <v>3029</v>
      </c>
      <c r="B3032" s="75" t="s">
        <v>497</v>
      </c>
      <c r="C3032" s="75" t="s">
        <v>25</v>
      </c>
      <c r="D3032" s="78" t="s">
        <v>26</v>
      </c>
      <c r="E3032" s="78" t="s">
        <v>2438</v>
      </c>
      <c r="F3032" s="68">
        <v>45951</v>
      </c>
      <c r="G3032" s="69" t="s">
        <v>2439</v>
      </c>
      <c r="H3032" s="70">
        <v>0.25</v>
      </c>
      <c r="I3032" s="70"/>
      <c r="J3032" s="70"/>
      <c r="K3032" s="71">
        <v>16171.875000000045</v>
      </c>
      <c r="L3032" s="6" t="s">
        <v>509</v>
      </c>
      <c r="M3032" s="6" t="s">
        <v>1677</v>
      </c>
      <c r="N3032" s="6">
        <v>0</v>
      </c>
      <c r="O3032" s="6"/>
      <c r="P3032" s="6"/>
    </row>
    <row r="3033" spans="1:16" ht="15.75" customHeight="1" x14ac:dyDescent="0.3">
      <c r="A3033" s="49">
        <v>3030</v>
      </c>
      <c r="B3033" s="75" t="s">
        <v>430</v>
      </c>
      <c r="C3033" s="75" t="s">
        <v>138</v>
      </c>
      <c r="D3033" s="78" t="s">
        <v>100</v>
      </c>
      <c r="E3033" s="78" t="s">
        <v>2440</v>
      </c>
      <c r="F3033" s="68">
        <v>45951</v>
      </c>
      <c r="G3033" s="69" t="s">
        <v>415</v>
      </c>
      <c r="H3033" s="70">
        <v>6</v>
      </c>
      <c r="I3033" s="70"/>
      <c r="J3033" s="70"/>
      <c r="K3033" s="71">
        <v>348750.00000000035</v>
      </c>
      <c r="L3033" s="6" t="s">
        <v>554</v>
      </c>
      <c r="M3033" s="6" t="s">
        <v>517</v>
      </c>
      <c r="N3033" s="6">
        <v>0</v>
      </c>
      <c r="O3033" s="6"/>
      <c r="P3033" s="6"/>
    </row>
    <row r="3034" spans="1:16" ht="15.75" customHeight="1" x14ac:dyDescent="0.3">
      <c r="A3034" s="49">
        <v>3031</v>
      </c>
      <c r="B3034" s="75" t="s">
        <v>430</v>
      </c>
      <c r="C3034" s="75" t="s">
        <v>138</v>
      </c>
      <c r="D3034" s="78" t="s">
        <v>100</v>
      </c>
      <c r="E3034" s="78" t="s">
        <v>2440</v>
      </c>
      <c r="F3034" s="68">
        <v>45951</v>
      </c>
      <c r="G3034" s="69" t="s">
        <v>415</v>
      </c>
      <c r="H3034" s="70">
        <v>8</v>
      </c>
      <c r="I3034" s="70"/>
      <c r="J3034" s="70"/>
      <c r="K3034" s="71">
        <v>465000.00000000047</v>
      </c>
      <c r="L3034" s="6" t="s">
        <v>1313</v>
      </c>
      <c r="M3034" s="6" t="s">
        <v>580</v>
      </c>
      <c r="N3034" s="6">
        <v>4</v>
      </c>
      <c r="O3034" s="6"/>
      <c r="P3034" s="6"/>
    </row>
    <row r="3035" spans="1:16" ht="15.75" customHeight="1" x14ac:dyDescent="0.3">
      <c r="A3035" s="49">
        <v>3032</v>
      </c>
      <c r="B3035" s="75" t="s">
        <v>463</v>
      </c>
      <c r="C3035" s="75" t="s">
        <v>128</v>
      </c>
      <c r="D3035" s="78" t="s">
        <v>102</v>
      </c>
      <c r="E3035" s="78" t="s">
        <v>2441</v>
      </c>
      <c r="F3035" s="68">
        <v>45951</v>
      </c>
      <c r="G3035" s="69" t="s">
        <v>415</v>
      </c>
      <c r="H3035" s="70">
        <v>5</v>
      </c>
      <c r="I3035" s="70"/>
      <c r="J3035" s="70"/>
      <c r="K3035" s="71">
        <v>209374.99999999921</v>
      </c>
      <c r="L3035" s="6" t="s">
        <v>526</v>
      </c>
      <c r="M3035" s="6" t="s">
        <v>1677</v>
      </c>
      <c r="N3035" s="6">
        <v>1</v>
      </c>
      <c r="O3035" s="6"/>
      <c r="P3035" s="6"/>
    </row>
    <row r="3036" spans="1:16" ht="15.75" customHeight="1" x14ac:dyDescent="0.3">
      <c r="A3036" s="49">
        <v>3033</v>
      </c>
      <c r="B3036" s="75" t="s">
        <v>463</v>
      </c>
      <c r="C3036" s="75" t="s">
        <v>1067</v>
      </c>
      <c r="D3036" s="78" t="s">
        <v>102</v>
      </c>
      <c r="E3036" s="78" t="s">
        <v>2442</v>
      </c>
      <c r="F3036" s="68">
        <v>45951</v>
      </c>
      <c r="G3036" s="69" t="s">
        <v>415</v>
      </c>
      <c r="H3036" s="70">
        <v>2</v>
      </c>
      <c r="I3036" s="70"/>
      <c r="J3036" s="70"/>
      <c r="K3036" s="71">
        <v>167499.99999999936</v>
      </c>
      <c r="L3036" s="6" t="s">
        <v>526</v>
      </c>
      <c r="M3036" s="6" t="s">
        <v>505</v>
      </c>
      <c r="N3036" s="6">
        <v>0</v>
      </c>
      <c r="O3036" s="6"/>
      <c r="P3036" s="6"/>
    </row>
    <row r="3037" spans="1:16" ht="15.75" customHeight="1" x14ac:dyDescent="0.3">
      <c r="A3037" s="49">
        <v>3034</v>
      </c>
      <c r="B3037" s="75" t="s">
        <v>474</v>
      </c>
      <c r="C3037" s="75" t="s">
        <v>146</v>
      </c>
      <c r="D3037" s="78" t="s">
        <v>100</v>
      </c>
      <c r="E3037" s="78" t="s">
        <v>2443</v>
      </c>
      <c r="F3037" s="68">
        <v>45951</v>
      </c>
      <c r="G3037" s="69" t="s">
        <v>451</v>
      </c>
      <c r="H3037" s="70">
        <v>1</v>
      </c>
      <c r="I3037" s="70"/>
      <c r="J3037" s="70"/>
      <c r="K3037" s="71">
        <v>175000.00000000032</v>
      </c>
      <c r="L3037" s="6" t="s">
        <v>576</v>
      </c>
      <c r="M3037" s="6" t="s">
        <v>593</v>
      </c>
      <c r="N3037" s="6">
        <v>0</v>
      </c>
      <c r="O3037" s="6"/>
      <c r="P3037" s="6"/>
    </row>
    <row r="3038" spans="1:16" ht="15.75" customHeight="1" x14ac:dyDescent="0.3">
      <c r="A3038" s="49">
        <v>3035</v>
      </c>
      <c r="B3038" s="75" t="s">
        <v>501</v>
      </c>
      <c r="C3038" s="75" t="s">
        <v>117</v>
      </c>
      <c r="D3038" s="78" t="s">
        <v>102</v>
      </c>
      <c r="E3038" s="78" t="s">
        <v>2444</v>
      </c>
      <c r="F3038" s="68">
        <v>45951</v>
      </c>
      <c r="G3038" s="69" t="s">
        <v>415</v>
      </c>
      <c r="H3038" s="70">
        <v>3</v>
      </c>
      <c r="I3038" s="70"/>
      <c r="J3038" s="70"/>
      <c r="K3038" s="71">
        <v>149999.99999999985</v>
      </c>
      <c r="L3038" s="6" t="s">
        <v>526</v>
      </c>
      <c r="M3038" s="6" t="s">
        <v>505</v>
      </c>
      <c r="N3038" s="6">
        <v>0</v>
      </c>
      <c r="O3038" s="6"/>
      <c r="P3038" s="6"/>
    </row>
    <row r="3039" spans="1:16" ht="15.75" customHeight="1" x14ac:dyDescent="0.3">
      <c r="A3039" s="49">
        <v>3036</v>
      </c>
      <c r="B3039" s="75" t="s">
        <v>501</v>
      </c>
      <c r="C3039" s="75" t="s">
        <v>128</v>
      </c>
      <c r="D3039" s="78" t="s">
        <v>102</v>
      </c>
      <c r="E3039" s="78" t="s">
        <v>2445</v>
      </c>
      <c r="F3039" s="68">
        <v>45951</v>
      </c>
      <c r="G3039" s="69" t="s">
        <v>415</v>
      </c>
      <c r="H3039" s="70">
        <v>3</v>
      </c>
      <c r="I3039" s="70"/>
      <c r="J3039" s="70"/>
      <c r="K3039" s="71">
        <v>119999.99999999988</v>
      </c>
      <c r="L3039" s="6" t="s">
        <v>526</v>
      </c>
      <c r="M3039" s="6" t="s">
        <v>736</v>
      </c>
      <c r="N3039" s="6">
        <v>1</v>
      </c>
      <c r="O3039" s="6"/>
      <c r="P3039" s="6"/>
    </row>
    <row r="3040" spans="1:16" ht="15.75" customHeight="1" x14ac:dyDescent="0.3">
      <c r="A3040" s="49">
        <v>3037</v>
      </c>
      <c r="B3040" s="75" t="s">
        <v>497</v>
      </c>
      <c r="C3040" s="75" t="s">
        <v>25</v>
      </c>
      <c r="D3040" s="78" t="s">
        <v>26</v>
      </c>
      <c r="E3040" s="78" t="s">
        <v>2446</v>
      </c>
      <c r="F3040" s="68">
        <v>45952</v>
      </c>
      <c r="G3040" s="69" t="s">
        <v>2432</v>
      </c>
      <c r="H3040" s="70">
        <v>1</v>
      </c>
      <c r="I3040" s="70"/>
      <c r="J3040" s="70"/>
      <c r="K3040" s="71">
        <v>64687.500000000182</v>
      </c>
      <c r="L3040" s="6" t="s">
        <v>509</v>
      </c>
      <c r="M3040" s="6" t="s">
        <v>1677</v>
      </c>
      <c r="N3040" s="6">
        <v>1</v>
      </c>
      <c r="O3040" s="6"/>
      <c r="P3040" s="6"/>
    </row>
    <row r="3041" spans="1:16" ht="15.75" customHeight="1" x14ac:dyDescent="0.3">
      <c r="A3041" s="49">
        <v>3038</v>
      </c>
      <c r="B3041" s="75" t="s">
        <v>501</v>
      </c>
      <c r="C3041" s="75" t="s">
        <v>88</v>
      </c>
      <c r="D3041" s="78" t="s">
        <v>79</v>
      </c>
      <c r="E3041" s="78" t="s">
        <v>2447</v>
      </c>
      <c r="F3041" s="68">
        <v>45952</v>
      </c>
      <c r="G3041" s="69" t="s">
        <v>433</v>
      </c>
      <c r="H3041" s="70">
        <v>2</v>
      </c>
      <c r="I3041" s="70"/>
      <c r="J3041" s="70"/>
      <c r="K3041" s="71">
        <v>13333.333333333319</v>
      </c>
      <c r="L3041" s="6" t="s">
        <v>543</v>
      </c>
      <c r="M3041" s="6" t="s">
        <v>517</v>
      </c>
      <c r="N3041" s="6">
        <v>0</v>
      </c>
      <c r="O3041" s="6"/>
      <c r="P3041" s="6"/>
    </row>
    <row r="3042" spans="1:16" ht="15.75" customHeight="1" x14ac:dyDescent="0.3">
      <c r="A3042" s="49">
        <v>3039</v>
      </c>
      <c r="B3042" s="75" t="s">
        <v>501</v>
      </c>
      <c r="C3042" s="75" t="s">
        <v>138</v>
      </c>
      <c r="D3042" s="78" t="s">
        <v>100</v>
      </c>
      <c r="E3042" s="78" t="s">
        <v>2448</v>
      </c>
      <c r="F3042" s="68">
        <v>45952</v>
      </c>
      <c r="G3042" s="69" t="s">
        <v>415</v>
      </c>
      <c r="H3042" s="70">
        <v>3</v>
      </c>
      <c r="I3042" s="70"/>
      <c r="J3042" s="70"/>
      <c r="K3042" s="71">
        <v>179999.99999999983</v>
      </c>
      <c r="L3042" s="6" t="s">
        <v>1313</v>
      </c>
      <c r="M3042" s="6" t="s">
        <v>2235</v>
      </c>
      <c r="N3042" s="6">
        <v>8</v>
      </c>
      <c r="O3042" s="6"/>
      <c r="P3042" s="6"/>
    </row>
    <row r="3043" spans="1:16" ht="15.75" customHeight="1" x14ac:dyDescent="0.3">
      <c r="A3043" s="49">
        <v>3040</v>
      </c>
      <c r="B3043" s="75" t="s">
        <v>499</v>
      </c>
      <c r="C3043" s="75" t="s">
        <v>234</v>
      </c>
      <c r="D3043" s="78" t="s">
        <v>26</v>
      </c>
      <c r="E3043" s="78" t="s">
        <v>2449</v>
      </c>
      <c r="F3043" s="68">
        <v>45952</v>
      </c>
      <c r="G3043" s="69" t="s">
        <v>1423</v>
      </c>
      <c r="H3043" s="70">
        <v>4</v>
      </c>
      <c r="I3043" s="70"/>
      <c r="J3043" s="70"/>
      <c r="K3043" s="71">
        <v>119999.99999999988</v>
      </c>
      <c r="L3043" s="6" t="s">
        <v>513</v>
      </c>
      <c r="M3043" s="6" t="s">
        <v>580</v>
      </c>
      <c r="N3043" s="6">
        <v>1</v>
      </c>
      <c r="O3043" s="6"/>
      <c r="P3043" s="6"/>
    </row>
    <row r="3044" spans="1:16" ht="15.75" customHeight="1" x14ac:dyDescent="0.3">
      <c r="A3044" s="49">
        <v>3041</v>
      </c>
      <c r="B3044" s="75" t="s">
        <v>499</v>
      </c>
      <c r="C3044" s="75" t="s">
        <v>234</v>
      </c>
      <c r="D3044" s="78" t="s">
        <v>26</v>
      </c>
      <c r="E3044" s="78" t="s">
        <v>2449</v>
      </c>
      <c r="F3044" s="68">
        <v>45952</v>
      </c>
      <c r="G3044" s="69" t="s">
        <v>1446</v>
      </c>
      <c r="H3044" s="70">
        <v>1</v>
      </c>
      <c r="I3044" s="70"/>
      <c r="J3044" s="70"/>
      <c r="K3044" s="71">
        <v>29999.999999999971</v>
      </c>
      <c r="L3044" s="6" t="s">
        <v>513</v>
      </c>
      <c r="M3044" s="6" t="s">
        <v>580</v>
      </c>
      <c r="N3044" s="6">
        <v>0</v>
      </c>
      <c r="O3044" s="6"/>
      <c r="P3044" s="6"/>
    </row>
    <row r="3045" spans="1:16" ht="15.75" customHeight="1" x14ac:dyDescent="0.3">
      <c r="A3045" s="49">
        <v>3042</v>
      </c>
      <c r="B3045" s="75" t="s">
        <v>499</v>
      </c>
      <c r="C3045" s="75" t="s">
        <v>231</v>
      </c>
      <c r="D3045" s="78" t="s">
        <v>100</v>
      </c>
      <c r="E3045" s="78" t="s">
        <v>348</v>
      </c>
      <c r="F3045" s="68">
        <v>45952</v>
      </c>
      <c r="G3045" s="69" t="s">
        <v>1198</v>
      </c>
      <c r="H3045" s="70">
        <v>4</v>
      </c>
      <c r="I3045" s="70"/>
      <c r="J3045" s="70"/>
      <c r="K3045" s="71">
        <v>319999.99999999971</v>
      </c>
      <c r="L3045" s="6" t="s">
        <v>513</v>
      </c>
      <c r="M3045" s="6" t="s">
        <v>505</v>
      </c>
      <c r="N3045" s="6">
        <v>1</v>
      </c>
      <c r="O3045" s="6"/>
      <c r="P3045" s="6"/>
    </row>
    <row r="3046" spans="1:16" ht="15.75" customHeight="1" x14ac:dyDescent="0.3">
      <c r="A3046" s="49">
        <v>3043</v>
      </c>
      <c r="B3046" s="75" t="s">
        <v>499</v>
      </c>
      <c r="C3046" s="75" t="s">
        <v>86</v>
      </c>
      <c r="D3046" s="78" t="s">
        <v>79</v>
      </c>
      <c r="E3046" s="78" t="s">
        <v>2450</v>
      </c>
      <c r="F3046" s="68">
        <v>45952</v>
      </c>
      <c r="G3046" s="69" t="s">
        <v>433</v>
      </c>
      <c r="H3046" s="70">
        <v>1</v>
      </c>
      <c r="I3046" s="70"/>
      <c r="J3046" s="70"/>
      <c r="K3046" s="71">
        <v>6666.6666666666597</v>
      </c>
      <c r="L3046" s="6" t="s">
        <v>516</v>
      </c>
      <c r="M3046" s="6" t="s">
        <v>640</v>
      </c>
      <c r="N3046" s="6">
        <v>0</v>
      </c>
      <c r="O3046" s="6"/>
      <c r="P3046" s="6"/>
    </row>
    <row r="3047" spans="1:16" ht="15.75" customHeight="1" x14ac:dyDescent="0.3">
      <c r="A3047" s="49">
        <v>3044</v>
      </c>
      <c r="B3047" s="75" t="s">
        <v>459</v>
      </c>
      <c r="C3047" s="75" t="s">
        <v>25</v>
      </c>
      <c r="D3047" s="78" t="s">
        <v>26</v>
      </c>
      <c r="E3047" s="78" t="s">
        <v>2451</v>
      </c>
      <c r="F3047" s="68">
        <v>45952</v>
      </c>
      <c r="G3047" s="69" t="s">
        <v>2432</v>
      </c>
      <c r="H3047" s="70">
        <v>1</v>
      </c>
      <c r="I3047" s="70"/>
      <c r="J3047" s="70"/>
      <c r="K3047" s="71">
        <v>63750.00000000024</v>
      </c>
      <c r="L3047" s="6" t="s">
        <v>516</v>
      </c>
      <c r="M3047" s="6" t="s">
        <v>505</v>
      </c>
      <c r="N3047" s="6">
        <v>3</v>
      </c>
      <c r="O3047" s="6"/>
      <c r="P3047" s="6"/>
    </row>
    <row r="3048" spans="1:16" ht="15.75" customHeight="1" x14ac:dyDescent="0.3">
      <c r="A3048" s="49">
        <v>3045</v>
      </c>
      <c r="B3048" s="75" t="s">
        <v>459</v>
      </c>
      <c r="C3048" s="75" t="s">
        <v>213</v>
      </c>
      <c r="D3048" s="78" t="s">
        <v>102</v>
      </c>
      <c r="E3048" s="78" t="s">
        <v>2452</v>
      </c>
      <c r="F3048" s="68">
        <v>45952</v>
      </c>
      <c r="G3048" s="69" t="s">
        <v>466</v>
      </c>
      <c r="H3048" s="70">
        <v>2</v>
      </c>
      <c r="I3048" s="70"/>
      <c r="J3048" s="70"/>
      <c r="K3048" s="71">
        <v>85000.00000000032</v>
      </c>
      <c r="L3048" s="6" t="s">
        <v>516</v>
      </c>
      <c r="M3048" s="6" t="s">
        <v>505</v>
      </c>
      <c r="N3048" s="6">
        <v>1</v>
      </c>
      <c r="O3048" s="6"/>
      <c r="P3048" s="6"/>
    </row>
    <row r="3049" spans="1:16" ht="15.75" customHeight="1" x14ac:dyDescent="0.3">
      <c r="A3049" s="49">
        <v>3046</v>
      </c>
      <c r="B3049" s="75" t="s">
        <v>459</v>
      </c>
      <c r="C3049" s="75" t="s">
        <v>25</v>
      </c>
      <c r="D3049" s="78" t="s">
        <v>26</v>
      </c>
      <c r="E3049" s="78" t="s">
        <v>2453</v>
      </c>
      <c r="F3049" s="68">
        <v>45951</v>
      </c>
      <c r="G3049" s="69" t="s">
        <v>2432</v>
      </c>
      <c r="H3049" s="70">
        <v>0.5</v>
      </c>
      <c r="I3049" s="70"/>
      <c r="J3049" s="70"/>
      <c r="K3049" s="71">
        <v>31875.00000000012</v>
      </c>
      <c r="L3049" s="6" t="s">
        <v>516</v>
      </c>
      <c r="M3049" s="6" t="s">
        <v>1334</v>
      </c>
      <c r="N3049" s="6">
        <v>1</v>
      </c>
      <c r="O3049" s="6"/>
      <c r="P3049" s="6"/>
    </row>
    <row r="3050" spans="1:16" ht="15.75" customHeight="1" x14ac:dyDescent="0.3">
      <c r="A3050" s="49">
        <v>3047</v>
      </c>
      <c r="B3050" s="75" t="s">
        <v>482</v>
      </c>
      <c r="C3050" s="75" t="s">
        <v>146</v>
      </c>
      <c r="D3050" s="78" t="s">
        <v>100</v>
      </c>
      <c r="E3050" s="78" t="s">
        <v>2454</v>
      </c>
      <c r="F3050" s="68">
        <v>45951</v>
      </c>
      <c r="G3050" s="69" t="s">
        <v>451</v>
      </c>
      <c r="H3050" s="70">
        <v>3</v>
      </c>
      <c r="I3050" s="70"/>
      <c r="J3050" s="70"/>
      <c r="K3050" s="71">
        <v>502499.99999999808</v>
      </c>
      <c r="L3050" s="6" t="s">
        <v>576</v>
      </c>
      <c r="M3050" s="6" t="s">
        <v>665</v>
      </c>
      <c r="N3050" s="6">
        <v>0</v>
      </c>
      <c r="O3050" s="6"/>
      <c r="P3050" s="6"/>
    </row>
    <row r="3051" spans="1:16" ht="15.75" customHeight="1" x14ac:dyDescent="0.3">
      <c r="A3051" s="49">
        <v>3048</v>
      </c>
      <c r="B3051" s="75" t="s">
        <v>482</v>
      </c>
      <c r="C3051" s="75" t="s">
        <v>164</v>
      </c>
      <c r="D3051" s="78" t="s">
        <v>100</v>
      </c>
      <c r="E3051" s="78" t="s">
        <v>2455</v>
      </c>
      <c r="F3051" s="68">
        <v>45951</v>
      </c>
      <c r="G3051" s="69" t="s">
        <v>415</v>
      </c>
      <c r="H3051" s="70">
        <v>1.5</v>
      </c>
      <c r="I3051" s="70"/>
      <c r="J3051" s="70"/>
      <c r="K3051" s="71">
        <v>753749.99999999709</v>
      </c>
      <c r="L3051" s="6" t="s">
        <v>530</v>
      </c>
      <c r="M3051" s="6" t="s">
        <v>665</v>
      </c>
      <c r="N3051" s="6">
        <v>0</v>
      </c>
      <c r="O3051" s="6"/>
      <c r="P3051" s="6"/>
    </row>
    <row r="3052" spans="1:16" ht="15.75" customHeight="1" x14ac:dyDescent="0.3">
      <c r="A3052" s="49">
        <v>3049</v>
      </c>
      <c r="B3052" s="75" t="s">
        <v>501</v>
      </c>
      <c r="C3052" s="75" t="s">
        <v>234</v>
      </c>
      <c r="D3052" s="78" t="s">
        <v>26</v>
      </c>
      <c r="E3052" s="78" t="s">
        <v>2456</v>
      </c>
      <c r="F3052" s="68">
        <v>45952</v>
      </c>
      <c r="G3052" s="69" t="s">
        <v>662</v>
      </c>
      <c r="H3052" s="70">
        <v>3</v>
      </c>
      <c r="I3052" s="70"/>
      <c r="J3052" s="70"/>
      <c r="K3052" s="71">
        <v>239999.99999999977</v>
      </c>
      <c r="L3052" s="6" t="s">
        <v>558</v>
      </c>
      <c r="M3052" s="6" t="s">
        <v>514</v>
      </c>
      <c r="N3052" s="6">
        <v>10</v>
      </c>
      <c r="O3052" s="6"/>
      <c r="P3052" s="6"/>
    </row>
    <row r="3053" spans="1:16" ht="15.75" customHeight="1" x14ac:dyDescent="0.3">
      <c r="A3053" s="49">
        <v>3050</v>
      </c>
      <c r="B3053" s="75" t="s">
        <v>444</v>
      </c>
      <c r="C3053" s="75" t="s">
        <v>233</v>
      </c>
      <c r="D3053" s="78" t="s">
        <v>26</v>
      </c>
      <c r="E3053" s="78" t="s">
        <v>2457</v>
      </c>
      <c r="F3053" s="68">
        <v>45952</v>
      </c>
      <c r="G3053" s="69" t="s">
        <v>664</v>
      </c>
      <c r="H3053" s="70">
        <v>3</v>
      </c>
      <c r="I3053" s="70"/>
      <c r="J3053" s="70"/>
      <c r="K3053" s="71">
        <v>129375.00000000036</v>
      </c>
      <c r="L3053" s="6" t="s">
        <v>545</v>
      </c>
      <c r="M3053" s="6" t="s">
        <v>514</v>
      </c>
      <c r="N3053" s="6">
        <v>3</v>
      </c>
      <c r="O3053" s="6"/>
      <c r="P3053" s="6"/>
    </row>
    <row r="3054" spans="1:16" ht="15.75" customHeight="1" x14ac:dyDescent="0.3">
      <c r="A3054" s="49">
        <v>3051</v>
      </c>
      <c r="B3054" s="75" t="s">
        <v>444</v>
      </c>
      <c r="C3054" s="75" t="s">
        <v>32</v>
      </c>
      <c r="D3054" s="78" t="s">
        <v>26</v>
      </c>
      <c r="E3054" s="78" t="s">
        <v>2458</v>
      </c>
      <c r="F3054" s="68">
        <v>45952</v>
      </c>
      <c r="G3054" s="69" t="s">
        <v>1440</v>
      </c>
      <c r="H3054" s="70">
        <v>2.5</v>
      </c>
      <c r="I3054" s="70"/>
      <c r="J3054" s="70"/>
      <c r="K3054" s="71">
        <v>404296.87500000111</v>
      </c>
      <c r="L3054" s="6" t="s">
        <v>696</v>
      </c>
      <c r="M3054" s="6" t="s">
        <v>505</v>
      </c>
      <c r="N3054" s="6">
        <v>3</v>
      </c>
      <c r="O3054" s="6"/>
      <c r="P3054" s="6"/>
    </row>
    <row r="3055" spans="1:16" ht="15.75" customHeight="1" x14ac:dyDescent="0.3">
      <c r="A3055" s="49">
        <v>3052</v>
      </c>
      <c r="B3055" s="75" t="s">
        <v>413</v>
      </c>
      <c r="C3055" s="75" t="s">
        <v>25</v>
      </c>
      <c r="D3055" s="78" t="s">
        <v>26</v>
      </c>
      <c r="E3055" s="78" t="s">
        <v>2459</v>
      </c>
      <c r="F3055" s="68">
        <v>45952</v>
      </c>
      <c r="G3055" s="69" t="s">
        <v>2432</v>
      </c>
      <c r="H3055" s="70">
        <v>1</v>
      </c>
      <c r="I3055" s="70"/>
      <c r="J3055" s="70"/>
      <c r="K3055" s="71">
        <v>61874.999999999818</v>
      </c>
      <c r="L3055" s="6" t="s">
        <v>509</v>
      </c>
      <c r="M3055" s="6" t="s">
        <v>1677</v>
      </c>
      <c r="N3055" s="6">
        <v>1</v>
      </c>
      <c r="O3055" s="6"/>
      <c r="P3055" s="6"/>
    </row>
    <row r="3056" spans="1:16" ht="15.75" customHeight="1" x14ac:dyDescent="0.3">
      <c r="A3056" s="49">
        <v>3053</v>
      </c>
      <c r="B3056" s="75" t="s">
        <v>413</v>
      </c>
      <c r="C3056" s="75" t="s">
        <v>25</v>
      </c>
      <c r="D3056" s="78" t="s">
        <v>26</v>
      </c>
      <c r="E3056" s="78" t="s">
        <v>2459</v>
      </c>
      <c r="F3056" s="68">
        <v>45952</v>
      </c>
      <c r="G3056" s="69" t="s">
        <v>2416</v>
      </c>
      <c r="H3056" s="70">
        <v>1</v>
      </c>
      <c r="I3056" s="70"/>
      <c r="J3056" s="70"/>
      <c r="K3056" s="71">
        <v>61874.999999999818</v>
      </c>
      <c r="L3056" s="6" t="s">
        <v>509</v>
      </c>
      <c r="M3056" s="6" t="s">
        <v>1677</v>
      </c>
      <c r="N3056" s="6">
        <v>1</v>
      </c>
      <c r="O3056" s="6"/>
      <c r="P3056" s="6"/>
    </row>
    <row r="3057" spans="1:16" ht="15.75" customHeight="1" x14ac:dyDescent="0.3">
      <c r="A3057" s="49">
        <v>3054</v>
      </c>
      <c r="B3057" s="75" t="s">
        <v>413</v>
      </c>
      <c r="C3057" s="75" t="s">
        <v>25</v>
      </c>
      <c r="D3057" s="78" t="s">
        <v>26</v>
      </c>
      <c r="E3057" s="78" t="s">
        <v>2459</v>
      </c>
      <c r="F3057" s="68">
        <v>45952</v>
      </c>
      <c r="G3057" s="69" t="s">
        <v>2433</v>
      </c>
      <c r="H3057" s="70">
        <v>0.5</v>
      </c>
      <c r="I3057" s="70"/>
      <c r="J3057" s="70"/>
      <c r="K3057" s="71">
        <v>30937.499999999909</v>
      </c>
      <c r="L3057" s="6" t="s">
        <v>509</v>
      </c>
      <c r="M3057" s="6" t="s">
        <v>1677</v>
      </c>
      <c r="N3057" s="6">
        <v>1</v>
      </c>
      <c r="O3057" s="6"/>
      <c r="P3057" s="6"/>
    </row>
    <row r="3058" spans="1:16" ht="15.75" customHeight="1" x14ac:dyDescent="0.3">
      <c r="A3058" s="49">
        <v>3055</v>
      </c>
      <c r="B3058" s="75" t="s">
        <v>413</v>
      </c>
      <c r="C3058" s="75" t="s">
        <v>32</v>
      </c>
      <c r="D3058" s="78" t="s">
        <v>26</v>
      </c>
      <c r="E3058" s="78" t="s">
        <v>2460</v>
      </c>
      <c r="F3058" s="68">
        <v>45952</v>
      </c>
      <c r="G3058" s="69" t="s">
        <v>1440</v>
      </c>
      <c r="H3058" s="70">
        <v>0.5</v>
      </c>
      <c r="I3058" s="70"/>
      <c r="J3058" s="70"/>
      <c r="K3058" s="71">
        <v>77343.749999999782</v>
      </c>
      <c r="L3058" s="6" t="s">
        <v>696</v>
      </c>
      <c r="M3058" s="6" t="s">
        <v>505</v>
      </c>
      <c r="N3058" s="6">
        <v>1</v>
      </c>
      <c r="O3058" s="6"/>
      <c r="P3058" s="6"/>
    </row>
    <row r="3059" spans="1:16" ht="15.75" customHeight="1" x14ac:dyDescent="0.3">
      <c r="A3059" s="49">
        <v>3056</v>
      </c>
      <c r="B3059" s="75" t="s">
        <v>463</v>
      </c>
      <c r="C3059" s="75" t="s">
        <v>127</v>
      </c>
      <c r="D3059" s="78" t="s">
        <v>102</v>
      </c>
      <c r="E3059" s="78" t="s">
        <v>2461</v>
      </c>
      <c r="F3059" s="68">
        <v>45952</v>
      </c>
      <c r="G3059" s="69" t="s">
        <v>415</v>
      </c>
      <c r="H3059" s="70">
        <v>4</v>
      </c>
      <c r="I3059" s="70"/>
      <c r="J3059" s="70"/>
      <c r="K3059" s="71">
        <v>167499.99999999936</v>
      </c>
      <c r="L3059" s="6" t="s">
        <v>526</v>
      </c>
      <c r="M3059" s="6" t="s">
        <v>1677</v>
      </c>
      <c r="N3059" s="6">
        <v>1</v>
      </c>
      <c r="O3059" s="6"/>
      <c r="P3059" s="6"/>
    </row>
    <row r="3060" spans="1:16" ht="15.75" customHeight="1" x14ac:dyDescent="0.3">
      <c r="A3060" s="49">
        <v>3057</v>
      </c>
      <c r="B3060" s="75" t="s">
        <v>463</v>
      </c>
      <c r="C3060" s="75" t="s">
        <v>128</v>
      </c>
      <c r="D3060" s="78" t="s">
        <v>102</v>
      </c>
      <c r="E3060" s="78" t="s">
        <v>2462</v>
      </c>
      <c r="F3060" s="68">
        <v>45952</v>
      </c>
      <c r="G3060" s="69" t="s">
        <v>415</v>
      </c>
      <c r="H3060" s="70">
        <v>8</v>
      </c>
      <c r="I3060" s="70"/>
      <c r="J3060" s="70"/>
      <c r="K3060" s="71">
        <v>334999.99999999872</v>
      </c>
      <c r="L3060" s="6" t="s">
        <v>526</v>
      </c>
      <c r="M3060" s="6" t="s">
        <v>1677</v>
      </c>
      <c r="N3060" s="6">
        <v>0</v>
      </c>
      <c r="O3060" s="6"/>
      <c r="P3060" s="6"/>
    </row>
    <row r="3061" spans="1:16" ht="15.75" customHeight="1" x14ac:dyDescent="0.3">
      <c r="A3061" s="49">
        <v>3058</v>
      </c>
      <c r="B3061" s="75" t="s">
        <v>430</v>
      </c>
      <c r="C3061" s="75" t="s">
        <v>84</v>
      </c>
      <c r="D3061" s="78" t="s">
        <v>79</v>
      </c>
      <c r="E3061" s="78" t="s">
        <v>2463</v>
      </c>
      <c r="F3061" s="68">
        <v>45952</v>
      </c>
      <c r="G3061" s="69" t="s">
        <v>443</v>
      </c>
      <c r="H3061" s="70">
        <v>9</v>
      </c>
      <c r="I3061" s="70"/>
      <c r="J3061" s="70"/>
      <c r="K3061" s="71">
        <v>40687.500000000044</v>
      </c>
      <c r="L3061" s="6" t="s">
        <v>554</v>
      </c>
      <c r="M3061" s="6" t="s">
        <v>517</v>
      </c>
      <c r="N3061" s="6">
        <v>0</v>
      </c>
      <c r="O3061" s="6"/>
      <c r="P3061" s="6"/>
    </row>
    <row r="3062" spans="1:16" ht="15.75" customHeight="1" x14ac:dyDescent="0.3">
      <c r="A3062" s="49">
        <v>3059</v>
      </c>
      <c r="B3062" s="75" t="s">
        <v>430</v>
      </c>
      <c r="C3062" s="75" t="s">
        <v>88</v>
      </c>
      <c r="D3062" s="78" t="s">
        <v>79</v>
      </c>
      <c r="E3062" s="78" t="s">
        <v>2464</v>
      </c>
      <c r="F3062" s="68">
        <v>45952</v>
      </c>
      <c r="G3062" s="69" t="s">
        <v>433</v>
      </c>
      <c r="H3062" s="70">
        <v>3</v>
      </c>
      <c r="I3062" s="70"/>
      <c r="J3062" s="70"/>
      <c r="K3062" s="71">
        <v>19375.000000000018</v>
      </c>
      <c r="L3062" s="6" t="s">
        <v>554</v>
      </c>
      <c r="M3062" s="6" t="s">
        <v>517</v>
      </c>
      <c r="N3062" s="6">
        <v>0</v>
      </c>
      <c r="O3062" s="6"/>
      <c r="P3062" s="6"/>
    </row>
    <row r="3063" spans="1:16" ht="15.75" customHeight="1" x14ac:dyDescent="0.3">
      <c r="A3063" s="49">
        <v>3060</v>
      </c>
      <c r="B3063" s="75" t="s">
        <v>430</v>
      </c>
      <c r="C3063" s="75" t="s">
        <v>126</v>
      </c>
      <c r="D3063" s="78" t="s">
        <v>102</v>
      </c>
      <c r="E3063" s="78" t="s">
        <v>2465</v>
      </c>
      <c r="F3063" s="68">
        <v>45952</v>
      </c>
      <c r="G3063" s="69" t="s">
        <v>415</v>
      </c>
      <c r="H3063" s="70">
        <v>4</v>
      </c>
      <c r="I3063" s="70"/>
      <c r="J3063" s="70"/>
      <c r="K3063" s="71">
        <v>83011.111111111197</v>
      </c>
      <c r="L3063" s="6" t="s">
        <v>696</v>
      </c>
      <c r="M3063" s="6" t="s">
        <v>1677</v>
      </c>
      <c r="N3063" s="6">
        <v>1</v>
      </c>
      <c r="O3063" s="6"/>
      <c r="P3063" s="6"/>
    </row>
    <row r="3064" spans="1:16" ht="15.75" customHeight="1" x14ac:dyDescent="0.3">
      <c r="A3064" s="49">
        <v>3061</v>
      </c>
      <c r="B3064" s="75" t="s">
        <v>430</v>
      </c>
      <c r="C3064" s="75" t="s">
        <v>233</v>
      </c>
      <c r="D3064" s="78" t="s">
        <v>26</v>
      </c>
      <c r="E3064" s="78" t="s">
        <v>247</v>
      </c>
      <c r="F3064" s="68">
        <v>45952</v>
      </c>
      <c r="G3064" s="69" t="s">
        <v>1411</v>
      </c>
      <c r="H3064" s="70">
        <v>7</v>
      </c>
      <c r="I3064" s="70"/>
      <c r="J3064" s="70"/>
      <c r="K3064" s="71">
        <v>203437.5000000002</v>
      </c>
      <c r="L3064" s="6" t="s">
        <v>513</v>
      </c>
      <c r="M3064" s="6" t="s">
        <v>580</v>
      </c>
      <c r="N3064" s="6">
        <v>6</v>
      </c>
      <c r="O3064" s="6"/>
      <c r="P3064" s="6"/>
    </row>
    <row r="3065" spans="1:16" ht="15.75" customHeight="1" x14ac:dyDescent="0.3">
      <c r="A3065" s="49">
        <v>3062</v>
      </c>
      <c r="B3065" s="75" t="s">
        <v>463</v>
      </c>
      <c r="C3065" s="75" t="s">
        <v>128</v>
      </c>
      <c r="D3065" s="78" t="s">
        <v>102</v>
      </c>
      <c r="E3065" s="78" t="s">
        <v>2466</v>
      </c>
      <c r="F3065" s="68">
        <v>45953</v>
      </c>
      <c r="G3065" s="69" t="s">
        <v>415</v>
      </c>
      <c r="H3065" s="70">
        <v>8</v>
      </c>
      <c r="I3065" s="70"/>
      <c r="J3065" s="70"/>
      <c r="K3065" s="71">
        <v>334999.99999999872</v>
      </c>
      <c r="L3065" s="6" t="s">
        <v>526</v>
      </c>
      <c r="M3065" s="6" t="s">
        <v>1677</v>
      </c>
      <c r="N3065" s="6">
        <v>1</v>
      </c>
      <c r="O3065" s="6"/>
      <c r="P3065" s="6"/>
    </row>
    <row r="3066" spans="1:16" ht="15.75" customHeight="1" x14ac:dyDescent="0.3">
      <c r="A3066" s="49">
        <v>3063</v>
      </c>
      <c r="B3066" s="75" t="s">
        <v>501</v>
      </c>
      <c r="C3066" s="75" t="s">
        <v>138</v>
      </c>
      <c r="D3066" s="78" t="s">
        <v>100</v>
      </c>
      <c r="E3066" s="78" t="s">
        <v>2467</v>
      </c>
      <c r="F3066" s="68">
        <v>45953</v>
      </c>
      <c r="G3066" s="69" t="s">
        <v>415</v>
      </c>
      <c r="H3066" s="70">
        <v>0.5</v>
      </c>
      <c r="I3066" s="70"/>
      <c r="J3066" s="70"/>
      <c r="K3066" s="71">
        <v>29999.999999999971</v>
      </c>
      <c r="L3066" s="6" t="s">
        <v>543</v>
      </c>
      <c r="M3066" s="6" t="s">
        <v>517</v>
      </c>
      <c r="N3066" s="6">
        <v>0</v>
      </c>
      <c r="O3066" s="6"/>
      <c r="P3066" s="6"/>
    </row>
    <row r="3067" spans="1:16" ht="15.75" customHeight="1" x14ac:dyDescent="0.3">
      <c r="A3067" s="49">
        <v>3064</v>
      </c>
      <c r="B3067" s="75" t="s">
        <v>501</v>
      </c>
      <c r="C3067" s="75" t="s">
        <v>234</v>
      </c>
      <c r="D3067" s="78" t="s">
        <v>26</v>
      </c>
      <c r="E3067" s="78" t="s">
        <v>2468</v>
      </c>
      <c r="F3067" s="68">
        <v>45953</v>
      </c>
      <c r="G3067" s="69" t="s">
        <v>664</v>
      </c>
      <c r="H3067" s="70">
        <v>2</v>
      </c>
      <c r="I3067" s="70"/>
      <c r="J3067" s="70"/>
      <c r="K3067" s="71">
        <v>79999.999999999927</v>
      </c>
      <c r="L3067" s="6" t="s">
        <v>545</v>
      </c>
      <c r="M3067" s="6" t="s">
        <v>2235</v>
      </c>
      <c r="N3067" s="6">
        <v>6</v>
      </c>
      <c r="O3067" s="6"/>
      <c r="P3067" s="6"/>
    </row>
    <row r="3068" spans="1:16" ht="15.75" customHeight="1" x14ac:dyDescent="0.3">
      <c r="A3068" s="49">
        <v>3065</v>
      </c>
      <c r="B3068" s="75" t="s">
        <v>501</v>
      </c>
      <c r="C3068" s="75" t="s">
        <v>127</v>
      </c>
      <c r="D3068" s="78" t="s">
        <v>102</v>
      </c>
      <c r="E3068" s="78" t="s">
        <v>2469</v>
      </c>
      <c r="F3068" s="68">
        <v>45953</v>
      </c>
      <c r="G3068" s="69" t="s">
        <v>415</v>
      </c>
      <c r="H3068" s="70">
        <v>9</v>
      </c>
      <c r="I3068" s="70"/>
      <c r="J3068" s="70"/>
      <c r="K3068" s="71">
        <v>359999.99999999965</v>
      </c>
      <c r="L3068" s="6" t="s">
        <v>526</v>
      </c>
      <c r="M3068" s="6" t="s">
        <v>736</v>
      </c>
      <c r="N3068" s="6">
        <v>0</v>
      </c>
      <c r="O3068" s="6"/>
      <c r="P3068" s="6"/>
    </row>
    <row r="3069" spans="1:16" ht="15.75" customHeight="1" x14ac:dyDescent="0.3">
      <c r="A3069" s="49">
        <v>3066</v>
      </c>
      <c r="B3069" s="75" t="s">
        <v>459</v>
      </c>
      <c r="C3069" s="75" t="s">
        <v>25</v>
      </c>
      <c r="D3069" s="78" t="s">
        <v>26</v>
      </c>
      <c r="E3069" s="78" t="s">
        <v>2470</v>
      </c>
      <c r="F3069" s="68">
        <v>45953</v>
      </c>
      <c r="G3069" s="69" t="s">
        <v>2416</v>
      </c>
      <c r="H3069" s="70">
        <v>0.7</v>
      </c>
      <c r="I3069" s="70"/>
      <c r="J3069" s="70"/>
      <c r="K3069" s="71">
        <v>44625.00000000016</v>
      </c>
      <c r="L3069" s="6" t="s">
        <v>509</v>
      </c>
      <c r="M3069" s="6" t="s">
        <v>1334</v>
      </c>
      <c r="N3069" s="6">
        <v>1</v>
      </c>
      <c r="O3069" s="6"/>
      <c r="P3069" s="6"/>
    </row>
    <row r="3070" spans="1:16" ht="15.75" customHeight="1" x14ac:dyDescent="0.3">
      <c r="A3070" s="49">
        <v>3067</v>
      </c>
      <c r="B3070" s="75" t="s">
        <v>499</v>
      </c>
      <c r="C3070" s="75" t="s">
        <v>234</v>
      </c>
      <c r="D3070" s="78" t="s">
        <v>26</v>
      </c>
      <c r="E3070" s="78" t="s">
        <v>2471</v>
      </c>
      <c r="F3070" s="68">
        <v>45953</v>
      </c>
      <c r="G3070" s="69" t="s">
        <v>662</v>
      </c>
      <c r="H3070" s="70">
        <v>1</v>
      </c>
      <c r="I3070" s="70"/>
      <c r="J3070" s="70"/>
      <c r="K3070" s="71">
        <v>79999.999999999927</v>
      </c>
      <c r="L3070" s="6" t="s">
        <v>558</v>
      </c>
      <c r="M3070" s="6" t="s">
        <v>580</v>
      </c>
      <c r="N3070" s="6">
        <v>1</v>
      </c>
      <c r="O3070" s="6"/>
      <c r="P3070" s="6"/>
    </row>
    <row r="3071" spans="1:16" ht="15.75" customHeight="1" x14ac:dyDescent="0.3">
      <c r="A3071" s="49">
        <v>3068</v>
      </c>
      <c r="B3071" s="75" t="s">
        <v>499</v>
      </c>
      <c r="C3071" s="75" t="s">
        <v>108</v>
      </c>
      <c r="D3071" s="78" t="s">
        <v>102</v>
      </c>
      <c r="E3071" s="78" t="s">
        <v>2472</v>
      </c>
      <c r="F3071" s="68">
        <v>45953</v>
      </c>
      <c r="G3071" s="69" t="s">
        <v>415</v>
      </c>
      <c r="H3071" s="70">
        <v>23</v>
      </c>
      <c r="I3071" s="70"/>
      <c r="J3071" s="70"/>
      <c r="K3071" s="71">
        <v>183999.99999999983</v>
      </c>
      <c r="L3071" s="6" t="s">
        <v>507</v>
      </c>
      <c r="M3071" s="6" t="s">
        <v>505</v>
      </c>
      <c r="N3071" s="6">
        <v>1</v>
      </c>
      <c r="O3071" s="6"/>
      <c r="P3071" s="6"/>
    </row>
    <row r="3072" spans="1:16" ht="15.75" customHeight="1" x14ac:dyDescent="0.3">
      <c r="A3072" s="49">
        <v>3069</v>
      </c>
      <c r="B3072" s="75" t="s">
        <v>499</v>
      </c>
      <c r="C3072" s="75" t="s">
        <v>88</v>
      </c>
      <c r="D3072" s="78" t="s">
        <v>79</v>
      </c>
      <c r="E3072" s="78" t="s">
        <v>2473</v>
      </c>
      <c r="F3072" s="68">
        <v>45953</v>
      </c>
      <c r="G3072" s="69" t="s">
        <v>450</v>
      </c>
      <c r="H3072" s="70">
        <v>21</v>
      </c>
      <c r="I3072" s="70"/>
      <c r="J3072" s="70"/>
      <c r="K3072" s="71">
        <v>41999.999999999956</v>
      </c>
      <c r="L3072" s="6" t="s">
        <v>516</v>
      </c>
      <c r="M3072" s="6" t="s">
        <v>517</v>
      </c>
      <c r="N3072" s="6">
        <v>0</v>
      </c>
      <c r="O3072" s="6"/>
      <c r="P3072" s="6"/>
    </row>
    <row r="3073" spans="1:16" ht="15.75" customHeight="1" x14ac:dyDescent="0.3">
      <c r="A3073" s="49">
        <v>3070</v>
      </c>
      <c r="B3073" s="75" t="s">
        <v>499</v>
      </c>
      <c r="C3073" s="75" t="s">
        <v>138</v>
      </c>
      <c r="D3073" s="78" t="s">
        <v>100</v>
      </c>
      <c r="E3073" s="78" t="s">
        <v>2474</v>
      </c>
      <c r="F3073" s="68">
        <v>45953</v>
      </c>
      <c r="G3073" s="69" t="s">
        <v>415</v>
      </c>
      <c r="H3073" s="70">
        <v>3</v>
      </c>
      <c r="I3073" s="70"/>
      <c r="J3073" s="70"/>
      <c r="K3073" s="71">
        <v>179999.99999999983</v>
      </c>
      <c r="L3073" s="6" t="s">
        <v>516</v>
      </c>
      <c r="M3073" s="6" t="s">
        <v>517</v>
      </c>
      <c r="N3073" s="6">
        <v>0</v>
      </c>
      <c r="O3073" s="6"/>
      <c r="P3073" s="6"/>
    </row>
    <row r="3074" spans="1:16" ht="15.75" customHeight="1" x14ac:dyDescent="0.3">
      <c r="A3074" s="49">
        <v>3071</v>
      </c>
      <c r="B3074" s="75" t="s">
        <v>444</v>
      </c>
      <c r="C3074" s="75" t="s">
        <v>233</v>
      </c>
      <c r="D3074" s="78" t="s">
        <v>26</v>
      </c>
      <c r="E3074" s="78" t="s">
        <v>2475</v>
      </c>
      <c r="F3074" s="68">
        <v>45953</v>
      </c>
      <c r="G3074" s="69" t="s">
        <v>664</v>
      </c>
      <c r="H3074" s="70">
        <v>5</v>
      </c>
      <c r="I3074" s="70"/>
      <c r="J3074" s="70"/>
      <c r="K3074" s="71">
        <v>215625.00000000061</v>
      </c>
      <c r="L3074" s="6" t="s">
        <v>545</v>
      </c>
      <c r="M3074" s="6" t="s">
        <v>514</v>
      </c>
      <c r="N3074" s="6">
        <v>3</v>
      </c>
      <c r="O3074" s="6"/>
      <c r="P3074" s="6"/>
    </row>
    <row r="3075" spans="1:16" ht="15.75" customHeight="1" x14ac:dyDescent="0.3">
      <c r="A3075" s="49">
        <v>3072</v>
      </c>
      <c r="B3075" s="75" t="s">
        <v>444</v>
      </c>
      <c r="C3075" s="75" t="s">
        <v>104</v>
      </c>
      <c r="D3075" s="78" t="s">
        <v>102</v>
      </c>
      <c r="E3075" s="78" t="s">
        <v>2476</v>
      </c>
      <c r="F3075" s="68">
        <v>45953</v>
      </c>
      <c r="G3075" s="69" t="s">
        <v>415</v>
      </c>
      <c r="H3075" s="70">
        <v>21</v>
      </c>
      <c r="I3075" s="70"/>
      <c r="J3075" s="70"/>
      <c r="K3075" s="71">
        <v>120750.00000000033</v>
      </c>
      <c r="L3075" s="6" t="s">
        <v>696</v>
      </c>
      <c r="M3075" s="6" t="s">
        <v>505</v>
      </c>
      <c r="N3075" s="6">
        <v>1</v>
      </c>
      <c r="O3075" s="6"/>
      <c r="P3075" s="6"/>
    </row>
    <row r="3076" spans="1:16" ht="15.75" customHeight="1" x14ac:dyDescent="0.3">
      <c r="A3076" s="49">
        <v>3073</v>
      </c>
      <c r="B3076" s="75" t="s">
        <v>444</v>
      </c>
      <c r="C3076" s="75" t="s">
        <v>108</v>
      </c>
      <c r="D3076" s="78" t="s">
        <v>102</v>
      </c>
      <c r="E3076" s="78" t="s">
        <v>2477</v>
      </c>
      <c r="F3076" s="68">
        <v>45953</v>
      </c>
      <c r="G3076" s="69" t="s">
        <v>415</v>
      </c>
      <c r="H3076" s="70">
        <v>29</v>
      </c>
      <c r="I3076" s="70"/>
      <c r="J3076" s="70"/>
      <c r="K3076" s="71">
        <v>250125.0000000007</v>
      </c>
      <c r="L3076" s="6" t="s">
        <v>696</v>
      </c>
      <c r="M3076" s="6" t="s">
        <v>505</v>
      </c>
      <c r="N3076" s="6">
        <v>1</v>
      </c>
      <c r="O3076" s="6"/>
      <c r="P3076" s="6"/>
    </row>
    <row r="3077" spans="1:16" ht="15.75" customHeight="1" x14ac:dyDescent="0.3">
      <c r="A3077" s="49">
        <v>3074</v>
      </c>
      <c r="B3077" s="75" t="s">
        <v>444</v>
      </c>
      <c r="C3077" s="75" t="s">
        <v>138</v>
      </c>
      <c r="D3077" s="78" t="s">
        <v>100</v>
      </c>
      <c r="E3077" s="78" t="s">
        <v>2478</v>
      </c>
      <c r="F3077" s="68">
        <v>45953</v>
      </c>
      <c r="G3077" s="69" t="s">
        <v>415</v>
      </c>
      <c r="H3077" s="70">
        <v>6</v>
      </c>
      <c r="I3077" s="70"/>
      <c r="J3077" s="70"/>
      <c r="K3077" s="71">
        <v>388125.00000000105</v>
      </c>
      <c r="L3077" s="6" t="s">
        <v>543</v>
      </c>
      <c r="M3077" s="6" t="s">
        <v>517</v>
      </c>
      <c r="N3077" s="6">
        <v>1</v>
      </c>
      <c r="O3077" s="6"/>
      <c r="P3077" s="6"/>
    </row>
    <row r="3078" spans="1:16" ht="15.75" customHeight="1" x14ac:dyDescent="0.3">
      <c r="A3078" s="49">
        <v>3075</v>
      </c>
      <c r="B3078" s="75" t="s">
        <v>471</v>
      </c>
      <c r="C3078" s="75" t="s">
        <v>32</v>
      </c>
      <c r="D3078" s="78" t="s">
        <v>26</v>
      </c>
      <c r="E3078" s="78" t="s">
        <v>2479</v>
      </c>
      <c r="F3078" s="68">
        <v>45952</v>
      </c>
      <c r="G3078" s="69" t="s">
        <v>1440</v>
      </c>
      <c r="H3078" s="70">
        <v>1</v>
      </c>
      <c r="I3078" s="70"/>
      <c r="J3078" s="70"/>
      <c r="K3078" s="71">
        <v>161718.75000000044</v>
      </c>
      <c r="L3078" s="6" t="s">
        <v>680</v>
      </c>
      <c r="M3078" s="6" t="s">
        <v>505</v>
      </c>
      <c r="N3078" s="6">
        <v>1</v>
      </c>
      <c r="O3078" s="6"/>
      <c r="P3078" s="6"/>
    </row>
    <row r="3079" spans="1:16" ht="15.75" customHeight="1" x14ac:dyDescent="0.3">
      <c r="A3079" s="49">
        <v>3076</v>
      </c>
      <c r="B3079" s="75" t="s">
        <v>471</v>
      </c>
      <c r="C3079" s="75" t="s">
        <v>233</v>
      </c>
      <c r="D3079" s="78" t="s">
        <v>26</v>
      </c>
      <c r="E3079" s="78" t="s">
        <v>2480</v>
      </c>
      <c r="F3079" s="68">
        <v>45952</v>
      </c>
      <c r="G3079" s="69" t="s">
        <v>662</v>
      </c>
      <c r="H3079" s="70">
        <v>3.5</v>
      </c>
      <c r="I3079" s="70"/>
      <c r="J3079" s="70"/>
      <c r="K3079" s="71">
        <v>301875.00000000081</v>
      </c>
      <c r="L3079" s="6" t="s">
        <v>558</v>
      </c>
      <c r="M3079" s="6" t="s">
        <v>514</v>
      </c>
      <c r="N3079" s="6">
        <v>14</v>
      </c>
      <c r="O3079" s="6"/>
      <c r="P3079" s="6"/>
    </row>
    <row r="3080" spans="1:16" ht="15.75" customHeight="1" x14ac:dyDescent="0.3">
      <c r="A3080" s="49">
        <v>3077</v>
      </c>
      <c r="B3080" s="75" t="s">
        <v>471</v>
      </c>
      <c r="C3080" s="75" t="s">
        <v>138</v>
      </c>
      <c r="D3080" s="78" t="s">
        <v>100</v>
      </c>
      <c r="E3080" s="78" t="s">
        <v>2481</v>
      </c>
      <c r="F3080" s="68">
        <v>45953</v>
      </c>
      <c r="G3080" s="69" t="s">
        <v>415</v>
      </c>
      <c r="H3080" s="70">
        <v>6</v>
      </c>
      <c r="I3080" s="70"/>
      <c r="J3080" s="70"/>
      <c r="K3080" s="71">
        <v>388125.00000000105</v>
      </c>
      <c r="L3080" s="6" t="s">
        <v>516</v>
      </c>
      <c r="M3080" s="6" t="s">
        <v>517</v>
      </c>
      <c r="N3080" s="6">
        <v>0</v>
      </c>
      <c r="O3080" s="6"/>
      <c r="P3080" s="6"/>
    </row>
    <row r="3081" spans="1:16" ht="15.75" customHeight="1" x14ac:dyDescent="0.3">
      <c r="A3081" s="49">
        <v>3078</v>
      </c>
      <c r="B3081" s="75" t="s">
        <v>471</v>
      </c>
      <c r="C3081" s="75" t="s">
        <v>104</v>
      </c>
      <c r="D3081" s="78" t="s">
        <v>102</v>
      </c>
      <c r="E3081" s="78" t="s">
        <v>2482</v>
      </c>
      <c r="F3081" s="68">
        <v>45953</v>
      </c>
      <c r="G3081" s="69" t="s">
        <v>415</v>
      </c>
      <c r="H3081" s="70">
        <v>54</v>
      </c>
      <c r="I3081" s="70"/>
      <c r="J3081" s="70"/>
      <c r="K3081" s="71">
        <v>310500.00000000087</v>
      </c>
      <c r="L3081" s="6" t="s">
        <v>507</v>
      </c>
      <c r="M3081" s="6" t="s">
        <v>505</v>
      </c>
      <c r="N3081" s="6">
        <v>2</v>
      </c>
      <c r="O3081" s="6"/>
      <c r="P3081" s="6"/>
    </row>
    <row r="3082" spans="1:16" ht="15.75" customHeight="1" x14ac:dyDescent="0.3">
      <c r="A3082" s="49">
        <v>3079</v>
      </c>
      <c r="B3082" s="75" t="s">
        <v>413</v>
      </c>
      <c r="C3082" s="75" t="s">
        <v>25</v>
      </c>
      <c r="D3082" s="78" t="s">
        <v>26</v>
      </c>
      <c r="E3082" s="78" t="s">
        <v>2483</v>
      </c>
      <c r="F3082" s="68">
        <v>45954</v>
      </c>
      <c r="G3082" s="69" t="s">
        <v>2416</v>
      </c>
      <c r="H3082" s="70">
        <v>1</v>
      </c>
      <c r="I3082" s="70"/>
      <c r="J3082" s="70"/>
      <c r="K3082" s="71">
        <v>61874.999999999818</v>
      </c>
      <c r="L3082" s="6" t="s">
        <v>509</v>
      </c>
      <c r="M3082" s="6" t="s">
        <v>1677</v>
      </c>
      <c r="N3082" s="6">
        <v>1</v>
      </c>
      <c r="O3082" s="6"/>
      <c r="P3082" s="6"/>
    </row>
    <row r="3083" spans="1:16" ht="15.75" customHeight="1" x14ac:dyDescent="0.3">
      <c r="A3083" s="49">
        <v>3080</v>
      </c>
      <c r="B3083" s="75" t="s">
        <v>413</v>
      </c>
      <c r="C3083" s="75" t="s">
        <v>25</v>
      </c>
      <c r="D3083" s="78" t="s">
        <v>26</v>
      </c>
      <c r="E3083" s="78" t="s">
        <v>2484</v>
      </c>
      <c r="F3083" s="68">
        <v>45953</v>
      </c>
      <c r="G3083" s="69" t="s">
        <v>2432</v>
      </c>
      <c r="H3083" s="70">
        <v>1</v>
      </c>
      <c r="I3083" s="70"/>
      <c r="J3083" s="70"/>
      <c r="K3083" s="71">
        <v>61874.999999999818</v>
      </c>
      <c r="L3083" s="6" t="s">
        <v>509</v>
      </c>
      <c r="M3083" s="6" t="s">
        <v>1677</v>
      </c>
      <c r="N3083" s="6">
        <v>1</v>
      </c>
      <c r="O3083" s="6"/>
      <c r="P3083" s="6"/>
    </row>
    <row r="3084" spans="1:16" ht="15.75" customHeight="1" x14ac:dyDescent="0.3">
      <c r="A3084" s="49">
        <v>3081</v>
      </c>
      <c r="B3084" s="75" t="s">
        <v>413</v>
      </c>
      <c r="C3084" s="75" t="s">
        <v>25</v>
      </c>
      <c r="D3084" s="78" t="s">
        <v>26</v>
      </c>
      <c r="E3084" s="78" t="s">
        <v>2484</v>
      </c>
      <c r="F3084" s="68">
        <v>45953</v>
      </c>
      <c r="G3084" s="69" t="s">
        <v>2433</v>
      </c>
      <c r="H3084" s="70">
        <v>0.5</v>
      </c>
      <c r="I3084" s="70"/>
      <c r="J3084" s="70"/>
      <c r="K3084" s="71">
        <v>30937.499999999909</v>
      </c>
      <c r="L3084" s="6" t="s">
        <v>509</v>
      </c>
      <c r="M3084" s="6" t="s">
        <v>1677</v>
      </c>
      <c r="N3084" s="6">
        <v>1</v>
      </c>
      <c r="O3084" s="6"/>
      <c r="P3084" s="6"/>
    </row>
    <row r="3085" spans="1:16" ht="15.75" customHeight="1" x14ac:dyDescent="0.3">
      <c r="A3085" s="49">
        <v>3082</v>
      </c>
      <c r="B3085" s="75" t="s">
        <v>413</v>
      </c>
      <c r="C3085" s="75" t="s">
        <v>138</v>
      </c>
      <c r="D3085" s="78" t="s">
        <v>100</v>
      </c>
      <c r="E3085" s="78" t="s">
        <v>2485</v>
      </c>
      <c r="F3085" s="68">
        <v>45953</v>
      </c>
      <c r="G3085" s="69" t="s">
        <v>415</v>
      </c>
      <c r="H3085" s="70">
        <v>6</v>
      </c>
      <c r="I3085" s="70"/>
      <c r="J3085" s="70"/>
      <c r="K3085" s="71">
        <v>371249.99999999895</v>
      </c>
      <c r="L3085" s="6" t="s">
        <v>554</v>
      </c>
      <c r="M3085" s="6" t="s">
        <v>517</v>
      </c>
      <c r="N3085" s="6">
        <v>0</v>
      </c>
      <c r="O3085" s="6"/>
      <c r="P3085" s="6"/>
    </row>
    <row r="3086" spans="1:16" ht="15.75" customHeight="1" x14ac:dyDescent="0.3">
      <c r="A3086" s="49">
        <v>3083</v>
      </c>
      <c r="B3086" s="75" t="s">
        <v>490</v>
      </c>
      <c r="C3086" s="75" t="s">
        <v>234</v>
      </c>
      <c r="D3086" s="78" t="s">
        <v>26</v>
      </c>
      <c r="E3086" s="78" t="s">
        <v>2486</v>
      </c>
      <c r="F3086" s="68">
        <v>45953</v>
      </c>
      <c r="G3086" s="69" t="s">
        <v>662</v>
      </c>
      <c r="H3086" s="70">
        <v>4</v>
      </c>
      <c r="I3086" s="70"/>
      <c r="J3086" s="70"/>
      <c r="K3086" s="71">
        <v>329999.99999999907</v>
      </c>
      <c r="L3086" s="6" t="s">
        <v>558</v>
      </c>
      <c r="M3086" s="6" t="s">
        <v>514</v>
      </c>
      <c r="N3086" s="6">
        <v>16</v>
      </c>
      <c r="O3086" s="6"/>
      <c r="P3086" s="6"/>
    </row>
    <row r="3087" spans="1:16" ht="15.75" customHeight="1" x14ac:dyDescent="0.3">
      <c r="A3087" s="49">
        <v>3084</v>
      </c>
      <c r="B3087" s="75" t="s">
        <v>490</v>
      </c>
      <c r="C3087" s="75" t="s">
        <v>233</v>
      </c>
      <c r="D3087" s="78" t="s">
        <v>26</v>
      </c>
      <c r="E3087" s="78" t="s">
        <v>247</v>
      </c>
      <c r="F3087" s="68">
        <v>45953</v>
      </c>
      <c r="G3087" s="69" t="s">
        <v>662</v>
      </c>
      <c r="H3087" s="70">
        <v>2</v>
      </c>
      <c r="I3087" s="70"/>
      <c r="J3087" s="70"/>
      <c r="K3087" s="71">
        <v>164999.99999999953</v>
      </c>
      <c r="L3087" s="6" t="s">
        <v>558</v>
      </c>
      <c r="M3087" s="6" t="s">
        <v>514</v>
      </c>
      <c r="N3087" s="6">
        <v>8</v>
      </c>
      <c r="O3087" s="6"/>
      <c r="P3087" s="6"/>
    </row>
    <row r="3088" spans="1:16" ht="15.75" customHeight="1" x14ac:dyDescent="0.3">
      <c r="A3088" s="49">
        <v>3085</v>
      </c>
      <c r="B3088" s="75" t="s">
        <v>490</v>
      </c>
      <c r="C3088" s="75" t="s">
        <v>138</v>
      </c>
      <c r="D3088" s="78" t="s">
        <v>100</v>
      </c>
      <c r="E3088" s="78" t="s">
        <v>2487</v>
      </c>
      <c r="F3088" s="68">
        <v>45953</v>
      </c>
      <c r="G3088" s="69" t="s">
        <v>415</v>
      </c>
      <c r="H3088" s="70">
        <v>1</v>
      </c>
      <c r="I3088" s="70"/>
      <c r="J3088" s="70"/>
      <c r="K3088" s="71">
        <v>61874.999999999818</v>
      </c>
      <c r="L3088" s="6" t="s">
        <v>507</v>
      </c>
      <c r="M3088" s="6" t="s">
        <v>505</v>
      </c>
      <c r="N3088" s="6">
        <v>0</v>
      </c>
      <c r="O3088" s="6"/>
      <c r="P3088" s="6"/>
    </row>
    <row r="3089" spans="1:16" ht="15.75" customHeight="1" x14ac:dyDescent="0.3">
      <c r="A3089" s="49">
        <v>3086</v>
      </c>
      <c r="B3089" s="75" t="s">
        <v>430</v>
      </c>
      <c r="C3089" s="75" t="s">
        <v>233</v>
      </c>
      <c r="D3089" s="78" t="s">
        <v>26</v>
      </c>
      <c r="E3089" s="78" t="s">
        <v>247</v>
      </c>
      <c r="F3089" s="68">
        <v>45953</v>
      </c>
      <c r="G3089" s="69" t="s">
        <v>1435</v>
      </c>
      <c r="H3089" s="70">
        <v>6</v>
      </c>
      <c r="I3089" s="70"/>
      <c r="J3089" s="70"/>
      <c r="K3089" s="71">
        <v>174375.00000000017</v>
      </c>
      <c r="L3089" s="6" t="s">
        <v>513</v>
      </c>
      <c r="M3089" s="6" t="s">
        <v>580</v>
      </c>
      <c r="N3089" s="6">
        <v>6</v>
      </c>
      <c r="O3089" s="6"/>
      <c r="P3089" s="6"/>
    </row>
    <row r="3090" spans="1:16" ht="15.75" customHeight="1" x14ac:dyDescent="0.3">
      <c r="A3090" s="49">
        <v>3087</v>
      </c>
      <c r="B3090" s="75" t="s">
        <v>430</v>
      </c>
      <c r="C3090" s="75" t="s">
        <v>587</v>
      </c>
      <c r="D3090" s="78" t="s">
        <v>100</v>
      </c>
      <c r="E3090" s="78" t="s">
        <v>2488</v>
      </c>
      <c r="F3090" s="68">
        <v>45953</v>
      </c>
      <c r="G3090" s="69" t="s">
        <v>415</v>
      </c>
      <c r="H3090" s="70">
        <v>2</v>
      </c>
      <c r="I3090" s="70"/>
      <c r="J3090" s="70"/>
      <c r="K3090" s="71">
        <v>77500.000000000073</v>
      </c>
      <c r="L3090" s="6" t="s">
        <v>507</v>
      </c>
      <c r="M3090" s="6" t="s">
        <v>505</v>
      </c>
      <c r="N3090" s="6">
        <v>0</v>
      </c>
      <c r="O3090" s="6"/>
      <c r="P3090" s="6"/>
    </row>
    <row r="3091" spans="1:16" ht="15.75" customHeight="1" x14ac:dyDescent="0.3">
      <c r="A3091" s="49">
        <v>3088</v>
      </c>
      <c r="B3091" s="75" t="s">
        <v>459</v>
      </c>
      <c r="C3091" s="75" t="s">
        <v>191</v>
      </c>
      <c r="D3091" s="78" t="s">
        <v>187</v>
      </c>
      <c r="E3091" s="78" t="s">
        <v>391</v>
      </c>
      <c r="F3091" s="68">
        <v>45954</v>
      </c>
      <c r="G3091" s="69" t="s">
        <v>2115</v>
      </c>
      <c r="H3091" s="70">
        <v>15</v>
      </c>
      <c r="I3091" s="70"/>
      <c r="J3091" s="70"/>
      <c r="K3091" s="71">
        <v>728520.83333333605</v>
      </c>
      <c r="L3091" s="6" t="s">
        <v>713</v>
      </c>
      <c r="M3091" s="6" t="s">
        <v>917</v>
      </c>
      <c r="N3091" s="6">
        <v>0</v>
      </c>
      <c r="O3091" s="6"/>
      <c r="P3091" s="6"/>
    </row>
    <row r="3092" spans="1:16" ht="15.75" customHeight="1" x14ac:dyDescent="0.3">
      <c r="A3092" s="49">
        <v>3089</v>
      </c>
      <c r="B3092" s="75" t="s">
        <v>463</v>
      </c>
      <c r="C3092" s="75" t="s">
        <v>127</v>
      </c>
      <c r="D3092" s="78" t="s">
        <v>102</v>
      </c>
      <c r="E3092" s="78" t="s">
        <v>2489</v>
      </c>
      <c r="F3092" s="68">
        <v>45954</v>
      </c>
      <c r="G3092" s="69" t="s">
        <v>758</v>
      </c>
      <c r="H3092" s="70">
        <v>9</v>
      </c>
      <c r="I3092" s="70"/>
      <c r="J3092" s="70"/>
      <c r="K3092" s="71">
        <v>3014999.9999999884</v>
      </c>
      <c r="L3092" s="6" t="s">
        <v>526</v>
      </c>
      <c r="M3092" s="6" t="s">
        <v>1334</v>
      </c>
      <c r="N3092" s="6">
        <v>1</v>
      </c>
      <c r="O3092" s="6"/>
      <c r="P3092" s="6"/>
    </row>
    <row r="3093" spans="1:16" ht="15.75" customHeight="1" x14ac:dyDescent="0.3">
      <c r="A3093" s="49">
        <v>3090</v>
      </c>
      <c r="B3093" s="75" t="s">
        <v>474</v>
      </c>
      <c r="C3093" s="75" t="s">
        <v>25</v>
      </c>
      <c r="D3093" s="78" t="s">
        <v>26</v>
      </c>
      <c r="E3093" s="78" t="s">
        <v>2490</v>
      </c>
      <c r="F3093" s="68">
        <v>45954</v>
      </c>
      <c r="G3093" s="69" t="s">
        <v>2491</v>
      </c>
      <c r="H3093" s="70">
        <v>2.5</v>
      </c>
      <c r="I3093" s="70"/>
      <c r="J3093" s="70"/>
      <c r="K3093" s="71">
        <v>875000.00000000163</v>
      </c>
      <c r="L3093" s="6" t="s">
        <v>530</v>
      </c>
      <c r="M3093" s="6" t="s">
        <v>917</v>
      </c>
      <c r="N3093" s="6">
        <v>0</v>
      </c>
      <c r="O3093" s="6"/>
      <c r="P3093" s="6"/>
    </row>
    <row r="3094" spans="1:16" ht="15.75" customHeight="1" x14ac:dyDescent="0.3">
      <c r="A3094" s="49">
        <v>3091</v>
      </c>
      <c r="B3094" s="75" t="s">
        <v>474</v>
      </c>
      <c r="C3094" s="75" t="s">
        <v>164</v>
      </c>
      <c r="D3094" s="78" t="s">
        <v>100</v>
      </c>
      <c r="E3094" s="78" t="s">
        <v>2492</v>
      </c>
      <c r="F3094" s="68">
        <v>45954</v>
      </c>
      <c r="G3094" s="69" t="s">
        <v>415</v>
      </c>
      <c r="H3094" s="70">
        <v>1</v>
      </c>
      <c r="I3094" s="70"/>
      <c r="J3094" s="70"/>
      <c r="K3094" s="71">
        <v>525000.00000000093</v>
      </c>
      <c r="L3094" s="6" t="s">
        <v>576</v>
      </c>
      <c r="M3094" s="6" t="s">
        <v>593</v>
      </c>
      <c r="N3094" s="6">
        <v>0</v>
      </c>
      <c r="O3094" s="6"/>
      <c r="P3094" s="6"/>
    </row>
    <row r="3095" spans="1:16" ht="15.75" customHeight="1" x14ac:dyDescent="0.3">
      <c r="A3095" s="49">
        <v>3092</v>
      </c>
      <c r="B3095" s="75" t="s">
        <v>497</v>
      </c>
      <c r="C3095" s="75" t="s">
        <v>25</v>
      </c>
      <c r="D3095" s="78" t="s">
        <v>26</v>
      </c>
      <c r="E3095" s="78" t="s">
        <v>2493</v>
      </c>
      <c r="F3095" s="68">
        <v>45954</v>
      </c>
      <c r="G3095" s="69" t="s">
        <v>2494</v>
      </c>
      <c r="H3095" s="70">
        <v>1</v>
      </c>
      <c r="I3095" s="70"/>
      <c r="J3095" s="70"/>
      <c r="K3095" s="71">
        <v>3881250.0000000107</v>
      </c>
      <c r="L3095" s="6" t="s">
        <v>509</v>
      </c>
      <c r="M3095" s="6" t="s">
        <v>1677</v>
      </c>
      <c r="N3095" s="6">
        <v>1</v>
      </c>
      <c r="O3095" s="6"/>
      <c r="P3095" s="6"/>
    </row>
    <row r="3096" spans="1:16" ht="15.75" customHeight="1" x14ac:dyDescent="0.3">
      <c r="A3096" s="49">
        <v>3093</v>
      </c>
      <c r="B3096" s="75" t="s">
        <v>497</v>
      </c>
      <c r="C3096" s="75" t="s">
        <v>25</v>
      </c>
      <c r="D3096" s="78" t="s">
        <v>26</v>
      </c>
      <c r="E3096" s="78" t="s">
        <v>2493</v>
      </c>
      <c r="F3096" s="68">
        <v>45954</v>
      </c>
      <c r="G3096" s="69" t="s">
        <v>2433</v>
      </c>
      <c r="H3096" s="70">
        <v>0.25</v>
      </c>
      <c r="I3096" s="70"/>
      <c r="J3096" s="70"/>
      <c r="K3096" s="71">
        <v>16171.875000000045</v>
      </c>
      <c r="L3096" s="6" t="s">
        <v>509</v>
      </c>
      <c r="M3096" s="6" t="s">
        <v>1677</v>
      </c>
      <c r="N3096" s="6">
        <v>0</v>
      </c>
      <c r="O3096" s="6"/>
      <c r="P3096" s="6"/>
    </row>
    <row r="3097" spans="1:16" ht="15.75" customHeight="1" x14ac:dyDescent="0.3">
      <c r="A3097" s="49">
        <v>3094</v>
      </c>
      <c r="B3097" s="75" t="s">
        <v>497</v>
      </c>
      <c r="C3097" s="75" t="s">
        <v>115</v>
      </c>
      <c r="D3097" s="78" t="s">
        <v>102</v>
      </c>
      <c r="E3097" s="78" t="s">
        <v>2495</v>
      </c>
      <c r="F3097" s="68">
        <v>45954</v>
      </c>
      <c r="G3097" s="69" t="s">
        <v>415</v>
      </c>
      <c r="H3097" s="70">
        <v>8</v>
      </c>
      <c r="I3097" s="70"/>
      <c r="J3097" s="70"/>
      <c r="K3097" s="71">
        <v>345000.00000000093</v>
      </c>
      <c r="L3097" s="6" t="s">
        <v>509</v>
      </c>
      <c r="M3097" s="6" t="s">
        <v>1677</v>
      </c>
      <c r="N3097" s="6">
        <v>1</v>
      </c>
      <c r="O3097" s="6"/>
      <c r="P3097" s="6"/>
    </row>
    <row r="3098" spans="1:16" ht="15.75" customHeight="1" x14ac:dyDescent="0.3">
      <c r="A3098" s="49">
        <v>3095</v>
      </c>
      <c r="B3098" s="75" t="s">
        <v>490</v>
      </c>
      <c r="C3098" s="75" t="s">
        <v>138</v>
      </c>
      <c r="D3098" s="78" t="s">
        <v>100</v>
      </c>
      <c r="E3098" s="78" t="s">
        <v>2496</v>
      </c>
      <c r="F3098" s="68">
        <v>45954</v>
      </c>
      <c r="G3098" s="69" t="s">
        <v>415</v>
      </c>
      <c r="H3098" s="70">
        <v>6</v>
      </c>
      <c r="I3098" s="70"/>
      <c r="J3098" s="70"/>
      <c r="K3098" s="71">
        <v>371249.99999999895</v>
      </c>
      <c r="L3098" s="6" t="s">
        <v>516</v>
      </c>
      <c r="M3098" s="6" t="s">
        <v>517</v>
      </c>
      <c r="N3098" s="6">
        <v>0</v>
      </c>
      <c r="O3098" s="6"/>
      <c r="P3098" s="6"/>
    </row>
    <row r="3099" spans="1:16" ht="15.75" customHeight="1" x14ac:dyDescent="0.3">
      <c r="A3099" s="49">
        <v>3096</v>
      </c>
      <c r="B3099" s="75" t="s">
        <v>490</v>
      </c>
      <c r="C3099" s="75" t="s">
        <v>234</v>
      </c>
      <c r="D3099" s="78" t="s">
        <v>26</v>
      </c>
      <c r="E3099" s="78" t="s">
        <v>2497</v>
      </c>
      <c r="F3099" s="68">
        <v>45954</v>
      </c>
      <c r="G3099" s="69" t="s">
        <v>664</v>
      </c>
      <c r="H3099" s="70">
        <v>3</v>
      </c>
      <c r="I3099" s="70"/>
      <c r="J3099" s="70"/>
      <c r="K3099" s="71">
        <v>123749.99999999964</v>
      </c>
      <c r="L3099" s="6" t="s">
        <v>545</v>
      </c>
      <c r="M3099" s="6" t="s">
        <v>514</v>
      </c>
      <c r="N3099" s="6">
        <v>0</v>
      </c>
      <c r="O3099" s="6"/>
      <c r="P3099" s="6"/>
    </row>
    <row r="3100" spans="1:16" ht="15.75" customHeight="1" x14ac:dyDescent="0.3">
      <c r="A3100" s="49">
        <v>3097</v>
      </c>
      <c r="B3100" s="75" t="s">
        <v>490</v>
      </c>
      <c r="C3100" s="75" t="s">
        <v>233</v>
      </c>
      <c r="D3100" s="78" t="s">
        <v>26</v>
      </c>
      <c r="E3100" s="78" t="s">
        <v>247</v>
      </c>
      <c r="F3100" s="68">
        <v>45954</v>
      </c>
      <c r="G3100" s="69" t="s">
        <v>664</v>
      </c>
      <c r="H3100" s="70">
        <v>1</v>
      </c>
      <c r="I3100" s="70"/>
      <c r="J3100" s="70"/>
      <c r="K3100" s="71">
        <v>41249.999999999884</v>
      </c>
      <c r="L3100" s="6" t="s">
        <v>545</v>
      </c>
      <c r="M3100" s="6" t="s">
        <v>514</v>
      </c>
      <c r="N3100" s="6">
        <v>0</v>
      </c>
      <c r="O3100" s="6"/>
      <c r="P3100" s="6"/>
    </row>
    <row r="3101" spans="1:16" ht="15.75" customHeight="1" x14ac:dyDescent="0.3">
      <c r="A3101" s="49">
        <v>3098</v>
      </c>
      <c r="B3101" s="75" t="s">
        <v>490</v>
      </c>
      <c r="C3101" s="75" t="s">
        <v>234</v>
      </c>
      <c r="D3101" s="78" t="s">
        <v>26</v>
      </c>
      <c r="E3101" s="78" t="s">
        <v>2497</v>
      </c>
      <c r="F3101" s="68">
        <v>45954</v>
      </c>
      <c r="G3101" s="69" t="s">
        <v>592</v>
      </c>
      <c r="H3101" s="70">
        <v>5</v>
      </c>
      <c r="I3101" s="70"/>
      <c r="J3101" s="70"/>
      <c r="K3101" s="71">
        <v>309374.99999999913</v>
      </c>
      <c r="L3101" s="6" t="s">
        <v>545</v>
      </c>
      <c r="M3101" s="6" t="s">
        <v>537</v>
      </c>
      <c r="N3101" s="6">
        <v>0</v>
      </c>
      <c r="O3101" s="6"/>
      <c r="P3101" s="6"/>
    </row>
    <row r="3102" spans="1:16" ht="15.75" customHeight="1" x14ac:dyDescent="0.3">
      <c r="A3102" s="49">
        <v>3099</v>
      </c>
      <c r="B3102" s="75" t="s">
        <v>490</v>
      </c>
      <c r="C3102" s="75" t="s">
        <v>233</v>
      </c>
      <c r="D3102" s="78" t="s">
        <v>26</v>
      </c>
      <c r="E3102" s="78" t="s">
        <v>247</v>
      </c>
      <c r="F3102" s="68">
        <v>45954</v>
      </c>
      <c r="G3102" s="69" t="s">
        <v>592</v>
      </c>
      <c r="H3102" s="70">
        <v>1</v>
      </c>
      <c r="I3102" s="70"/>
      <c r="J3102" s="70"/>
      <c r="K3102" s="71">
        <v>61874.999999999818</v>
      </c>
      <c r="L3102" s="6" t="s">
        <v>545</v>
      </c>
      <c r="M3102" s="6" t="s">
        <v>537</v>
      </c>
      <c r="N3102" s="6">
        <v>0</v>
      </c>
      <c r="O3102" s="6"/>
      <c r="P3102" s="6"/>
    </row>
    <row r="3103" spans="1:16" ht="15.75" customHeight="1" x14ac:dyDescent="0.3">
      <c r="A3103" s="49">
        <v>3100</v>
      </c>
      <c r="B3103" s="75" t="s">
        <v>499</v>
      </c>
      <c r="C3103" s="75" t="s">
        <v>108</v>
      </c>
      <c r="D3103" s="78" t="s">
        <v>102</v>
      </c>
      <c r="E3103" s="78" t="s">
        <v>2498</v>
      </c>
      <c r="F3103" s="68">
        <v>45954</v>
      </c>
      <c r="G3103" s="69" t="s">
        <v>415</v>
      </c>
      <c r="H3103" s="70">
        <v>14</v>
      </c>
      <c r="I3103" s="70"/>
      <c r="J3103" s="70"/>
      <c r="K3103" s="71">
        <v>111999.99999999988</v>
      </c>
      <c r="L3103" s="6" t="s">
        <v>507</v>
      </c>
      <c r="M3103" s="6" t="s">
        <v>505</v>
      </c>
      <c r="N3103" s="6">
        <v>1</v>
      </c>
      <c r="O3103" s="6"/>
      <c r="P3103" s="6"/>
    </row>
    <row r="3104" spans="1:16" ht="15.75" customHeight="1" x14ac:dyDescent="0.3">
      <c r="A3104" s="49">
        <v>3101</v>
      </c>
      <c r="B3104" s="75" t="s">
        <v>499</v>
      </c>
      <c r="C3104" s="75" t="s">
        <v>138</v>
      </c>
      <c r="D3104" s="78" t="s">
        <v>100</v>
      </c>
      <c r="E3104" s="78" t="s">
        <v>2499</v>
      </c>
      <c r="F3104" s="68">
        <v>45954</v>
      </c>
      <c r="G3104" s="69" t="s">
        <v>415</v>
      </c>
      <c r="H3104" s="70">
        <v>3</v>
      </c>
      <c r="I3104" s="70"/>
      <c r="J3104" s="70"/>
      <c r="K3104" s="71">
        <v>179999.99999999983</v>
      </c>
      <c r="L3104" s="6" t="s">
        <v>507</v>
      </c>
      <c r="M3104" s="6" t="s">
        <v>505</v>
      </c>
      <c r="N3104" s="6">
        <v>1</v>
      </c>
      <c r="O3104" s="6"/>
      <c r="P3104" s="6"/>
    </row>
    <row r="3105" spans="1:16" ht="15.75" customHeight="1" x14ac:dyDescent="0.3">
      <c r="A3105" s="49">
        <v>3102</v>
      </c>
      <c r="B3105" s="75" t="s">
        <v>499</v>
      </c>
      <c r="C3105" s="75" t="s">
        <v>138</v>
      </c>
      <c r="D3105" s="78" t="s">
        <v>100</v>
      </c>
      <c r="E3105" s="78" t="s">
        <v>2499</v>
      </c>
      <c r="F3105" s="68">
        <v>45954</v>
      </c>
      <c r="G3105" s="69" t="s">
        <v>415</v>
      </c>
      <c r="H3105" s="70">
        <v>6</v>
      </c>
      <c r="I3105" s="70"/>
      <c r="J3105" s="70"/>
      <c r="K3105" s="71">
        <v>359999.99999999965</v>
      </c>
      <c r="L3105" s="6" t="s">
        <v>516</v>
      </c>
      <c r="M3105" s="6" t="s">
        <v>517</v>
      </c>
      <c r="N3105" s="6">
        <v>0</v>
      </c>
      <c r="O3105" s="6"/>
      <c r="P3105" s="6"/>
    </row>
    <row r="3106" spans="1:16" ht="15.75" customHeight="1" x14ac:dyDescent="0.3">
      <c r="A3106" s="49">
        <v>3103</v>
      </c>
      <c r="B3106" s="75" t="s">
        <v>501</v>
      </c>
      <c r="C3106" s="75" t="s">
        <v>138</v>
      </c>
      <c r="D3106" s="78" t="s">
        <v>100</v>
      </c>
      <c r="E3106" s="78" t="s">
        <v>2500</v>
      </c>
      <c r="F3106" s="68">
        <v>45954</v>
      </c>
      <c r="G3106" s="69" t="s">
        <v>415</v>
      </c>
      <c r="H3106" s="70">
        <v>1</v>
      </c>
      <c r="I3106" s="70"/>
      <c r="J3106" s="70"/>
      <c r="K3106" s="71">
        <v>59999.999999999942</v>
      </c>
      <c r="L3106" s="6" t="s">
        <v>543</v>
      </c>
      <c r="M3106" s="6" t="s">
        <v>517</v>
      </c>
      <c r="N3106" s="6">
        <v>0</v>
      </c>
      <c r="O3106" s="6"/>
      <c r="P3106" s="6"/>
    </row>
    <row r="3107" spans="1:16" ht="15.75" customHeight="1" x14ac:dyDescent="0.3">
      <c r="A3107" s="49">
        <v>3104</v>
      </c>
      <c r="B3107" s="75" t="s">
        <v>501</v>
      </c>
      <c r="C3107" s="75" t="s">
        <v>595</v>
      </c>
      <c r="D3107" s="78" t="s">
        <v>102</v>
      </c>
      <c r="E3107" s="78" t="s">
        <v>2501</v>
      </c>
      <c r="F3107" s="68">
        <v>45954</v>
      </c>
      <c r="G3107" s="69" t="s">
        <v>415</v>
      </c>
      <c r="H3107" s="70">
        <v>13</v>
      </c>
      <c r="I3107" s="70"/>
      <c r="J3107" s="70"/>
      <c r="K3107" s="71">
        <v>69333.33333333327</v>
      </c>
      <c r="L3107" s="6" t="s">
        <v>696</v>
      </c>
      <c r="M3107" s="6" t="s">
        <v>505</v>
      </c>
      <c r="N3107" s="6">
        <v>0</v>
      </c>
      <c r="O3107" s="6"/>
      <c r="P3107" s="6"/>
    </row>
    <row r="3108" spans="1:16" ht="15.75" customHeight="1" x14ac:dyDescent="0.3">
      <c r="A3108" s="49">
        <v>3105</v>
      </c>
      <c r="B3108" s="75" t="s">
        <v>501</v>
      </c>
      <c r="C3108" s="75" t="s">
        <v>127</v>
      </c>
      <c r="D3108" s="78" t="s">
        <v>102</v>
      </c>
      <c r="E3108" s="78" t="s">
        <v>2502</v>
      </c>
      <c r="F3108" s="68">
        <v>45954</v>
      </c>
      <c r="G3108" s="69" t="s">
        <v>415</v>
      </c>
      <c r="H3108" s="70">
        <v>9</v>
      </c>
      <c r="I3108" s="70"/>
      <c r="J3108" s="70"/>
      <c r="K3108" s="71">
        <v>359999.99999999965</v>
      </c>
      <c r="L3108" s="6" t="s">
        <v>526</v>
      </c>
      <c r="M3108" s="6" t="s">
        <v>736</v>
      </c>
      <c r="N3108" s="6">
        <v>1</v>
      </c>
      <c r="O3108" s="6"/>
      <c r="P3108" s="6"/>
    </row>
    <row r="3109" spans="1:16" ht="15.75" customHeight="1" x14ac:dyDescent="0.3">
      <c r="A3109" s="49">
        <v>3106</v>
      </c>
      <c r="B3109" s="75" t="s">
        <v>444</v>
      </c>
      <c r="C3109" s="75" t="s">
        <v>108</v>
      </c>
      <c r="D3109" s="78" t="s">
        <v>102</v>
      </c>
      <c r="E3109" s="78" t="s">
        <v>2503</v>
      </c>
      <c r="F3109" s="68">
        <v>45954</v>
      </c>
      <c r="G3109" s="69" t="s">
        <v>415</v>
      </c>
      <c r="H3109" s="70">
        <v>24</v>
      </c>
      <c r="I3109" s="70"/>
      <c r="J3109" s="70"/>
      <c r="K3109" s="71">
        <v>207000.00000000058</v>
      </c>
      <c r="L3109" s="6" t="s">
        <v>696</v>
      </c>
      <c r="M3109" s="6" t="s">
        <v>505</v>
      </c>
      <c r="N3109" s="6">
        <v>1</v>
      </c>
      <c r="O3109" s="6"/>
      <c r="P3109" s="6"/>
    </row>
    <row r="3110" spans="1:16" ht="15.75" customHeight="1" x14ac:dyDescent="0.3">
      <c r="A3110" s="49">
        <v>3107</v>
      </c>
      <c r="B3110" s="75" t="s">
        <v>444</v>
      </c>
      <c r="C3110" s="75" t="s">
        <v>191</v>
      </c>
      <c r="D3110" s="78" t="s">
        <v>187</v>
      </c>
      <c r="E3110" s="78" t="s">
        <v>391</v>
      </c>
      <c r="F3110" s="68">
        <v>45954</v>
      </c>
      <c r="G3110" s="69" t="s">
        <v>2115</v>
      </c>
      <c r="H3110" s="70">
        <v>15</v>
      </c>
      <c r="I3110" s="70"/>
      <c r="J3110" s="70"/>
      <c r="K3110" s="71">
        <v>739234.3750000021</v>
      </c>
      <c r="L3110" s="6" t="s">
        <v>713</v>
      </c>
      <c r="M3110" s="6" t="s">
        <v>917</v>
      </c>
      <c r="N3110" s="6">
        <v>0</v>
      </c>
      <c r="O3110" s="6"/>
      <c r="P3110" s="6"/>
    </row>
    <row r="3111" spans="1:16" ht="15.75" customHeight="1" x14ac:dyDescent="0.3">
      <c r="A3111" s="49">
        <v>3108</v>
      </c>
      <c r="B3111" s="75" t="s">
        <v>413</v>
      </c>
      <c r="C3111" s="75" t="s">
        <v>25</v>
      </c>
      <c r="D3111" s="78" t="s">
        <v>26</v>
      </c>
      <c r="E3111" s="78" t="s">
        <v>2504</v>
      </c>
      <c r="F3111" s="68" t="s">
        <v>2505</v>
      </c>
      <c r="G3111" s="69" t="s">
        <v>2432</v>
      </c>
      <c r="H3111" s="70">
        <v>1</v>
      </c>
      <c r="I3111" s="70"/>
      <c r="J3111" s="70"/>
      <c r="K3111" s="71">
        <v>61874.999999999818</v>
      </c>
      <c r="L3111" s="6" t="s">
        <v>509</v>
      </c>
      <c r="M3111" s="6" t="s">
        <v>1677</v>
      </c>
      <c r="N3111" s="6">
        <v>1</v>
      </c>
      <c r="O3111" s="6"/>
      <c r="P3111" s="6"/>
    </row>
    <row r="3112" spans="1:16" ht="15.75" customHeight="1" x14ac:dyDescent="0.3">
      <c r="A3112" s="49">
        <v>3109</v>
      </c>
      <c r="B3112" s="75" t="s">
        <v>413</v>
      </c>
      <c r="C3112" s="75" t="s">
        <v>25</v>
      </c>
      <c r="D3112" s="78" t="s">
        <v>26</v>
      </c>
      <c r="E3112" s="78" t="s">
        <v>2504</v>
      </c>
      <c r="F3112" s="68" t="s">
        <v>2505</v>
      </c>
      <c r="G3112" s="69" t="s">
        <v>2433</v>
      </c>
      <c r="H3112" s="70">
        <v>1</v>
      </c>
      <c r="I3112" s="70"/>
      <c r="J3112" s="70"/>
      <c r="K3112" s="71">
        <v>61874.999999999818</v>
      </c>
      <c r="L3112" s="6" t="s">
        <v>509</v>
      </c>
      <c r="M3112" s="6" t="s">
        <v>1677</v>
      </c>
      <c r="N3112" s="6">
        <v>1</v>
      </c>
      <c r="O3112" s="6"/>
      <c r="P3112" s="6"/>
    </row>
    <row r="3113" spans="1:16" ht="15.75" customHeight="1" x14ac:dyDescent="0.3">
      <c r="A3113" s="49">
        <v>3110</v>
      </c>
      <c r="B3113" s="75" t="s">
        <v>430</v>
      </c>
      <c r="C3113" s="75" t="s">
        <v>138</v>
      </c>
      <c r="D3113" s="78" t="s">
        <v>100</v>
      </c>
      <c r="E3113" s="78" t="s">
        <v>2506</v>
      </c>
      <c r="F3113" s="68">
        <v>45954</v>
      </c>
      <c r="G3113" s="69" t="s">
        <v>415</v>
      </c>
      <c r="H3113" s="70">
        <v>12</v>
      </c>
      <c r="I3113" s="70"/>
      <c r="J3113" s="70"/>
      <c r="K3113" s="71">
        <v>697500.0000000007</v>
      </c>
      <c r="L3113" s="6" t="s">
        <v>554</v>
      </c>
      <c r="M3113" s="6" t="s">
        <v>517</v>
      </c>
      <c r="N3113" s="6">
        <v>0</v>
      </c>
      <c r="O3113" s="6"/>
      <c r="P3113" s="6"/>
    </row>
    <row r="3114" spans="1:16" ht="15.75" customHeight="1" x14ac:dyDescent="0.3">
      <c r="A3114" s="49">
        <v>3111</v>
      </c>
      <c r="B3114" s="75" t="s">
        <v>430</v>
      </c>
      <c r="C3114" s="75" t="s">
        <v>104</v>
      </c>
      <c r="D3114" s="78" t="s">
        <v>102</v>
      </c>
      <c r="E3114" s="78" t="s">
        <v>2507</v>
      </c>
      <c r="F3114" s="68">
        <v>45954</v>
      </c>
      <c r="G3114" s="69" t="s">
        <v>415</v>
      </c>
      <c r="H3114" s="70">
        <v>1</v>
      </c>
      <c r="I3114" s="70"/>
      <c r="J3114" s="70"/>
      <c r="K3114" s="71">
        <v>5166.6666666666715</v>
      </c>
      <c r="L3114" s="6" t="s">
        <v>507</v>
      </c>
      <c r="M3114" s="6" t="s">
        <v>505</v>
      </c>
      <c r="N3114" s="6">
        <v>0</v>
      </c>
      <c r="O3114" s="6"/>
      <c r="P3114" s="6"/>
    </row>
    <row r="3115" spans="1:16" ht="15.75" customHeight="1" x14ac:dyDescent="0.3">
      <c r="A3115" s="49">
        <v>3112</v>
      </c>
      <c r="B3115" s="75" t="s">
        <v>430</v>
      </c>
      <c r="C3115" s="75" t="s">
        <v>595</v>
      </c>
      <c r="D3115" s="78" t="s">
        <v>102</v>
      </c>
      <c r="E3115" s="78" t="s">
        <v>2508</v>
      </c>
      <c r="F3115" s="68">
        <v>45954</v>
      </c>
      <c r="G3115" s="69" t="s">
        <v>415</v>
      </c>
      <c r="H3115" s="70">
        <v>40</v>
      </c>
      <c r="I3115" s="70"/>
      <c r="J3115" s="70"/>
      <c r="K3115" s="71">
        <v>206666.66666666689</v>
      </c>
      <c r="L3115" s="6" t="s">
        <v>507</v>
      </c>
      <c r="M3115" s="6" t="s">
        <v>505</v>
      </c>
      <c r="N3115" s="6">
        <v>2</v>
      </c>
      <c r="O3115" s="6"/>
      <c r="P3115" s="6"/>
    </row>
    <row r="3116" spans="1:16" ht="15.75" customHeight="1" x14ac:dyDescent="0.3">
      <c r="A3116" s="49">
        <v>3113</v>
      </c>
      <c r="B3116" s="75" t="s">
        <v>474</v>
      </c>
      <c r="C3116" s="75" t="s">
        <v>25</v>
      </c>
      <c r="D3116" s="78" t="s">
        <v>26</v>
      </c>
      <c r="E3116" s="78" t="s">
        <v>2509</v>
      </c>
      <c r="F3116" s="68">
        <v>45955</v>
      </c>
      <c r="G3116" s="69" t="s">
        <v>2491</v>
      </c>
      <c r="H3116" s="70">
        <v>2</v>
      </c>
      <c r="I3116" s="70"/>
      <c r="J3116" s="70"/>
      <c r="K3116" s="71">
        <v>700000.00000000128</v>
      </c>
      <c r="L3116" s="6" t="s">
        <v>530</v>
      </c>
      <c r="M3116" s="6" t="s">
        <v>917</v>
      </c>
      <c r="N3116" s="6">
        <v>0</v>
      </c>
      <c r="O3116" s="6"/>
      <c r="P3116" s="6"/>
    </row>
    <row r="3117" spans="1:16" ht="15.75" customHeight="1" x14ac:dyDescent="0.3">
      <c r="A3117" s="49">
        <v>3114</v>
      </c>
      <c r="B3117" s="75" t="s">
        <v>474</v>
      </c>
      <c r="C3117" s="75" t="s">
        <v>164</v>
      </c>
      <c r="D3117" s="78" t="s">
        <v>100</v>
      </c>
      <c r="E3117" s="78" t="s">
        <v>2510</v>
      </c>
      <c r="F3117" s="68">
        <v>45955</v>
      </c>
      <c r="G3117" s="69" t="s">
        <v>415</v>
      </c>
      <c r="H3117" s="70">
        <v>1</v>
      </c>
      <c r="I3117" s="70"/>
      <c r="J3117" s="70"/>
      <c r="K3117" s="71">
        <v>525000.00000000093</v>
      </c>
      <c r="L3117" s="6" t="s">
        <v>576</v>
      </c>
      <c r="M3117" s="6" t="s">
        <v>593</v>
      </c>
      <c r="N3117" s="6">
        <v>0</v>
      </c>
      <c r="O3117" s="6"/>
      <c r="P3117" s="6"/>
    </row>
    <row r="3118" spans="1:16" ht="15.75" customHeight="1" x14ac:dyDescent="0.3">
      <c r="A3118" s="49">
        <v>3115</v>
      </c>
      <c r="B3118" s="75" t="s">
        <v>490</v>
      </c>
      <c r="C3118" s="75" t="s">
        <v>84</v>
      </c>
      <c r="D3118" s="78" t="s">
        <v>79</v>
      </c>
      <c r="E3118" s="78" t="s">
        <v>2511</v>
      </c>
      <c r="F3118" s="68">
        <v>45955</v>
      </c>
      <c r="G3118" s="69" t="s">
        <v>443</v>
      </c>
      <c r="H3118" s="70">
        <v>14</v>
      </c>
      <c r="I3118" s="70"/>
      <c r="J3118" s="70"/>
      <c r="K3118" s="71">
        <v>67374.999999999811</v>
      </c>
      <c r="L3118" s="6" t="s">
        <v>516</v>
      </c>
      <c r="M3118" s="6" t="s">
        <v>517</v>
      </c>
      <c r="N3118" s="6">
        <v>0</v>
      </c>
      <c r="O3118" s="6"/>
      <c r="P3118" s="6"/>
    </row>
    <row r="3119" spans="1:16" ht="15.75" customHeight="1" x14ac:dyDescent="0.3">
      <c r="A3119" s="49">
        <v>3116</v>
      </c>
      <c r="B3119" s="75" t="s">
        <v>490</v>
      </c>
      <c r="C3119" s="75" t="s">
        <v>233</v>
      </c>
      <c r="D3119" s="78" t="s">
        <v>26</v>
      </c>
      <c r="E3119" s="78" t="s">
        <v>247</v>
      </c>
      <c r="F3119" s="68">
        <v>45955</v>
      </c>
      <c r="G3119" s="69" t="s">
        <v>592</v>
      </c>
      <c r="H3119" s="70">
        <v>2</v>
      </c>
      <c r="I3119" s="70"/>
      <c r="J3119" s="70"/>
      <c r="K3119" s="71">
        <v>123749.99999999964</v>
      </c>
      <c r="L3119" s="6" t="s">
        <v>545</v>
      </c>
      <c r="M3119" s="6" t="s">
        <v>537</v>
      </c>
      <c r="N3119" s="6">
        <v>0</v>
      </c>
      <c r="O3119" s="6"/>
      <c r="P3119" s="6"/>
    </row>
    <row r="3120" spans="1:16" ht="15.75" customHeight="1" x14ac:dyDescent="0.3">
      <c r="A3120" s="49">
        <v>3117</v>
      </c>
      <c r="B3120" s="75" t="s">
        <v>490</v>
      </c>
      <c r="C3120" s="75" t="s">
        <v>234</v>
      </c>
      <c r="D3120" s="78" t="s">
        <v>26</v>
      </c>
      <c r="E3120" s="78" t="s">
        <v>2512</v>
      </c>
      <c r="F3120" s="68">
        <v>45955</v>
      </c>
      <c r="G3120" s="69" t="s">
        <v>1600</v>
      </c>
      <c r="H3120" s="70">
        <v>4</v>
      </c>
      <c r="I3120" s="70"/>
      <c r="J3120" s="70"/>
      <c r="K3120" s="71">
        <v>109999.99999999968</v>
      </c>
      <c r="L3120" s="6" t="s">
        <v>545</v>
      </c>
      <c r="M3120" s="6" t="s">
        <v>514</v>
      </c>
      <c r="N3120" s="6">
        <v>0</v>
      </c>
      <c r="O3120" s="6"/>
      <c r="P3120" s="6"/>
    </row>
    <row r="3121" spans="1:16" ht="15.75" customHeight="1" x14ac:dyDescent="0.3">
      <c r="A3121" s="49">
        <v>3118</v>
      </c>
      <c r="B3121" s="75" t="s">
        <v>490</v>
      </c>
      <c r="C3121" s="75" t="s">
        <v>138</v>
      </c>
      <c r="D3121" s="78" t="s">
        <v>100</v>
      </c>
      <c r="E3121" s="78" t="s">
        <v>2513</v>
      </c>
      <c r="F3121" s="68">
        <v>45955</v>
      </c>
      <c r="G3121" s="69" t="s">
        <v>415</v>
      </c>
      <c r="H3121" s="70">
        <v>2</v>
      </c>
      <c r="I3121" s="70"/>
      <c r="J3121" s="70"/>
      <c r="K3121" s="71">
        <v>123749.99999999964</v>
      </c>
      <c r="L3121" s="6" t="s">
        <v>545</v>
      </c>
      <c r="M3121" s="6" t="s">
        <v>514</v>
      </c>
      <c r="N3121" s="6">
        <v>0</v>
      </c>
      <c r="O3121" s="6"/>
      <c r="P3121" s="6"/>
    </row>
    <row r="3122" spans="1:16" ht="15.75" customHeight="1" x14ac:dyDescent="0.3">
      <c r="A3122" s="49">
        <v>3119</v>
      </c>
      <c r="B3122" s="75" t="s">
        <v>497</v>
      </c>
      <c r="C3122" s="75" t="s">
        <v>25</v>
      </c>
      <c r="D3122" s="78" t="s">
        <v>26</v>
      </c>
      <c r="E3122" s="78" t="s">
        <v>2514</v>
      </c>
      <c r="F3122" s="68">
        <v>45955</v>
      </c>
      <c r="G3122" s="69" t="s">
        <v>2432</v>
      </c>
      <c r="H3122" s="70">
        <v>1</v>
      </c>
      <c r="I3122" s="70"/>
      <c r="J3122" s="70"/>
      <c r="K3122" s="71">
        <v>64687.500000000182</v>
      </c>
      <c r="L3122" s="6" t="s">
        <v>509</v>
      </c>
      <c r="M3122" s="6" t="s">
        <v>1677</v>
      </c>
      <c r="N3122" s="6">
        <v>1</v>
      </c>
      <c r="O3122" s="6"/>
      <c r="P3122" s="6"/>
    </row>
    <row r="3123" spans="1:16" ht="15.75" customHeight="1" x14ac:dyDescent="0.3">
      <c r="A3123" s="49">
        <v>3120</v>
      </c>
      <c r="B3123" s="75" t="s">
        <v>497</v>
      </c>
      <c r="C3123" s="75" t="s">
        <v>25</v>
      </c>
      <c r="D3123" s="78" t="s">
        <v>26</v>
      </c>
      <c r="E3123" s="78" t="s">
        <v>2514</v>
      </c>
      <c r="F3123" s="68">
        <v>45955</v>
      </c>
      <c r="G3123" s="69" t="s">
        <v>2416</v>
      </c>
      <c r="H3123" s="70">
        <v>1</v>
      </c>
      <c r="I3123" s="70"/>
      <c r="J3123" s="70"/>
      <c r="K3123" s="71">
        <v>64687.500000000182</v>
      </c>
      <c r="L3123" s="6" t="s">
        <v>509</v>
      </c>
      <c r="M3123" s="6" t="s">
        <v>1677</v>
      </c>
      <c r="N3123" s="6">
        <v>0</v>
      </c>
      <c r="O3123" s="6"/>
      <c r="P3123" s="6"/>
    </row>
    <row r="3124" spans="1:16" ht="15.75" customHeight="1" x14ac:dyDescent="0.3">
      <c r="A3124" s="49">
        <v>3121</v>
      </c>
      <c r="B3124" s="75" t="s">
        <v>430</v>
      </c>
      <c r="C3124" s="75" t="s">
        <v>84</v>
      </c>
      <c r="D3124" s="78" t="s">
        <v>79</v>
      </c>
      <c r="E3124" s="78" t="s">
        <v>2515</v>
      </c>
      <c r="F3124" s="68">
        <v>45955</v>
      </c>
      <c r="G3124" s="69" t="s">
        <v>443</v>
      </c>
      <c r="H3124" s="70">
        <v>13</v>
      </c>
      <c r="I3124" s="70"/>
      <c r="J3124" s="70"/>
      <c r="K3124" s="71">
        <v>58770.833333333394</v>
      </c>
      <c r="L3124" s="6" t="s">
        <v>554</v>
      </c>
      <c r="M3124" s="6" t="s">
        <v>517</v>
      </c>
      <c r="N3124" s="6">
        <v>1</v>
      </c>
      <c r="O3124" s="6"/>
      <c r="P3124" s="6"/>
    </row>
    <row r="3125" spans="1:16" ht="15.75" customHeight="1" x14ac:dyDescent="0.3">
      <c r="A3125" s="49">
        <v>3122</v>
      </c>
      <c r="B3125" s="75" t="s">
        <v>430</v>
      </c>
      <c r="C3125" s="75" t="s">
        <v>233</v>
      </c>
      <c r="D3125" s="78" t="s">
        <v>26</v>
      </c>
      <c r="E3125" s="78" t="s">
        <v>247</v>
      </c>
      <c r="F3125" s="68">
        <v>45955</v>
      </c>
      <c r="G3125" s="69" t="s">
        <v>1411</v>
      </c>
      <c r="H3125" s="70">
        <v>8</v>
      </c>
      <c r="I3125" s="70"/>
      <c r="J3125" s="70"/>
      <c r="K3125" s="71">
        <v>232500.00000000023</v>
      </c>
      <c r="L3125" s="6" t="s">
        <v>513</v>
      </c>
      <c r="M3125" s="6" t="s">
        <v>580</v>
      </c>
      <c r="N3125" s="6">
        <v>3</v>
      </c>
      <c r="O3125" s="6"/>
      <c r="P3125" s="6"/>
    </row>
    <row r="3126" spans="1:16" ht="15.75" customHeight="1" x14ac:dyDescent="0.3">
      <c r="A3126" s="49">
        <v>3123</v>
      </c>
      <c r="B3126" s="75" t="s">
        <v>413</v>
      </c>
      <c r="C3126" s="75" t="s">
        <v>127</v>
      </c>
      <c r="D3126" s="78" t="s">
        <v>102</v>
      </c>
      <c r="E3126" s="78" t="s">
        <v>2516</v>
      </c>
      <c r="F3126" s="68">
        <v>45957</v>
      </c>
      <c r="G3126" s="69" t="s">
        <v>415</v>
      </c>
      <c r="H3126" s="70">
        <v>5</v>
      </c>
      <c r="I3126" s="70"/>
      <c r="J3126" s="70"/>
      <c r="K3126" s="71">
        <v>206249.99999999939</v>
      </c>
      <c r="L3126" s="6" t="s">
        <v>509</v>
      </c>
      <c r="M3126" s="6" t="s">
        <v>1677</v>
      </c>
      <c r="N3126" s="6">
        <v>0</v>
      </c>
      <c r="O3126" s="6"/>
      <c r="P3126" s="6"/>
    </row>
    <row r="3127" spans="1:16" ht="15.75" customHeight="1" x14ac:dyDescent="0.3">
      <c r="A3127" s="49">
        <v>3124</v>
      </c>
      <c r="B3127" s="75" t="s">
        <v>413</v>
      </c>
      <c r="C3127" s="75" t="s">
        <v>125</v>
      </c>
      <c r="D3127" s="78" t="s">
        <v>102</v>
      </c>
      <c r="E3127" s="78" t="s">
        <v>2517</v>
      </c>
      <c r="F3127" s="68">
        <v>45957</v>
      </c>
      <c r="G3127" s="69" t="s">
        <v>415</v>
      </c>
      <c r="H3127" s="70">
        <v>5</v>
      </c>
      <c r="I3127" s="70"/>
      <c r="J3127" s="70"/>
      <c r="K3127" s="71">
        <v>90979.16666666641</v>
      </c>
      <c r="L3127" s="6" t="s">
        <v>509</v>
      </c>
      <c r="M3127" s="6" t="s">
        <v>1677</v>
      </c>
      <c r="N3127" s="6">
        <v>0</v>
      </c>
      <c r="O3127" s="6"/>
      <c r="P3127" s="6"/>
    </row>
    <row r="3128" spans="1:16" ht="15.75" customHeight="1" x14ac:dyDescent="0.3">
      <c r="A3128" s="49">
        <v>3125</v>
      </c>
      <c r="B3128" s="75" t="s">
        <v>413</v>
      </c>
      <c r="C3128" s="75" t="s">
        <v>138</v>
      </c>
      <c r="D3128" s="78" t="s">
        <v>100</v>
      </c>
      <c r="E3128" s="78" t="s">
        <v>2518</v>
      </c>
      <c r="F3128" s="68">
        <v>45957</v>
      </c>
      <c r="G3128" s="69" t="s">
        <v>415</v>
      </c>
      <c r="H3128" s="70">
        <v>6</v>
      </c>
      <c r="I3128" s="70"/>
      <c r="J3128" s="70"/>
      <c r="K3128" s="71">
        <v>371249.99999999895</v>
      </c>
      <c r="L3128" s="6" t="s">
        <v>516</v>
      </c>
      <c r="M3128" s="6" t="s">
        <v>517</v>
      </c>
      <c r="N3128" s="6">
        <v>0</v>
      </c>
      <c r="O3128" s="6"/>
      <c r="P3128" s="6"/>
    </row>
    <row r="3129" spans="1:16" ht="15.75" customHeight="1" x14ac:dyDescent="0.3">
      <c r="A3129" s="49">
        <v>3126</v>
      </c>
      <c r="B3129" s="75" t="s">
        <v>463</v>
      </c>
      <c r="C3129" s="75" t="s">
        <v>127</v>
      </c>
      <c r="D3129" s="78" t="s">
        <v>102</v>
      </c>
      <c r="E3129" s="78" t="s">
        <v>2519</v>
      </c>
      <c r="F3129" s="68">
        <v>45957</v>
      </c>
      <c r="G3129" s="69" t="s">
        <v>415</v>
      </c>
      <c r="H3129" s="70">
        <v>7</v>
      </c>
      <c r="I3129" s="70"/>
      <c r="J3129" s="70"/>
      <c r="K3129" s="71">
        <v>293124.99999999889</v>
      </c>
      <c r="L3129" s="6" t="s">
        <v>526</v>
      </c>
      <c r="M3129" s="6" t="s">
        <v>1677</v>
      </c>
      <c r="N3129" s="6">
        <v>0</v>
      </c>
      <c r="O3129" s="6"/>
      <c r="P3129" s="6"/>
    </row>
    <row r="3130" spans="1:16" ht="15.75" customHeight="1" x14ac:dyDescent="0.3">
      <c r="A3130" s="49">
        <v>3127</v>
      </c>
      <c r="B3130" s="75" t="s">
        <v>463</v>
      </c>
      <c r="C3130" s="75" t="s">
        <v>125</v>
      </c>
      <c r="D3130" s="78" t="s">
        <v>102</v>
      </c>
      <c r="E3130" s="78" t="s">
        <v>2520</v>
      </c>
      <c r="F3130" s="68">
        <v>45957</v>
      </c>
      <c r="G3130" s="69" t="s">
        <v>415</v>
      </c>
      <c r="H3130" s="70">
        <v>2</v>
      </c>
      <c r="I3130" s="70"/>
      <c r="J3130" s="70"/>
      <c r="K3130" s="71">
        <v>36943.055555555417</v>
      </c>
      <c r="L3130" s="6" t="s">
        <v>526</v>
      </c>
      <c r="M3130" s="6" t="s">
        <v>1677</v>
      </c>
      <c r="N3130" s="6">
        <v>0</v>
      </c>
      <c r="O3130" s="6"/>
      <c r="P3130" s="6"/>
    </row>
    <row r="3131" spans="1:16" ht="15.75" customHeight="1" x14ac:dyDescent="0.3">
      <c r="A3131" s="49">
        <v>3128</v>
      </c>
      <c r="B3131" s="75" t="s">
        <v>444</v>
      </c>
      <c r="C3131" s="75" t="s">
        <v>233</v>
      </c>
      <c r="D3131" s="78" t="s">
        <v>26</v>
      </c>
      <c r="E3131" s="78" t="s">
        <v>2521</v>
      </c>
      <c r="F3131" s="68">
        <v>45957</v>
      </c>
      <c r="G3131" s="69" t="s">
        <v>1435</v>
      </c>
      <c r="H3131" s="70">
        <v>11</v>
      </c>
      <c r="I3131" s="70"/>
      <c r="J3131" s="70"/>
      <c r="K3131" s="71">
        <v>355781.25000000099</v>
      </c>
      <c r="L3131" s="6" t="s">
        <v>513</v>
      </c>
      <c r="M3131" s="6" t="s">
        <v>514</v>
      </c>
      <c r="N3131" s="6">
        <v>3</v>
      </c>
      <c r="O3131" s="6"/>
      <c r="P3131" s="6"/>
    </row>
    <row r="3132" spans="1:16" ht="15.75" customHeight="1" x14ac:dyDescent="0.3">
      <c r="A3132" s="49">
        <v>3129</v>
      </c>
      <c r="B3132" s="75" t="s">
        <v>444</v>
      </c>
      <c r="C3132" s="75" t="s">
        <v>138</v>
      </c>
      <c r="D3132" s="78" t="s">
        <v>100</v>
      </c>
      <c r="E3132" s="78" t="s">
        <v>2522</v>
      </c>
      <c r="F3132" s="68">
        <v>45957</v>
      </c>
      <c r="G3132" s="69" t="s">
        <v>415</v>
      </c>
      <c r="H3132" s="70">
        <v>3</v>
      </c>
      <c r="I3132" s="70"/>
      <c r="J3132" s="70"/>
      <c r="K3132" s="71">
        <v>194062.50000000052</v>
      </c>
      <c r="L3132" s="6" t="s">
        <v>516</v>
      </c>
      <c r="M3132" s="6" t="s">
        <v>517</v>
      </c>
      <c r="N3132" s="6">
        <v>0</v>
      </c>
      <c r="O3132" s="6"/>
      <c r="P3132" s="6"/>
    </row>
    <row r="3133" spans="1:16" ht="15.75" customHeight="1" x14ac:dyDescent="0.3">
      <c r="A3133" s="49">
        <v>3130</v>
      </c>
      <c r="B3133" s="75" t="s">
        <v>471</v>
      </c>
      <c r="C3133" s="75" t="s">
        <v>233</v>
      </c>
      <c r="D3133" s="78" t="s">
        <v>26</v>
      </c>
      <c r="E3133" s="78" t="s">
        <v>2523</v>
      </c>
      <c r="F3133" s="68">
        <v>45954</v>
      </c>
      <c r="G3133" s="69" t="s">
        <v>662</v>
      </c>
      <c r="H3133" s="70">
        <v>3.5</v>
      </c>
      <c r="I3133" s="70"/>
      <c r="J3133" s="70"/>
      <c r="K3133" s="71">
        <v>301875.00000000081</v>
      </c>
      <c r="L3133" s="6" t="s">
        <v>558</v>
      </c>
      <c r="M3133" s="6" t="s">
        <v>514</v>
      </c>
      <c r="N3133" s="6">
        <v>14</v>
      </c>
      <c r="O3133" s="6"/>
      <c r="P3133" s="6"/>
    </row>
    <row r="3134" spans="1:16" ht="15.75" customHeight="1" x14ac:dyDescent="0.3">
      <c r="A3134" s="49">
        <v>3131</v>
      </c>
      <c r="B3134" s="75" t="s">
        <v>471</v>
      </c>
      <c r="C3134" s="75" t="s">
        <v>138</v>
      </c>
      <c r="D3134" s="78" t="s">
        <v>100</v>
      </c>
      <c r="E3134" s="78" t="s">
        <v>2524</v>
      </c>
      <c r="F3134" s="68">
        <v>45954</v>
      </c>
      <c r="G3134" s="69" t="s">
        <v>415</v>
      </c>
      <c r="H3134" s="70">
        <v>6</v>
      </c>
      <c r="I3134" s="70"/>
      <c r="J3134" s="70"/>
      <c r="K3134" s="71">
        <v>388125.00000000105</v>
      </c>
      <c r="L3134" s="6" t="s">
        <v>516</v>
      </c>
      <c r="M3134" s="6" t="s">
        <v>517</v>
      </c>
      <c r="N3134" s="6">
        <v>0</v>
      </c>
      <c r="O3134" s="6"/>
      <c r="P3134" s="6"/>
    </row>
    <row r="3135" spans="1:16" ht="15.75" customHeight="1" x14ac:dyDescent="0.3">
      <c r="A3135" s="49">
        <v>3132</v>
      </c>
      <c r="B3135" s="75" t="s">
        <v>471</v>
      </c>
      <c r="C3135" s="75" t="s">
        <v>502</v>
      </c>
      <c r="D3135" s="78" t="s">
        <v>100</v>
      </c>
      <c r="E3135" s="78" t="s">
        <v>2525</v>
      </c>
      <c r="F3135" s="68">
        <v>45955</v>
      </c>
      <c r="G3135" s="69" t="s">
        <v>426</v>
      </c>
      <c r="H3135" s="70">
        <v>2</v>
      </c>
      <c r="I3135" s="70"/>
      <c r="J3135" s="70"/>
      <c r="K3135" s="71">
        <v>86250.000000000233</v>
      </c>
      <c r="L3135" s="6" t="s">
        <v>507</v>
      </c>
      <c r="M3135" s="6" t="s">
        <v>505</v>
      </c>
      <c r="N3135" s="6">
        <v>2</v>
      </c>
      <c r="O3135" s="6"/>
      <c r="P3135" s="6"/>
    </row>
    <row r="3136" spans="1:16" ht="15.75" customHeight="1" x14ac:dyDescent="0.3">
      <c r="A3136" s="49">
        <v>3133</v>
      </c>
      <c r="B3136" s="75" t="s">
        <v>471</v>
      </c>
      <c r="C3136" s="75" t="s">
        <v>233</v>
      </c>
      <c r="D3136" s="78" t="s">
        <v>26</v>
      </c>
      <c r="E3136" s="78" t="s">
        <v>2526</v>
      </c>
      <c r="F3136" s="68">
        <v>45955</v>
      </c>
      <c r="G3136" s="69" t="s">
        <v>1411</v>
      </c>
      <c r="H3136" s="70">
        <v>2</v>
      </c>
      <c r="I3136" s="70"/>
      <c r="J3136" s="70"/>
      <c r="K3136" s="71">
        <v>64687.500000000182</v>
      </c>
      <c r="L3136" s="6" t="s">
        <v>513</v>
      </c>
      <c r="M3136" s="6" t="s">
        <v>514</v>
      </c>
      <c r="N3136" s="6">
        <v>4</v>
      </c>
      <c r="O3136" s="6"/>
      <c r="P3136" s="6"/>
    </row>
    <row r="3137" spans="1:16" ht="15.75" customHeight="1" x14ac:dyDescent="0.3">
      <c r="A3137" s="49">
        <v>3134</v>
      </c>
      <c r="B3137" s="75" t="s">
        <v>471</v>
      </c>
      <c r="C3137" s="75" t="s">
        <v>502</v>
      </c>
      <c r="D3137" s="78" t="s">
        <v>100</v>
      </c>
      <c r="E3137" s="78" t="s">
        <v>2527</v>
      </c>
      <c r="F3137" s="68">
        <v>45957</v>
      </c>
      <c r="G3137" s="69" t="s">
        <v>426</v>
      </c>
      <c r="H3137" s="70">
        <v>2</v>
      </c>
      <c r="I3137" s="70"/>
      <c r="J3137" s="70"/>
      <c r="K3137" s="71">
        <v>86250.000000000233</v>
      </c>
      <c r="L3137" s="6" t="s">
        <v>554</v>
      </c>
      <c r="M3137" s="6" t="s">
        <v>517</v>
      </c>
      <c r="N3137" s="6">
        <v>0</v>
      </c>
      <c r="O3137" s="6"/>
      <c r="P3137" s="6"/>
    </row>
    <row r="3138" spans="1:16" ht="15.75" customHeight="1" x14ac:dyDescent="0.3">
      <c r="A3138" s="49">
        <v>3135</v>
      </c>
      <c r="B3138" s="75" t="s">
        <v>471</v>
      </c>
      <c r="C3138" s="75" t="s">
        <v>138</v>
      </c>
      <c r="D3138" s="78" t="s">
        <v>100</v>
      </c>
      <c r="E3138" s="78" t="s">
        <v>2528</v>
      </c>
      <c r="F3138" s="68">
        <v>45957</v>
      </c>
      <c r="G3138" s="69" t="s">
        <v>415</v>
      </c>
      <c r="H3138" s="70">
        <v>3</v>
      </c>
      <c r="I3138" s="70"/>
      <c r="J3138" s="70"/>
      <c r="K3138" s="71">
        <v>194062.50000000052</v>
      </c>
      <c r="L3138" s="6" t="s">
        <v>554</v>
      </c>
      <c r="M3138" s="6" t="s">
        <v>517</v>
      </c>
      <c r="N3138" s="6">
        <v>0</v>
      </c>
      <c r="O3138" s="6"/>
      <c r="P3138" s="6"/>
    </row>
    <row r="3139" spans="1:16" ht="15.75" customHeight="1" x14ac:dyDescent="0.3">
      <c r="A3139" s="49">
        <v>3136</v>
      </c>
      <c r="B3139" s="75" t="s">
        <v>497</v>
      </c>
      <c r="C3139" s="75" t="s">
        <v>25</v>
      </c>
      <c r="D3139" s="78" t="s">
        <v>26</v>
      </c>
      <c r="E3139" s="78" t="s">
        <v>2529</v>
      </c>
      <c r="F3139" s="68">
        <v>45958</v>
      </c>
      <c r="G3139" s="69" t="s">
        <v>2433</v>
      </c>
      <c r="H3139" s="70">
        <v>1.2</v>
      </c>
      <c r="I3139" s="70"/>
      <c r="J3139" s="70"/>
      <c r="K3139" s="71">
        <v>77625.000000000218</v>
      </c>
      <c r="L3139" s="6" t="s">
        <v>509</v>
      </c>
      <c r="M3139" s="6" t="s">
        <v>1677</v>
      </c>
      <c r="N3139" s="6">
        <v>1</v>
      </c>
      <c r="O3139" s="6"/>
      <c r="P3139" s="6"/>
    </row>
    <row r="3140" spans="1:16" ht="15.75" customHeight="1" x14ac:dyDescent="0.3">
      <c r="A3140" s="49">
        <v>3137</v>
      </c>
      <c r="B3140" s="75" t="s">
        <v>497</v>
      </c>
      <c r="C3140" s="75" t="s">
        <v>138</v>
      </c>
      <c r="D3140" s="78" t="s">
        <v>100</v>
      </c>
      <c r="E3140" s="78" t="s">
        <v>2530</v>
      </c>
      <c r="F3140" s="68">
        <v>45958</v>
      </c>
      <c r="G3140" s="69" t="s">
        <v>415</v>
      </c>
      <c r="H3140" s="70">
        <v>6</v>
      </c>
      <c r="I3140" s="70"/>
      <c r="J3140" s="70"/>
      <c r="K3140" s="71">
        <v>388125.00000000105</v>
      </c>
      <c r="L3140" s="6" t="s">
        <v>516</v>
      </c>
      <c r="M3140" s="6" t="s">
        <v>517</v>
      </c>
      <c r="N3140" s="6">
        <v>0</v>
      </c>
      <c r="O3140" s="6"/>
      <c r="P3140" s="6"/>
    </row>
    <row r="3141" spans="1:16" ht="15.75" customHeight="1" x14ac:dyDescent="0.3">
      <c r="A3141" s="49">
        <v>3138</v>
      </c>
      <c r="B3141" s="75" t="s">
        <v>497</v>
      </c>
      <c r="C3141" s="75" t="s">
        <v>25</v>
      </c>
      <c r="D3141" s="78" t="s">
        <v>26</v>
      </c>
      <c r="E3141" s="78" t="s">
        <v>2531</v>
      </c>
      <c r="F3141" s="68">
        <v>45958</v>
      </c>
      <c r="G3141" s="69" t="s">
        <v>2439</v>
      </c>
      <c r="H3141" s="70">
        <v>1</v>
      </c>
      <c r="I3141" s="70"/>
      <c r="J3141" s="70"/>
      <c r="K3141" s="71">
        <v>64687.500000000182</v>
      </c>
      <c r="L3141" s="6" t="s">
        <v>509</v>
      </c>
      <c r="M3141" s="6" t="s">
        <v>505</v>
      </c>
      <c r="N3141" s="6">
        <v>1</v>
      </c>
      <c r="O3141" s="6"/>
      <c r="P3141" s="6"/>
    </row>
    <row r="3142" spans="1:16" ht="15.75" customHeight="1" x14ac:dyDescent="0.3">
      <c r="A3142" s="49">
        <v>3139</v>
      </c>
      <c r="B3142" s="75" t="s">
        <v>490</v>
      </c>
      <c r="C3142" s="75" t="s">
        <v>138</v>
      </c>
      <c r="D3142" s="78" t="s">
        <v>100</v>
      </c>
      <c r="E3142" s="78" t="s">
        <v>2532</v>
      </c>
      <c r="F3142" s="68">
        <v>45957</v>
      </c>
      <c r="G3142" s="69" t="s">
        <v>415</v>
      </c>
      <c r="H3142" s="70">
        <v>6</v>
      </c>
      <c r="I3142" s="70"/>
      <c r="J3142" s="70"/>
      <c r="K3142" s="71">
        <v>371249.99999999895</v>
      </c>
      <c r="L3142" s="6" t="s">
        <v>516</v>
      </c>
      <c r="M3142" s="6" t="s">
        <v>517</v>
      </c>
      <c r="N3142" s="6">
        <v>0</v>
      </c>
      <c r="O3142" s="6"/>
      <c r="P3142" s="6"/>
    </row>
    <row r="3143" spans="1:16" ht="15.75" customHeight="1" x14ac:dyDescent="0.3">
      <c r="A3143" s="49">
        <v>3140</v>
      </c>
      <c r="B3143" s="75" t="s">
        <v>490</v>
      </c>
      <c r="C3143" s="75" t="s">
        <v>233</v>
      </c>
      <c r="D3143" s="78" t="s">
        <v>26</v>
      </c>
      <c r="E3143" s="78" t="s">
        <v>2533</v>
      </c>
      <c r="F3143" s="68">
        <v>45957</v>
      </c>
      <c r="G3143" s="69" t="s">
        <v>1596</v>
      </c>
      <c r="H3143" s="70">
        <v>4</v>
      </c>
      <c r="I3143" s="70"/>
      <c r="J3143" s="70"/>
      <c r="K3143" s="71">
        <v>109999.99999999968</v>
      </c>
      <c r="L3143" s="6" t="s">
        <v>545</v>
      </c>
      <c r="M3143" s="6" t="s">
        <v>514</v>
      </c>
      <c r="N3143" s="6">
        <v>0</v>
      </c>
      <c r="O3143" s="6"/>
      <c r="P3143" s="6"/>
    </row>
    <row r="3144" spans="1:16" ht="15.75" customHeight="1" x14ac:dyDescent="0.3">
      <c r="A3144" s="49">
        <v>3141</v>
      </c>
      <c r="B3144" s="75" t="s">
        <v>490</v>
      </c>
      <c r="C3144" s="75" t="s">
        <v>233</v>
      </c>
      <c r="D3144" s="78" t="s">
        <v>26</v>
      </c>
      <c r="E3144" s="78" t="s">
        <v>247</v>
      </c>
      <c r="F3144" s="68">
        <v>45957</v>
      </c>
      <c r="G3144" s="69" t="s">
        <v>1435</v>
      </c>
      <c r="H3144" s="70">
        <v>9</v>
      </c>
      <c r="I3144" s="70"/>
      <c r="J3144" s="70"/>
      <c r="K3144" s="71">
        <v>278437.49999999919</v>
      </c>
      <c r="L3144" s="6" t="s">
        <v>513</v>
      </c>
      <c r="M3144" s="6" t="s">
        <v>514</v>
      </c>
      <c r="N3144" s="6">
        <v>9</v>
      </c>
      <c r="O3144" s="6"/>
      <c r="P3144" s="6"/>
    </row>
    <row r="3145" spans="1:16" ht="15.75" customHeight="1" x14ac:dyDescent="0.3">
      <c r="A3145" s="49">
        <v>3142</v>
      </c>
      <c r="B3145" s="75" t="s">
        <v>430</v>
      </c>
      <c r="C3145" s="75" t="s">
        <v>124</v>
      </c>
      <c r="D3145" s="78" t="s">
        <v>102</v>
      </c>
      <c r="E3145" s="78" t="s">
        <v>2534</v>
      </c>
      <c r="F3145" s="68">
        <v>45957</v>
      </c>
      <c r="G3145" s="69" t="s">
        <v>415</v>
      </c>
      <c r="H3145" s="70">
        <v>15</v>
      </c>
      <c r="I3145" s="70"/>
      <c r="J3145" s="70"/>
      <c r="K3145" s="71">
        <v>207473.95833333355</v>
      </c>
      <c r="L3145" s="6" t="s">
        <v>696</v>
      </c>
      <c r="M3145" s="6" t="s">
        <v>1677</v>
      </c>
      <c r="N3145" s="6">
        <v>1</v>
      </c>
      <c r="O3145" s="6"/>
      <c r="P3145" s="6"/>
    </row>
    <row r="3146" spans="1:16" ht="15.75" customHeight="1" x14ac:dyDescent="0.3">
      <c r="A3146" s="49">
        <v>3143</v>
      </c>
      <c r="B3146" s="75" t="s">
        <v>430</v>
      </c>
      <c r="C3146" s="75" t="s">
        <v>138</v>
      </c>
      <c r="D3146" s="78" t="s">
        <v>100</v>
      </c>
      <c r="E3146" s="78" t="s">
        <v>2535</v>
      </c>
      <c r="F3146" s="68">
        <v>45957</v>
      </c>
      <c r="G3146" s="69" t="s">
        <v>415</v>
      </c>
      <c r="H3146" s="70">
        <v>6</v>
      </c>
      <c r="I3146" s="70"/>
      <c r="J3146" s="70"/>
      <c r="K3146" s="71">
        <v>348750.00000000035</v>
      </c>
      <c r="L3146" s="6" t="s">
        <v>554</v>
      </c>
      <c r="M3146" s="6" t="s">
        <v>517</v>
      </c>
      <c r="N3146" s="6">
        <v>0</v>
      </c>
      <c r="O3146" s="6"/>
      <c r="P3146" s="6"/>
    </row>
    <row r="3147" spans="1:16" ht="15.75" customHeight="1" x14ac:dyDescent="0.3">
      <c r="A3147" s="49">
        <v>3144</v>
      </c>
      <c r="B3147" s="75" t="s">
        <v>474</v>
      </c>
      <c r="C3147" s="75" t="s">
        <v>146</v>
      </c>
      <c r="D3147" s="78" t="s">
        <v>100</v>
      </c>
      <c r="E3147" s="78" t="s">
        <v>2536</v>
      </c>
      <c r="F3147" s="68">
        <v>45958</v>
      </c>
      <c r="G3147" s="69" t="s">
        <v>451</v>
      </c>
      <c r="H3147" s="70">
        <v>2</v>
      </c>
      <c r="I3147" s="70"/>
      <c r="J3147" s="70"/>
      <c r="K3147" s="71">
        <v>350000.00000000064</v>
      </c>
      <c r="L3147" s="6" t="s">
        <v>519</v>
      </c>
      <c r="M3147" s="6" t="s">
        <v>531</v>
      </c>
      <c r="N3147" s="6">
        <v>0</v>
      </c>
      <c r="O3147" s="6"/>
      <c r="P3147" s="6"/>
    </row>
    <row r="3148" spans="1:16" ht="15.75" customHeight="1" x14ac:dyDescent="0.3">
      <c r="A3148" s="49">
        <v>3145</v>
      </c>
      <c r="B3148" s="75" t="s">
        <v>413</v>
      </c>
      <c r="C3148" s="75" t="s">
        <v>25</v>
      </c>
      <c r="D3148" s="78" t="s">
        <v>26</v>
      </c>
      <c r="E3148" s="78" t="s">
        <v>2537</v>
      </c>
      <c r="F3148" s="68">
        <v>45958</v>
      </c>
      <c r="G3148" s="69" t="s">
        <v>2432</v>
      </c>
      <c r="H3148" s="70">
        <v>1</v>
      </c>
      <c r="I3148" s="70"/>
      <c r="J3148" s="70"/>
      <c r="K3148" s="71">
        <v>61874.999999999818</v>
      </c>
      <c r="L3148" s="6" t="s">
        <v>509</v>
      </c>
      <c r="M3148" s="6" t="s">
        <v>1677</v>
      </c>
      <c r="N3148" s="6">
        <v>1</v>
      </c>
      <c r="O3148" s="6"/>
      <c r="P3148" s="6"/>
    </row>
    <row r="3149" spans="1:16" ht="15.75" customHeight="1" x14ac:dyDescent="0.3">
      <c r="A3149" s="49">
        <v>3146</v>
      </c>
      <c r="B3149" s="75" t="s">
        <v>413</v>
      </c>
      <c r="C3149" s="75" t="s">
        <v>125</v>
      </c>
      <c r="D3149" s="78" t="s">
        <v>102</v>
      </c>
      <c r="E3149" s="78" t="s">
        <v>2538</v>
      </c>
      <c r="F3149" s="68">
        <v>45958</v>
      </c>
      <c r="G3149" s="69" t="s">
        <v>415</v>
      </c>
      <c r="H3149" s="70">
        <v>7</v>
      </c>
      <c r="I3149" s="70"/>
      <c r="J3149" s="70"/>
      <c r="K3149" s="71">
        <v>127370.83333333296</v>
      </c>
      <c r="L3149" s="6" t="s">
        <v>509</v>
      </c>
      <c r="M3149" s="6" t="s">
        <v>1677</v>
      </c>
      <c r="N3149" s="6">
        <v>1</v>
      </c>
      <c r="O3149" s="6"/>
      <c r="P3149" s="6"/>
    </row>
    <row r="3150" spans="1:16" ht="15.75" customHeight="1" x14ac:dyDescent="0.3">
      <c r="A3150" s="49">
        <v>3147</v>
      </c>
      <c r="B3150" s="75" t="s">
        <v>413</v>
      </c>
      <c r="C3150" s="75" t="s">
        <v>138</v>
      </c>
      <c r="D3150" s="78" t="s">
        <v>100</v>
      </c>
      <c r="E3150" s="78" t="s">
        <v>2539</v>
      </c>
      <c r="F3150" s="68">
        <v>45958</v>
      </c>
      <c r="G3150" s="69" t="s">
        <v>415</v>
      </c>
      <c r="H3150" s="70">
        <v>6</v>
      </c>
      <c r="I3150" s="70"/>
      <c r="J3150" s="70"/>
      <c r="K3150" s="71">
        <v>371249.99999999895</v>
      </c>
      <c r="L3150" s="6" t="s">
        <v>554</v>
      </c>
      <c r="M3150" s="6" t="s">
        <v>517</v>
      </c>
      <c r="N3150" s="6">
        <v>0</v>
      </c>
      <c r="O3150" s="6"/>
      <c r="P3150" s="6"/>
    </row>
    <row r="3151" spans="1:16" ht="15.75" customHeight="1" x14ac:dyDescent="0.3">
      <c r="A3151" s="49">
        <v>3148</v>
      </c>
      <c r="B3151" s="75" t="s">
        <v>444</v>
      </c>
      <c r="C3151" s="75" t="s">
        <v>138</v>
      </c>
      <c r="D3151" s="78" t="s">
        <v>100</v>
      </c>
      <c r="E3151" s="78" t="s">
        <v>2540</v>
      </c>
      <c r="F3151" s="68">
        <v>45958</v>
      </c>
      <c r="G3151" s="69" t="s">
        <v>415</v>
      </c>
      <c r="H3151" s="70">
        <v>6</v>
      </c>
      <c r="I3151" s="70"/>
      <c r="J3151" s="70"/>
      <c r="K3151" s="71">
        <v>388125.00000000105</v>
      </c>
      <c r="L3151" s="6" t="s">
        <v>543</v>
      </c>
      <c r="M3151" s="6" t="s">
        <v>517</v>
      </c>
      <c r="N3151" s="6">
        <v>0</v>
      </c>
      <c r="O3151" s="6"/>
      <c r="P3151" s="6"/>
    </row>
    <row r="3152" spans="1:16" ht="15.75" customHeight="1" x14ac:dyDescent="0.3">
      <c r="A3152" s="49">
        <v>3149</v>
      </c>
      <c r="B3152" s="75" t="s">
        <v>444</v>
      </c>
      <c r="C3152" s="75" t="s">
        <v>138</v>
      </c>
      <c r="D3152" s="78" t="s">
        <v>100</v>
      </c>
      <c r="E3152" s="78" t="s">
        <v>2540</v>
      </c>
      <c r="F3152" s="68">
        <v>45958</v>
      </c>
      <c r="G3152" s="69" t="s">
        <v>415</v>
      </c>
      <c r="H3152" s="70">
        <v>10</v>
      </c>
      <c r="I3152" s="70"/>
      <c r="J3152" s="70"/>
      <c r="K3152" s="71">
        <v>646875.00000000175</v>
      </c>
      <c r="L3152" s="6" t="s">
        <v>713</v>
      </c>
      <c r="M3152" s="6" t="s">
        <v>917</v>
      </c>
      <c r="N3152" s="6">
        <v>0</v>
      </c>
      <c r="O3152" s="6"/>
      <c r="P3152" s="6"/>
    </row>
    <row r="3153" spans="1:16" ht="15.75" customHeight="1" x14ac:dyDescent="0.3">
      <c r="A3153" s="49">
        <v>3150</v>
      </c>
      <c r="B3153" s="75" t="s">
        <v>444</v>
      </c>
      <c r="C3153" s="75" t="s">
        <v>138</v>
      </c>
      <c r="D3153" s="78" t="s">
        <v>100</v>
      </c>
      <c r="E3153" s="78" t="s">
        <v>2540</v>
      </c>
      <c r="F3153" s="68">
        <v>45958</v>
      </c>
      <c r="G3153" s="69" t="s">
        <v>415</v>
      </c>
      <c r="H3153" s="70">
        <v>2</v>
      </c>
      <c r="I3153" s="70"/>
      <c r="J3153" s="70"/>
      <c r="K3153" s="71">
        <v>129375.00000000036</v>
      </c>
      <c r="L3153" s="6" t="s">
        <v>713</v>
      </c>
      <c r="M3153" s="6" t="s">
        <v>917</v>
      </c>
      <c r="N3153" s="6">
        <v>0</v>
      </c>
      <c r="O3153" s="6"/>
      <c r="P3153" s="6"/>
    </row>
    <row r="3154" spans="1:16" ht="15.75" customHeight="1" x14ac:dyDescent="0.3">
      <c r="A3154" s="49">
        <v>3151</v>
      </c>
      <c r="B3154" s="75" t="s">
        <v>471</v>
      </c>
      <c r="C3154" s="75" t="s">
        <v>138</v>
      </c>
      <c r="D3154" s="78" t="s">
        <v>100</v>
      </c>
      <c r="E3154" s="78" t="s">
        <v>2541</v>
      </c>
      <c r="F3154" s="68">
        <v>45958</v>
      </c>
      <c r="G3154" s="69" t="s">
        <v>415</v>
      </c>
      <c r="H3154" s="70">
        <v>6</v>
      </c>
      <c r="I3154" s="70"/>
      <c r="J3154" s="70"/>
      <c r="K3154" s="71">
        <v>388125.00000000105</v>
      </c>
      <c r="L3154" s="6" t="s">
        <v>516</v>
      </c>
      <c r="M3154" s="6" t="s">
        <v>517</v>
      </c>
      <c r="N3154" s="6">
        <v>1</v>
      </c>
      <c r="O3154" s="6"/>
      <c r="P3154" s="6"/>
    </row>
    <row r="3155" spans="1:16" ht="15.75" customHeight="1" x14ac:dyDescent="0.3">
      <c r="A3155" s="49">
        <v>3152</v>
      </c>
      <c r="B3155" s="75" t="s">
        <v>490</v>
      </c>
      <c r="C3155" s="75" t="s">
        <v>124</v>
      </c>
      <c r="D3155" s="78" t="s">
        <v>102</v>
      </c>
      <c r="E3155" s="78" t="s">
        <v>2542</v>
      </c>
      <c r="F3155" s="68">
        <v>45958</v>
      </c>
      <c r="G3155" s="69" t="s">
        <v>415</v>
      </c>
      <c r="H3155" s="70">
        <v>4</v>
      </c>
      <c r="I3155" s="70"/>
      <c r="J3155" s="70"/>
      <c r="K3155" s="71">
        <v>58895.833333333161</v>
      </c>
      <c r="L3155" s="6" t="s">
        <v>696</v>
      </c>
      <c r="M3155" s="6" t="s">
        <v>1474</v>
      </c>
      <c r="N3155" s="6">
        <v>1</v>
      </c>
      <c r="O3155" s="6"/>
      <c r="P3155" s="6"/>
    </row>
    <row r="3156" spans="1:16" ht="15.75" customHeight="1" x14ac:dyDescent="0.3">
      <c r="A3156" s="49">
        <v>3153</v>
      </c>
      <c r="B3156" s="75" t="s">
        <v>490</v>
      </c>
      <c r="C3156" s="75" t="s">
        <v>233</v>
      </c>
      <c r="D3156" s="78" t="s">
        <v>26</v>
      </c>
      <c r="E3156" s="78" t="s">
        <v>247</v>
      </c>
      <c r="F3156" s="68">
        <v>45958</v>
      </c>
      <c r="G3156" s="69" t="s">
        <v>1596</v>
      </c>
      <c r="H3156" s="70">
        <v>8</v>
      </c>
      <c r="I3156" s="70"/>
      <c r="J3156" s="70"/>
      <c r="K3156" s="71">
        <v>219999.99999999936</v>
      </c>
      <c r="L3156" s="6" t="s">
        <v>545</v>
      </c>
      <c r="M3156" s="6" t="s">
        <v>514</v>
      </c>
      <c r="N3156" s="6">
        <v>0</v>
      </c>
      <c r="O3156" s="6"/>
      <c r="P3156" s="6"/>
    </row>
    <row r="3157" spans="1:16" ht="15.75" customHeight="1" x14ac:dyDescent="0.3">
      <c r="A3157" s="49">
        <v>3154</v>
      </c>
      <c r="B3157" s="75" t="s">
        <v>490</v>
      </c>
      <c r="C3157" s="75" t="s">
        <v>138</v>
      </c>
      <c r="D3157" s="78" t="s">
        <v>100</v>
      </c>
      <c r="E3157" s="78" t="s">
        <v>2543</v>
      </c>
      <c r="F3157" s="68">
        <v>45958</v>
      </c>
      <c r="G3157" s="69" t="s">
        <v>415</v>
      </c>
      <c r="H3157" s="70">
        <v>6</v>
      </c>
      <c r="I3157" s="70"/>
      <c r="J3157" s="70"/>
      <c r="K3157" s="71">
        <v>371249.99999999895</v>
      </c>
      <c r="L3157" s="6" t="s">
        <v>545</v>
      </c>
      <c r="M3157" s="6" t="s">
        <v>517</v>
      </c>
      <c r="N3157" s="6">
        <v>0</v>
      </c>
      <c r="O3157" s="6"/>
      <c r="P3157" s="6"/>
    </row>
    <row r="3158" spans="1:16" ht="15.75" customHeight="1" x14ac:dyDescent="0.3">
      <c r="A3158" s="49">
        <v>3155</v>
      </c>
      <c r="B3158" s="75" t="s">
        <v>490</v>
      </c>
      <c r="C3158" s="75" t="s">
        <v>138</v>
      </c>
      <c r="D3158" s="78" t="s">
        <v>100</v>
      </c>
      <c r="E3158" s="78" t="s">
        <v>2544</v>
      </c>
      <c r="F3158" s="68">
        <v>45958</v>
      </c>
      <c r="G3158" s="69" t="s">
        <v>415</v>
      </c>
      <c r="H3158" s="70">
        <v>2</v>
      </c>
      <c r="I3158" s="70"/>
      <c r="J3158" s="70"/>
      <c r="K3158" s="71">
        <v>123749.99999999964</v>
      </c>
      <c r="L3158" s="6" t="s">
        <v>713</v>
      </c>
      <c r="M3158" s="6" t="s">
        <v>917</v>
      </c>
      <c r="N3158" s="6">
        <v>0</v>
      </c>
      <c r="O3158" s="6"/>
      <c r="P3158" s="6"/>
    </row>
    <row r="3159" spans="1:16" ht="15.75" customHeight="1" x14ac:dyDescent="0.3">
      <c r="A3159" s="49">
        <v>3156</v>
      </c>
      <c r="B3159" s="75" t="s">
        <v>430</v>
      </c>
      <c r="C3159" s="75" t="s">
        <v>502</v>
      </c>
      <c r="D3159" s="78" t="s">
        <v>100</v>
      </c>
      <c r="E3159" s="78" t="s">
        <v>2545</v>
      </c>
      <c r="F3159" s="68">
        <v>45958</v>
      </c>
      <c r="G3159" s="69" t="s">
        <v>426</v>
      </c>
      <c r="H3159" s="70">
        <v>6</v>
      </c>
      <c r="I3159" s="70"/>
      <c r="J3159" s="70"/>
      <c r="K3159" s="71">
        <v>232500.00000000023</v>
      </c>
      <c r="L3159" s="6" t="s">
        <v>507</v>
      </c>
      <c r="M3159" s="6" t="s">
        <v>505</v>
      </c>
      <c r="N3159" s="6">
        <v>1</v>
      </c>
      <c r="O3159" s="6"/>
      <c r="P3159" s="6"/>
    </row>
    <row r="3160" spans="1:16" ht="15.75" customHeight="1" x14ac:dyDescent="0.3">
      <c r="A3160" s="49">
        <v>3157</v>
      </c>
      <c r="B3160" s="75" t="s">
        <v>430</v>
      </c>
      <c r="C3160" s="75" t="s">
        <v>138</v>
      </c>
      <c r="D3160" s="78" t="s">
        <v>100</v>
      </c>
      <c r="E3160" s="78" t="s">
        <v>2546</v>
      </c>
      <c r="F3160" s="68">
        <v>45958</v>
      </c>
      <c r="G3160" s="69" t="s">
        <v>415</v>
      </c>
      <c r="H3160" s="70">
        <v>6</v>
      </c>
      <c r="I3160" s="70"/>
      <c r="J3160" s="70"/>
      <c r="K3160" s="71">
        <v>348750.00000000035</v>
      </c>
      <c r="L3160" s="6" t="s">
        <v>554</v>
      </c>
      <c r="M3160" s="6" t="s">
        <v>517</v>
      </c>
      <c r="N3160" s="6">
        <v>0</v>
      </c>
      <c r="O3160" s="6"/>
      <c r="P3160" s="6"/>
    </row>
    <row r="3161" spans="1:16" ht="15.75" customHeight="1" x14ac:dyDescent="0.3">
      <c r="A3161" s="49">
        <v>3158</v>
      </c>
      <c r="B3161" s="75" t="s">
        <v>430</v>
      </c>
      <c r="C3161" s="75" t="s">
        <v>138</v>
      </c>
      <c r="D3161" s="78" t="s">
        <v>100</v>
      </c>
      <c r="E3161" s="78" t="s">
        <v>2546</v>
      </c>
      <c r="F3161" s="68">
        <v>45958</v>
      </c>
      <c r="G3161" s="69" t="s">
        <v>415</v>
      </c>
      <c r="H3161" s="70">
        <v>0.3</v>
      </c>
      <c r="I3161" s="70"/>
      <c r="J3161" s="70"/>
      <c r="K3161" s="71">
        <v>17437.500000000018</v>
      </c>
      <c r="L3161" s="6" t="s">
        <v>554</v>
      </c>
      <c r="M3161" s="6" t="s">
        <v>517</v>
      </c>
      <c r="N3161" s="6">
        <v>1</v>
      </c>
      <c r="O3161" s="6"/>
      <c r="P3161" s="6"/>
    </row>
    <row r="3162" spans="1:16" ht="15.75" customHeight="1" x14ac:dyDescent="0.3">
      <c r="A3162" s="49">
        <v>3159</v>
      </c>
      <c r="B3162" s="75" t="s">
        <v>497</v>
      </c>
      <c r="C3162" s="75" t="s">
        <v>138</v>
      </c>
      <c r="D3162" s="78" t="s">
        <v>100</v>
      </c>
      <c r="E3162" s="78" t="s">
        <v>2547</v>
      </c>
      <c r="F3162" s="68">
        <v>45958</v>
      </c>
      <c r="G3162" s="69" t="s">
        <v>415</v>
      </c>
      <c r="H3162" s="70">
        <v>6</v>
      </c>
      <c r="I3162" s="70"/>
      <c r="J3162" s="70"/>
      <c r="K3162" s="71">
        <v>388125.00000000105</v>
      </c>
      <c r="L3162" s="6" t="s">
        <v>516</v>
      </c>
      <c r="M3162" s="6" t="s">
        <v>517</v>
      </c>
      <c r="N3162" s="6">
        <v>1</v>
      </c>
      <c r="O3162" s="6"/>
      <c r="P3162" s="6"/>
    </row>
    <row r="3163" spans="1:16" ht="15.75" customHeight="1" x14ac:dyDescent="0.3">
      <c r="A3163" s="49">
        <v>3160</v>
      </c>
      <c r="B3163" s="75" t="s">
        <v>497</v>
      </c>
      <c r="C3163" s="75" t="s">
        <v>128</v>
      </c>
      <c r="D3163" s="78" t="s">
        <v>102</v>
      </c>
      <c r="E3163" s="78" t="s">
        <v>2548</v>
      </c>
      <c r="F3163" s="68">
        <v>45958</v>
      </c>
      <c r="G3163" s="69" t="s">
        <v>415</v>
      </c>
      <c r="H3163" s="70">
        <v>1</v>
      </c>
      <c r="I3163" s="70"/>
      <c r="J3163" s="70"/>
      <c r="K3163" s="71">
        <v>43125.000000000116</v>
      </c>
      <c r="L3163" s="6" t="s">
        <v>509</v>
      </c>
      <c r="M3163" s="6" t="s">
        <v>1677</v>
      </c>
      <c r="N3163" s="6">
        <v>1</v>
      </c>
      <c r="O3163" s="6"/>
      <c r="P3163" s="6"/>
    </row>
    <row r="3164" spans="1:16" ht="15.75" customHeight="1" x14ac:dyDescent="0.3">
      <c r="A3164" s="49">
        <v>3161</v>
      </c>
      <c r="B3164" s="75" t="s">
        <v>497</v>
      </c>
      <c r="C3164" s="75" t="s">
        <v>125</v>
      </c>
      <c r="D3164" s="78" t="s">
        <v>102</v>
      </c>
      <c r="E3164" s="78" t="s">
        <v>2549</v>
      </c>
      <c r="F3164" s="68">
        <v>45958</v>
      </c>
      <c r="G3164" s="69" t="s">
        <v>415</v>
      </c>
      <c r="H3164" s="70">
        <v>8</v>
      </c>
      <c r="I3164" s="70"/>
      <c r="J3164" s="70"/>
      <c r="K3164" s="71">
        <v>152183.33333333375</v>
      </c>
      <c r="L3164" s="6" t="s">
        <v>509</v>
      </c>
      <c r="M3164" s="6" t="s">
        <v>1677</v>
      </c>
      <c r="N3164" s="6">
        <v>0</v>
      </c>
      <c r="O3164" s="6"/>
      <c r="P3164" s="6"/>
    </row>
    <row r="3165" spans="1:16" ht="15.75" customHeight="1" x14ac:dyDescent="0.3">
      <c r="A3165" s="49">
        <v>3162</v>
      </c>
      <c r="B3165" s="75" t="s">
        <v>474</v>
      </c>
      <c r="C3165" s="75" t="s">
        <v>25</v>
      </c>
      <c r="D3165" s="78" t="s">
        <v>26</v>
      </c>
      <c r="E3165" s="78" t="s">
        <v>2550</v>
      </c>
      <c r="F3165" s="68">
        <v>45959</v>
      </c>
      <c r="G3165" s="69" t="s">
        <v>2491</v>
      </c>
      <c r="H3165" s="70">
        <v>1</v>
      </c>
      <c r="I3165" s="70"/>
      <c r="J3165" s="70"/>
      <c r="K3165" s="71">
        <v>350000.00000000064</v>
      </c>
      <c r="L3165" s="6" t="s">
        <v>530</v>
      </c>
      <c r="M3165" s="6" t="s">
        <v>917</v>
      </c>
      <c r="N3165" s="6">
        <v>0</v>
      </c>
      <c r="O3165" s="6"/>
      <c r="P3165" s="6"/>
    </row>
    <row r="3166" spans="1:16" ht="15.75" customHeight="1" x14ac:dyDescent="0.3">
      <c r="A3166" s="49">
        <v>3163</v>
      </c>
      <c r="B3166" s="75" t="s">
        <v>474</v>
      </c>
      <c r="C3166" s="75" t="s">
        <v>146</v>
      </c>
      <c r="D3166" s="78" t="s">
        <v>100</v>
      </c>
      <c r="E3166" s="78" t="s">
        <v>2551</v>
      </c>
      <c r="F3166" s="68">
        <v>45959</v>
      </c>
      <c r="G3166" s="69" t="s">
        <v>451</v>
      </c>
      <c r="H3166" s="70">
        <v>1</v>
      </c>
      <c r="I3166" s="70"/>
      <c r="J3166" s="70"/>
      <c r="K3166" s="71">
        <v>175000.00000000032</v>
      </c>
      <c r="L3166" s="6" t="s">
        <v>576</v>
      </c>
      <c r="M3166" s="6" t="s">
        <v>593</v>
      </c>
      <c r="N3166" s="6">
        <v>0</v>
      </c>
      <c r="O3166" s="6"/>
      <c r="P3166" s="6"/>
    </row>
    <row r="3167" spans="1:16" ht="15.75" customHeight="1" x14ac:dyDescent="0.3">
      <c r="A3167" s="49">
        <v>3164</v>
      </c>
      <c r="B3167" s="75" t="s">
        <v>444</v>
      </c>
      <c r="C3167" s="75" t="s">
        <v>373</v>
      </c>
      <c r="D3167" s="78" t="s">
        <v>371</v>
      </c>
      <c r="E3167" s="78" t="s">
        <v>374</v>
      </c>
      <c r="F3167" s="68">
        <v>45959</v>
      </c>
      <c r="G3167" s="69" t="s">
        <v>2384</v>
      </c>
      <c r="H3167" s="70">
        <v>10</v>
      </c>
      <c r="I3167" s="70"/>
      <c r="J3167" s="70"/>
      <c r="K3167" s="71">
        <v>431250.00000000122</v>
      </c>
      <c r="L3167" s="6" t="s">
        <v>713</v>
      </c>
      <c r="M3167" s="6" t="s">
        <v>917</v>
      </c>
      <c r="N3167" s="6">
        <v>0</v>
      </c>
      <c r="O3167" s="6"/>
      <c r="P3167" s="6"/>
    </row>
    <row r="3168" spans="1:16" ht="15.75" customHeight="1" x14ac:dyDescent="0.3">
      <c r="A3168" s="49">
        <v>3165</v>
      </c>
      <c r="B3168" s="75" t="s">
        <v>444</v>
      </c>
      <c r="C3168" s="75" t="s">
        <v>138</v>
      </c>
      <c r="D3168" s="78" t="s">
        <v>100</v>
      </c>
      <c r="E3168" s="78" t="s">
        <v>2552</v>
      </c>
      <c r="F3168" s="68">
        <v>45959</v>
      </c>
      <c r="G3168" s="69" t="s">
        <v>415</v>
      </c>
      <c r="H3168" s="70">
        <v>1</v>
      </c>
      <c r="I3168" s="70"/>
      <c r="J3168" s="70"/>
      <c r="K3168" s="71">
        <v>64687.500000000182</v>
      </c>
      <c r="L3168" s="6" t="s">
        <v>554</v>
      </c>
      <c r="M3168" s="6" t="s">
        <v>517</v>
      </c>
      <c r="N3168" s="6">
        <v>0</v>
      </c>
      <c r="O3168" s="6"/>
      <c r="P3168" s="6"/>
    </row>
    <row r="3169" spans="1:16" ht="15.75" customHeight="1" x14ac:dyDescent="0.3">
      <c r="A3169" s="49">
        <v>3166</v>
      </c>
      <c r="B3169" s="75" t="s">
        <v>471</v>
      </c>
      <c r="C3169" s="75" t="s">
        <v>138</v>
      </c>
      <c r="D3169" s="78" t="s">
        <v>100</v>
      </c>
      <c r="E3169" s="78" t="s">
        <v>2553</v>
      </c>
      <c r="F3169" s="68">
        <v>45959</v>
      </c>
      <c r="G3169" s="69" t="s">
        <v>415</v>
      </c>
      <c r="H3169" s="70">
        <v>2</v>
      </c>
      <c r="I3169" s="70"/>
      <c r="J3169" s="70"/>
      <c r="K3169" s="71">
        <v>129375.00000000036</v>
      </c>
      <c r="L3169" s="6" t="s">
        <v>516</v>
      </c>
      <c r="M3169" s="6" t="s">
        <v>517</v>
      </c>
      <c r="N3169" s="6">
        <v>0</v>
      </c>
      <c r="O3169" s="6"/>
      <c r="P3169" s="6"/>
    </row>
    <row r="3170" spans="1:16" ht="15.75" customHeight="1" x14ac:dyDescent="0.3">
      <c r="A3170" s="49">
        <v>3167</v>
      </c>
      <c r="B3170" s="75" t="s">
        <v>471</v>
      </c>
      <c r="C3170" s="75" t="s">
        <v>502</v>
      </c>
      <c r="D3170" s="78" t="s">
        <v>100</v>
      </c>
      <c r="E3170" s="78" t="s">
        <v>2554</v>
      </c>
      <c r="F3170" s="68">
        <v>45959</v>
      </c>
      <c r="G3170" s="69" t="s">
        <v>426</v>
      </c>
      <c r="H3170" s="70">
        <v>1</v>
      </c>
      <c r="I3170" s="70"/>
      <c r="J3170" s="70"/>
      <c r="K3170" s="71">
        <v>43125.000000000116</v>
      </c>
      <c r="L3170" s="6" t="s">
        <v>516</v>
      </c>
      <c r="M3170" s="6" t="s">
        <v>517</v>
      </c>
      <c r="N3170" s="6">
        <v>0</v>
      </c>
      <c r="O3170" s="6"/>
      <c r="P3170" s="6"/>
    </row>
    <row r="3171" spans="1:16" ht="15.75" customHeight="1" x14ac:dyDescent="0.3">
      <c r="A3171" s="49">
        <v>3168</v>
      </c>
      <c r="B3171" s="75" t="s">
        <v>471</v>
      </c>
      <c r="C3171" s="75" t="s">
        <v>502</v>
      </c>
      <c r="D3171" s="78" t="s">
        <v>100</v>
      </c>
      <c r="E3171" s="78" t="s">
        <v>2554</v>
      </c>
      <c r="F3171" s="68">
        <v>45959</v>
      </c>
      <c r="G3171" s="69" t="s">
        <v>426</v>
      </c>
      <c r="H3171" s="70">
        <v>6</v>
      </c>
      <c r="I3171" s="70"/>
      <c r="J3171" s="70"/>
      <c r="K3171" s="71">
        <v>258750.00000000073</v>
      </c>
      <c r="L3171" s="6" t="s">
        <v>507</v>
      </c>
      <c r="M3171" s="6" t="s">
        <v>505</v>
      </c>
      <c r="N3171" s="6">
        <v>2</v>
      </c>
      <c r="O3171" s="6"/>
      <c r="P3171" s="6"/>
    </row>
    <row r="3172" spans="1:16" ht="15.75" customHeight="1" x14ac:dyDescent="0.3">
      <c r="A3172" s="49">
        <v>3169</v>
      </c>
      <c r="B3172" s="75" t="s">
        <v>463</v>
      </c>
      <c r="C3172" s="75" t="s">
        <v>127</v>
      </c>
      <c r="D3172" s="78" t="s">
        <v>102</v>
      </c>
      <c r="E3172" s="78" t="s">
        <v>2555</v>
      </c>
      <c r="F3172" s="68">
        <v>45959</v>
      </c>
      <c r="G3172" s="69" t="s">
        <v>415</v>
      </c>
      <c r="H3172" s="70">
        <v>8</v>
      </c>
      <c r="I3172" s="70"/>
      <c r="J3172" s="70"/>
      <c r="K3172" s="71">
        <v>334999.99999999872</v>
      </c>
      <c r="L3172" s="6" t="s">
        <v>526</v>
      </c>
      <c r="M3172" s="6" t="s">
        <v>1677</v>
      </c>
      <c r="N3172" s="6">
        <v>0</v>
      </c>
      <c r="O3172" s="6"/>
      <c r="P3172" s="6"/>
    </row>
    <row r="3173" spans="1:16" ht="15.75" customHeight="1" x14ac:dyDescent="0.3">
      <c r="A3173" s="49">
        <v>3170</v>
      </c>
      <c r="B3173" s="75" t="s">
        <v>463</v>
      </c>
      <c r="C3173" s="75" t="s">
        <v>127</v>
      </c>
      <c r="D3173" s="78" t="s">
        <v>102</v>
      </c>
      <c r="E3173" s="78" t="s">
        <v>2555</v>
      </c>
      <c r="F3173" s="68">
        <v>45959</v>
      </c>
      <c r="G3173" s="69" t="s">
        <v>758</v>
      </c>
      <c r="H3173" s="70">
        <v>3</v>
      </c>
      <c r="I3173" s="70"/>
      <c r="J3173" s="70"/>
      <c r="K3173" s="71">
        <v>1004999.9999999962</v>
      </c>
      <c r="L3173" s="6" t="s">
        <v>618</v>
      </c>
      <c r="M3173" s="6" t="s">
        <v>669</v>
      </c>
      <c r="N3173" s="6">
        <v>0</v>
      </c>
      <c r="O3173" s="6"/>
      <c r="P3173" s="6"/>
    </row>
    <row r="3174" spans="1:16" ht="15.75" customHeight="1" x14ac:dyDescent="0.3">
      <c r="A3174" s="49">
        <v>3171</v>
      </c>
      <c r="B3174" s="75" t="s">
        <v>482</v>
      </c>
      <c r="C3174" s="75" t="s">
        <v>146</v>
      </c>
      <c r="D3174" s="78" t="s">
        <v>100</v>
      </c>
      <c r="E3174" s="78" t="s">
        <v>2556</v>
      </c>
      <c r="F3174" s="68">
        <v>45959</v>
      </c>
      <c r="G3174" s="69" t="s">
        <v>451</v>
      </c>
      <c r="H3174" s="70">
        <v>2</v>
      </c>
      <c r="I3174" s="70"/>
      <c r="J3174" s="70"/>
      <c r="K3174" s="71">
        <v>334999.99999999872</v>
      </c>
      <c r="L3174" s="6" t="s">
        <v>530</v>
      </c>
      <c r="M3174" s="6" t="s">
        <v>593</v>
      </c>
      <c r="N3174" s="6">
        <v>0</v>
      </c>
      <c r="O3174" s="6"/>
      <c r="P3174" s="6"/>
    </row>
    <row r="3175" spans="1:16" ht="15.75" customHeight="1" x14ac:dyDescent="0.3">
      <c r="A3175" s="49">
        <v>3172</v>
      </c>
      <c r="B3175" s="75" t="s">
        <v>482</v>
      </c>
      <c r="C3175" s="75" t="s">
        <v>164</v>
      </c>
      <c r="D3175" s="78" t="s">
        <v>100</v>
      </c>
      <c r="E3175" s="78" t="s">
        <v>2557</v>
      </c>
      <c r="F3175" s="68">
        <v>45959</v>
      </c>
      <c r="G3175" s="69" t="s">
        <v>415</v>
      </c>
      <c r="H3175" s="70">
        <v>0.7</v>
      </c>
      <c r="I3175" s="70"/>
      <c r="J3175" s="70"/>
      <c r="K3175" s="71">
        <v>351749.9999999986</v>
      </c>
      <c r="L3175" s="6" t="s">
        <v>530</v>
      </c>
      <c r="M3175" s="6" t="s">
        <v>665</v>
      </c>
      <c r="N3175" s="6">
        <v>0</v>
      </c>
      <c r="O3175" s="6"/>
      <c r="P3175" s="6"/>
    </row>
    <row r="3176" spans="1:16" ht="15.75" customHeight="1" x14ac:dyDescent="0.3">
      <c r="A3176" s="49">
        <v>3173</v>
      </c>
      <c r="B3176" s="75" t="s">
        <v>482</v>
      </c>
      <c r="C3176" s="75" t="s">
        <v>25</v>
      </c>
      <c r="D3176" s="78" t="s">
        <v>26</v>
      </c>
      <c r="E3176" s="78" t="s">
        <v>2558</v>
      </c>
      <c r="F3176" s="68">
        <v>45959</v>
      </c>
      <c r="G3176" s="69" t="s">
        <v>2491</v>
      </c>
      <c r="H3176" s="70">
        <v>0.6</v>
      </c>
      <c r="I3176" s="70"/>
      <c r="J3176" s="70"/>
      <c r="K3176" s="71">
        <v>200999.99999999924</v>
      </c>
      <c r="L3176" s="6" t="s">
        <v>530</v>
      </c>
      <c r="M3176" s="6" t="s">
        <v>593</v>
      </c>
      <c r="N3176" s="6">
        <v>0</v>
      </c>
      <c r="O3176" s="6"/>
      <c r="P3176" s="6"/>
    </row>
    <row r="3177" spans="1:16" ht="15.75" customHeight="1" x14ac:dyDescent="0.3">
      <c r="A3177" s="49">
        <v>3174</v>
      </c>
      <c r="B3177" s="75" t="s">
        <v>497</v>
      </c>
      <c r="C3177" s="75" t="s">
        <v>138</v>
      </c>
      <c r="D3177" s="78" t="s">
        <v>100</v>
      </c>
      <c r="E3177" s="78" t="s">
        <v>2559</v>
      </c>
      <c r="F3177" s="68">
        <v>45960</v>
      </c>
      <c r="G3177" s="69" t="s">
        <v>415</v>
      </c>
      <c r="H3177" s="70">
        <v>4</v>
      </c>
      <c r="I3177" s="70"/>
      <c r="J3177" s="70"/>
      <c r="K3177" s="71">
        <v>258750.00000000073</v>
      </c>
      <c r="L3177" s="6" t="s">
        <v>516</v>
      </c>
      <c r="M3177" s="6" t="s">
        <v>517</v>
      </c>
      <c r="N3177" s="6">
        <v>0</v>
      </c>
      <c r="O3177" s="6"/>
      <c r="P3177" s="6"/>
    </row>
    <row r="3178" spans="1:16" ht="15.75" customHeight="1" x14ac:dyDescent="0.3">
      <c r="A3178" s="49">
        <v>3175</v>
      </c>
      <c r="B3178" s="75" t="s">
        <v>497</v>
      </c>
      <c r="C3178" s="75" t="s">
        <v>25</v>
      </c>
      <c r="D3178" s="78" t="s">
        <v>26</v>
      </c>
      <c r="E3178" s="78" t="s">
        <v>2560</v>
      </c>
      <c r="F3178" s="68">
        <v>45960</v>
      </c>
      <c r="G3178" s="69" t="s">
        <v>2561</v>
      </c>
      <c r="H3178" s="70">
        <v>0.2</v>
      </c>
      <c r="I3178" s="70"/>
      <c r="J3178" s="70"/>
      <c r="K3178" s="71">
        <v>776250.0000000021</v>
      </c>
      <c r="L3178" s="6" t="s">
        <v>509</v>
      </c>
      <c r="M3178" s="74" t="s">
        <v>510</v>
      </c>
      <c r="N3178" s="6">
        <v>1</v>
      </c>
      <c r="O3178" s="6"/>
      <c r="P3178" s="6"/>
    </row>
    <row r="3179" spans="1:16" ht="15.75" customHeight="1" x14ac:dyDescent="0.3">
      <c r="A3179" s="49">
        <v>3176</v>
      </c>
      <c r="B3179" s="75" t="s">
        <v>497</v>
      </c>
      <c r="C3179" s="75" t="s">
        <v>25</v>
      </c>
      <c r="D3179" s="78" t="s">
        <v>26</v>
      </c>
      <c r="E3179" s="78" t="s">
        <v>2560</v>
      </c>
      <c r="F3179" s="68">
        <v>45960</v>
      </c>
      <c r="G3179" s="69" t="s">
        <v>2562</v>
      </c>
      <c r="H3179" s="70">
        <v>1</v>
      </c>
      <c r="I3179" s="70"/>
      <c r="J3179" s="70"/>
      <c r="K3179" s="71">
        <v>3881250.0000000107</v>
      </c>
      <c r="L3179" s="6" t="s">
        <v>509</v>
      </c>
      <c r="M3179" s="74" t="s">
        <v>510</v>
      </c>
      <c r="N3179" s="6">
        <v>0</v>
      </c>
      <c r="O3179" s="6"/>
      <c r="P3179" s="6"/>
    </row>
    <row r="3180" spans="1:16" ht="15.75" customHeight="1" x14ac:dyDescent="0.3">
      <c r="A3180" s="49">
        <v>3177</v>
      </c>
      <c r="B3180" s="75" t="s">
        <v>497</v>
      </c>
      <c r="C3180" s="75" t="s">
        <v>25</v>
      </c>
      <c r="D3180" s="78" t="s">
        <v>26</v>
      </c>
      <c r="E3180" s="78" t="s">
        <v>2560</v>
      </c>
      <c r="F3180" s="68">
        <v>45960</v>
      </c>
      <c r="G3180" s="69" t="s">
        <v>2563</v>
      </c>
      <c r="H3180" s="70">
        <v>0.5</v>
      </c>
      <c r="I3180" s="70"/>
      <c r="J3180" s="70"/>
      <c r="K3180" s="71">
        <v>1940625.0000000054</v>
      </c>
      <c r="L3180" s="6" t="s">
        <v>509</v>
      </c>
      <c r="M3180" s="74" t="s">
        <v>510</v>
      </c>
      <c r="N3180" s="6">
        <v>0</v>
      </c>
      <c r="O3180" s="6"/>
      <c r="P3180" s="6"/>
    </row>
    <row r="3181" spans="1:16" ht="15.75" customHeight="1" x14ac:dyDescent="0.3">
      <c r="A3181" s="49">
        <v>3178</v>
      </c>
      <c r="B3181" s="75" t="s">
        <v>490</v>
      </c>
      <c r="C3181" s="75" t="s">
        <v>138</v>
      </c>
      <c r="D3181" s="78" t="s">
        <v>100</v>
      </c>
      <c r="E3181" s="78" t="s">
        <v>2564</v>
      </c>
      <c r="F3181" s="68">
        <v>45959</v>
      </c>
      <c r="G3181" s="69" t="s">
        <v>415</v>
      </c>
      <c r="H3181" s="70">
        <v>6</v>
      </c>
      <c r="I3181" s="70"/>
      <c r="J3181" s="70"/>
      <c r="K3181" s="71">
        <v>371249.99999999895</v>
      </c>
      <c r="L3181" s="6" t="s">
        <v>516</v>
      </c>
      <c r="M3181" s="6" t="s">
        <v>517</v>
      </c>
      <c r="N3181" s="6">
        <v>0</v>
      </c>
      <c r="O3181" s="6"/>
      <c r="P3181" s="6"/>
    </row>
    <row r="3182" spans="1:16" ht="15.75" customHeight="1" x14ac:dyDescent="0.3">
      <c r="A3182" s="49">
        <v>3179</v>
      </c>
      <c r="B3182" s="75" t="s">
        <v>490</v>
      </c>
      <c r="C3182" s="75" t="s">
        <v>370</v>
      </c>
      <c r="D3182" s="78" t="s">
        <v>371</v>
      </c>
      <c r="E3182" s="78" t="s">
        <v>372</v>
      </c>
      <c r="F3182" s="68">
        <v>45959</v>
      </c>
      <c r="G3182" s="69" t="s">
        <v>2384</v>
      </c>
      <c r="H3182" s="70">
        <v>6</v>
      </c>
      <c r="I3182" s="70"/>
      <c r="J3182" s="70"/>
      <c r="K3182" s="71">
        <v>247499.99999999927</v>
      </c>
      <c r="L3182" s="6" t="s">
        <v>713</v>
      </c>
      <c r="M3182" s="6" t="s">
        <v>917</v>
      </c>
      <c r="N3182" s="6">
        <v>0</v>
      </c>
      <c r="O3182" s="6"/>
      <c r="P3182" s="6"/>
    </row>
    <row r="3183" spans="1:16" ht="15.75" customHeight="1" x14ac:dyDescent="0.3">
      <c r="A3183" s="49">
        <v>3180</v>
      </c>
      <c r="B3183" s="75" t="s">
        <v>490</v>
      </c>
      <c r="C3183" s="75" t="s">
        <v>124</v>
      </c>
      <c r="D3183" s="78" t="s">
        <v>102</v>
      </c>
      <c r="E3183" s="78" t="s">
        <v>2565</v>
      </c>
      <c r="F3183" s="68">
        <v>45959</v>
      </c>
      <c r="G3183" s="69" t="s">
        <v>415</v>
      </c>
      <c r="H3183" s="70">
        <v>2</v>
      </c>
      <c r="I3183" s="70"/>
      <c r="J3183" s="70"/>
      <c r="K3183" s="71">
        <v>29447.916666666581</v>
      </c>
      <c r="L3183" s="6" t="s">
        <v>526</v>
      </c>
      <c r="M3183" s="6" t="s">
        <v>2404</v>
      </c>
      <c r="N3183" s="6">
        <v>1</v>
      </c>
      <c r="O3183" s="6"/>
      <c r="P3183" s="6"/>
    </row>
    <row r="3184" spans="1:16" ht="15.75" customHeight="1" x14ac:dyDescent="0.3">
      <c r="A3184" s="49">
        <v>3181</v>
      </c>
      <c r="B3184" s="75" t="s">
        <v>490</v>
      </c>
      <c r="C3184" s="75" t="s">
        <v>127</v>
      </c>
      <c r="D3184" s="78" t="s">
        <v>102</v>
      </c>
      <c r="E3184" s="78" t="s">
        <v>2566</v>
      </c>
      <c r="F3184" s="68">
        <v>45959</v>
      </c>
      <c r="G3184" s="69" t="s">
        <v>415</v>
      </c>
      <c r="H3184" s="70">
        <v>1</v>
      </c>
      <c r="I3184" s="70"/>
      <c r="J3184" s="70"/>
      <c r="K3184" s="71">
        <v>41249.999999999884</v>
      </c>
      <c r="L3184" s="6" t="s">
        <v>526</v>
      </c>
      <c r="M3184" s="6" t="s">
        <v>2404</v>
      </c>
      <c r="N3184" s="6">
        <v>0</v>
      </c>
      <c r="O3184" s="6"/>
      <c r="P3184" s="6"/>
    </row>
    <row r="3185" spans="1:16" ht="15.75" customHeight="1" x14ac:dyDescent="0.3">
      <c r="A3185" s="49">
        <v>3182</v>
      </c>
      <c r="B3185" s="75" t="s">
        <v>501</v>
      </c>
      <c r="C3185" s="75" t="s">
        <v>138</v>
      </c>
      <c r="D3185" s="78" t="s">
        <v>100</v>
      </c>
      <c r="E3185" s="78" t="s">
        <v>2567</v>
      </c>
      <c r="F3185" s="68">
        <v>45960</v>
      </c>
      <c r="G3185" s="69" t="s">
        <v>415</v>
      </c>
      <c r="H3185" s="70">
        <v>4</v>
      </c>
      <c r="I3185" s="70"/>
      <c r="J3185" s="70"/>
      <c r="K3185" s="71">
        <v>239999.99999999977</v>
      </c>
      <c r="L3185" s="6" t="s">
        <v>543</v>
      </c>
      <c r="M3185" s="6" t="s">
        <v>1474</v>
      </c>
      <c r="N3185" s="6">
        <v>0</v>
      </c>
      <c r="O3185" s="6"/>
      <c r="P3185" s="6"/>
    </row>
    <row r="3186" spans="1:16" ht="15.75" customHeight="1" x14ac:dyDescent="0.3">
      <c r="A3186" s="49">
        <v>3183</v>
      </c>
      <c r="B3186" s="75" t="s">
        <v>501</v>
      </c>
      <c r="C3186" s="75" t="s">
        <v>502</v>
      </c>
      <c r="D3186" s="78" t="s">
        <v>100</v>
      </c>
      <c r="E3186" s="78" t="s">
        <v>2568</v>
      </c>
      <c r="F3186" s="68">
        <v>45960</v>
      </c>
      <c r="G3186" s="69" t="s">
        <v>426</v>
      </c>
      <c r="H3186" s="70">
        <v>1</v>
      </c>
      <c r="I3186" s="70"/>
      <c r="J3186" s="70"/>
      <c r="K3186" s="71">
        <v>39999.999999999964</v>
      </c>
      <c r="L3186" s="6" t="s">
        <v>543</v>
      </c>
      <c r="M3186" s="6" t="s">
        <v>517</v>
      </c>
      <c r="N3186" s="6">
        <v>1</v>
      </c>
      <c r="O3186" s="6"/>
      <c r="P3186" s="6"/>
    </row>
    <row r="3187" spans="1:16" ht="15.75" customHeight="1" x14ac:dyDescent="0.3">
      <c r="A3187" s="49">
        <v>3184</v>
      </c>
      <c r="B3187" s="75" t="s">
        <v>501</v>
      </c>
      <c r="C3187" s="75" t="s">
        <v>124</v>
      </c>
      <c r="D3187" s="78" t="s">
        <v>102</v>
      </c>
      <c r="E3187" s="78" t="s">
        <v>2569</v>
      </c>
      <c r="F3187" s="68">
        <v>45960</v>
      </c>
      <c r="G3187" s="69" t="s">
        <v>415</v>
      </c>
      <c r="H3187" s="70">
        <v>5</v>
      </c>
      <c r="I3187" s="70"/>
      <c r="J3187" s="70"/>
      <c r="K3187" s="71">
        <v>71388.888888888818</v>
      </c>
      <c r="L3187" s="6" t="s">
        <v>696</v>
      </c>
      <c r="M3187" s="6" t="s">
        <v>1474</v>
      </c>
      <c r="N3187" s="6">
        <v>0</v>
      </c>
      <c r="O3187" s="6"/>
      <c r="P3187" s="6"/>
    </row>
    <row r="3188" spans="1:16" ht="15.75" customHeight="1" x14ac:dyDescent="0.3">
      <c r="A3188" s="49">
        <v>3185</v>
      </c>
      <c r="B3188" s="75" t="s">
        <v>474</v>
      </c>
      <c r="C3188" s="75" t="s">
        <v>25</v>
      </c>
      <c r="D3188" s="78" t="s">
        <v>26</v>
      </c>
      <c r="E3188" s="78" t="s">
        <v>2570</v>
      </c>
      <c r="F3188" s="68">
        <v>45960</v>
      </c>
      <c r="G3188" s="69" t="s">
        <v>2491</v>
      </c>
      <c r="H3188" s="70">
        <v>1</v>
      </c>
      <c r="I3188" s="70"/>
      <c r="J3188" s="70"/>
      <c r="K3188" s="71">
        <v>350000.00000000064</v>
      </c>
      <c r="L3188" s="6" t="s">
        <v>530</v>
      </c>
      <c r="M3188" s="6" t="s">
        <v>917</v>
      </c>
      <c r="N3188" s="6">
        <v>0</v>
      </c>
      <c r="O3188" s="6"/>
      <c r="P3188" s="6"/>
    </row>
    <row r="3189" spans="1:16" ht="15.75" customHeight="1" x14ac:dyDescent="0.3">
      <c r="A3189" s="49">
        <v>3186</v>
      </c>
      <c r="B3189" s="75" t="s">
        <v>444</v>
      </c>
      <c r="C3189" s="75" t="s">
        <v>138</v>
      </c>
      <c r="D3189" s="78" t="s">
        <v>100</v>
      </c>
      <c r="E3189" s="78" t="s">
        <v>2571</v>
      </c>
      <c r="F3189" s="68">
        <v>45960</v>
      </c>
      <c r="G3189" s="69" t="s">
        <v>415</v>
      </c>
      <c r="H3189" s="70">
        <v>4</v>
      </c>
      <c r="I3189" s="70"/>
      <c r="J3189" s="70"/>
      <c r="K3189" s="71">
        <v>258750.00000000073</v>
      </c>
      <c r="L3189" s="6" t="s">
        <v>543</v>
      </c>
      <c r="M3189" s="6" t="s">
        <v>517</v>
      </c>
      <c r="N3189" s="6">
        <v>0</v>
      </c>
      <c r="O3189" s="6"/>
      <c r="P3189" s="6"/>
    </row>
    <row r="3190" spans="1:16" ht="15.75" customHeight="1" x14ac:dyDescent="0.3">
      <c r="A3190" s="49">
        <v>3187</v>
      </c>
      <c r="B3190" s="75" t="s">
        <v>444</v>
      </c>
      <c r="C3190" s="75" t="s">
        <v>192</v>
      </c>
      <c r="D3190" s="78" t="s">
        <v>187</v>
      </c>
      <c r="E3190" s="78" t="s">
        <v>2572</v>
      </c>
      <c r="F3190" s="68">
        <v>45960</v>
      </c>
      <c r="G3190" s="69" t="s">
        <v>2025</v>
      </c>
      <c r="H3190" s="70">
        <v>5</v>
      </c>
      <c r="I3190" s="70"/>
      <c r="J3190" s="70"/>
      <c r="K3190" s="71">
        <v>215625.00000000061</v>
      </c>
      <c r="L3190" s="6" t="s">
        <v>713</v>
      </c>
      <c r="M3190" s="6" t="s">
        <v>917</v>
      </c>
      <c r="N3190" s="6">
        <v>0</v>
      </c>
      <c r="O3190" s="6"/>
      <c r="P3190" s="6"/>
    </row>
    <row r="3191" spans="1:16" ht="15.75" customHeight="1" x14ac:dyDescent="0.3">
      <c r="A3191" s="49">
        <v>3188</v>
      </c>
      <c r="B3191" s="75" t="s">
        <v>471</v>
      </c>
      <c r="C3191" s="75" t="s">
        <v>25</v>
      </c>
      <c r="D3191" s="78" t="s">
        <v>26</v>
      </c>
      <c r="E3191" s="78" t="s">
        <v>2573</v>
      </c>
      <c r="F3191" s="68">
        <v>45960</v>
      </c>
      <c r="G3191" s="69" t="s">
        <v>2562</v>
      </c>
      <c r="H3191" s="70">
        <v>0.6</v>
      </c>
      <c r="I3191" s="70"/>
      <c r="J3191" s="70"/>
      <c r="K3191" s="71">
        <v>2328750.0000000065</v>
      </c>
      <c r="L3191" s="6" t="s">
        <v>509</v>
      </c>
      <c r="M3191" s="6" t="s">
        <v>505</v>
      </c>
      <c r="N3191" s="6">
        <v>1</v>
      </c>
      <c r="O3191" s="6"/>
      <c r="P3191" s="6"/>
    </row>
    <row r="3192" spans="1:16" ht="15.75" customHeight="1" x14ac:dyDescent="0.3">
      <c r="A3192" s="49">
        <v>3189</v>
      </c>
      <c r="B3192" s="75" t="s">
        <v>471</v>
      </c>
      <c r="C3192" s="75" t="s">
        <v>25</v>
      </c>
      <c r="D3192" s="78" t="s">
        <v>26</v>
      </c>
      <c r="E3192" s="78" t="s">
        <v>2573</v>
      </c>
      <c r="F3192" s="68">
        <v>45960</v>
      </c>
      <c r="G3192" s="69" t="s">
        <v>2561</v>
      </c>
      <c r="H3192" s="70">
        <v>0.3</v>
      </c>
      <c r="I3192" s="70"/>
      <c r="J3192" s="70"/>
      <c r="K3192" s="71">
        <v>1164375.0000000033</v>
      </c>
      <c r="L3192" s="6" t="s">
        <v>509</v>
      </c>
      <c r="M3192" s="6" t="s">
        <v>505</v>
      </c>
      <c r="N3192" s="6">
        <v>1</v>
      </c>
      <c r="O3192" s="6"/>
      <c r="P3192" s="6"/>
    </row>
    <row r="3193" spans="1:16" ht="15.75" customHeight="1" x14ac:dyDescent="0.3">
      <c r="A3193" s="49">
        <v>3190</v>
      </c>
      <c r="B3193" s="75" t="s">
        <v>471</v>
      </c>
      <c r="C3193" s="75" t="s">
        <v>138</v>
      </c>
      <c r="D3193" s="78" t="s">
        <v>100</v>
      </c>
      <c r="E3193" s="78" t="s">
        <v>2574</v>
      </c>
      <c r="F3193" s="68">
        <v>45960</v>
      </c>
      <c r="G3193" s="69" t="s">
        <v>415</v>
      </c>
      <c r="H3193" s="70">
        <v>1</v>
      </c>
      <c r="I3193" s="70"/>
      <c r="J3193" s="70"/>
      <c r="K3193" s="71">
        <v>64687.500000000182</v>
      </c>
      <c r="L3193" s="6" t="s">
        <v>516</v>
      </c>
      <c r="M3193" s="6" t="s">
        <v>517</v>
      </c>
      <c r="N3193" s="6">
        <v>0</v>
      </c>
      <c r="O3193" s="6"/>
      <c r="P3193" s="6"/>
    </row>
    <row r="3194" spans="1:16" ht="15.75" customHeight="1" x14ac:dyDescent="0.3">
      <c r="A3194" s="49">
        <v>3191</v>
      </c>
      <c r="B3194" s="75" t="s">
        <v>471</v>
      </c>
      <c r="C3194" s="75" t="s">
        <v>502</v>
      </c>
      <c r="D3194" s="78" t="s">
        <v>100</v>
      </c>
      <c r="E3194" s="78" t="s">
        <v>2575</v>
      </c>
      <c r="F3194" s="68">
        <v>45960</v>
      </c>
      <c r="G3194" s="69" t="s">
        <v>426</v>
      </c>
      <c r="H3194" s="70">
        <v>2</v>
      </c>
      <c r="I3194" s="70"/>
      <c r="J3194" s="70"/>
      <c r="K3194" s="71">
        <v>86250.000000000233</v>
      </c>
      <c r="L3194" s="6" t="s">
        <v>516</v>
      </c>
      <c r="M3194" s="6" t="s">
        <v>517</v>
      </c>
      <c r="N3194" s="6">
        <v>0</v>
      </c>
      <c r="O3194" s="6"/>
      <c r="P3194" s="6"/>
    </row>
    <row r="3195" spans="1:16" ht="15.75" customHeight="1" x14ac:dyDescent="0.3">
      <c r="A3195" s="49">
        <v>3192</v>
      </c>
      <c r="B3195" s="75" t="s">
        <v>463</v>
      </c>
      <c r="C3195" s="75" t="s">
        <v>126</v>
      </c>
      <c r="D3195" s="78" t="s">
        <v>102</v>
      </c>
      <c r="E3195" s="78" t="s">
        <v>2576</v>
      </c>
      <c r="F3195" s="68">
        <v>45960</v>
      </c>
      <c r="G3195" s="69" t="s">
        <v>415</v>
      </c>
      <c r="H3195" s="70">
        <v>12</v>
      </c>
      <c r="I3195" s="70"/>
      <c r="J3195" s="70"/>
      <c r="K3195" s="71">
        <v>269116.66666666564</v>
      </c>
      <c r="L3195" s="6" t="s">
        <v>526</v>
      </c>
      <c r="M3195" s="6" t="s">
        <v>1677</v>
      </c>
      <c r="N3195" s="6">
        <v>0</v>
      </c>
      <c r="O3195" s="6"/>
      <c r="P3195" s="6"/>
    </row>
    <row r="3196" spans="1:16" ht="15.75" customHeight="1" x14ac:dyDescent="0.3">
      <c r="A3196" s="49">
        <v>3193</v>
      </c>
      <c r="B3196" s="75" t="s">
        <v>463</v>
      </c>
      <c r="C3196" s="75" t="s">
        <v>128</v>
      </c>
      <c r="D3196" s="78" t="s">
        <v>102</v>
      </c>
      <c r="E3196" s="78" t="s">
        <v>2577</v>
      </c>
      <c r="F3196" s="68">
        <v>45960</v>
      </c>
      <c r="G3196" s="69" t="s">
        <v>758</v>
      </c>
      <c r="H3196" s="70">
        <v>3.5</v>
      </c>
      <c r="I3196" s="70"/>
      <c r="J3196" s="70"/>
      <c r="K3196" s="71">
        <v>1172499.9999999956</v>
      </c>
      <c r="L3196" s="6" t="s">
        <v>618</v>
      </c>
      <c r="M3196" s="6" t="s">
        <v>669</v>
      </c>
      <c r="N3196" s="6">
        <v>0</v>
      </c>
      <c r="O3196" s="6"/>
      <c r="P3196" s="6"/>
    </row>
    <row r="3197" spans="1:16" ht="15.75" customHeight="1" x14ac:dyDescent="0.3">
      <c r="A3197" s="49">
        <v>3194</v>
      </c>
      <c r="B3197" s="75" t="s">
        <v>482</v>
      </c>
      <c r="C3197" s="75" t="s">
        <v>146</v>
      </c>
      <c r="D3197" s="78" t="s">
        <v>100</v>
      </c>
      <c r="E3197" s="78" t="s">
        <v>2578</v>
      </c>
      <c r="F3197" s="68">
        <v>45960</v>
      </c>
      <c r="G3197" s="69" t="s">
        <v>451</v>
      </c>
      <c r="H3197" s="70">
        <v>1.2</v>
      </c>
      <c r="I3197" s="70"/>
      <c r="J3197" s="70"/>
      <c r="K3197" s="71">
        <v>200999.99999999924</v>
      </c>
      <c r="L3197" s="6" t="s">
        <v>530</v>
      </c>
      <c r="M3197" s="6" t="s">
        <v>593</v>
      </c>
      <c r="N3197" s="6">
        <v>0</v>
      </c>
      <c r="O3197" s="6"/>
      <c r="P3197" s="6"/>
    </row>
    <row r="3198" spans="1:16" ht="15.75" customHeight="1" x14ac:dyDescent="0.3">
      <c r="A3198" s="49">
        <v>3195</v>
      </c>
      <c r="B3198" s="75" t="s">
        <v>482</v>
      </c>
      <c r="C3198" s="75" t="s">
        <v>25</v>
      </c>
      <c r="D3198" s="78" t="s">
        <v>26</v>
      </c>
      <c r="E3198" s="78" t="s">
        <v>2579</v>
      </c>
      <c r="F3198" s="68">
        <v>45960</v>
      </c>
      <c r="G3198" s="69" t="s">
        <v>2491</v>
      </c>
      <c r="H3198" s="70">
        <v>0.7</v>
      </c>
      <c r="I3198" s="70"/>
      <c r="J3198" s="70"/>
      <c r="K3198" s="71">
        <v>234499.9999999991</v>
      </c>
      <c r="L3198" s="6" t="s">
        <v>530</v>
      </c>
      <c r="M3198" s="6" t="s">
        <v>665</v>
      </c>
      <c r="N3198" s="6">
        <v>0</v>
      </c>
      <c r="O3198" s="6"/>
      <c r="P3198" s="6"/>
    </row>
    <row r="3199" spans="1:16" ht="15.75" customHeight="1" x14ac:dyDescent="0.3">
      <c r="A3199" s="49">
        <v>3196</v>
      </c>
      <c r="B3199" s="75" t="s">
        <v>430</v>
      </c>
      <c r="C3199" s="75" t="s">
        <v>138</v>
      </c>
      <c r="D3199" s="78" t="s">
        <v>100</v>
      </c>
      <c r="E3199" s="78" t="s">
        <v>2580</v>
      </c>
      <c r="F3199" s="68">
        <v>45960</v>
      </c>
      <c r="G3199" s="69" t="s">
        <v>415</v>
      </c>
      <c r="H3199" s="70">
        <v>6</v>
      </c>
      <c r="I3199" s="70"/>
      <c r="J3199" s="70"/>
      <c r="K3199" s="71">
        <v>348750.00000000035</v>
      </c>
      <c r="L3199" s="6" t="s">
        <v>554</v>
      </c>
      <c r="M3199" s="6" t="s">
        <v>517</v>
      </c>
      <c r="N3199" s="6">
        <v>0</v>
      </c>
      <c r="O3199" s="6"/>
      <c r="P3199" s="6"/>
    </row>
    <row r="3200" spans="1:16" ht="15.75" customHeight="1" x14ac:dyDescent="0.3">
      <c r="A3200" s="49">
        <v>3197</v>
      </c>
      <c r="B3200" s="75" t="s">
        <v>430</v>
      </c>
      <c r="C3200" s="75" t="s">
        <v>124</v>
      </c>
      <c r="D3200" s="78" t="s">
        <v>102</v>
      </c>
      <c r="E3200" s="78" t="s">
        <v>2581</v>
      </c>
      <c r="F3200" s="68">
        <v>45960</v>
      </c>
      <c r="G3200" s="69" t="s">
        <v>415</v>
      </c>
      <c r="H3200" s="70">
        <v>1</v>
      </c>
      <c r="I3200" s="70"/>
      <c r="J3200" s="70"/>
      <c r="K3200" s="71">
        <v>13831.597222222237</v>
      </c>
      <c r="L3200" s="6" t="s">
        <v>696</v>
      </c>
      <c r="M3200" s="6" t="s">
        <v>1677</v>
      </c>
      <c r="N3200" s="6">
        <v>0</v>
      </c>
      <c r="O3200" s="6"/>
      <c r="P3200" s="6"/>
    </row>
    <row r="3201" spans="1:16" ht="15.75" customHeight="1" x14ac:dyDescent="0.3">
      <c r="A3201" s="49">
        <v>3198</v>
      </c>
      <c r="B3201" s="75" t="s">
        <v>430</v>
      </c>
      <c r="C3201" s="75" t="s">
        <v>126</v>
      </c>
      <c r="D3201" s="78" t="s">
        <v>102</v>
      </c>
      <c r="E3201" s="78" t="s">
        <v>2582</v>
      </c>
      <c r="F3201" s="68">
        <v>45960</v>
      </c>
      <c r="G3201" s="69" t="s">
        <v>758</v>
      </c>
      <c r="H3201" s="70">
        <v>12</v>
      </c>
      <c r="I3201" s="70"/>
      <c r="J3201" s="70"/>
      <c r="K3201" s="71">
        <v>3720000.0000000037</v>
      </c>
      <c r="L3201" s="6" t="s">
        <v>696</v>
      </c>
      <c r="M3201" s="6" t="s">
        <v>1677</v>
      </c>
      <c r="N3201" s="6">
        <v>0</v>
      </c>
      <c r="O3201" s="6"/>
      <c r="P3201" s="6"/>
    </row>
    <row r="3202" spans="1:16" ht="15.75" customHeight="1" x14ac:dyDescent="0.3">
      <c r="A3202" s="49">
        <v>3199</v>
      </c>
      <c r="B3202" s="75" t="s">
        <v>490</v>
      </c>
      <c r="C3202" s="75" t="s">
        <v>138</v>
      </c>
      <c r="D3202" s="78" t="s">
        <v>100</v>
      </c>
      <c r="E3202" s="78" t="s">
        <v>2583</v>
      </c>
      <c r="F3202" s="68">
        <v>45960</v>
      </c>
      <c r="G3202" s="69" t="s">
        <v>415</v>
      </c>
      <c r="H3202" s="70">
        <v>6</v>
      </c>
      <c r="I3202" s="70"/>
      <c r="J3202" s="70"/>
      <c r="K3202" s="71">
        <v>371249.99999999895</v>
      </c>
      <c r="L3202" s="6" t="s">
        <v>516</v>
      </c>
      <c r="M3202" s="6" t="s">
        <v>517</v>
      </c>
      <c r="N3202" s="6">
        <v>0</v>
      </c>
      <c r="O3202" s="6"/>
      <c r="P3202" s="6"/>
    </row>
    <row r="3203" spans="1:16" ht="15.75" customHeight="1" x14ac:dyDescent="0.3">
      <c r="A3203" s="49">
        <v>3200</v>
      </c>
      <c r="B3203" s="75" t="s">
        <v>490</v>
      </c>
      <c r="C3203" s="75" t="s">
        <v>502</v>
      </c>
      <c r="D3203" s="78" t="s">
        <v>100</v>
      </c>
      <c r="E3203" s="78" t="s">
        <v>2584</v>
      </c>
      <c r="F3203" s="68">
        <v>45960</v>
      </c>
      <c r="G3203" s="69" t="s">
        <v>426</v>
      </c>
      <c r="H3203" s="70">
        <v>3</v>
      </c>
      <c r="I3203" s="70"/>
      <c r="J3203" s="70"/>
      <c r="K3203" s="71">
        <v>123749.99999999964</v>
      </c>
      <c r="L3203" s="6" t="s">
        <v>507</v>
      </c>
      <c r="M3203" s="6" t="s">
        <v>505</v>
      </c>
      <c r="N3203" s="6">
        <v>4</v>
      </c>
      <c r="O3203" s="6"/>
      <c r="P3203" s="6"/>
    </row>
    <row r="3204" spans="1:16" ht="15.75" customHeight="1" x14ac:dyDescent="0.3">
      <c r="A3204" s="49">
        <v>3201</v>
      </c>
      <c r="B3204" s="75" t="s">
        <v>497</v>
      </c>
      <c r="C3204" s="75" t="s">
        <v>138</v>
      </c>
      <c r="D3204" s="78" t="s">
        <v>100</v>
      </c>
      <c r="E3204" s="78" t="s">
        <v>2585</v>
      </c>
      <c r="F3204" s="68">
        <v>45961</v>
      </c>
      <c r="G3204" s="69" t="s">
        <v>415</v>
      </c>
      <c r="H3204" s="70">
        <v>3</v>
      </c>
      <c r="I3204" s="70"/>
      <c r="J3204" s="70"/>
      <c r="K3204" s="71">
        <v>194062.50000000052</v>
      </c>
      <c r="L3204" s="6" t="s">
        <v>516</v>
      </c>
      <c r="M3204" s="6" t="s">
        <v>517</v>
      </c>
      <c r="N3204" s="6">
        <v>0</v>
      </c>
      <c r="O3204" s="6"/>
      <c r="P3204" s="6"/>
    </row>
    <row r="3205" spans="1:16" ht="15.75" customHeight="1" x14ac:dyDescent="0.3">
      <c r="A3205" s="49">
        <v>3202</v>
      </c>
      <c r="B3205" s="75" t="s">
        <v>497</v>
      </c>
      <c r="C3205" s="75" t="s">
        <v>25</v>
      </c>
      <c r="D3205" s="78" t="s">
        <v>26</v>
      </c>
      <c r="E3205" s="78" t="s">
        <v>2586</v>
      </c>
      <c r="F3205" s="68">
        <v>45961</v>
      </c>
      <c r="G3205" s="69" t="s">
        <v>2561</v>
      </c>
      <c r="H3205" s="70">
        <v>0.5</v>
      </c>
      <c r="I3205" s="70"/>
      <c r="J3205" s="70"/>
      <c r="K3205" s="71">
        <v>1940625.0000000054</v>
      </c>
      <c r="L3205" s="6" t="s">
        <v>509</v>
      </c>
      <c r="M3205" s="6" t="s">
        <v>1677</v>
      </c>
      <c r="N3205" s="6">
        <v>1</v>
      </c>
      <c r="O3205" s="6"/>
      <c r="P3205" s="6"/>
    </row>
    <row r="3206" spans="1:16" ht="15.75" customHeight="1" x14ac:dyDescent="0.3">
      <c r="A3206" s="49">
        <v>3203</v>
      </c>
      <c r="B3206" s="75" t="s">
        <v>497</v>
      </c>
      <c r="C3206" s="75" t="s">
        <v>25</v>
      </c>
      <c r="D3206" s="78" t="s">
        <v>26</v>
      </c>
      <c r="E3206" s="78" t="s">
        <v>2586</v>
      </c>
      <c r="F3206" s="68">
        <v>45961</v>
      </c>
      <c r="G3206" s="69" t="s">
        <v>2562</v>
      </c>
      <c r="H3206" s="70">
        <v>1</v>
      </c>
      <c r="I3206" s="70"/>
      <c r="J3206" s="70"/>
      <c r="K3206" s="71">
        <v>3881250.0000000107</v>
      </c>
      <c r="L3206" s="6" t="s">
        <v>509</v>
      </c>
      <c r="M3206" s="6" t="s">
        <v>505</v>
      </c>
      <c r="N3206" s="6">
        <v>1</v>
      </c>
      <c r="O3206" s="6"/>
      <c r="P3206" s="6"/>
    </row>
    <row r="3207" spans="1:16" ht="15.75" customHeight="1" x14ac:dyDescent="0.3">
      <c r="A3207" s="49">
        <v>3204</v>
      </c>
      <c r="B3207" s="75" t="s">
        <v>497</v>
      </c>
      <c r="C3207" s="75" t="s">
        <v>25</v>
      </c>
      <c r="D3207" s="78" t="s">
        <v>26</v>
      </c>
      <c r="E3207" s="78" t="s">
        <v>2586</v>
      </c>
      <c r="F3207" s="68">
        <v>45961</v>
      </c>
      <c r="G3207" s="69" t="s">
        <v>2563</v>
      </c>
      <c r="H3207" s="70">
        <v>0.5</v>
      </c>
      <c r="I3207" s="70"/>
      <c r="J3207" s="70"/>
      <c r="K3207" s="71">
        <v>1940625.0000000054</v>
      </c>
      <c r="L3207" s="6" t="s">
        <v>509</v>
      </c>
      <c r="M3207" s="6" t="s">
        <v>1677</v>
      </c>
      <c r="N3207" s="6">
        <v>0</v>
      </c>
      <c r="O3207" s="6"/>
      <c r="P3207" s="6"/>
    </row>
    <row r="3208" spans="1:16" ht="15" customHeight="1" x14ac:dyDescent="0.3">
      <c r="A3208" s="114">
        <v>3205</v>
      </c>
      <c r="B3208" t="s">
        <v>444</v>
      </c>
      <c r="C3208" t="s">
        <v>138</v>
      </c>
      <c r="D3208" t="s">
        <v>100</v>
      </c>
      <c r="E3208" t="s">
        <v>2773</v>
      </c>
      <c r="F3208" s="109">
        <v>45962</v>
      </c>
      <c r="G3208" t="s">
        <v>415</v>
      </c>
      <c r="H3208">
        <v>6</v>
      </c>
      <c r="K3208">
        <v>388125.00000000105</v>
      </c>
      <c r="L3208" t="s">
        <v>543</v>
      </c>
      <c r="M3208" t="s">
        <v>517</v>
      </c>
      <c r="N3208">
        <v>0</v>
      </c>
    </row>
    <row r="3209" spans="1:16" ht="15" customHeight="1" x14ac:dyDescent="0.3">
      <c r="A3209" s="114">
        <v>3206</v>
      </c>
      <c r="B3209" t="s">
        <v>444</v>
      </c>
      <c r="C3209" t="s">
        <v>502</v>
      </c>
      <c r="D3209" t="s">
        <v>100</v>
      </c>
      <c r="E3209" t="s">
        <v>2774</v>
      </c>
      <c r="F3209" s="109">
        <v>45962</v>
      </c>
      <c r="G3209" t="s">
        <v>426</v>
      </c>
      <c r="H3209">
        <v>9</v>
      </c>
      <c r="K3209">
        <v>388125.00000000105</v>
      </c>
      <c r="L3209" t="s">
        <v>507</v>
      </c>
      <c r="M3209" t="s">
        <v>505</v>
      </c>
      <c r="N3209">
        <v>2</v>
      </c>
    </row>
    <row r="3210" spans="1:16" ht="15" customHeight="1" x14ac:dyDescent="0.3">
      <c r="A3210" s="114">
        <v>3207</v>
      </c>
      <c r="B3210" t="s">
        <v>444</v>
      </c>
      <c r="C3210" t="s">
        <v>502</v>
      </c>
      <c r="D3210" t="s">
        <v>100</v>
      </c>
      <c r="E3210" t="s">
        <v>2774</v>
      </c>
      <c r="F3210" s="109">
        <v>45963</v>
      </c>
      <c r="G3210" t="s">
        <v>426</v>
      </c>
      <c r="H3210">
        <v>8</v>
      </c>
      <c r="K3210">
        <v>345000.00000000093</v>
      </c>
      <c r="L3210" t="s">
        <v>507</v>
      </c>
      <c r="M3210" t="s">
        <v>505</v>
      </c>
      <c r="N3210">
        <v>2</v>
      </c>
    </row>
    <row r="3211" spans="1:16" ht="15" customHeight="1" x14ac:dyDescent="0.3">
      <c r="A3211" s="114">
        <v>3208</v>
      </c>
      <c r="B3211" t="s">
        <v>444</v>
      </c>
      <c r="C3211" t="s">
        <v>138</v>
      </c>
      <c r="D3211" t="s">
        <v>100</v>
      </c>
      <c r="E3211" t="s">
        <v>2773</v>
      </c>
      <c r="F3211" s="109">
        <v>45963</v>
      </c>
      <c r="G3211" t="s">
        <v>415</v>
      </c>
      <c r="H3211">
        <v>6</v>
      </c>
      <c r="K3211">
        <v>388125.00000000105</v>
      </c>
      <c r="L3211" t="s">
        <v>543</v>
      </c>
      <c r="M3211" t="s">
        <v>517</v>
      </c>
      <c r="N3211">
        <v>0</v>
      </c>
    </row>
    <row r="3212" spans="1:16" ht="15" customHeight="1" x14ac:dyDescent="0.3">
      <c r="A3212" s="114">
        <v>3209</v>
      </c>
      <c r="B3212" t="s">
        <v>444</v>
      </c>
      <c r="C3212" t="s">
        <v>138</v>
      </c>
      <c r="D3212" t="s">
        <v>100</v>
      </c>
      <c r="E3212" t="s">
        <v>2775</v>
      </c>
      <c r="F3212" s="109">
        <v>45961</v>
      </c>
      <c r="G3212" t="s">
        <v>415</v>
      </c>
      <c r="H3212">
        <v>6</v>
      </c>
      <c r="K3212">
        <v>388125.00000000105</v>
      </c>
      <c r="L3212" t="s">
        <v>543</v>
      </c>
      <c r="M3212" t="s">
        <v>517</v>
      </c>
      <c r="N3212">
        <v>0</v>
      </c>
    </row>
    <row r="3213" spans="1:16" ht="15" customHeight="1" x14ac:dyDescent="0.3">
      <c r="A3213" s="114">
        <v>3210</v>
      </c>
      <c r="B3213" t="s">
        <v>444</v>
      </c>
      <c r="C3213" t="s">
        <v>595</v>
      </c>
      <c r="D3213" t="s">
        <v>102</v>
      </c>
      <c r="E3213" t="s">
        <v>2776</v>
      </c>
      <c r="F3213" s="109">
        <v>45961</v>
      </c>
      <c r="G3213" t="s">
        <v>415</v>
      </c>
      <c r="H3213">
        <v>9</v>
      </c>
      <c r="K3213">
        <v>51750.000000000146</v>
      </c>
      <c r="L3213" t="s">
        <v>696</v>
      </c>
      <c r="M3213" t="s">
        <v>505</v>
      </c>
      <c r="N3213">
        <v>0</v>
      </c>
    </row>
    <row r="3214" spans="1:16" ht="15" customHeight="1" x14ac:dyDescent="0.3">
      <c r="A3214" s="114">
        <v>3211</v>
      </c>
      <c r="B3214" t="s">
        <v>444</v>
      </c>
      <c r="C3214" t="s">
        <v>192</v>
      </c>
      <c r="D3214" t="s">
        <v>187</v>
      </c>
      <c r="E3214" t="s">
        <v>2777</v>
      </c>
      <c r="F3214" s="109">
        <v>45961</v>
      </c>
      <c r="G3214" t="s">
        <v>2771</v>
      </c>
      <c r="H3214">
        <v>0.5</v>
      </c>
      <c r="K3214">
        <v>43125.000000000116</v>
      </c>
      <c r="L3214" t="s">
        <v>507</v>
      </c>
      <c r="M3214" t="s">
        <v>505</v>
      </c>
      <c r="N3214">
        <v>2</v>
      </c>
    </row>
    <row r="3215" spans="1:16" ht="15" customHeight="1" x14ac:dyDescent="0.3">
      <c r="A3215" s="114">
        <v>3212</v>
      </c>
      <c r="B3215" t="s">
        <v>444</v>
      </c>
      <c r="C3215" t="s">
        <v>192</v>
      </c>
      <c r="D3215" t="s">
        <v>187</v>
      </c>
      <c r="E3215" t="s">
        <v>2778</v>
      </c>
      <c r="F3215" s="109">
        <v>45964</v>
      </c>
      <c r="G3215" t="s">
        <v>2771</v>
      </c>
      <c r="H3215">
        <v>0.5</v>
      </c>
      <c r="K3215">
        <v>43125.000000000116</v>
      </c>
      <c r="L3215" t="s">
        <v>507</v>
      </c>
      <c r="M3215" t="s">
        <v>505</v>
      </c>
      <c r="N3215">
        <v>2</v>
      </c>
    </row>
    <row r="3216" spans="1:16" ht="15" customHeight="1" x14ac:dyDescent="0.3">
      <c r="A3216" s="114">
        <v>3213</v>
      </c>
      <c r="B3216" t="s">
        <v>444</v>
      </c>
      <c r="C3216" t="s">
        <v>138</v>
      </c>
      <c r="D3216" t="s">
        <v>100</v>
      </c>
      <c r="E3216" t="s">
        <v>2779</v>
      </c>
      <c r="F3216" s="109">
        <v>45964</v>
      </c>
      <c r="G3216" t="s">
        <v>415</v>
      </c>
      <c r="H3216">
        <v>2</v>
      </c>
      <c r="K3216">
        <v>129375.00000000036</v>
      </c>
      <c r="L3216" t="s">
        <v>713</v>
      </c>
      <c r="M3216" t="s">
        <v>917</v>
      </c>
      <c r="N3216">
        <v>0</v>
      </c>
    </row>
    <row r="3217" spans="1:14" ht="15" customHeight="1" x14ac:dyDescent="0.3">
      <c r="A3217" s="114">
        <v>3214</v>
      </c>
      <c r="B3217" t="s">
        <v>444</v>
      </c>
      <c r="C3217" t="s">
        <v>138</v>
      </c>
      <c r="D3217" t="s">
        <v>100</v>
      </c>
      <c r="E3217" t="s">
        <v>2779</v>
      </c>
      <c r="F3217" s="109">
        <v>45964</v>
      </c>
      <c r="G3217" t="s">
        <v>415</v>
      </c>
      <c r="H3217">
        <v>6</v>
      </c>
      <c r="K3217">
        <v>388125.00000000105</v>
      </c>
      <c r="L3217" t="s">
        <v>543</v>
      </c>
      <c r="M3217" t="s">
        <v>517</v>
      </c>
      <c r="N3217">
        <v>0</v>
      </c>
    </row>
    <row r="3218" spans="1:14" ht="15" customHeight="1" x14ac:dyDescent="0.3">
      <c r="A3218" s="114">
        <v>3215</v>
      </c>
      <c r="B3218" t="s">
        <v>471</v>
      </c>
      <c r="C3218" t="s">
        <v>138</v>
      </c>
      <c r="D3218" t="s">
        <v>100</v>
      </c>
      <c r="E3218" t="s">
        <v>2780</v>
      </c>
      <c r="F3218" s="109">
        <v>45964</v>
      </c>
      <c r="G3218" t="s">
        <v>415</v>
      </c>
      <c r="H3218">
        <v>6</v>
      </c>
      <c r="K3218">
        <v>388125.00000000105</v>
      </c>
      <c r="L3218" t="s">
        <v>516</v>
      </c>
      <c r="M3218" t="s">
        <v>517</v>
      </c>
      <c r="N3218">
        <v>0</v>
      </c>
    </row>
    <row r="3219" spans="1:14" ht="15" customHeight="1" x14ac:dyDescent="0.3">
      <c r="A3219" s="114">
        <v>3216</v>
      </c>
      <c r="B3219" t="s">
        <v>471</v>
      </c>
      <c r="C3219" t="s">
        <v>138</v>
      </c>
      <c r="D3219" t="s">
        <v>100</v>
      </c>
      <c r="E3219" t="s">
        <v>2780</v>
      </c>
      <c r="F3219" s="109">
        <v>45964</v>
      </c>
      <c r="G3219" t="s">
        <v>415</v>
      </c>
      <c r="H3219">
        <v>3</v>
      </c>
      <c r="K3219">
        <v>194062.50000000052</v>
      </c>
      <c r="L3219" t="s">
        <v>516</v>
      </c>
      <c r="M3219" t="s">
        <v>517</v>
      </c>
      <c r="N3219">
        <v>0</v>
      </c>
    </row>
    <row r="3220" spans="1:14" ht="15" customHeight="1" x14ac:dyDescent="0.3">
      <c r="A3220" s="114">
        <v>3217</v>
      </c>
      <c r="B3220" t="s">
        <v>471</v>
      </c>
      <c r="C3220" t="s">
        <v>138</v>
      </c>
      <c r="D3220" t="s">
        <v>100</v>
      </c>
      <c r="E3220" t="s">
        <v>2781</v>
      </c>
      <c r="F3220" s="109">
        <v>45964</v>
      </c>
      <c r="G3220" t="s">
        <v>415</v>
      </c>
      <c r="H3220">
        <v>3</v>
      </c>
      <c r="K3220">
        <v>194062.50000000052</v>
      </c>
      <c r="L3220" t="s">
        <v>680</v>
      </c>
      <c r="M3220" s="110" t="s">
        <v>2782</v>
      </c>
      <c r="N3220">
        <v>2</v>
      </c>
    </row>
    <row r="3221" spans="1:14" ht="15" customHeight="1" x14ac:dyDescent="0.3">
      <c r="A3221" s="114">
        <v>3218</v>
      </c>
      <c r="B3221" t="s">
        <v>482</v>
      </c>
      <c r="C3221" t="s">
        <v>146</v>
      </c>
      <c r="D3221" t="s">
        <v>100</v>
      </c>
      <c r="E3221" t="s">
        <v>2783</v>
      </c>
      <c r="F3221" s="109">
        <v>45964</v>
      </c>
      <c r="G3221" t="s">
        <v>451</v>
      </c>
      <c r="H3221">
        <v>2.5</v>
      </c>
      <c r="K3221">
        <v>418749.99999999843</v>
      </c>
      <c r="L3221" t="s">
        <v>530</v>
      </c>
      <c r="M3221" t="s">
        <v>593</v>
      </c>
      <c r="N3221">
        <v>0</v>
      </c>
    </row>
    <row r="3222" spans="1:14" ht="15" customHeight="1" x14ac:dyDescent="0.3">
      <c r="A3222" s="114">
        <v>3219</v>
      </c>
      <c r="B3222" t="s">
        <v>413</v>
      </c>
      <c r="C3222" t="s">
        <v>25</v>
      </c>
      <c r="D3222" t="s">
        <v>26</v>
      </c>
      <c r="E3222" t="s">
        <v>2784</v>
      </c>
      <c r="F3222" s="109">
        <v>45964</v>
      </c>
      <c r="G3222" t="s">
        <v>2646</v>
      </c>
      <c r="H3222">
        <v>1</v>
      </c>
      <c r="K3222">
        <v>989999.99999999709</v>
      </c>
      <c r="L3222" t="s">
        <v>530</v>
      </c>
      <c r="M3222" t="s">
        <v>505</v>
      </c>
      <c r="N3222">
        <v>1</v>
      </c>
    </row>
    <row r="3223" spans="1:14" ht="15" customHeight="1" x14ac:dyDescent="0.3">
      <c r="A3223" s="114">
        <v>3220</v>
      </c>
      <c r="B3223" t="s">
        <v>413</v>
      </c>
      <c r="C3223" t="s">
        <v>502</v>
      </c>
      <c r="D3223" t="s">
        <v>100</v>
      </c>
      <c r="E3223" t="s">
        <v>2785</v>
      </c>
      <c r="F3223" s="109">
        <v>45964</v>
      </c>
      <c r="G3223" t="s">
        <v>426</v>
      </c>
      <c r="H3223">
        <v>2</v>
      </c>
      <c r="K3223">
        <v>82499.999999999767</v>
      </c>
      <c r="L3223" t="s">
        <v>554</v>
      </c>
      <c r="M3223" t="s">
        <v>517</v>
      </c>
      <c r="N3223">
        <v>0</v>
      </c>
    </row>
    <row r="3224" spans="1:14" ht="15" customHeight="1" x14ac:dyDescent="0.3">
      <c r="A3224" s="114">
        <v>3221</v>
      </c>
      <c r="B3224" t="s">
        <v>430</v>
      </c>
      <c r="C3224" t="s">
        <v>502</v>
      </c>
      <c r="D3224" t="s">
        <v>100</v>
      </c>
      <c r="E3224" t="s">
        <v>2786</v>
      </c>
      <c r="F3224" s="109">
        <v>45964</v>
      </c>
      <c r="G3224" t="s">
        <v>426</v>
      </c>
      <c r="H3224">
        <v>2</v>
      </c>
      <c r="K3224">
        <v>77500.000000000073</v>
      </c>
      <c r="L3224" t="s">
        <v>554</v>
      </c>
      <c r="M3224" t="s">
        <v>517</v>
      </c>
      <c r="N3224">
        <v>0</v>
      </c>
    </row>
    <row r="3225" spans="1:14" ht="15" customHeight="1" x14ac:dyDescent="0.3">
      <c r="A3225" s="114">
        <v>3222</v>
      </c>
      <c r="B3225" t="s">
        <v>430</v>
      </c>
      <c r="C3225" t="s">
        <v>84</v>
      </c>
      <c r="D3225" t="s">
        <v>79</v>
      </c>
      <c r="E3225" t="s">
        <v>2787</v>
      </c>
      <c r="F3225" s="109">
        <v>45964</v>
      </c>
      <c r="G3225" t="s">
        <v>443</v>
      </c>
      <c r="H3225">
        <v>3</v>
      </c>
      <c r="K3225">
        <v>13562.500000000015</v>
      </c>
      <c r="L3225" t="s">
        <v>554</v>
      </c>
      <c r="M3225" t="s">
        <v>517</v>
      </c>
      <c r="N3225">
        <v>0</v>
      </c>
    </row>
    <row r="3226" spans="1:14" ht="15" customHeight="1" x14ac:dyDescent="0.3">
      <c r="A3226" s="114">
        <v>3223</v>
      </c>
      <c r="B3226" t="s">
        <v>430</v>
      </c>
      <c r="C3226" t="s">
        <v>126</v>
      </c>
      <c r="D3226" t="s">
        <v>102</v>
      </c>
      <c r="E3226" t="s">
        <v>2788</v>
      </c>
      <c r="F3226" s="109">
        <v>45964</v>
      </c>
      <c r="G3226" t="s">
        <v>415</v>
      </c>
      <c r="H3226">
        <v>13</v>
      </c>
      <c r="K3226">
        <v>269786.11111111142</v>
      </c>
      <c r="L3226" t="s">
        <v>696</v>
      </c>
      <c r="M3226" t="s">
        <v>1677</v>
      </c>
      <c r="N3226">
        <v>1</v>
      </c>
    </row>
    <row r="3227" spans="1:14" ht="15" customHeight="1" x14ac:dyDescent="0.3">
      <c r="A3227" s="114">
        <v>3224</v>
      </c>
      <c r="B3227" t="s">
        <v>490</v>
      </c>
      <c r="C3227" t="s">
        <v>138</v>
      </c>
      <c r="D3227" t="s">
        <v>100</v>
      </c>
      <c r="E3227" t="s">
        <v>2789</v>
      </c>
      <c r="F3227" s="109">
        <v>45964</v>
      </c>
      <c r="G3227" t="s">
        <v>415</v>
      </c>
      <c r="H3227">
        <v>6</v>
      </c>
      <c r="K3227">
        <v>371249.99999999895</v>
      </c>
      <c r="L3227" t="s">
        <v>516</v>
      </c>
      <c r="M3227" t="s">
        <v>517</v>
      </c>
      <c r="N3227">
        <v>0</v>
      </c>
    </row>
    <row r="3228" spans="1:14" ht="15" customHeight="1" x14ac:dyDescent="0.3">
      <c r="A3228" s="114">
        <v>3225</v>
      </c>
      <c r="B3228" t="s">
        <v>490</v>
      </c>
      <c r="C3228" t="s">
        <v>138</v>
      </c>
      <c r="D3228" t="s">
        <v>100</v>
      </c>
      <c r="E3228" t="s">
        <v>2790</v>
      </c>
      <c r="F3228" s="109">
        <v>45964</v>
      </c>
      <c r="G3228" t="s">
        <v>415</v>
      </c>
      <c r="H3228">
        <v>10</v>
      </c>
      <c r="K3228">
        <v>618749.99999999825</v>
      </c>
      <c r="L3228" t="s">
        <v>545</v>
      </c>
      <c r="M3228" t="s">
        <v>514</v>
      </c>
      <c r="N3228">
        <v>0</v>
      </c>
    </row>
    <row r="3229" spans="1:14" ht="15" customHeight="1" x14ac:dyDescent="0.3">
      <c r="A3229" s="114">
        <v>3226</v>
      </c>
      <c r="B3229" t="s">
        <v>497</v>
      </c>
      <c r="C3229" t="s">
        <v>25</v>
      </c>
      <c r="D3229" t="s">
        <v>26</v>
      </c>
      <c r="E3229" t="s">
        <v>2791</v>
      </c>
      <c r="F3229" s="109">
        <v>45964</v>
      </c>
      <c r="G3229" t="s">
        <v>2563</v>
      </c>
      <c r="H3229">
        <v>1</v>
      </c>
      <c r="K3229">
        <v>3881250.0000000107</v>
      </c>
      <c r="L3229" t="s">
        <v>509</v>
      </c>
      <c r="M3229" t="s">
        <v>531</v>
      </c>
      <c r="N3229">
        <v>1</v>
      </c>
    </row>
    <row r="3230" spans="1:14" ht="15" customHeight="1" x14ac:dyDescent="0.3">
      <c r="A3230" s="114">
        <v>3227</v>
      </c>
      <c r="B3230" t="s">
        <v>497</v>
      </c>
      <c r="C3230" t="s">
        <v>502</v>
      </c>
      <c r="D3230" t="s">
        <v>100</v>
      </c>
      <c r="E3230" t="s">
        <v>2792</v>
      </c>
      <c r="F3230" s="109">
        <v>45964</v>
      </c>
      <c r="G3230" t="s">
        <v>426</v>
      </c>
      <c r="H3230">
        <v>3</v>
      </c>
      <c r="K3230">
        <v>129375.00000000036</v>
      </c>
      <c r="L3230" t="s">
        <v>516</v>
      </c>
      <c r="M3230" t="s">
        <v>517</v>
      </c>
      <c r="N3230">
        <v>1</v>
      </c>
    </row>
    <row r="3231" spans="1:14" ht="15" customHeight="1" x14ac:dyDescent="0.3">
      <c r="A3231" s="114">
        <v>3228</v>
      </c>
      <c r="B3231" t="s">
        <v>474</v>
      </c>
      <c r="C3231" t="s">
        <v>146</v>
      </c>
      <c r="D3231" t="s">
        <v>100</v>
      </c>
      <c r="E3231" t="s">
        <v>2793</v>
      </c>
      <c r="F3231" s="109">
        <v>45962</v>
      </c>
      <c r="G3231" t="s">
        <v>451</v>
      </c>
      <c r="H3231">
        <v>0.5</v>
      </c>
      <c r="K3231">
        <v>87500.00000000016</v>
      </c>
      <c r="L3231" t="s">
        <v>530</v>
      </c>
      <c r="M3231" t="s">
        <v>593</v>
      </c>
      <c r="N3231">
        <v>0</v>
      </c>
    </row>
    <row r="3232" spans="1:14" ht="15" customHeight="1" x14ac:dyDescent="0.3">
      <c r="A3232" s="114">
        <v>3229</v>
      </c>
      <c r="B3232" t="s">
        <v>459</v>
      </c>
      <c r="C3232" t="s">
        <v>25</v>
      </c>
      <c r="D3232" t="s">
        <v>26</v>
      </c>
      <c r="E3232" t="s">
        <v>2794</v>
      </c>
      <c r="F3232" s="109">
        <v>45958</v>
      </c>
      <c r="G3232" t="s">
        <v>2416</v>
      </c>
      <c r="H3232">
        <v>0.5</v>
      </c>
      <c r="K3232">
        <v>31875.00000000012</v>
      </c>
      <c r="L3232" t="s">
        <v>509</v>
      </c>
      <c r="M3232" t="s">
        <v>505</v>
      </c>
      <c r="N3232">
        <v>2</v>
      </c>
    </row>
    <row r="3233" spans="1:16" ht="15" customHeight="1" x14ac:dyDescent="0.3">
      <c r="A3233" s="114">
        <v>3230</v>
      </c>
      <c r="B3233" t="s">
        <v>459</v>
      </c>
      <c r="C3233" t="s">
        <v>138</v>
      </c>
      <c r="D3233" t="s">
        <v>100</v>
      </c>
      <c r="E3233" t="s">
        <v>2795</v>
      </c>
      <c r="F3233" s="109">
        <v>45958</v>
      </c>
      <c r="G3233" t="s">
        <v>415</v>
      </c>
      <c r="H3233">
        <v>6</v>
      </c>
      <c r="K3233">
        <v>382500.00000000146</v>
      </c>
      <c r="L3233" t="s">
        <v>516</v>
      </c>
      <c r="M3233" t="s">
        <v>517</v>
      </c>
      <c r="N3233">
        <v>0</v>
      </c>
    </row>
    <row r="3234" spans="1:16" ht="15" customHeight="1" x14ac:dyDescent="0.3">
      <c r="A3234" s="114">
        <v>3231</v>
      </c>
      <c r="B3234" t="s">
        <v>459</v>
      </c>
      <c r="C3234" t="s">
        <v>25</v>
      </c>
      <c r="D3234" t="s">
        <v>26</v>
      </c>
      <c r="E3234" t="s">
        <v>2796</v>
      </c>
      <c r="F3234" s="109">
        <v>45959</v>
      </c>
      <c r="G3234" t="s">
        <v>2416</v>
      </c>
      <c r="H3234">
        <v>0.2</v>
      </c>
      <c r="K3234">
        <v>12750.000000000047</v>
      </c>
      <c r="L3234" t="s">
        <v>509</v>
      </c>
      <c r="M3234" t="s">
        <v>1334</v>
      </c>
      <c r="N3234">
        <v>2</v>
      </c>
    </row>
    <row r="3235" spans="1:16" ht="15" customHeight="1" x14ac:dyDescent="0.3">
      <c r="A3235" s="114">
        <v>3232</v>
      </c>
      <c r="B3235" t="s">
        <v>459</v>
      </c>
      <c r="C3235" t="s">
        <v>25</v>
      </c>
      <c r="D3235" t="s">
        <v>26</v>
      </c>
      <c r="E3235" t="s">
        <v>2797</v>
      </c>
      <c r="F3235" s="109">
        <v>45960</v>
      </c>
      <c r="G3235" t="s">
        <v>2561</v>
      </c>
      <c r="H3235">
        <v>0.3</v>
      </c>
      <c r="K3235">
        <v>1147500.0000000042</v>
      </c>
      <c r="L3235" t="s">
        <v>509</v>
      </c>
      <c r="M3235" t="s">
        <v>505</v>
      </c>
      <c r="N3235">
        <v>2</v>
      </c>
    </row>
    <row r="3236" spans="1:16" ht="15" customHeight="1" x14ac:dyDescent="0.3">
      <c r="A3236" s="114">
        <v>3233</v>
      </c>
      <c r="B3236" t="s">
        <v>459</v>
      </c>
      <c r="C3236" t="s">
        <v>213</v>
      </c>
      <c r="D3236" t="s">
        <v>102</v>
      </c>
      <c r="E3236" t="s">
        <v>2798</v>
      </c>
      <c r="F3236" s="109">
        <v>45960</v>
      </c>
      <c r="G3236" t="s">
        <v>466</v>
      </c>
      <c r="H3236">
        <v>2</v>
      </c>
      <c r="K3236">
        <v>85000.00000000032</v>
      </c>
      <c r="L3236" t="s">
        <v>509</v>
      </c>
      <c r="M3236" t="s">
        <v>505</v>
      </c>
      <c r="N3236">
        <v>0</v>
      </c>
    </row>
    <row r="3237" spans="1:16" ht="15" customHeight="1" x14ac:dyDescent="0.3">
      <c r="A3237" s="114">
        <v>3234</v>
      </c>
      <c r="B3237" t="s">
        <v>459</v>
      </c>
      <c r="C3237" t="s">
        <v>25</v>
      </c>
      <c r="D3237" t="s">
        <v>26</v>
      </c>
      <c r="E3237" t="s">
        <v>2799</v>
      </c>
      <c r="F3237" s="109">
        <v>45961</v>
      </c>
      <c r="G3237" t="s">
        <v>2562</v>
      </c>
      <c r="H3237">
        <v>0.4</v>
      </c>
      <c r="K3237">
        <v>1530000.0000000058</v>
      </c>
      <c r="L3237" t="s">
        <v>509</v>
      </c>
      <c r="M3237" t="s">
        <v>505</v>
      </c>
      <c r="N3237">
        <v>3</v>
      </c>
      <c r="P3237" t="s">
        <v>0</v>
      </c>
    </row>
    <row r="3238" spans="1:16" ht="15" customHeight="1" x14ac:dyDescent="0.3">
      <c r="A3238" s="114">
        <v>3235</v>
      </c>
      <c r="B3238" t="s">
        <v>459</v>
      </c>
      <c r="C3238" t="s">
        <v>138</v>
      </c>
      <c r="D3238" t="s">
        <v>100</v>
      </c>
      <c r="E3238" t="s">
        <v>2800</v>
      </c>
      <c r="F3238" s="109">
        <v>45961</v>
      </c>
      <c r="G3238" t="s">
        <v>415</v>
      </c>
      <c r="H3238">
        <v>6</v>
      </c>
      <c r="K3238">
        <v>382500.00000000146</v>
      </c>
      <c r="L3238" t="s">
        <v>516</v>
      </c>
      <c r="M3238" t="s">
        <v>517</v>
      </c>
      <c r="N3238">
        <v>0</v>
      </c>
    </row>
    <row r="3239" spans="1:16" ht="15" customHeight="1" x14ac:dyDescent="0.3">
      <c r="A3239" s="114">
        <v>3236</v>
      </c>
      <c r="B3239" t="s">
        <v>459</v>
      </c>
      <c r="C3239" t="s">
        <v>25</v>
      </c>
      <c r="D3239" t="s">
        <v>26</v>
      </c>
      <c r="E3239" t="s">
        <v>2801</v>
      </c>
      <c r="F3239" s="109">
        <v>45962</v>
      </c>
      <c r="G3239" t="s">
        <v>2562</v>
      </c>
      <c r="H3239">
        <v>0.2</v>
      </c>
      <c r="K3239">
        <v>765000.00000000291</v>
      </c>
      <c r="L3239" t="s">
        <v>509</v>
      </c>
      <c r="M3239" t="s">
        <v>505</v>
      </c>
      <c r="N3239">
        <v>1</v>
      </c>
    </row>
    <row r="3240" spans="1:16" ht="15" customHeight="1" x14ac:dyDescent="0.3">
      <c r="A3240" s="114">
        <v>3237</v>
      </c>
      <c r="B3240" t="s">
        <v>459</v>
      </c>
      <c r="C3240" t="s">
        <v>213</v>
      </c>
      <c r="D3240" t="s">
        <v>102</v>
      </c>
      <c r="E3240" t="s">
        <v>2802</v>
      </c>
      <c r="F3240" s="109">
        <v>45962</v>
      </c>
      <c r="G3240" t="s">
        <v>466</v>
      </c>
      <c r="H3240">
        <v>1</v>
      </c>
      <c r="K3240">
        <v>42500.00000000016</v>
      </c>
      <c r="L3240" t="s">
        <v>509</v>
      </c>
      <c r="M3240" t="s">
        <v>505</v>
      </c>
      <c r="N3240">
        <v>1</v>
      </c>
      <c r="P3240" t="s">
        <v>2819</v>
      </c>
    </row>
    <row r="3241" spans="1:16" ht="15" customHeight="1" x14ac:dyDescent="0.3">
      <c r="A3241" s="114">
        <v>3238</v>
      </c>
      <c r="B3241" t="s">
        <v>459</v>
      </c>
      <c r="C3241" t="s">
        <v>138</v>
      </c>
      <c r="D3241" t="s">
        <v>100</v>
      </c>
      <c r="E3241" t="s">
        <v>2803</v>
      </c>
      <c r="F3241" s="109">
        <v>45962</v>
      </c>
      <c r="G3241" t="s">
        <v>415</v>
      </c>
      <c r="H3241">
        <v>6</v>
      </c>
      <c r="K3241">
        <v>382500.00000000146</v>
      </c>
      <c r="L3241" t="s">
        <v>516</v>
      </c>
      <c r="M3241" t="s">
        <v>517</v>
      </c>
      <c r="N3241">
        <v>0</v>
      </c>
      <c r="P3241" t="s">
        <v>2820</v>
      </c>
    </row>
    <row r="3242" spans="1:16" ht="15" customHeight="1" x14ac:dyDescent="0.3">
      <c r="A3242" s="114">
        <v>3239</v>
      </c>
      <c r="B3242" t="s">
        <v>459</v>
      </c>
      <c r="C3242" t="s">
        <v>25</v>
      </c>
      <c r="D3242" t="s">
        <v>26</v>
      </c>
      <c r="E3242" t="s">
        <v>2804</v>
      </c>
      <c r="F3242" s="109">
        <v>45963</v>
      </c>
      <c r="G3242" t="s">
        <v>2561</v>
      </c>
      <c r="H3242">
        <v>0.1</v>
      </c>
      <c r="K3242">
        <v>382500.00000000146</v>
      </c>
      <c r="L3242" t="s">
        <v>509</v>
      </c>
      <c r="M3242" t="s">
        <v>505</v>
      </c>
      <c r="N3242">
        <v>0</v>
      </c>
    </row>
    <row r="3243" spans="1:16" ht="15" customHeight="1" x14ac:dyDescent="0.3">
      <c r="A3243" s="114">
        <v>3240</v>
      </c>
      <c r="B3243" t="s">
        <v>459</v>
      </c>
      <c r="C3243" t="s">
        <v>25</v>
      </c>
      <c r="D3243" t="s">
        <v>26</v>
      </c>
      <c r="E3243" t="s">
        <v>2804</v>
      </c>
      <c r="F3243" s="109">
        <v>45963</v>
      </c>
      <c r="G3243" t="s">
        <v>2562</v>
      </c>
      <c r="H3243">
        <v>0.2</v>
      </c>
      <c r="K3243">
        <v>765000.00000000291</v>
      </c>
      <c r="L3243" t="s">
        <v>509</v>
      </c>
      <c r="M3243" t="s">
        <v>1334</v>
      </c>
      <c r="N3243">
        <v>1</v>
      </c>
    </row>
    <row r="3244" spans="1:16" ht="15" customHeight="1" x14ac:dyDescent="0.3">
      <c r="A3244" s="114">
        <v>3241</v>
      </c>
      <c r="B3244" t="s">
        <v>459</v>
      </c>
      <c r="C3244" t="s">
        <v>138</v>
      </c>
      <c r="D3244" t="s">
        <v>100</v>
      </c>
      <c r="E3244" t="s">
        <v>2805</v>
      </c>
      <c r="F3244" s="109">
        <v>45963</v>
      </c>
      <c r="G3244" t="s">
        <v>415</v>
      </c>
      <c r="H3244">
        <v>6</v>
      </c>
      <c r="K3244">
        <v>382500.00000000146</v>
      </c>
      <c r="L3244" t="s">
        <v>516</v>
      </c>
      <c r="M3244" t="s">
        <v>517</v>
      </c>
      <c r="N3244">
        <v>1</v>
      </c>
    </row>
    <row r="3245" spans="1:16" ht="15" customHeight="1" x14ac:dyDescent="0.3">
      <c r="A3245" s="114">
        <v>3242</v>
      </c>
      <c r="B3245" t="s">
        <v>499</v>
      </c>
      <c r="C3245" t="s">
        <v>124</v>
      </c>
      <c r="D3245" t="s">
        <v>102</v>
      </c>
      <c r="E3245" t="s">
        <v>2806</v>
      </c>
      <c r="F3245" s="109">
        <v>45964</v>
      </c>
      <c r="G3245" t="s">
        <v>415</v>
      </c>
      <c r="H3245">
        <v>6</v>
      </c>
      <c r="K3245">
        <v>85666.666666666584</v>
      </c>
      <c r="L3245" t="s">
        <v>696</v>
      </c>
      <c r="M3245" t="s">
        <v>1334</v>
      </c>
      <c r="N3245">
        <v>1</v>
      </c>
    </row>
    <row r="3246" spans="1:16" ht="15" customHeight="1" x14ac:dyDescent="0.3">
      <c r="A3246" s="114">
        <v>3243</v>
      </c>
      <c r="B3246" t="s">
        <v>499</v>
      </c>
      <c r="C3246" t="s">
        <v>126</v>
      </c>
      <c r="D3246" t="s">
        <v>102</v>
      </c>
      <c r="E3246" t="s">
        <v>2807</v>
      </c>
      <c r="F3246" s="109">
        <v>45964</v>
      </c>
      <c r="G3246" t="s">
        <v>415</v>
      </c>
      <c r="H3246">
        <v>4</v>
      </c>
      <c r="K3246">
        <v>85688.888888888803</v>
      </c>
      <c r="L3246" t="s">
        <v>696</v>
      </c>
      <c r="M3246" t="s">
        <v>1334</v>
      </c>
      <c r="N3246">
        <v>0</v>
      </c>
    </row>
    <row r="3247" spans="1:16" ht="15" customHeight="1" x14ac:dyDescent="0.3">
      <c r="A3247" s="114">
        <v>3244</v>
      </c>
      <c r="B3247" t="s">
        <v>499</v>
      </c>
      <c r="C3247" t="s">
        <v>138</v>
      </c>
      <c r="D3247" t="s">
        <v>100</v>
      </c>
      <c r="E3247" t="s">
        <v>2808</v>
      </c>
      <c r="F3247" s="109">
        <v>45964</v>
      </c>
      <c r="G3247" t="s">
        <v>415</v>
      </c>
      <c r="H3247">
        <v>6</v>
      </c>
      <c r="K3247">
        <v>359999.99999999965</v>
      </c>
      <c r="L3247" t="s">
        <v>516</v>
      </c>
      <c r="M3247" t="s">
        <v>517</v>
      </c>
      <c r="N3247">
        <v>0</v>
      </c>
    </row>
    <row r="3248" spans="1:16" ht="15" customHeight="1" x14ac:dyDescent="0.3">
      <c r="A3248" s="114">
        <v>3245</v>
      </c>
      <c r="B3248" t="s">
        <v>459</v>
      </c>
      <c r="C3248" t="s">
        <v>138</v>
      </c>
      <c r="D3248" t="s">
        <v>100</v>
      </c>
      <c r="E3248" t="s">
        <v>2809</v>
      </c>
      <c r="F3248" s="109">
        <v>45964</v>
      </c>
      <c r="G3248" t="s">
        <v>415</v>
      </c>
      <c r="H3248">
        <v>2.5</v>
      </c>
      <c r="K3248">
        <v>159375.00000000061</v>
      </c>
      <c r="L3248" t="s">
        <v>509</v>
      </c>
      <c r="M3248" t="s">
        <v>505</v>
      </c>
      <c r="N3248">
        <v>1</v>
      </c>
    </row>
    <row r="3249" spans="1:14" ht="15" customHeight="1" x14ac:dyDescent="0.3">
      <c r="A3249" s="114">
        <v>3246</v>
      </c>
      <c r="B3249" t="s">
        <v>459</v>
      </c>
      <c r="C3249" t="s">
        <v>138</v>
      </c>
      <c r="D3249" t="s">
        <v>100</v>
      </c>
      <c r="E3249" t="s">
        <v>2809</v>
      </c>
      <c r="F3249" s="109">
        <v>45964</v>
      </c>
      <c r="G3249" t="s">
        <v>415</v>
      </c>
      <c r="H3249">
        <v>3</v>
      </c>
      <c r="K3249">
        <v>191250.00000000073</v>
      </c>
      <c r="L3249" t="s">
        <v>516</v>
      </c>
      <c r="M3249" t="s">
        <v>517</v>
      </c>
      <c r="N3249">
        <v>0</v>
      </c>
    </row>
    <row r="3250" spans="1:14" ht="15" customHeight="1" x14ac:dyDescent="0.3">
      <c r="A3250" s="114">
        <v>3247</v>
      </c>
      <c r="B3250" t="s">
        <v>471</v>
      </c>
      <c r="C3250" t="s">
        <v>138</v>
      </c>
      <c r="D3250" t="s">
        <v>100</v>
      </c>
      <c r="E3250" t="s">
        <v>2810</v>
      </c>
      <c r="F3250" s="109">
        <v>45965</v>
      </c>
      <c r="G3250" t="s">
        <v>415</v>
      </c>
      <c r="H3250">
        <v>6</v>
      </c>
      <c r="K3250">
        <v>388125.00000000105</v>
      </c>
      <c r="L3250" t="s">
        <v>554</v>
      </c>
      <c r="M3250" t="s">
        <v>517</v>
      </c>
      <c r="N3250">
        <v>0</v>
      </c>
    </row>
    <row r="3251" spans="1:14" ht="15" customHeight="1" x14ac:dyDescent="0.3">
      <c r="A3251" s="114">
        <v>3248</v>
      </c>
      <c r="B3251" t="s">
        <v>463</v>
      </c>
      <c r="C3251" t="s">
        <v>130</v>
      </c>
      <c r="D3251" t="s">
        <v>102</v>
      </c>
      <c r="E3251" t="s">
        <v>2811</v>
      </c>
      <c r="F3251" s="109">
        <v>45965</v>
      </c>
      <c r="G3251" t="s">
        <v>415</v>
      </c>
      <c r="H3251">
        <v>3</v>
      </c>
      <c r="K3251">
        <v>125624.99999999952</v>
      </c>
      <c r="L3251" t="s">
        <v>526</v>
      </c>
      <c r="M3251" t="s">
        <v>505</v>
      </c>
      <c r="N3251">
        <v>0</v>
      </c>
    </row>
    <row r="3252" spans="1:14" ht="15" customHeight="1" x14ac:dyDescent="0.3">
      <c r="A3252" s="114">
        <v>3249</v>
      </c>
      <c r="B3252" t="s">
        <v>444</v>
      </c>
      <c r="C3252" t="s">
        <v>192</v>
      </c>
      <c r="D3252" t="s">
        <v>187</v>
      </c>
      <c r="E3252" t="s">
        <v>2812</v>
      </c>
      <c r="F3252" s="109">
        <v>45965</v>
      </c>
      <c r="G3252" t="s">
        <v>2771</v>
      </c>
      <c r="H3252">
        <v>0.5</v>
      </c>
      <c r="K3252">
        <v>43125.000000000116</v>
      </c>
      <c r="L3252" t="s">
        <v>507</v>
      </c>
      <c r="M3252" t="s">
        <v>505</v>
      </c>
      <c r="N3252">
        <v>3</v>
      </c>
    </row>
    <row r="3253" spans="1:14" ht="15" customHeight="1" x14ac:dyDescent="0.3">
      <c r="A3253" s="114">
        <v>3250</v>
      </c>
      <c r="B3253" t="s">
        <v>444</v>
      </c>
      <c r="C3253" t="s">
        <v>502</v>
      </c>
      <c r="D3253" t="s">
        <v>100</v>
      </c>
      <c r="E3253" t="s">
        <v>2813</v>
      </c>
      <c r="F3253" s="109">
        <v>45965</v>
      </c>
      <c r="G3253" t="s">
        <v>426</v>
      </c>
      <c r="H3253">
        <v>4</v>
      </c>
      <c r="K3253">
        <v>172500.00000000047</v>
      </c>
      <c r="L3253" t="s">
        <v>543</v>
      </c>
      <c r="M3253" t="s">
        <v>517</v>
      </c>
      <c r="N3253">
        <v>0</v>
      </c>
    </row>
    <row r="3254" spans="1:14" ht="15" customHeight="1" x14ac:dyDescent="0.3">
      <c r="A3254" s="114">
        <v>3251</v>
      </c>
      <c r="B3254" t="s">
        <v>474</v>
      </c>
      <c r="C3254" t="s">
        <v>164</v>
      </c>
      <c r="D3254" t="s">
        <v>100</v>
      </c>
      <c r="E3254" t="s">
        <v>2814</v>
      </c>
      <c r="F3254" s="109">
        <v>45965</v>
      </c>
      <c r="G3254" t="s">
        <v>415</v>
      </c>
      <c r="H3254">
        <v>0.8</v>
      </c>
      <c r="K3254">
        <v>420000.00000000076</v>
      </c>
      <c r="L3254" t="s">
        <v>530</v>
      </c>
      <c r="M3254" t="s">
        <v>531</v>
      </c>
      <c r="N3254">
        <v>0</v>
      </c>
    </row>
    <row r="3255" spans="1:14" ht="15" customHeight="1" x14ac:dyDescent="0.3">
      <c r="A3255" s="114">
        <v>3252</v>
      </c>
      <c r="B3255" t="s">
        <v>430</v>
      </c>
      <c r="C3255" t="s">
        <v>502</v>
      </c>
      <c r="D3255" t="s">
        <v>100</v>
      </c>
      <c r="E3255" t="s">
        <v>2815</v>
      </c>
      <c r="F3255" s="109">
        <v>45965</v>
      </c>
      <c r="G3255" t="s">
        <v>426</v>
      </c>
      <c r="H3255">
        <v>2</v>
      </c>
      <c r="K3255">
        <v>77500.000000000073</v>
      </c>
      <c r="L3255" t="s">
        <v>554</v>
      </c>
      <c r="M3255" t="s">
        <v>517</v>
      </c>
      <c r="N3255">
        <v>0</v>
      </c>
    </row>
    <row r="3256" spans="1:14" ht="15" customHeight="1" x14ac:dyDescent="0.3">
      <c r="A3256" s="114">
        <v>3253</v>
      </c>
      <c r="B3256" t="s">
        <v>430</v>
      </c>
      <c r="C3256" t="s">
        <v>126</v>
      </c>
      <c r="D3256" t="s">
        <v>102</v>
      </c>
      <c r="E3256" t="s">
        <v>2816</v>
      </c>
      <c r="F3256" s="109">
        <v>45965</v>
      </c>
      <c r="G3256" t="s">
        <v>415</v>
      </c>
      <c r="H3256">
        <v>9</v>
      </c>
      <c r="K3256">
        <v>186775.0000000002</v>
      </c>
      <c r="L3256" t="s">
        <v>696</v>
      </c>
      <c r="M3256" t="s">
        <v>1677</v>
      </c>
      <c r="N3256">
        <v>0</v>
      </c>
    </row>
    <row r="3257" spans="1:14" ht="15" customHeight="1" x14ac:dyDescent="0.3">
      <c r="A3257" s="114">
        <v>3254</v>
      </c>
      <c r="B3257" t="s">
        <v>497</v>
      </c>
      <c r="C3257" t="s">
        <v>502</v>
      </c>
      <c r="D3257" t="s">
        <v>100</v>
      </c>
      <c r="E3257" t="s">
        <v>2817</v>
      </c>
      <c r="F3257" s="109">
        <v>45965</v>
      </c>
      <c r="G3257" t="s">
        <v>426</v>
      </c>
      <c r="H3257">
        <v>4</v>
      </c>
      <c r="K3257">
        <v>172500.00000000047</v>
      </c>
      <c r="L3257" t="s">
        <v>516</v>
      </c>
      <c r="M3257" t="s">
        <v>517</v>
      </c>
      <c r="N3257">
        <v>0</v>
      </c>
    </row>
    <row r="3258" spans="1:14" ht="15" customHeight="1" x14ac:dyDescent="0.3">
      <c r="A3258" s="114">
        <v>3255</v>
      </c>
      <c r="B3258" t="s">
        <v>497</v>
      </c>
      <c r="C3258" t="s">
        <v>25</v>
      </c>
      <c r="D3258" t="s">
        <v>26</v>
      </c>
      <c r="E3258" t="s">
        <v>2818</v>
      </c>
      <c r="F3258" s="109">
        <v>45965</v>
      </c>
      <c r="G3258" t="s">
        <v>2563</v>
      </c>
      <c r="H3258">
        <v>1</v>
      </c>
      <c r="K3258">
        <v>3881250.0000000107</v>
      </c>
      <c r="L3258" t="s">
        <v>509</v>
      </c>
      <c r="M3258" s="110" t="s">
        <v>2782</v>
      </c>
      <c r="N3258">
        <v>1</v>
      </c>
    </row>
    <row r="3259" spans="1:14" ht="15" customHeight="1" x14ac:dyDescent="0.3">
      <c r="A3259" s="114">
        <v>3256</v>
      </c>
      <c r="B3259" t="s">
        <v>499</v>
      </c>
      <c r="C3259" t="s">
        <v>126</v>
      </c>
      <c r="D3259" t="s">
        <v>102</v>
      </c>
      <c r="E3259" t="s">
        <v>2821</v>
      </c>
      <c r="F3259" s="109">
        <v>45966</v>
      </c>
      <c r="G3259" t="s">
        <v>415</v>
      </c>
      <c r="H3259">
        <v>12</v>
      </c>
      <c r="K3259">
        <v>257066.66666666642</v>
      </c>
      <c r="L3259" t="s">
        <v>696</v>
      </c>
      <c r="M3259" t="s">
        <v>1334</v>
      </c>
      <c r="N3259">
        <v>1</v>
      </c>
    </row>
    <row r="3260" spans="1:14" ht="15" customHeight="1" x14ac:dyDescent="0.3">
      <c r="A3260" s="114">
        <v>3257</v>
      </c>
      <c r="B3260" t="s">
        <v>499</v>
      </c>
      <c r="C3260" t="s">
        <v>502</v>
      </c>
      <c r="D3260" t="s">
        <v>100</v>
      </c>
      <c r="E3260" t="s">
        <v>2822</v>
      </c>
      <c r="F3260" s="109">
        <v>45966</v>
      </c>
      <c r="G3260" t="s">
        <v>426</v>
      </c>
      <c r="H3260">
        <v>2</v>
      </c>
      <c r="K3260">
        <v>79999.999999999927</v>
      </c>
      <c r="L3260" t="s">
        <v>516</v>
      </c>
      <c r="M3260" t="s">
        <v>517</v>
      </c>
      <c r="N3260">
        <v>0</v>
      </c>
    </row>
    <row r="3261" spans="1:14" ht="15" customHeight="1" x14ac:dyDescent="0.3">
      <c r="A3261" s="114">
        <v>3258</v>
      </c>
      <c r="B3261" t="s">
        <v>499</v>
      </c>
      <c r="C3261" t="s">
        <v>138</v>
      </c>
      <c r="D3261" t="s">
        <v>100</v>
      </c>
      <c r="E3261" t="s">
        <v>2823</v>
      </c>
      <c r="F3261" s="109">
        <v>45966</v>
      </c>
      <c r="G3261" t="s">
        <v>415</v>
      </c>
      <c r="H3261">
        <v>2</v>
      </c>
      <c r="K3261">
        <v>119999.99999999988</v>
      </c>
      <c r="L3261" t="s">
        <v>516</v>
      </c>
      <c r="M3261" t="s">
        <v>517</v>
      </c>
      <c r="N3261">
        <v>0</v>
      </c>
    </row>
    <row r="3262" spans="1:14" ht="15" customHeight="1" x14ac:dyDescent="0.3">
      <c r="A3262" s="114">
        <v>3259</v>
      </c>
      <c r="B3262" t="s">
        <v>444</v>
      </c>
      <c r="C3262" t="s">
        <v>138</v>
      </c>
      <c r="D3262" t="s">
        <v>100</v>
      </c>
      <c r="E3262" t="s">
        <v>2824</v>
      </c>
      <c r="F3262" s="109">
        <v>45966</v>
      </c>
      <c r="G3262" t="s">
        <v>415</v>
      </c>
      <c r="H3262">
        <v>6</v>
      </c>
      <c r="K3262">
        <v>388125.00000000105</v>
      </c>
      <c r="L3262" t="s">
        <v>543</v>
      </c>
      <c r="M3262" t="s">
        <v>517</v>
      </c>
      <c r="N3262">
        <v>0</v>
      </c>
    </row>
    <row r="3263" spans="1:14" ht="15" customHeight="1" x14ac:dyDescent="0.3">
      <c r="A3263" s="114">
        <v>3260</v>
      </c>
      <c r="B3263" t="s">
        <v>444</v>
      </c>
      <c r="C3263" t="s">
        <v>126</v>
      </c>
      <c r="D3263" t="s">
        <v>102</v>
      </c>
      <c r="E3263" t="s">
        <v>2825</v>
      </c>
      <c r="F3263" s="109">
        <v>45966</v>
      </c>
      <c r="G3263" t="s">
        <v>415</v>
      </c>
      <c r="H3263">
        <v>1</v>
      </c>
      <c r="K3263">
        <v>23095.833333333398</v>
      </c>
      <c r="L3263" t="s">
        <v>696</v>
      </c>
      <c r="M3263" t="s">
        <v>505</v>
      </c>
      <c r="N3263">
        <v>1</v>
      </c>
    </row>
    <row r="3264" spans="1:14" ht="15" customHeight="1" x14ac:dyDescent="0.3">
      <c r="A3264" s="114">
        <v>3261</v>
      </c>
      <c r="B3264" t="s">
        <v>444</v>
      </c>
      <c r="C3264" t="s">
        <v>138</v>
      </c>
      <c r="D3264" t="s">
        <v>100</v>
      </c>
      <c r="E3264" t="s">
        <v>2826</v>
      </c>
      <c r="F3264" s="109">
        <v>45966</v>
      </c>
      <c r="G3264" t="s">
        <v>415</v>
      </c>
      <c r="H3264">
        <v>4</v>
      </c>
      <c r="K3264">
        <v>258750.00000000073</v>
      </c>
      <c r="L3264" t="s">
        <v>713</v>
      </c>
      <c r="M3264" t="s">
        <v>917</v>
      </c>
      <c r="N3264">
        <v>0</v>
      </c>
    </row>
    <row r="3265" spans="1:14" ht="15" customHeight="1" x14ac:dyDescent="0.3">
      <c r="A3265" s="114">
        <v>3262</v>
      </c>
      <c r="B3265" t="s">
        <v>482</v>
      </c>
      <c r="C3265" t="s">
        <v>25</v>
      </c>
      <c r="D3265" t="s">
        <v>26</v>
      </c>
      <c r="E3265" t="s">
        <v>2827</v>
      </c>
      <c r="F3265" s="109">
        <v>45966</v>
      </c>
      <c r="G3265" t="s">
        <v>2491</v>
      </c>
      <c r="H3265">
        <v>0.3</v>
      </c>
      <c r="K3265">
        <v>100499.99999999962</v>
      </c>
      <c r="L3265" t="s">
        <v>713</v>
      </c>
      <c r="M3265" t="s">
        <v>917</v>
      </c>
      <c r="N3265">
        <v>0</v>
      </c>
    </row>
    <row r="3266" spans="1:14" ht="15" customHeight="1" x14ac:dyDescent="0.3">
      <c r="A3266" s="114">
        <v>3263</v>
      </c>
      <c r="B3266" t="s">
        <v>490</v>
      </c>
      <c r="C3266" t="s">
        <v>138</v>
      </c>
      <c r="D3266" t="s">
        <v>100</v>
      </c>
      <c r="E3266" t="s">
        <v>2828</v>
      </c>
      <c r="F3266" s="109">
        <v>45965</v>
      </c>
      <c r="G3266" t="s">
        <v>415</v>
      </c>
      <c r="H3266">
        <v>6</v>
      </c>
      <c r="K3266">
        <v>371249.99999999895</v>
      </c>
      <c r="L3266" t="s">
        <v>516</v>
      </c>
      <c r="M3266" t="s">
        <v>517</v>
      </c>
      <c r="N3266">
        <v>0</v>
      </c>
    </row>
    <row r="3267" spans="1:14" ht="15" customHeight="1" x14ac:dyDescent="0.3">
      <c r="A3267" s="114">
        <v>3264</v>
      </c>
      <c r="B3267" t="s">
        <v>490</v>
      </c>
      <c r="C3267" t="s">
        <v>138</v>
      </c>
      <c r="D3267" t="s">
        <v>100</v>
      </c>
      <c r="E3267" t="s">
        <v>2829</v>
      </c>
      <c r="F3267" s="109">
        <v>45965</v>
      </c>
      <c r="G3267" t="s">
        <v>415</v>
      </c>
      <c r="H3267">
        <v>5</v>
      </c>
      <c r="K3267">
        <v>309374.99999999913</v>
      </c>
      <c r="L3267" t="s">
        <v>545</v>
      </c>
      <c r="M3267" t="s">
        <v>514</v>
      </c>
      <c r="N3267">
        <v>0</v>
      </c>
    </row>
    <row r="3268" spans="1:14" ht="15" customHeight="1" x14ac:dyDescent="0.3">
      <c r="A3268" s="114">
        <v>3265</v>
      </c>
      <c r="B3268" t="s">
        <v>490</v>
      </c>
      <c r="C3268" t="s">
        <v>192</v>
      </c>
      <c r="D3268" t="s">
        <v>187</v>
      </c>
      <c r="E3268" t="s">
        <v>2830</v>
      </c>
      <c r="F3268" s="109">
        <v>45965</v>
      </c>
      <c r="G3268" t="s">
        <v>2772</v>
      </c>
      <c r="H3268">
        <v>0.2</v>
      </c>
      <c r="K3268">
        <v>8249.9999999999764</v>
      </c>
      <c r="L3268" t="s">
        <v>507</v>
      </c>
      <c r="M3268" t="s">
        <v>505</v>
      </c>
      <c r="N3268">
        <v>2</v>
      </c>
    </row>
    <row r="3269" spans="1:14" ht="15" customHeight="1" x14ac:dyDescent="0.3">
      <c r="A3269" s="114">
        <v>3266</v>
      </c>
      <c r="B3269" t="s">
        <v>474</v>
      </c>
      <c r="C3269" t="s">
        <v>25</v>
      </c>
      <c r="D3269" t="s">
        <v>26</v>
      </c>
      <c r="E3269" t="s">
        <v>2831</v>
      </c>
      <c r="F3269" s="109">
        <v>45966</v>
      </c>
      <c r="G3269" t="s">
        <v>2491</v>
      </c>
      <c r="H3269">
        <v>0.6</v>
      </c>
      <c r="K3269">
        <v>210000.00000000038</v>
      </c>
      <c r="L3269" t="s">
        <v>530</v>
      </c>
      <c r="M3269" t="s">
        <v>917</v>
      </c>
      <c r="N3269">
        <v>0</v>
      </c>
    </row>
    <row r="3270" spans="1:14" ht="15" customHeight="1" x14ac:dyDescent="0.3">
      <c r="A3270" s="114">
        <v>3267</v>
      </c>
      <c r="B3270" t="s">
        <v>459</v>
      </c>
      <c r="C3270" t="s">
        <v>192</v>
      </c>
      <c r="D3270" t="s">
        <v>187</v>
      </c>
      <c r="E3270" t="s">
        <v>2832</v>
      </c>
      <c r="F3270" s="109">
        <v>45965</v>
      </c>
      <c r="G3270" t="s">
        <v>2771</v>
      </c>
      <c r="H3270">
        <v>2</v>
      </c>
      <c r="K3270">
        <v>170000.00000000064</v>
      </c>
      <c r="L3270" t="s">
        <v>509</v>
      </c>
      <c r="M3270" t="s">
        <v>505</v>
      </c>
      <c r="N3270">
        <v>7</v>
      </c>
    </row>
    <row r="3271" spans="1:14" ht="15" customHeight="1" x14ac:dyDescent="0.3">
      <c r="A3271" s="114">
        <v>3268</v>
      </c>
      <c r="B3271" t="s">
        <v>459</v>
      </c>
      <c r="C3271" t="s">
        <v>138</v>
      </c>
      <c r="D3271" t="s">
        <v>100</v>
      </c>
      <c r="E3271" t="s">
        <v>2833</v>
      </c>
      <c r="F3271" s="109">
        <v>45965</v>
      </c>
      <c r="G3271" t="s">
        <v>415</v>
      </c>
      <c r="H3271">
        <v>2</v>
      </c>
      <c r="K3271">
        <v>127500.00000000048</v>
      </c>
      <c r="L3271" t="s">
        <v>554</v>
      </c>
      <c r="M3271" t="s">
        <v>517</v>
      </c>
      <c r="N3271">
        <v>0</v>
      </c>
    </row>
    <row r="3272" spans="1:14" ht="15" customHeight="1" x14ac:dyDescent="0.3">
      <c r="A3272" s="114">
        <v>3269</v>
      </c>
      <c r="B3272" t="s">
        <v>459</v>
      </c>
      <c r="C3272" t="s">
        <v>192</v>
      </c>
      <c r="D3272" t="s">
        <v>187</v>
      </c>
      <c r="E3272" t="s">
        <v>2834</v>
      </c>
      <c r="F3272" s="109">
        <v>45966</v>
      </c>
      <c r="G3272" t="s">
        <v>2009</v>
      </c>
      <c r="H3272">
        <v>1</v>
      </c>
      <c r="K3272">
        <v>340000.00000000128</v>
      </c>
      <c r="L3272" t="s">
        <v>554</v>
      </c>
      <c r="M3272" t="s">
        <v>517</v>
      </c>
      <c r="N3272">
        <v>0</v>
      </c>
    </row>
    <row r="3273" spans="1:14" ht="15" customHeight="1" x14ac:dyDescent="0.3">
      <c r="A3273" s="114">
        <v>3270</v>
      </c>
      <c r="B3273" t="s">
        <v>459</v>
      </c>
      <c r="C3273" t="s">
        <v>138</v>
      </c>
      <c r="D3273" t="s">
        <v>100</v>
      </c>
      <c r="E3273" t="s">
        <v>2835</v>
      </c>
      <c r="F3273" s="109">
        <v>45966</v>
      </c>
      <c r="G3273" t="s">
        <v>415</v>
      </c>
      <c r="H3273">
        <v>0.3</v>
      </c>
      <c r="K3273">
        <v>19125.000000000073</v>
      </c>
      <c r="L3273" t="s">
        <v>526</v>
      </c>
      <c r="M3273" t="s">
        <v>505</v>
      </c>
      <c r="N3273">
        <v>1</v>
      </c>
    </row>
    <row r="3274" spans="1:14" ht="15" customHeight="1" x14ac:dyDescent="0.3">
      <c r="A3274" s="114">
        <v>3271</v>
      </c>
      <c r="B3274" t="s">
        <v>499</v>
      </c>
      <c r="C3274" t="s">
        <v>502</v>
      </c>
      <c r="D3274" t="s">
        <v>100</v>
      </c>
      <c r="E3274" t="s">
        <v>2836</v>
      </c>
      <c r="F3274" s="109">
        <v>45967</v>
      </c>
      <c r="G3274" t="s">
        <v>426</v>
      </c>
      <c r="H3274">
        <v>6</v>
      </c>
      <c r="K3274">
        <v>239999.99999999977</v>
      </c>
      <c r="L3274" t="s">
        <v>507</v>
      </c>
      <c r="M3274" t="s">
        <v>505</v>
      </c>
      <c r="N3274">
        <v>1</v>
      </c>
    </row>
    <row r="3275" spans="1:14" ht="15" customHeight="1" x14ac:dyDescent="0.3">
      <c r="A3275" s="114">
        <v>3272</v>
      </c>
      <c r="B3275" t="s">
        <v>499</v>
      </c>
      <c r="C3275" t="s">
        <v>138</v>
      </c>
      <c r="D3275" t="s">
        <v>100</v>
      </c>
      <c r="E3275" t="s">
        <v>2837</v>
      </c>
      <c r="F3275" s="109">
        <v>45967</v>
      </c>
      <c r="G3275" t="s">
        <v>415</v>
      </c>
      <c r="H3275">
        <v>1</v>
      </c>
      <c r="K3275">
        <v>59999.999999999942</v>
      </c>
      <c r="L3275" t="s">
        <v>507</v>
      </c>
      <c r="M3275" t="s">
        <v>505</v>
      </c>
      <c r="N3275">
        <v>0</v>
      </c>
    </row>
    <row r="3276" spans="1:14" ht="15" customHeight="1" x14ac:dyDescent="0.3">
      <c r="A3276" s="114">
        <v>3273</v>
      </c>
      <c r="B3276" t="s">
        <v>499</v>
      </c>
      <c r="C3276" t="s">
        <v>138</v>
      </c>
      <c r="D3276" t="s">
        <v>100</v>
      </c>
      <c r="E3276" t="s">
        <v>2837</v>
      </c>
      <c r="F3276" s="109">
        <v>45967</v>
      </c>
      <c r="G3276" t="s">
        <v>415</v>
      </c>
      <c r="H3276">
        <v>1.5</v>
      </c>
      <c r="K3276">
        <v>89999.999999999913</v>
      </c>
      <c r="L3276" t="s">
        <v>516</v>
      </c>
      <c r="M3276" t="s">
        <v>517</v>
      </c>
      <c r="N3276">
        <v>0.1</v>
      </c>
    </row>
    <row r="3277" spans="1:14" ht="15" customHeight="1" x14ac:dyDescent="0.3">
      <c r="A3277" s="114">
        <v>3274</v>
      </c>
      <c r="B3277" t="s">
        <v>499</v>
      </c>
      <c r="C3277" t="s">
        <v>192</v>
      </c>
      <c r="D3277" t="s">
        <v>187</v>
      </c>
      <c r="E3277" t="s">
        <v>2838</v>
      </c>
      <c r="F3277" s="109">
        <v>45967</v>
      </c>
      <c r="G3277" t="s">
        <v>2025</v>
      </c>
      <c r="H3277">
        <v>1.5</v>
      </c>
      <c r="K3277">
        <v>59999.999999999942</v>
      </c>
      <c r="L3277" t="s">
        <v>516</v>
      </c>
      <c r="M3277" t="s">
        <v>517</v>
      </c>
      <c r="N3277">
        <v>0</v>
      </c>
    </row>
    <row r="3278" spans="1:14" ht="15" customHeight="1" x14ac:dyDescent="0.3">
      <c r="A3278" s="114">
        <v>3275</v>
      </c>
      <c r="B3278" t="s">
        <v>471</v>
      </c>
      <c r="C3278" t="s">
        <v>138</v>
      </c>
      <c r="D3278" t="s">
        <v>100</v>
      </c>
      <c r="E3278" t="s">
        <v>2839</v>
      </c>
      <c r="F3278" s="109">
        <v>45966</v>
      </c>
      <c r="G3278" t="s">
        <v>415</v>
      </c>
      <c r="H3278">
        <v>0.2</v>
      </c>
      <c r="K3278">
        <v>12937.500000000036</v>
      </c>
      <c r="L3278" t="s">
        <v>526</v>
      </c>
      <c r="M3278" t="s">
        <v>505</v>
      </c>
      <c r="N3278">
        <v>1</v>
      </c>
    </row>
    <row r="3279" spans="1:14" ht="15" customHeight="1" x14ac:dyDescent="0.3">
      <c r="A3279" s="114">
        <v>3276</v>
      </c>
      <c r="B3279" t="s">
        <v>471</v>
      </c>
      <c r="C3279" t="s">
        <v>138</v>
      </c>
      <c r="D3279" t="s">
        <v>100</v>
      </c>
      <c r="E3279" t="s">
        <v>2839</v>
      </c>
      <c r="F3279" s="109">
        <v>45966</v>
      </c>
      <c r="G3279" t="s">
        <v>415</v>
      </c>
      <c r="H3279">
        <v>2</v>
      </c>
      <c r="K3279">
        <v>129375.00000000036</v>
      </c>
      <c r="L3279" t="s">
        <v>516</v>
      </c>
      <c r="M3279" t="s">
        <v>517</v>
      </c>
      <c r="N3279">
        <v>1</v>
      </c>
    </row>
    <row r="3280" spans="1:14" ht="15" customHeight="1" x14ac:dyDescent="0.3">
      <c r="A3280" s="114">
        <v>3277</v>
      </c>
      <c r="B3280" t="s">
        <v>471</v>
      </c>
      <c r="C3280" t="s">
        <v>138</v>
      </c>
      <c r="D3280" t="s">
        <v>100</v>
      </c>
      <c r="E3280" t="s">
        <v>2840</v>
      </c>
      <c r="F3280" s="109">
        <v>45967</v>
      </c>
      <c r="G3280" t="s">
        <v>415</v>
      </c>
      <c r="H3280">
        <v>6</v>
      </c>
      <c r="K3280">
        <v>388125.00000000105</v>
      </c>
      <c r="L3280" t="s">
        <v>516</v>
      </c>
      <c r="M3280" t="s">
        <v>517</v>
      </c>
      <c r="N3280">
        <v>0</v>
      </c>
    </row>
    <row r="3281" spans="1:14" ht="15" customHeight="1" x14ac:dyDescent="0.3">
      <c r="A3281" s="114">
        <v>3278</v>
      </c>
      <c r="B3281" t="s">
        <v>471</v>
      </c>
      <c r="C3281" t="s">
        <v>138</v>
      </c>
      <c r="D3281" t="s">
        <v>100</v>
      </c>
      <c r="E3281" t="s">
        <v>2840</v>
      </c>
      <c r="F3281" s="109">
        <v>45967</v>
      </c>
      <c r="G3281" t="s">
        <v>415</v>
      </c>
      <c r="H3281">
        <v>0.3</v>
      </c>
      <c r="K3281">
        <v>19406.250000000055</v>
      </c>
      <c r="L3281" t="s">
        <v>526</v>
      </c>
      <c r="M3281" t="s">
        <v>1677</v>
      </c>
      <c r="N3281">
        <v>0</v>
      </c>
    </row>
    <row r="3282" spans="1:14" ht="15" customHeight="1" x14ac:dyDescent="0.3">
      <c r="A3282" s="114">
        <v>3279</v>
      </c>
      <c r="B3282" t="s">
        <v>444</v>
      </c>
      <c r="C3282" t="s">
        <v>138</v>
      </c>
      <c r="D3282" t="s">
        <v>100</v>
      </c>
      <c r="E3282" t="s">
        <v>2841</v>
      </c>
      <c r="F3282" s="109">
        <v>45967</v>
      </c>
      <c r="G3282" t="s">
        <v>415</v>
      </c>
      <c r="H3282">
        <v>2</v>
      </c>
      <c r="K3282">
        <v>129375.00000000036</v>
      </c>
      <c r="L3282" t="s">
        <v>543</v>
      </c>
      <c r="M3282" t="s">
        <v>517</v>
      </c>
      <c r="N3282">
        <v>1</v>
      </c>
    </row>
    <row r="3283" spans="1:14" ht="15" customHeight="1" x14ac:dyDescent="0.3">
      <c r="A3283" s="114">
        <v>3280</v>
      </c>
      <c r="B3283" t="s">
        <v>444</v>
      </c>
      <c r="C3283" t="s">
        <v>84</v>
      </c>
      <c r="D3283" t="s">
        <v>79</v>
      </c>
      <c r="E3283" t="s">
        <v>2842</v>
      </c>
      <c r="F3283" s="109">
        <v>45967</v>
      </c>
      <c r="G3283" t="s">
        <v>443</v>
      </c>
      <c r="H3283">
        <v>6</v>
      </c>
      <c r="K3283">
        <v>30187.500000000084</v>
      </c>
      <c r="L3283" t="s">
        <v>543</v>
      </c>
      <c r="M3283" t="s">
        <v>517</v>
      </c>
      <c r="N3283">
        <v>0</v>
      </c>
    </row>
    <row r="3284" spans="1:14" ht="15" customHeight="1" x14ac:dyDescent="0.3">
      <c r="A3284" s="114">
        <v>3281</v>
      </c>
      <c r="B3284" t="s">
        <v>444</v>
      </c>
      <c r="C3284" t="s">
        <v>82</v>
      </c>
      <c r="D3284" t="s">
        <v>79</v>
      </c>
      <c r="E3284" t="s">
        <v>2843</v>
      </c>
      <c r="F3284" s="109">
        <v>45967</v>
      </c>
      <c r="G3284" t="s">
        <v>443</v>
      </c>
      <c r="H3284">
        <v>6</v>
      </c>
      <c r="K3284">
        <v>30187.500000000084</v>
      </c>
      <c r="L3284" t="s">
        <v>543</v>
      </c>
      <c r="M3284" t="s">
        <v>517</v>
      </c>
      <c r="N3284">
        <v>0</v>
      </c>
    </row>
    <row r="3285" spans="1:14" ht="15" customHeight="1" x14ac:dyDescent="0.3">
      <c r="A3285" s="114">
        <v>3282</v>
      </c>
      <c r="B3285" t="s">
        <v>444</v>
      </c>
      <c r="C3285" t="s">
        <v>191</v>
      </c>
      <c r="D3285" t="s">
        <v>187</v>
      </c>
      <c r="E3285" t="s">
        <v>2844</v>
      </c>
      <c r="F3285" s="109">
        <v>45967</v>
      </c>
      <c r="G3285" t="s">
        <v>2663</v>
      </c>
      <c r="H3285">
        <v>7</v>
      </c>
      <c r="K3285">
        <v>2901354.1666666749</v>
      </c>
      <c r="L3285" t="s">
        <v>507</v>
      </c>
      <c r="M3285" t="s">
        <v>505</v>
      </c>
      <c r="N3285">
        <v>1</v>
      </c>
    </row>
    <row r="3286" spans="1:14" ht="15" customHeight="1" x14ac:dyDescent="0.3">
      <c r="A3286" s="114">
        <v>3283</v>
      </c>
      <c r="B3286" t="s">
        <v>490</v>
      </c>
      <c r="C3286" t="s">
        <v>138</v>
      </c>
      <c r="D3286" t="s">
        <v>100</v>
      </c>
      <c r="E3286" t="s">
        <v>2845</v>
      </c>
      <c r="F3286" s="109">
        <v>45966</v>
      </c>
      <c r="G3286" t="s">
        <v>415</v>
      </c>
      <c r="H3286">
        <v>1</v>
      </c>
      <c r="K3286">
        <v>61874.999999999818</v>
      </c>
      <c r="L3286" t="s">
        <v>516</v>
      </c>
      <c r="M3286" t="s">
        <v>517</v>
      </c>
      <c r="N3286">
        <v>0</v>
      </c>
    </row>
    <row r="3287" spans="1:14" ht="15" customHeight="1" x14ac:dyDescent="0.3">
      <c r="A3287" s="114">
        <v>3284</v>
      </c>
      <c r="B3287" t="s">
        <v>490</v>
      </c>
      <c r="C3287" t="s">
        <v>138</v>
      </c>
      <c r="D3287" t="s">
        <v>100</v>
      </c>
      <c r="E3287" t="s">
        <v>2845</v>
      </c>
      <c r="F3287" s="109">
        <v>45966</v>
      </c>
      <c r="G3287" t="s">
        <v>415</v>
      </c>
      <c r="H3287">
        <v>1</v>
      </c>
      <c r="K3287">
        <v>61874.999999999818</v>
      </c>
      <c r="L3287" t="s">
        <v>545</v>
      </c>
      <c r="M3287" t="s">
        <v>514</v>
      </c>
      <c r="N3287">
        <v>0</v>
      </c>
    </row>
    <row r="3288" spans="1:14" ht="15" customHeight="1" x14ac:dyDescent="0.3">
      <c r="A3288" s="114">
        <v>3285</v>
      </c>
      <c r="B3288" t="s">
        <v>490</v>
      </c>
      <c r="C3288" t="s">
        <v>138</v>
      </c>
      <c r="D3288" t="s">
        <v>100</v>
      </c>
      <c r="E3288" t="s">
        <v>2845</v>
      </c>
      <c r="F3288" s="109">
        <v>45966</v>
      </c>
      <c r="G3288" t="s">
        <v>415</v>
      </c>
      <c r="H3288">
        <v>9</v>
      </c>
      <c r="K3288">
        <v>556874.99999999837</v>
      </c>
      <c r="L3288" t="s">
        <v>713</v>
      </c>
      <c r="M3288" t="s">
        <v>917</v>
      </c>
      <c r="N3288">
        <v>0</v>
      </c>
    </row>
    <row r="3289" spans="1:14" ht="15" customHeight="1" x14ac:dyDescent="0.3">
      <c r="A3289" s="114">
        <v>3286</v>
      </c>
      <c r="B3289" t="s">
        <v>430</v>
      </c>
      <c r="C3289" t="s">
        <v>126</v>
      </c>
      <c r="D3289" t="s">
        <v>102</v>
      </c>
      <c r="E3289" t="s">
        <v>2846</v>
      </c>
      <c r="F3289" s="109">
        <v>45967</v>
      </c>
      <c r="G3289" t="s">
        <v>415</v>
      </c>
      <c r="H3289">
        <v>14</v>
      </c>
      <c r="K3289">
        <v>290538.88888888917</v>
      </c>
      <c r="L3289" t="s">
        <v>696</v>
      </c>
      <c r="M3289" t="s">
        <v>1677</v>
      </c>
      <c r="N3289">
        <v>0</v>
      </c>
    </row>
    <row r="3290" spans="1:14" ht="15" customHeight="1" x14ac:dyDescent="0.3">
      <c r="A3290" s="114">
        <v>3287</v>
      </c>
      <c r="B3290" t="s">
        <v>430</v>
      </c>
      <c r="C3290" t="s">
        <v>138</v>
      </c>
      <c r="D3290" t="s">
        <v>100</v>
      </c>
      <c r="E3290" t="s">
        <v>2847</v>
      </c>
      <c r="F3290" s="109">
        <v>45967</v>
      </c>
      <c r="G3290" t="s">
        <v>415</v>
      </c>
      <c r="H3290">
        <v>6</v>
      </c>
      <c r="K3290">
        <v>348750.00000000035</v>
      </c>
      <c r="L3290" t="s">
        <v>554</v>
      </c>
      <c r="M3290" t="s">
        <v>517</v>
      </c>
      <c r="N3290">
        <v>0</v>
      </c>
    </row>
    <row r="3291" spans="1:14" ht="15" customHeight="1" x14ac:dyDescent="0.3">
      <c r="A3291" s="114">
        <v>3288</v>
      </c>
      <c r="B3291" t="s">
        <v>490</v>
      </c>
      <c r="C3291" t="s">
        <v>138</v>
      </c>
      <c r="D3291" t="s">
        <v>100</v>
      </c>
      <c r="E3291" t="s">
        <v>2848</v>
      </c>
      <c r="F3291" s="109">
        <v>45967</v>
      </c>
      <c r="G3291" t="s">
        <v>415</v>
      </c>
      <c r="H3291">
        <v>6</v>
      </c>
      <c r="K3291">
        <v>371249.99999999895</v>
      </c>
      <c r="L3291" t="s">
        <v>516</v>
      </c>
      <c r="M3291" t="s">
        <v>517</v>
      </c>
      <c r="N3291">
        <v>0</v>
      </c>
    </row>
    <row r="3292" spans="1:14" ht="15" customHeight="1" x14ac:dyDescent="0.3">
      <c r="A3292" s="114">
        <v>3289</v>
      </c>
      <c r="B3292" t="s">
        <v>490</v>
      </c>
      <c r="C3292" t="s">
        <v>138</v>
      </c>
      <c r="D3292" t="s">
        <v>100</v>
      </c>
      <c r="E3292" t="s">
        <v>2848</v>
      </c>
      <c r="F3292" s="109">
        <v>45967</v>
      </c>
      <c r="G3292" t="s">
        <v>415</v>
      </c>
      <c r="H3292">
        <v>3</v>
      </c>
      <c r="K3292">
        <v>185624.99999999948</v>
      </c>
      <c r="L3292" t="s">
        <v>558</v>
      </c>
      <c r="M3292" t="s">
        <v>514</v>
      </c>
      <c r="N3292">
        <v>0</v>
      </c>
    </row>
    <row r="3293" spans="1:14" ht="15" customHeight="1" x14ac:dyDescent="0.3">
      <c r="A3293" s="114">
        <v>3290</v>
      </c>
      <c r="B3293" t="s">
        <v>490</v>
      </c>
      <c r="C3293" t="s">
        <v>138</v>
      </c>
      <c r="D3293" t="s">
        <v>100</v>
      </c>
      <c r="E3293" t="s">
        <v>2848</v>
      </c>
      <c r="F3293" s="109">
        <v>45967</v>
      </c>
      <c r="G3293" t="s">
        <v>415</v>
      </c>
      <c r="H3293">
        <v>130</v>
      </c>
      <c r="K3293">
        <v>8043749.9999999767</v>
      </c>
      <c r="L3293" t="s">
        <v>519</v>
      </c>
      <c r="M3293" t="s">
        <v>514</v>
      </c>
      <c r="N3293">
        <v>0</v>
      </c>
    </row>
    <row r="3294" spans="1:14" ht="15" customHeight="1" x14ac:dyDescent="0.3">
      <c r="A3294" s="114">
        <v>3291</v>
      </c>
      <c r="B3294" t="s">
        <v>463</v>
      </c>
      <c r="C3294" t="s">
        <v>138</v>
      </c>
      <c r="D3294" t="s">
        <v>100</v>
      </c>
      <c r="E3294" t="s">
        <v>2849</v>
      </c>
      <c r="F3294" s="109">
        <v>45967</v>
      </c>
      <c r="G3294" t="s">
        <v>415</v>
      </c>
      <c r="H3294">
        <v>0.2</v>
      </c>
      <c r="K3294">
        <v>12562.499999999953</v>
      </c>
      <c r="L3294" t="s">
        <v>526</v>
      </c>
      <c r="M3294" t="s">
        <v>698</v>
      </c>
      <c r="N3294">
        <v>0</v>
      </c>
    </row>
    <row r="3295" spans="1:14" ht="15" customHeight="1" x14ac:dyDescent="0.3">
      <c r="A3295" s="114">
        <v>3292</v>
      </c>
      <c r="B3295" t="s">
        <v>463</v>
      </c>
      <c r="C3295" t="s">
        <v>625</v>
      </c>
      <c r="D3295" t="s">
        <v>100</v>
      </c>
      <c r="E3295" t="s">
        <v>2850</v>
      </c>
      <c r="F3295" s="109">
        <v>45967</v>
      </c>
      <c r="G3295" t="s">
        <v>627</v>
      </c>
      <c r="H3295">
        <v>1</v>
      </c>
      <c r="K3295">
        <v>41874.99999999984</v>
      </c>
      <c r="L3295" t="s">
        <v>618</v>
      </c>
      <c r="M3295" t="s">
        <v>669</v>
      </c>
      <c r="N3295">
        <v>0</v>
      </c>
    </row>
    <row r="3296" spans="1:14" ht="15" customHeight="1" x14ac:dyDescent="0.3">
      <c r="A3296" s="114">
        <v>3293</v>
      </c>
      <c r="B3296" t="s">
        <v>497</v>
      </c>
      <c r="C3296" t="s">
        <v>138</v>
      </c>
      <c r="D3296" t="s">
        <v>100</v>
      </c>
      <c r="E3296" t="s">
        <v>2851</v>
      </c>
      <c r="F3296" s="109">
        <v>45967</v>
      </c>
      <c r="G3296" t="s">
        <v>415</v>
      </c>
      <c r="H3296">
        <v>6</v>
      </c>
      <c r="K3296">
        <v>388125.00000000105</v>
      </c>
      <c r="L3296" t="s">
        <v>516</v>
      </c>
      <c r="M3296" t="s">
        <v>517</v>
      </c>
      <c r="N3296">
        <v>0</v>
      </c>
    </row>
    <row r="3297" spans="1:14" ht="15" customHeight="1" x14ac:dyDescent="0.3">
      <c r="A3297" s="114">
        <v>3294</v>
      </c>
      <c r="B3297" t="s">
        <v>497</v>
      </c>
      <c r="C3297" t="s">
        <v>127</v>
      </c>
      <c r="D3297" t="s">
        <v>102</v>
      </c>
      <c r="E3297" t="s">
        <v>2852</v>
      </c>
      <c r="F3297" s="109">
        <v>45967</v>
      </c>
      <c r="G3297" t="s">
        <v>415</v>
      </c>
      <c r="H3297">
        <v>2</v>
      </c>
      <c r="K3297">
        <v>86250.000000000233</v>
      </c>
      <c r="L3297" t="s">
        <v>509</v>
      </c>
      <c r="M3297" t="s">
        <v>1677</v>
      </c>
      <c r="N3297">
        <v>1</v>
      </c>
    </row>
    <row r="3298" spans="1:14" ht="15" customHeight="1" x14ac:dyDescent="0.3">
      <c r="A3298" s="114">
        <v>3295</v>
      </c>
      <c r="B3298" t="s">
        <v>535</v>
      </c>
      <c r="C3298" t="s">
        <v>127</v>
      </c>
      <c r="D3298" t="s">
        <v>102</v>
      </c>
      <c r="E3298" t="s">
        <v>2853</v>
      </c>
      <c r="F3298" s="109">
        <v>45967</v>
      </c>
      <c r="G3298" t="s">
        <v>415</v>
      </c>
      <c r="H3298">
        <v>8</v>
      </c>
      <c r="K3298">
        <v>324999.99999999936</v>
      </c>
      <c r="L3298" t="s">
        <v>509</v>
      </c>
      <c r="M3298" t="s">
        <v>514</v>
      </c>
      <c r="N3298">
        <v>1</v>
      </c>
    </row>
    <row r="3299" spans="1:14" ht="15" customHeight="1" x14ac:dyDescent="0.3">
      <c r="A3299" s="114">
        <v>3296</v>
      </c>
      <c r="B3299" t="s">
        <v>535</v>
      </c>
      <c r="C3299" t="s">
        <v>138</v>
      </c>
      <c r="D3299" t="s">
        <v>100</v>
      </c>
      <c r="E3299" t="s">
        <v>2854</v>
      </c>
      <c r="F3299" s="109">
        <v>45967</v>
      </c>
      <c r="G3299" t="s">
        <v>415</v>
      </c>
      <c r="H3299">
        <v>0.3</v>
      </c>
      <c r="K3299">
        <v>18281.249999999964</v>
      </c>
      <c r="L3299" t="s">
        <v>509</v>
      </c>
      <c r="M3299" t="s">
        <v>517</v>
      </c>
      <c r="N3299">
        <v>0</v>
      </c>
    </row>
    <row r="3300" spans="1:14" ht="15" customHeight="1" x14ac:dyDescent="0.3">
      <c r="A3300" s="114">
        <v>3297</v>
      </c>
      <c r="B3300" t="s">
        <v>459</v>
      </c>
      <c r="C3300" t="s">
        <v>138</v>
      </c>
      <c r="D3300" t="s">
        <v>100</v>
      </c>
      <c r="E3300" t="s">
        <v>2855</v>
      </c>
      <c r="F3300" s="109">
        <v>45967</v>
      </c>
      <c r="G3300" t="s">
        <v>415</v>
      </c>
      <c r="H3300">
        <v>0.3</v>
      </c>
      <c r="K3300">
        <v>19125.000000000073</v>
      </c>
      <c r="L3300" t="s">
        <v>526</v>
      </c>
      <c r="M3300" t="s">
        <v>505</v>
      </c>
      <c r="N3300">
        <v>1</v>
      </c>
    </row>
    <row r="3301" spans="1:14" ht="15" customHeight="1" x14ac:dyDescent="0.3">
      <c r="A3301" s="114">
        <v>3298</v>
      </c>
      <c r="B3301" t="s">
        <v>459</v>
      </c>
      <c r="C3301" t="s">
        <v>138</v>
      </c>
      <c r="D3301" t="s">
        <v>100</v>
      </c>
      <c r="E3301" t="s">
        <v>2855</v>
      </c>
      <c r="F3301" s="109">
        <v>45967</v>
      </c>
      <c r="G3301" t="s">
        <v>415</v>
      </c>
      <c r="H3301">
        <v>2</v>
      </c>
      <c r="K3301">
        <v>127500.00000000048</v>
      </c>
      <c r="L3301" t="s">
        <v>516</v>
      </c>
      <c r="M3301" t="s">
        <v>517</v>
      </c>
      <c r="N3301">
        <v>0</v>
      </c>
    </row>
    <row r="3302" spans="1:14" ht="15" customHeight="1" x14ac:dyDescent="0.3">
      <c r="A3302" s="114">
        <v>3299</v>
      </c>
      <c r="B3302" t="s">
        <v>499</v>
      </c>
      <c r="C3302" t="s">
        <v>502</v>
      </c>
      <c r="D3302" t="s">
        <v>100</v>
      </c>
      <c r="E3302" t="s">
        <v>2856</v>
      </c>
      <c r="F3302" s="109">
        <v>45967</v>
      </c>
      <c r="G3302" t="s">
        <v>426</v>
      </c>
      <c r="H3302">
        <v>6</v>
      </c>
      <c r="K3302">
        <v>239999.99999999977</v>
      </c>
      <c r="L3302" t="s">
        <v>507</v>
      </c>
      <c r="M3302" t="s">
        <v>505</v>
      </c>
      <c r="N3302">
        <v>1</v>
      </c>
    </row>
    <row r="3303" spans="1:14" ht="15" customHeight="1" x14ac:dyDescent="0.3">
      <c r="A3303" s="114">
        <v>3300</v>
      </c>
      <c r="B3303" t="s">
        <v>499</v>
      </c>
      <c r="C3303" t="s">
        <v>138</v>
      </c>
      <c r="D3303" t="s">
        <v>100</v>
      </c>
      <c r="E3303" t="s">
        <v>2857</v>
      </c>
      <c r="F3303" s="109">
        <v>45967</v>
      </c>
      <c r="G3303" t="s">
        <v>415</v>
      </c>
      <c r="H3303">
        <v>0.5</v>
      </c>
      <c r="K3303">
        <v>29999.999999999971</v>
      </c>
      <c r="L3303" t="s">
        <v>516</v>
      </c>
      <c r="M3303" t="s">
        <v>517</v>
      </c>
      <c r="N3303">
        <v>0.1</v>
      </c>
    </row>
    <row r="3304" spans="1:14" ht="15" customHeight="1" x14ac:dyDescent="0.3">
      <c r="A3304" s="114">
        <v>3301</v>
      </c>
      <c r="B3304" t="s">
        <v>471</v>
      </c>
      <c r="C3304" t="s">
        <v>138</v>
      </c>
      <c r="D3304" t="s">
        <v>100</v>
      </c>
      <c r="E3304" t="s">
        <v>2858</v>
      </c>
      <c r="F3304" s="109">
        <v>45968</v>
      </c>
      <c r="G3304" t="s">
        <v>415</v>
      </c>
      <c r="H3304">
        <v>6</v>
      </c>
      <c r="K3304">
        <v>388125.00000000105</v>
      </c>
      <c r="L3304" t="s">
        <v>516</v>
      </c>
      <c r="M3304" t="s">
        <v>517</v>
      </c>
      <c r="N3304">
        <v>0</v>
      </c>
    </row>
    <row r="3305" spans="1:14" ht="15" customHeight="1" x14ac:dyDescent="0.3">
      <c r="A3305" s="114">
        <v>3302</v>
      </c>
      <c r="B3305" t="s">
        <v>471</v>
      </c>
      <c r="C3305" t="s">
        <v>138</v>
      </c>
      <c r="D3305" t="s">
        <v>100</v>
      </c>
      <c r="E3305" t="s">
        <v>2858</v>
      </c>
      <c r="F3305" s="109">
        <v>45968</v>
      </c>
      <c r="G3305" t="s">
        <v>415</v>
      </c>
      <c r="H3305">
        <v>0.1</v>
      </c>
      <c r="K3305">
        <v>6468.7500000000182</v>
      </c>
      <c r="L3305" t="s">
        <v>526</v>
      </c>
      <c r="M3305" t="s">
        <v>1677</v>
      </c>
      <c r="N3305">
        <v>1</v>
      </c>
    </row>
    <row r="3306" spans="1:14" ht="15" customHeight="1" x14ac:dyDescent="0.3">
      <c r="A3306" s="114">
        <v>3303</v>
      </c>
      <c r="B3306" t="s">
        <v>482</v>
      </c>
      <c r="C3306" t="s">
        <v>146</v>
      </c>
      <c r="D3306" t="s">
        <v>100</v>
      </c>
      <c r="E3306" t="s">
        <v>2859</v>
      </c>
      <c r="F3306" s="109">
        <v>45968</v>
      </c>
      <c r="G3306" t="s">
        <v>451</v>
      </c>
      <c r="H3306">
        <v>2</v>
      </c>
      <c r="K3306">
        <v>334999.99999999872</v>
      </c>
      <c r="L3306" t="s">
        <v>530</v>
      </c>
      <c r="M3306" t="s">
        <v>593</v>
      </c>
      <c r="N3306">
        <v>0</v>
      </c>
    </row>
    <row r="3307" spans="1:14" ht="15" customHeight="1" x14ac:dyDescent="0.3">
      <c r="A3307" s="114">
        <v>3304</v>
      </c>
      <c r="B3307" t="s">
        <v>474</v>
      </c>
      <c r="C3307" t="s">
        <v>146</v>
      </c>
      <c r="D3307" t="s">
        <v>100</v>
      </c>
      <c r="E3307" t="s">
        <v>2861</v>
      </c>
      <c r="F3307" s="109">
        <v>45968</v>
      </c>
      <c r="G3307" t="s">
        <v>451</v>
      </c>
      <c r="H3307">
        <v>2</v>
      </c>
      <c r="K3307">
        <v>350000.00000000064</v>
      </c>
      <c r="L3307" t="s">
        <v>576</v>
      </c>
      <c r="M3307" t="s">
        <v>531</v>
      </c>
      <c r="N3307">
        <v>0</v>
      </c>
    </row>
    <row r="3308" spans="1:14" ht="15" customHeight="1" x14ac:dyDescent="0.3">
      <c r="A3308" s="114">
        <v>3305</v>
      </c>
      <c r="B3308" t="s">
        <v>430</v>
      </c>
      <c r="C3308" t="s">
        <v>138</v>
      </c>
      <c r="D3308" t="s">
        <v>100</v>
      </c>
      <c r="E3308" t="s">
        <v>2862</v>
      </c>
      <c r="F3308" s="109">
        <v>45968</v>
      </c>
      <c r="G3308" t="s">
        <v>415</v>
      </c>
      <c r="H3308">
        <v>1</v>
      </c>
      <c r="K3308">
        <v>58125.000000000058</v>
      </c>
      <c r="L3308" t="s">
        <v>554</v>
      </c>
      <c r="M3308" t="s">
        <v>517</v>
      </c>
      <c r="N3308">
        <v>0</v>
      </c>
    </row>
    <row r="3309" spans="1:14" ht="15" customHeight="1" x14ac:dyDescent="0.3">
      <c r="A3309" s="114">
        <v>3306</v>
      </c>
      <c r="B3309" t="s">
        <v>430</v>
      </c>
      <c r="C3309" t="s">
        <v>138</v>
      </c>
      <c r="D3309" t="s">
        <v>100</v>
      </c>
      <c r="E3309" t="s">
        <v>2862</v>
      </c>
      <c r="F3309" s="109">
        <v>45968</v>
      </c>
      <c r="G3309" t="s">
        <v>415</v>
      </c>
      <c r="H3309">
        <v>1</v>
      </c>
      <c r="K3309">
        <v>58125.000000000058</v>
      </c>
      <c r="L3309" t="s">
        <v>507</v>
      </c>
      <c r="M3309" t="s">
        <v>505</v>
      </c>
      <c r="N3309">
        <v>0</v>
      </c>
    </row>
    <row r="3310" spans="1:14" ht="15" customHeight="1" x14ac:dyDescent="0.3">
      <c r="A3310" s="114">
        <v>3307</v>
      </c>
      <c r="B3310" t="s">
        <v>430</v>
      </c>
      <c r="C3310" t="s">
        <v>502</v>
      </c>
      <c r="D3310" t="s">
        <v>100</v>
      </c>
      <c r="E3310" t="s">
        <v>2863</v>
      </c>
      <c r="F3310" s="109">
        <v>45968</v>
      </c>
      <c r="G3310" t="s">
        <v>426</v>
      </c>
      <c r="H3310">
        <v>5</v>
      </c>
      <c r="K3310">
        <v>193750.0000000002</v>
      </c>
      <c r="L3310" t="s">
        <v>507</v>
      </c>
      <c r="M3310" t="s">
        <v>505</v>
      </c>
      <c r="N3310">
        <v>1</v>
      </c>
    </row>
    <row r="3311" spans="1:14" ht="15" customHeight="1" x14ac:dyDescent="0.3">
      <c r="A3311" s="114">
        <v>3308</v>
      </c>
      <c r="B3311" t="s">
        <v>430</v>
      </c>
      <c r="C3311" t="s">
        <v>124</v>
      </c>
      <c r="D3311" t="s">
        <v>102</v>
      </c>
      <c r="E3311" t="s">
        <v>2864</v>
      </c>
      <c r="F3311" s="109">
        <v>45968</v>
      </c>
      <c r="G3311" t="s">
        <v>415</v>
      </c>
      <c r="H3311">
        <v>1</v>
      </c>
      <c r="K3311">
        <v>13831.597222222237</v>
      </c>
      <c r="L3311" t="s">
        <v>696</v>
      </c>
      <c r="M3311" t="s">
        <v>1677</v>
      </c>
      <c r="N3311">
        <v>0</v>
      </c>
    </row>
    <row r="3312" spans="1:14" ht="15" customHeight="1" x14ac:dyDescent="0.3">
      <c r="A3312" s="114">
        <v>3309</v>
      </c>
      <c r="B3312" t="s">
        <v>430</v>
      </c>
      <c r="C3312" t="s">
        <v>126</v>
      </c>
      <c r="D3312" t="s">
        <v>102</v>
      </c>
      <c r="E3312" t="s">
        <v>2865</v>
      </c>
      <c r="F3312" s="109">
        <v>45968</v>
      </c>
      <c r="G3312" t="s">
        <v>415</v>
      </c>
      <c r="H3312">
        <v>2</v>
      </c>
      <c r="K3312">
        <v>41505.555555555598</v>
      </c>
      <c r="L3312" t="s">
        <v>696</v>
      </c>
      <c r="M3312" t="s">
        <v>1677</v>
      </c>
      <c r="N3312">
        <v>0</v>
      </c>
    </row>
    <row r="3313" spans="1:14" ht="15" customHeight="1" x14ac:dyDescent="0.3">
      <c r="A3313" s="114">
        <v>3310</v>
      </c>
      <c r="B3313" t="s">
        <v>497</v>
      </c>
      <c r="C3313" t="s">
        <v>25</v>
      </c>
      <c r="D3313" t="s">
        <v>26</v>
      </c>
      <c r="E3313" t="s">
        <v>2866</v>
      </c>
      <c r="F3313" s="109">
        <v>45968</v>
      </c>
      <c r="G3313" t="s">
        <v>2562</v>
      </c>
      <c r="H3313">
        <v>1</v>
      </c>
      <c r="K3313">
        <v>3881250.0000000107</v>
      </c>
      <c r="L3313" t="s">
        <v>509</v>
      </c>
      <c r="M3313" s="110" t="s">
        <v>2782</v>
      </c>
      <c r="N3313">
        <v>1</v>
      </c>
    </row>
    <row r="3314" spans="1:14" ht="15" customHeight="1" x14ac:dyDescent="0.3">
      <c r="A3314" s="114">
        <v>3311</v>
      </c>
      <c r="B3314" t="s">
        <v>497</v>
      </c>
      <c r="C3314" t="s">
        <v>127</v>
      </c>
      <c r="D3314" t="s">
        <v>102</v>
      </c>
      <c r="E3314" t="s">
        <v>2867</v>
      </c>
      <c r="F3314" s="109">
        <v>45968</v>
      </c>
      <c r="G3314" t="s">
        <v>415</v>
      </c>
      <c r="H3314" s="112">
        <v>5</v>
      </c>
      <c r="I3314" s="112"/>
      <c r="J3314" s="112"/>
      <c r="K3314">
        <v>215625.00000000061</v>
      </c>
      <c r="L3314" t="s">
        <v>509</v>
      </c>
      <c r="M3314" t="s">
        <v>1677</v>
      </c>
      <c r="N3314">
        <v>0</v>
      </c>
    </row>
    <row r="3315" spans="1:14" ht="15" customHeight="1" x14ac:dyDescent="0.3">
      <c r="A3315" s="114">
        <v>3312</v>
      </c>
      <c r="B3315" t="s">
        <v>499</v>
      </c>
      <c r="C3315" t="s">
        <v>191</v>
      </c>
      <c r="D3315" t="s">
        <v>187</v>
      </c>
      <c r="E3315" t="s">
        <v>2868</v>
      </c>
      <c r="F3315" s="109">
        <v>45968</v>
      </c>
      <c r="G3315" t="s">
        <v>2663</v>
      </c>
      <c r="H3315">
        <v>7</v>
      </c>
      <c r="K3315">
        <v>2691111.1111111082</v>
      </c>
      <c r="L3315" t="s">
        <v>507</v>
      </c>
      <c r="M3315" t="s">
        <v>698</v>
      </c>
      <c r="N3315">
        <v>1</v>
      </c>
    </row>
    <row r="3316" spans="1:14" ht="15" customHeight="1" x14ac:dyDescent="0.3">
      <c r="A3316" s="114">
        <v>3313</v>
      </c>
      <c r="B3316" t="s">
        <v>499</v>
      </c>
      <c r="C3316" t="s">
        <v>138</v>
      </c>
      <c r="D3316" t="s">
        <v>100</v>
      </c>
      <c r="E3316" t="s">
        <v>2869</v>
      </c>
      <c r="F3316" s="109">
        <v>45968</v>
      </c>
      <c r="G3316" t="s">
        <v>415</v>
      </c>
      <c r="H3316">
        <v>6</v>
      </c>
      <c r="K3316">
        <v>359999.99999999965</v>
      </c>
      <c r="L3316" t="s">
        <v>516</v>
      </c>
      <c r="M3316" t="s">
        <v>517</v>
      </c>
      <c r="N3316">
        <v>0</v>
      </c>
    </row>
    <row r="3317" spans="1:14" ht="15" customHeight="1" x14ac:dyDescent="0.3">
      <c r="A3317" s="114">
        <v>3314</v>
      </c>
      <c r="B3317" t="s">
        <v>471</v>
      </c>
      <c r="C3317" t="s">
        <v>2870</v>
      </c>
      <c r="D3317" t="s">
        <v>74</v>
      </c>
      <c r="E3317" t="s">
        <v>2873</v>
      </c>
      <c r="F3317" s="109">
        <v>45968</v>
      </c>
      <c r="G3317" t="s">
        <v>2876</v>
      </c>
      <c r="H3317">
        <v>0.25</v>
      </c>
      <c r="K3317">
        <v>316800</v>
      </c>
      <c r="L3317" t="s">
        <v>526</v>
      </c>
      <c r="M3317" t="s">
        <v>1677</v>
      </c>
      <c r="N3317">
        <v>1</v>
      </c>
    </row>
    <row r="3318" spans="1:14" ht="15" customHeight="1" x14ac:dyDescent="0.3">
      <c r="A3318" s="114">
        <v>3315</v>
      </c>
      <c r="B3318" t="s">
        <v>444</v>
      </c>
      <c r="C3318" t="s">
        <v>138</v>
      </c>
      <c r="D3318" t="s">
        <v>100</v>
      </c>
      <c r="E3318" t="s">
        <v>2877</v>
      </c>
      <c r="F3318" s="109">
        <v>45969</v>
      </c>
      <c r="G3318" t="s">
        <v>415</v>
      </c>
      <c r="H3318">
        <v>2</v>
      </c>
      <c r="K3318">
        <v>129375.00000000036</v>
      </c>
      <c r="L3318" t="s">
        <v>543</v>
      </c>
      <c r="M3318" t="s">
        <v>517</v>
      </c>
      <c r="N3318">
        <v>1</v>
      </c>
    </row>
    <row r="3319" spans="1:14" ht="15" customHeight="1" x14ac:dyDescent="0.3">
      <c r="A3319" s="114">
        <v>3316</v>
      </c>
      <c r="B3319" t="s">
        <v>444</v>
      </c>
      <c r="C3319" t="s">
        <v>191</v>
      </c>
      <c r="D3319" t="s">
        <v>187</v>
      </c>
      <c r="E3319" t="s">
        <v>391</v>
      </c>
      <c r="F3319" s="109">
        <v>45969</v>
      </c>
      <c r="G3319" t="s">
        <v>2663</v>
      </c>
      <c r="H3319">
        <v>8</v>
      </c>
      <c r="K3319">
        <v>3315833.3333333423</v>
      </c>
      <c r="L3319" t="s">
        <v>507</v>
      </c>
      <c r="M3319" t="s">
        <v>505</v>
      </c>
      <c r="N3319">
        <v>1</v>
      </c>
    </row>
    <row r="3320" spans="1:14" ht="15" customHeight="1" x14ac:dyDescent="0.3">
      <c r="A3320" s="114">
        <v>3317</v>
      </c>
      <c r="B3320" t="s">
        <v>444</v>
      </c>
      <c r="C3320" t="s">
        <v>138</v>
      </c>
      <c r="D3320" t="s">
        <v>100</v>
      </c>
      <c r="E3320" t="s">
        <v>2878</v>
      </c>
      <c r="F3320" s="109">
        <v>45968</v>
      </c>
      <c r="G3320" t="s">
        <v>415</v>
      </c>
      <c r="H3320">
        <v>6</v>
      </c>
      <c r="K3320">
        <v>388125.00000000105</v>
      </c>
      <c r="L3320" t="s">
        <v>543</v>
      </c>
      <c r="M3320" t="s">
        <v>517</v>
      </c>
      <c r="N3320">
        <v>0</v>
      </c>
    </row>
    <row r="3321" spans="1:14" ht="15" customHeight="1" x14ac:dyDescent="0.3">
      <c r="A3321" s="114">
        <v>3318</v>
      </c>
      <c r="B3321" t="s">
        <v>444</v>
      </c>
      <c r="C3321" t="s">
        <v>138</v>
      </c>
      <c r="D3321" t="s">
        <v>100</v>
      </c>
      <c r="E3321" t="s">
        <v>2878</v>
      </c>
      <c r="F3321" s="109">
        <v>45968</v>
      </c>
      <c r="G3321" t="s">
        <v>415</v>
      </c>
      <c r="H3321">
        <v>72</v>
      </c>
      <c r="K3321">
        <v>4657500.000000013</v>
      </c>
      <c r="L3321" t="s">
        <v>545</v>
      </c>
      <c r="M3321" t="s">
        <v>917</v>
      </c>
      <c r="N3321">
        <v>1</v>
      </c>
    </row>
    <row r="3322" spans="1:14" ht="15" customHeight="1" x14ac:dyDescent="0.3">
      <c r="A3322" s="114">
        <v>3319</v>
      </c>
      <c r="B3322" t="s">
        <v>471</v>
      </c>
      <c r="C3322" t="s">
        <v>138</v>
      </c>
      <c r="D3322" t="s">
        <v>100</v>
      </c>
      <c r="E3322" t="s">
        <v>2879</v>
      </c>
      <c r="F3322" s="109">
        <v>45969</v>
      </c>
      <c r="G3322" t="s">
        <v>415</v>
      </c>
      <c r="H3322">
        <v>6</v>
      </c>
      <c r="K3322">
        <v>388125.00000000105</v>
      </c>
      <c r="L3322" t="s">
        <v>516</v>
      </c>
      <c r="M3322" t="s">
        <v>517</v>
      </c>
      <c r="N3322">
        <v>0</v>
      </c>
    </row>
    <row r="3323" spans="1:14" ht="15" customHeight="1" x14ac:dyDescent="0.3">
      <c r="A3323" s="114">
        <v>3320</v>
      </c>
      <c r="B3323" t="s">
        <v>471</v>
      </c>
      <c r="C3323" t="s">
        <v>138</v>
      </c>
      <c r="D3323" t="s">
        <v>100</v>
      </c>
      <c r="E3323" t="s">
        <v>2879</v>
      </c>
      <c r="F3323" s="109">
        <v>45969</v>
      </c>
      <c r="G3323" t="s">
        <v>415</v>
      </c>
      <c r="H3323">
        <v>0.2</v>
      </c>
      <c r="K3323">
        <v>12937.500000000036</v>
      </c>
      <c r="L3323" t="s">
        <v>526</v>
      </c>
      <c r="M3323" t="s">
        <v>1677</v>
      </c>
      <c r="N3323">
        <v>1</v>
      </c>
    </row>
    <row r="3324" spans="1:14" ht="15" customHeight="1" x14ac:dyDescent="0.3">
      <c r="A3324" s="114">
        <v>3321</v>
      </c>
      <c r="B3324" t="s">
        <v>471</v>
      </c>
      <c r="C3324" s="112" t="s">
        <v>2870</v>
      </c>
      <c r="D3324" t="s">
        <v>74</v>
      </c>
      <c r="E3324" t="s">
        <v>2873</v>
      </c>
      <c r="F3324" s="109">
        <v>45880</v>
      </c>
      <c r="G3324" t="s">
        <v>2880</v>
      </c>
      <c r="H3324">
        <v>0.1</v>
      </c>
      <c r="K3324">
        <v>126720</v>
      </c>
      <c r="L3324" t="s">
        <v>526</v>
      </c>
      <c r="M3324" t="s">
        <v>1677</v>
      </c>
      <c r="N3324">
        <v>1</v>
      </c>
    </row>
    <row r="3325" spans="1:14" ht="15" customHeight="1" x14ac:dyDescent="0.3">
      <c r="A3325" s="114">
        <v>3322</v>
      </c>
      <c r="B3325" t="s">
        <v>463</v>
      </c>
      <c r="C3325" t="s">
        <v>2860</v>
      </c>
      <c r="D3325" t="s">
        <v>94</v>
      </c>
      <c r="E3325" t="s">
        <v>2875</v>
      </c>
      <c r="F3325" s="109">
        <v>45880</v>
      </c>
      <c r="G3325" t="s">
        <v>2874</v>
      </c>
      <c r="H3325">
        <v>35</v>
      </c>
      <c r="K3325">
        <v>138600</v>
      </c>
      <c r="L3325" t="s">
        <v>545</v>
      </c>
      <c r="M3325" t="s">
        <v>917</v>
      </c>
      <c r="N3325">
        <v>0</v>
      </c>
    </row>
    <row r="3326" spans="1:14" ht="15" customHeight="1" x14ac:dyDescent="0.3">
      <c r="A3326" s="114">
        <v>3323</v>
      </c>
      <c r="B3326" t="s">
        <v>413</v>
      </c>
      <c r="C3326" t="s">
        <v>25</v>
      </c>
      <c r="D3326" t="s">
        <v>26</v>
      </c>
      <c r="E3326" t="s">
        <v>2881</v>
      </c>
      <c r="F3326" s="109">
        <v>45880</v>
      </c>
      <c r="G3326" t="s">
        <v>2646</v>
      </c>
      <c r="H3326">
        <v>0.25</v>
      </c>
      <c r="K3326">
        <v>237600</v>
      </c>
      <c r="L3326" t="s">
        <v>509</v>
      </c>
      <c r="M3326" t="s">
        <v>1677</v>
      </c>
      <c r="N3326">
        <v>1</v>
      </c>
    </row>
    <row r="3327" spans="1:14" ht="15" customHeight="1" x14ac:dyDescent="0.3">
      <c r="A3327" s="114">
        <v>3324</v>
      </c>
      <c r="B3327" t="s">
        <v>413</v>
      </c>
      <c r="C3327" t="s">
        <v>138</v>
      </c>
      <c r="D3327" t="s">
        <v>100</v>
      </c>
      <c r="E3327" t="s">
        <v>2882</v>
      </c>
      <c r="F3327" s="109">
        <v>45880</v>
      </c>
      <c r="G3327" t="s">
        <v>415</v>
      </c>
      <c r="H3327">
        <v>1</v>
      </c>
      <c r="K3327">
        <v>59400</v>
      </c>
      <c r="L3327" t="s">
        <v>509</v>
      </c>
      <c r="M3327" t="s">
        <v>517</v>
      </c>
      <c r="N3327">
        <v>0</v>
      </c>
    </row>
    <row r="3328" spans="1:14" ht="15" customHeight="1" x14ac:dyDescent="0.3">
      <c r="A3328" s="114">
        <v>3325</v>
      </c>
      <c r="B3328" t="s">
        <v>413</v>
      </c>
      <c r="C3328" t="s">
        <v>25</v>
      </c>
      <c r="D3328" t="s">
        <v>26</v>
      </c>
      <c r="E3328" t="s">
        <v>2883</v>
      </c>
      <c r="F3328" s="109">
        <v>45968</v>
      </c>
      <c r="G3328" t="s">
        <v>2646</v>
      </c>
      <c r="H3328">
        <v>0.25</v>
      </c>
      <c r="K3328">
        <v>237600</v>
      </c>
      <c r="L3328" t="s">
        <v>509</v>
      </c>
      <c r="M3328" t="s">
        <v>1677</v>
      </c>
      <c r="N3328">
        <v>1</v>
      </c>
    </row>
    <row r="3329" spans="1:14" ht="15" customHeight="1" x14ac:dyDescent="0.3">
      <c r="A3329" s="114">
        <v>3326</v>
      </c>
      <c r="B3329" t="s">
        <v>413</v>
      </c>
      <c r="C3329" t="s">
        <v>25</v>
      </c>
      <c r="D3329" t="s">
        <v>26</v>
      </c>
      <c r="E3329" t="s">
        <v>2883</v>
      </c>
      <c r="F3329" s="109">
        <v>45967</v>
      </c>
      <c r="G3329" t="s">
        <v>2646</v>
      </c>
      <c r="H3329">
        <v>0.25</v>
      </c>
      <c r="K3329">
        <v>237600</v>
      </c>
      <c r="L3329" t="s">
        <v>509</v>
      </c>
      <c r="M3329" t="s">
        <v>1677</v>
      </c>
      <c r="N3329">
        <v>1</v>
      </c>
    </row>
    <row r="3330" spans="1:14" ht="15" customHeight="1" x14ac:dyDescent="0.3">
      <c r="A3330" s="114">
        <v>3327</v>
      </c>
      <c r="B3330" t="s">
        <v>413</v>
      </c>
      <c r="C3330" t="s">
        <v>25</v>
      </c>
      <c r="D3330" t="s">
        <v>26</v>
      </c>
      <c r="E3330" t="s">
        <v>2883</v>
      </c>
      <c r="F3330" s="109">
        <v>45966</v>
      </c>
      <c r="G3330" t="s">
        <v>2646</v>
      </c>
      <c r="H3330">
        <v>0.25</v>
      </c>
      <c r="K3330">
        <v>237600</v>
      </c>
      <c r="L3330" t="s">
        <v>509</v>
      </c>
      <c r="M3330" t="s">
        <v>1677</v>
      </c>
      <c r="N3330">
        <v>1</v>
      </c>
    </row>
    <row r="3331" spans="1:14" ht="15" customHeight="1" x14ac:dyDescent="0.3">
      <c r="A3331" s="114">
        <v>3328</v>
      </c>
      <c r="B3331" t="s">
        <v>430</v>
      </c>
      <c r="C3331" t="s">
        <v>138</v>
      </c>
      <c r="D3331" t="s">
        <v>100</v>
      </c>
      <c r="E3331" t="s">
        <v>2884</v>
      </c>
      <c r="F3331" s="109">
        <v>45969</v>
      </c>
      <c r="G3331" t="s">
        <v>415</v>
      </c>
      <c r="H3331">
        <v>37</v>
      </c>
      <c r="K3331">
        <v>2150625.0000000023</v>
      </c>
      <c r="L3331" t="s">
        <v>545</v>
      </c>
      <c r="M3331" t="s">
        <v>917</v>
      </c>
      <c r="N3331">
        <v>1</v>
      </c>
    </row>
    <row r="3332" spans="1:14" ht="15" customHeight="1" x14ac:dyDescent="0.3">
      <c r="A3332" s="114">
        <v>3329</v>
      </c>
      <c r="B3332" t="s">
        <v>430</v>
      </c>
      <c r="C3332" t="s">
        <v>138</v>
      </c>
      <c r="D3332" t="s">
        <v>100</v>
      </c>
      <c r="E3332" t="s">
        <v>2884</v>
      </c>
      <c r="F3332" s="109">
        <v>45969</v>
      </c>
      <c r="G3332" t="s">
        <v>415</v>
      </c>
      <c r="H3332">
        <v>1</v>
      </c>
      <c r="K3332">
        <v>58125.000000000058</v>
      </c>
      <c r="L3332" t="s">
        <v>554</v>
      </c>
      <c r="M3332" t="s">
        <v>517</v>
      </c>
      <c r="N3332">
        <v>0</v>
      </c>
    </row>
    <row r="3333" spans="1:14" ht="15" customHeight="1" x14ac:dyDescent="0.3">
      <c r="A3333" s="114">
        <v>3330</v>
      </c>
      <c r="B3333" t="s">
        <v>430</v>
      </c>
      <c r="C3333" t="s">
        <v>138</v>
      </c>
      <c r="D3333" t="s">
        <v>100</v>
      </c>
      <c r="E3333" t="s">
        <v>2884</v>
      </c>
      <c r="F3333" s="109">
        <v>45970</v>
      </c>
      <c r="G3333" t="s">
        <v>415</v>
      </c>
      <c r="H3333">
        <v>15</v>
      </c>
      <c r="K3333">
        <v>871875.00000000093</v>
      </c>
      <c r="L3333" t="s">
        <v>545</v>
      </c>
      <c r="M3333" t="s">
        <v>917</v>
      </c>
      <c r="N3333">
        <v>0</v>
      </c>
    </row>
    <row r="3334" spans="1:14" ht="15" customHeight="1" x14ac:dyDescent="0.3">
      <c r="A3334" s="114">
        <v>3331</v>
      </c>
      <c r="B3334" t="s">
        <v>430</v>
      </c>
      <c r="C3334" t="s">
        <v>138</v>
      </c>
      <c r="D3334" t="s">
        <v>100</v>
      </c>
      <c r="E3334" t="s">
        <v>2884</v>
      </c>
      <c r="F3334" s="109">
        <v>45970</v>
      </c>
      <c r="G3334" t="s">
        <v>415</v>
      </c>
      <c r="H3334">
        <v>2</v>
      </c>
      <c r="K3334">
        <v>116250.00000000012</v>
      </c>
      <c r="L3334" t="s">
        <v>558</v>
      </c>
      <c r="M3334" t="s">
        <v>2626</v>
      </c>
      <c r="N3334">
        <v>0</v>
      </c>
    </row>
    <row r="3335" spans="1:14" ht="15" customHeight="1" x14ac:dyDescent="0.3">
      <c r="A3335" s="114">
        <v>3332</v>
      </c>
      <c r="B3335" t="s">
        <v>430</v>
      </c>
      <c r="C3335" t="s">
        <v>84</v>
      </c>
      <c r="D3335" t="s">
        <v>79</v>
      </c>
      <c r="E3335" t="s">
        <v>2885</v>
      </c>
      <c r="F3335" s="109">
        <v>45970</v>
      </c>
      <c r="G3335" t="s">
        <v>443</v>
      </c>
      <c r="H3335">
        <v>33</v>
      </c>
      <c r="K3335">
        <v>149187.50000000015</v>
      </c>
      <c r="L3335" t="s">
        <v>543</v>
      </c>
      <c r="M3335" t="s">
        <v>517</v>
      </c>
      <c r="N3335">
        <v>0</v>
      </c>
    </row>
    <row r="3336" spans="1:14" ht="15" customHeight="1" x14ac:dyDescent="0.3">
      <c r="A3336" s="114">
        <v>3333</v>
      </c>
      <c r="B3336" t="s">
        <v>430</v>
      </c>
      <c r="C3336" t="s">
        <v>82</v>
      </c>
      <c r="D3336" t="s">
        <v>79</v>
      </c>
      <c r="E3336" t="s">
        <v>2886</v>
      </c>
      <c r="F3336" s="109">
        <v>45970</v>
      </c>
      <c r="G3336" t="s">
        <v>443</v>
      </c>
      <c r="H3336">
        <v>3</v>
      </c>
      <c r="K3336">
        <v>13562.500000000015</v>
      </c>
      <c r="L3336" t="s">
        <v>543</v>
      </c>
      <c r="M3336" t="s">
        <v>517</v>
      </c>
      <c r="N3336">
        <v>0</v>
      </c>
    </row>
    <row r="3337" spans="1:14" ht="15" customHeight="1" x14ac:dyDescent="0.3">
      <c r="A3337" s="114">
        <v>3334</v>
      </c>
      <c r="B3337" t="s">
        <v>474</v>
      </c>
      <c r="C3337" t="s">
        <v>146</v>
      </c>
      <c r="D3337" t="s">
        <v>100</v>
      </c>
      <c r="E3337" t="s">
        <v>2887</v>
      </c>
      <c r="F3337" s="109">
        <v>45970</v>
      </c>
      <c r="G3337" t="s">
        <v>451</v>
      </c>
      <c r="H3337">
        <v>1</v>
      </c>
      <c r="K3337">
        <v>175000.00000000032</v>
      </c>
      <c r="L3337" t="s">
        <v>576</v>
      </c>
      <c r="M3337" t="s">
        <v>531</v>
      </c>
      <c r="N3337">
        <v>0</v>
      </c>
    </row>
    <row r="3338" spans="1:14" ht="15" customHeight="1" x14ac:dyDescent="0.3">
      <c r="A3338" s="114">
        <v>3335</v>
      </c>
      <c r="B3338" t="s">
        <v>474</v>
      </c>
      <c r="C3338" t="s">
        <v>233</v>
      </c>
      <c r="D3338" t="s">
        <v>26</v>
      </c>
      <c r="E3338" t="s">
        <v>2888</v>
      </c>
      <c r="F3338" s="109">
        <v>45970</v>
      </c>
      <c r="G3338" t="s">
        <v>662</v>
      </c>
      <c r="H3338">
        <v>3</v>
      </c>
      <c r="K3338">
        <v>262500.00000000047</v>
      </c>
      <c r="L3338" t="s">
        <v>530</v>
      </c>
      <c r="M3338" t="s">
        <v>593</v>
      </c>
      <c r="N3338">
        <v>4</v>
      </c>
    </row>
    <row r="3339" spans="1:14" ht="15" customHeight="1" x14ac:dyDescent="0.3">
      <c r="A3339" s="114">
        <v>3336</v>
      </c>
      <c r="B3339" t="s">
        <v>497</v>
      </c>
      <c r="C3339" t="s">
        <v>127</v>
      </c>
      <c r="D3339" t="s">
        <v>102</v>
      </c>
      <c r="E3339" t="s">
        <v>2889</v>
      </c>
      <c r="F3339" s="109">
        <v>45970</v>
      </c>
      <c r="G3339" t="s">
        <v>415</v>
      </c>
      <c r="H3339">
        <v>1</v>
      </c>
      <c r="K3339">
        <v>43125.000000000116</v>
      </c>
      <c r="L3339" t="s">
        <v>509</v>
      </c>
      <c r="M3339" t="s">
        <v>1677</v>
      </c>
      <c r="N3339">
        <v>1</v>
      </c>
    </row>
    <row r="3340" spans="1:14" ht="15" customHeight="1" x14ac:dyDescent="0.3">
      <c r="A3340" s="114">
        <v>3337</v>
      </c>
      <c r="B3340" t="s">
        <v>497</v>
      </c>
      <c r="C3340" t="s">
        <v>128</v>
      </c>
      <c r="D3340" t="s">
        <v>102</v>
      </c>
      <c r="E3340" t="s">
        <v>2890</v>
      </c>
      <c r="F3340" s="109">
        <v>45970</v>
      </c>
      <c r="G3340" t="s">
        <v>415</v>
      </c>
      <c r="H3340">
        <v>1</v>
      </c>
      <c r="K3340">
        <v>43125.000000000116</v>
      </c>
      <c r="L3340" t="s">
        <v>509</v>
      </c>
      <c r="M3340" t="s">
        <v>1677</v>
      </c>
      <c r="N3340">
        <v>0</v>
      </c>
    </row>
    <row r="3341" spans="1:14" ht="15" customHeight="1" x14ac:dyDescent="0.3">
      <c r="A3341" s="114">
        <v>3338</v>
      </c>
      <c r="B3341" t="s">
        <v>497</v>
      </c>
      <c r="C3341" t="s">
        <v>126</v>
      </c>
      <c r="D3341" t="s">
        <v>102</v>
      </c>
      <c r="E3341" t="s">
        <v>2891</v>
      </c>
      <c r="F3341" s="109">
        <v>45970</v>
      </c>
      <c r="G3341" t="s">
        <v>415</v>
      </c>
      <c r="H3341">
        <v>1</v>
      </c>
      <c r="K3341">
        <v>23095.833333333398</v>
      </c>
      <c r="L3341" t="s">
        <v>509</v>
      </c>
      <c r="M3341" t="s">
        <v>1677</v>
      </c>
      <c r="N3341">
        <v>0</v>
      </c>
    </row>
    <row r="3342" spans="1:14" ht="15" customHeight="1" x14ac:dyDescent="0.3">
      <c r="A3342" s="114">
        <v>3339</v>
      </c>
      <c r="B3342" t="s">
        <v>444</v>
      </c>
      <c r="C3342" t="s">
        <v>82</v>
      </c>
      <c r="D3342" t="s">
        <v>79</v>
      </c>
      <c r="E3342" t="s">
        <v>2892</v>
      </c>
      <c r="F3342" s="109">
        <v>45970</v>
      </c>
      <c r="G3342" t="s">
        <v>443</v>
      </c>
      <c r="H3342">
        <v>8</v>
      </c>
      <c r="K3342">
        <v>40250.000000000109</v>
      </c>
      <c r="L3342" t="s">
        <v>543</v>
      </c>
      <c r="M3342" t="s">
        <v>517</v>
      </c>
      <c r="N3342">
        <v>0</v>
      </c>
    </row>
    <row r="3343" spans="1:14" ht="15" customHeight="1" x14ac:dyDescent="0.3">
      <c r="A3343" s="114">
        <v>3340</v>
      </c>
      <c r="B3343" t="s">
        <v>444</v>
      </c>
      <c r="C3343" t="s">
        <v>84</v>
      </c>
      <c r="D3343" t="s">
        <v>79</v>
      </c>
      <c r="E3343" t="s">
        <v>2893</v>
      </c>
      <c r="F3343" s="109">
        <v>45970</v>
      </c>
      <c r="G3343" t="s">
        <v>443</v>
      </c>
      <c r="H3343">
        <v>8</v>
      </c>
      <c r="K3343">
        <v>40250.000000000109</v>
      </c>
      <c r="L3343" t="s">
        <v>543</v>
      </c>
      <c r="M3343" t="s">
        <v>517</v>
      </c>
      <c r="N3343">
        <v>0</v>
      </c>
    </row>
    <row r="3344" spans="1:14" ht="15" customHeight="1" x14ac:dyDescent="0.3">
      <c r="A3344" s="114">
        <v>3341</v>
      </c>
      <c r="B3344" t="s">
        <v>444</v>
      </c>
      <c r="C3344" t="s">
        <v>138</v>
      </c>
      <c r="D3344" t="s">
        <v>100</v>
      </c>
      <c r="E3344" t="s">
        <v>2894</v>
      </c>
      <c r="F3344" s="109">
        <v>45970</v>
      </c>
      <c r="G3344" t="s">
        <v>415</v>
      </c>
      <c r="H3344">
        <v>1</v>
      </c>
      <c r="K3344">
        <v>64687.500000000182</v>
      </c>
      <c r="L3344" t="s">
        <v>554</v>
      </c>
      <c r="M3344" t="s">
        <v>517</v>
      </c>
      <c r="N3344">
        <v>1</v>
      </c>
    </row>
    <row r="3345" spans="1:14" ht="15" customHeight="1" x14ac:dyDescent="0.3">
      <c r="A3345" s="114">
        <v>3342</v>
      </c>
      <c r="B3345" t="s">
        <v>444</v>
      </c>
      <c r="C3345" t="s">
        <v>2860</v>
      </c>
      <c r="D3345" t="s">
        <v>94</v>
      </c>
      <c r="E3345" t="s">
        <v>2875</v>
      </c>
      <c r="F3345" s="109">
        <v>45970</v>
      </c>
      <c r="G3345" t="s">
        <v>2874</v>
      </c>
      <c r="H3345">
        <v>30</v>
      </c>
      <c r="K3345">
        <v>258750.00000000073</v>
      </c>
      <c r="L3345" t="s">
        <v>545</v>
      </c>
      <c r="M3345" t="s">
        <v>917</v>
      </c>
      <c r="N3345">
        <v>1</v>
      </c>
    </row>
    <row r="3346" spans="1:14" ht="15" customHeight="1" x14ac:dyDescent="0.3">
      <c r="A3346" s="114">
        <v>3343</v>
      </c>
      <c r="B3346" t="s">
        <v>413</v>
      </c>
      <c r="C3346" t="s">
        <v>25</v>
      </c>
      <c r="D3346" t="s">
        <v>26</v>
      </c>
      <c r="E3346" t="s">
        <v>2895</v>
      </c>
      <c r="F3346" s="109">
        <v>45970</v>
      </c>
      <c r="G3346" t="s">
        <v>2561</v>
      </c>
      <c r="H3346">
        <v>1</v>
      </c>
      <c r="K3346">
        <v>3712499.9999999893</v>
      </c>
      <c r="L3346" t="s">
        <v>509</v>
      </c>
      <c r="M3346" t="s">
        <v>1677</v>
      </c>
      <c r="N3346">
        <v>1</v>
      </c>
    </row>
    <row r="3347" spans="1:14" ht="15" customHeight="1" x14ac:dyDescent="0.3">
      <c r="A3347" s="114">
        <v>3344</v>
      </c>
      <c r="B3347" t="s">
        <v>413</v>
      </c>
      <c r="C3347" t="s">
        <v>138</v>
      </c>
      <c r="D3347" t="s">
        <v>100</v>
      </c>
      <c r="E3347" t="s">
        <v>2896</v>
      </c>
      <c r="F3347" s="109">
        <v>45970</v>
      </c>
      <c r="G3347" t="s">
        <v>415</v>
      </c>
      <c r="H3347">
        <v>1</v>
      </c>
      <c r="K3347">
        <v>61874.999999999818</v>
      </c>
      <c r="L3347" t="s">
        <v>554</v>
      </c>
      <c r="M3347" t="s">
        <v>517</v>
      </c>
      <c r="N3347">
        <v>0</v>
      </c>
    </row>
    <row r="3348" spans="1:14" ht="15" customHeight="1" x14ac:dyDescent="0.3">
      <c r="A3348" s="114">
        <v>3345</v>
      </c>
      <c r="B3348" t="s">
        <v>471</v>
      </c>
      <c r="C3348" t="s">
        <v>138</v>
      </c>
      <c r="D3348" t="s">
        <v>100</v>
      </c>
      <c r="E3348" t="s">
        <v>2897</v>
      </c>
      <c r="F3348" s="109">
        <v>45970</v>
      </c>
      <c r="G3348" t="s">
        <v>415</v>
      </c>
      <c r="H3348">
        <v>6</v>
      </c>
      <c r="K3348">
        <v>388125.00000000105</v>
      </c>
      <c r="L3348" t="s">
        <v>516</v>
      </c>
      <c r="M3348" t="s">
        <v>517</v>
      </c>
      <c r="N3348">
        <v>0</v>
      </c>
    </row>
    <row r="3349" spans="1:14" ht="15" customHeight="1" x14ac:dyDescent="0.3">
      <c r="A3349" s="114">
        <v>3346</v>
      </c>
      <c r="B3349" t="s">
        <v>471</v>
      </c>
      <c r="C3349" t="s">
        <v>128</v>
      </c>
      <c r="D3349" t="s">
        <v>102</v>
      </c>
      <c r="E3349" t="s">
        <v>2898</v>
      </c>
      <c r="F3349" s="109">
        <v>45970</v>
      </c>
      <c r="G3349" t="s">
        <v>415</v>
      </c>
      <c r="H3349">
        <v>6</v>
      </c>
      <c r="K3349">
        <v>258750.00000000073</v>
      </c>
      <c r="L3349" t="s">
        <v>526</v>
      </c>
      <c r="M3349" t="s">
        <v>1677</v>
      </c>
      <c r="N3349">
        <v>0</v>
      </c>
    </row>
    <row r="3350" spans="1:14" ht="15" customHeight="1" x14ac:dyDescent="0.3">
      <c r="A3350" s="114">
        <v>3347</v>
      </c>
      <c r="B3350" t="s">
        <v>497</v>
      </c>
      <c r="C3350" t="s">
        <v>25</v>
      </c>
      <c r="D3350" t="s">
        <v>26</v>
      </c>
      <c r="E3350" t="s">
        <v>2899</v>
      </c>
      <c r="F3350" s="109">
        <v>45971</v>
      </c>
      <c r="G3350" t="s">
        <v>2562</v>
      </c>
      <c r="H3350">
        <v>1</v>
      </c>
      <c r="K3350">
        <v>3881250.0000000107</v>
      </c>
      <c r="L3350" t="s">
        <v>509</v>
      </c>
      <c r="M3350" s="110" t="s">
        <v>2782</v>
      </c>
      <c r="N3350">
        <v>1</v>
      </c>
    </row>
    <row r="3351" spans="1:14" ht="15" customHeight="1" x14ac:dyDescent="0.3">
      <c r="A3351" s="114">
        <v>3348</v>
      </c>
      <c r="B3351" t="s">
        <v>497</v>
      </c>
      <c r="C3351" t="s">
        <v>25</v>
      </c>
      <c r="D3351" t="s">
        <v>26</v>
      </c>
      <c r="E3351" t="s">
        <v>2899</v>
      </c>
      <c r="F3351" s="109">
        <v>45971</v>
      </c>
      <c r="G3351" t="s">
        <v>2563</v>
      </c>
      <c r="H3351">
        <v>0.7</v>
      </c>
      <c r="K3351">
        <v>2716875.0000000075</v>
      </c>
      <c r="L3351" t="s">
        <v>509</v>
      </c>
      <c r="M3351" t="s">
        <v>1677</v>
      </c>
      <c r="N3351">
        <v>1</v>
      </c>
    </row>
    <row r="3352" spans="1:14" ht="15" customHeight="1" x14ac:dyDescent="0.3">
      <c r="A3352" s="114">
        <v>3349</v>
      </c>
      <c r="B3352" t="s">
        <v>497</v>
      </c>
      <c r="C3352" t="s">
        <v>138</v>
      </c>
      <c r="D3352" t="s">
        <v>100</v>
      </c>
      <c r="E3352" t="s">
        <v>2900</v>
      </c>
      <c r="F3352" s="109">
        <v>45971</v>
      </c>
      <c r="G3352" t="s">
        <v>415</v>
      </c>
      <c r="H3352">
        <v>3</v>
      </c>
      <c r="K3352">
        <v>194062.50000000052</v>
      </c>
      <c r="L3352" t="s">
        <v>516</v>
      </c>
      <c r="M3352" t="s">
        <v>517</v>
      </c>
      <c r="N3352">
        <v>0</v>
      </c>
    </row>
    <row r="3353" spans="1:14" ht="15" customHeight="1" x14ac:dyDescent="0.3">
      <c r="A3353" s="114">
        <v>3350</v>
      </c>
      <c r="B3353" t="s">
        <v>463</v>
      </c>
      <c r="C3353" t="s">
        <v>128</v>
      </c>
      <c r="D3353" t="s">
        <v>102</v>
      </c>
      <c r="E3353" t="s">
        <v>2901</v>
      </c>
      <c r="F3353" s="109">
        <v>45971</v>
      </c>
      <c r="G3353" t="s">
        <v>415</v>
      </c>
      <c r="H3353">
        <v>8</v>
      </c>
      <c r="K3353">
        <v>334999.99999999872</v>
      </c>
      <c r="L3353" t="s">
        <v>526</v>
      </c>
      <c r="M3353" t="s">
        <v>1677</v>
      </c>
      <c r="N3353">
        <v>1</v>
      </c>
    </row>
    <row r="3354" spans="1:14" ht="15" customHeight="1" x14ac:dyDescent="0.3">
      <c r="A3354" s="114">
        <v>3351</v>
      </c>
      <c r="B3354" t="s">
        <v>463</v>
      </c>
      <c r="C3354" t="s">
        <v>502</v>
      </c>
      <c r="D3354" t="s">
        <v>100</v>
      </c>
      <c r="E3354" t="s">
        <v>2902</v>
      </c>
      <c r="F3354" s="109">
        <v>45971</v>
      </c>
      <c r="G3354" t="s">
        <v>426</v>
      </c>
      <c r="H3354">
        <v>4</v>
      </c>
      <c r="K3354">
        <v>167499.99999999936</v>
      </c>
      <c r="L3354" t="s">
        <v>618</v>
      </c>
      <c r="M3354" t="s">
        <v>669</v>
      </c>
      <c r="N3354">
        <v>0</v>
      </c>
    </row>
    <row r="3355" spans="1:14" ht="15" customHeight="1" x14ac:dyDescent="0.3">
      <c r="A3355" s="114">
        <v>3352</v>
      </c>
      <c r="B3355" t="s">
        <v>474</v>
      </c>
      <c r="C3355" t="s">
        <v>146</v>
      </c>
      <c r="D3355" t="s">
        <v>100</v>
      </c>
      <c r="E3355" t="s">
        <v>2903</v>
      </c>
      <c r="F3355" s="109">
        <v>45971</v>
      </c>
      <c r="G3355" t="s">
        <v>451</v>
      </c>
      <c r="H3355">
        <v>2</v>
      </c>
      <c r="K3355">
        <v>350000.00000000064</v>
      </c>
      <c r="L3355" t="s">
        <v>576</v>
      </c>
      <c r="M3355" t="s">
        <v>665</v>
      </c>
      <c r="N3355">
        <v>0</v>
      </c>
    </row>
    <row r="3356" spans="1:14" ht="15" customHeight="1" x14ac:dyDescent="0.3">
      <c r="A3356" s="114">
        <v>3353</v>
      </c>
      <c r="B3356" t="s">
        <v>474</v>
      </c>
      <c r="C3356" t="s">
        <v>233</v>
      </c>
      <c r="D3356" t="s">
        <v>26</v>
      </c>
      <c r="E3356" t="s">
        <v>247</v>
      </c>
      <c r="F3356" s="109">
        <v>45971</v>
      </c>
      <c r="G3356" t="s">
        <v>662</v>
      </c>
      <c r="H3356">
        <v>1</v>
      </c>
      <c r="K3356">
        <v>87500.00000000016</v>
      </c>
      <c r="L3356" t="s">
        <v>530</v>
      </c>
      <c r="M3356" t="s">
        <v>531</v>
      </c>
      <c r="N3356">
        <v>4</v>
      </c>
    </row>
    <row r="3357" spans="1:14" ht="15" customHeight="1" x14ac:dyDescent="0.3">
      <c r="A3357" s="114">
        <v>3354</v>
      </c>
      <c r="B3357" t="s">
        <v>490</v>
      </c>
      <c r="C3357" t="s">
        <v>138</v>
      </c>
      <c r="D3357" t="s">
        <v>100</v>
      </c>
      <c r="E3357" t="s">
        <v>2904</v>
      </c>
      <c r="F3357" s="109">
        <v>45971</v>
      </c>
      <c r="G3357" t="s">
        <v>415</v>
      </c>
      <c r="H3357">
        <v>6</v>
      </c>
      <c r="K3357">
        <v>371249.99999999895</v>
      </c>
      <c r="L3357" t="s">
        <v>516</v>
      </c>
      <c r="M3357" t="s">
        <v>517</v>
      </c>
      <c r="N3357">
        <v>0</v>
      </c>
    </row>
    <row r="3358" spans="1:14" ht="15" customHeight="1" x14ac:dyDescent="0.3">
      <c r="A3358" s="114">
        <v>3355</v>
      </c>
      <c r="B3358" t="s">
        <v>490</v>
      </c>
      <c r="C3358" t="s">
        <v>138</v>
      </c>
      <c r="D3358" t="s">
        <v>100</v>
      </c>
      <c r="E3358" t="s">
        <v>2904</v>
      </c>
      <c r="F3358" s="109">
        <v>45971</v>
      </c>
      <c r="G3358" t="s">
        <v>415</v>
      </c>
      <c r="H3358">
        <v>2</v>
      </c>
      <c r="K3358">
        <v>123749.99999999964</v>
      </c>
      <c r="L3358" t="s">
        <v>516</v>
      </c>
      <c r="M3358" t="s">
        <v>517</v>
      </c>
      <c r="N3358">
        <v>0</v>
      </c>
    </row>
    <row r="3359" spans="1:14" ht="15" customHeight="1" x14ac:dyDescent="0.3">
      <c r="A3359" s="114">
        <v>3356</v>
      </c>
      <c r="B3359" t="s">
        <v>490</v>
      </c>
      <c r="C3359" t="s">
        <v>138</v>
      </c>
      <c r="D3359" t="s">
        <v>100</v>
      </c>
      <c r="E3359" t="s">
        <v>2904</v>
      </c>
      <c r="F3359" s="109">
        <v>45971</v>
      </c>
      <c r="G3359" t="s">
        <v>415</v>
      </c>
      <c r="H3359">
        <v>15</v>
      </c>
      <c r="K3359">
        <v>928124.99999999732</v>
      </c>
      <c r="L3359" t="s">
        <v>713</v>
      </c>
      <c r="M3359" t="s">
        <v>917</v>
      </c>
      <c r="N3359">
        <v>0</v>
      </c>
    </row>
    <row r="3360" spans="1:14" ht="15" customHeight="1" x14ac:dyDescent="0.3">
      <c r="A3360" s="114">
        <v>3357</v>
      </c>
      <c r="B3360" t="s">
        <v>490</v>
      </c>
      <c r="C3360" t="s">
        <v>138</v>
      </c>
      <c r="D3360" t="s">
        <v>100</v>
      </c>
      <c r="E3360" t="s">
        <v>2904</v>
      </c>
      <c r="F3360" s="109">
        <v>45971</v>
      </c>
      <c r="G3360" t="s">
        <v>415</v>
      </c>
      <c r="H3360">
        <v>7</v>
      </c>
      <c r="K3360">
        <v>433124.99999999872</v>
      </c>
      <c r="L3360" t="s">
        <v>545</v>
      </c>
      <c r="M3360" t="s">
        <v>917</v>
      </c>
      <c r="N3360">
        <v>0</v>
      </c>
    </row>
    <row r="3361" spans="1:14" ht="15" customHeight="1" x14ac:dyDescent="0.3">
      <c r="A3361" s="114">
        <v>3358</v>
      </c>
      <c r="B3361" t="s">
        <v>430</v>
      </c>
      <c r="C3361" t="s">
        <v>138</v>
      </c>
      <c r="D3361" t="s">
        <v>100</v>
      </c>
      <c r="E3361" t="s">
        <v>2905</v>
      </c>
      <c r="F3361" s="109">
        <v>45971</v>
      </c>
      <c r="G3361" t="s">
        <v>415</v>
      </c>
      <c r="H3361">
        <v>1</v>
      </c>
      <c r="K3361">
        <v>58125.000000000058</v>
      </c>
      <c r="L3361" t="s">
        <v>554</v>
      </c>
      <c r="M3361" t="s">
        <v>517</v>
      </c>
      <c r="N3361">
        <v>1</v>
      </c>
    </row>
    <row r="3362" spans="1:14" ht="15" customHeight="1" x14ac:dyDescent="0.3">
      <c r="A3362" s="114">
        <v>3359</v>
      </c>
      <c r="B3362" t="s">
        <v>430</v>
      </c>
      <c r="C3362" t="s">
        <v>108</v>
      </c>
      <c r="D3362" t="s">
        <v>102</v>
      </c>
      <c r="E3362" t="s">
        <v>2906</v>
      </c>
      <c r="F3362" s="109">
        <v>45971</v>
      </c>
      <c r="G3362" t="s">
        <v>415</v>
      </c>
      <c r="H3362">
        <v>12</v>
      </c>
      <c r="K3362">
        <v>93000.000000000102</v>
      </c>
      <c r="L3362" t="s">
        <v>507</v>
      </c>
      <c r="M3362" t="s">
        <v>505</v>
      </c>
      <c r="N3362">
        <v>1</v>
      </c>
    </row>
    <row r="3363" spans="1:14" ht="15" customHeight="1" x14ac:dyDescent="0.3">
      <c r="A3363" s="114">
        <v>3360</v>
      </c>
      <c r="B3363" t="s">
        <v>430</v>
      </c>
      <c r="C3363" t="s">
        <v>595</v>
      </c>
      <c r="D3363" t="s">
        <v>102</v>
      </c>
      <c r="E3363" t="s">
        <v>2907</v>
      </c>
      <c r="F3363" s="109">
        <v>45971</v>
      </c>
      <c r="G3363" t="s">
        <v>415</v>
      </c>
      <c r="H3363">
        <v>17</v>
      </c>
      <c r="K3363">
        <v>87833.33333333343</v>
      </c>
      <c r="L3363" t="s">
        <v>507</v>
      </c>
      <c r="M3363" s="110" t="s">
        <v>2782</v>
      </c>
      <c r="N3363">
        <v>1</v>
      </c>
    </row>
    <row r="3364" spans="1:14" ht="15" customHeight="1" x14ac:dyDescent="0.3">
      <c r="A3364" s="114">
        <v>3361</v>
      </c>
      <c r="B3364" t="s">
        <v>501</v>
      </c>
      <c r="C3364" t="s">
        <v>127</v>
      </c>
      <c r="D3364" t="s">
        <v>102</v>
      </c>
      <c r="E3364" t="s">
        <v>2908</v>
      </c>
      <c r="F3364" s="109">
        <v>45971</v>
      </c>
      <c r="G3364" t="s">
        <v>415</v>
      </c>
      <c r="H3364">
        <v>3</v>
      </c>
      <c r="K3364">
        <v>119999.99999999988</v>
      </c>
      <c r="L3364" t="s">
        <v>526</v>
      </c>
      <c r="M3364" t="s">
        <v>1474</v>
      </c>
      <c r="N3364">
        <v>0</v>
      </c>
    </row>
    <row r="3365" spans="1:14" ht="15" customHeight="1" x14ac:dyDescent="0.3">
      <c r="A3365" s="114">
        <v>3362</v>
      </c>
      <c r="B3365" t="s">
        <v>501</v>
      </c>
      <c r="C3365" t="s">
        <v>128</v>
      </c>
      <c r="D3365" t="s">
        <v>102</v>
      </c>
      <c r="E3365" t="s">
        <v>2909</v>
      </c>
      <c r="F3365" s="109">
        <v>45971</v>
      </c>
      <c r="G3365" t="s">
        <v>415</v>
      </c>
      <c r="H3365">
        <v>5</v>
      </c>
      <c r="K3365">
        <v>199999.9999999998</v>
      </c>
      <c r="L3365" t="s">
        <v>526</v>
      </c>
      <c r="M3365" t="s">
        <v>1474</v>
      </c>
      <c r="N3365">
        <v>1</v>
      </c>
    </row>
    <row r="3366" spans="1:14" ht="15" customHeight="1" x14ac:dyDescent="0.3">
      <c r="A3366" s="114">
        <v>3363</v>
      </c>
      <c r="B3366" t="s">
        <v>501</v>
      </c>
      <c r="C3366" t="s">
        <v>138</v>
      </c>
      <c r="D3366" t="s">
        <v>100</v>
      </c>
      <c r="E3366" t="s">
        <v>2910</v>
      </c>
      <c r="F3366" s="109">
        <v>45971</v>
      </c>
      <c r="G3366" t="s">
        <v>415</v>
      </c>
      <c r="H3366">
        <v>1</v>
      </c>
      <c r="K3366">
        <v>59999.999999999942</v>
      </c>
      <c r="L3366" t="s">
        <v>543</v>
      </c>
      <c r="M3366" t="s">
        <v>517</v>
      </c>
      <c r="N3366">
        <v>0</v>
      </c>
    </row>
    <row r="3367" spans="1:14" ht="15" customHeight="1" x14ac:dyDescent="0.3">
      <c r="A3367" s="114">
        <v>3364</v>
      </c>
      <c r="B3367" t="s">
        <v>482</v>
      </c>
      <c r="C3367" t="s">
        <v>146</v>
      </c>
      <c r="D3367" t="s">
        <v>100</v>
      </c>
      <c r="E3367" t="s">
        <v>2911</v>
      </c>
      <c r="F3367" s="109">
        <v>45971</v>
      </c>
      <c r="G3367" t="s">
        <v>451</v>
      </c>
      <c r="H3367">
        <v>1.4</v>
      </c>
      <c r="K3367">
        <v>234499.9999999991</v>
      </c>
      <c r="L3367" t="s">
        <v>576</v>
      </c>
      <c r="M3367" t="s">
        <v>593</v>
      </c>
      <c r="N3367">
        <v>0</v>
      </c>
    </row>
    <row r="3368" spans="1:14" ht="15" customHeight="1" x14ac:dyDescent="0.3">
      <c r="A3368" s="114">
        <v>3365</v>
      </c>
      <c r="B3368" t="s">
        <v>444</v>
      </c>
      <c r="C3368" t="s">
        <v>138</v>
      </c>
      <c r="D3368" t="s">
        <v>100</v>
      </c>
      <c r="E3368" t="s">
        <v>2912</v>
      </c>
      <c r="F3368" s="109">
        <v>45971</v>
      </c>
      <c r="G3368" t="s">
        <v>415</v>
      </c>
      <c r="H3368">
        <v>1</v>
      </c>
      <c r="K3368">
        <v>64687.500000000182</v>
      </c>
      <c r="L3368" t="s">
        <v>554</v>
      </c>
      <c r="M3368" t="s">
        <v>517</v>
      </c>
      <c r="N3368">
        <v>1</v>
      </c>
    </row>
    <row r="3369" spans="1:14" ht="15" customHeight="1" x14ac:dyDescent="0.3">
      <c r="A3369" s="114">
        <v>3366</v>
      </c>
      <c r="B3369" t="s">
        <v>444</v>
      </c>
      <c r="C3369" t="s">
        <v>138</v>
      </c>
      <c r="D3369" t="s">
        <v>100</v>
      </c>
      <c r="E3369" t="s">
        <v>2913</v>
      </c>
      <c r="F3369" s="109">
        <v>45971</v>
      </c>
      <c r="G3369" t="s">
        <v>415</v>
      </c>
      <c r="H3369">
        <v>8</v>
      </c>
      <c r="K3369">
        <v>517500.00000000146</v>
      </c>
      <c r="L3369" t="s">
        <v>713</v>
      </c>
      <c r="M3369" t="s">
        <v>917</v>
      </c>
      <c r="N3369">
        <v>0</v>
      </c>
    </row>
    <row r="3370" spans="1:14" ht="15" customHeight="1" x14ac:dyDescent="0.3">
      <c r="A3370" s="114">
        <v>3367</v>
      </c>
      <c r="B3370" t="s">
        <v>471</v>
      </c>
      <c r="C3370" t="s">
        <v>138</v>
      </c>
      <c r="D3370" t="s">
        <v>100</v>
      </c>
      <c r="E3370" t="s">
        <v>2914</v>
      </c>
      <c r="F3370" s="109">
        <v>45971</v>
      </c>
      <c r="G3370" t="s">
        <v>415</v>
      </c>
      <c r="H3370">
        <v>4</v>
      </c>
      <c r="K3370">
        <v>258750.00000000073</v>
      </c>
      <c r="L3370" t="s">
        <v>516</v>
      </c>
      <c r="M3370" t="s">
        <v>517</v>
      </c>
      <c r="N3370">
        <v>0</v>
      </c>
    </row>
    <row r="3371" spans="1:14" ht="15" customHeight="1" x14ac:dyDescent="0.3">
      <c r="A3371" s="114">
        <v>3368</v>
      </c>
      <c r="B3371" t="s">
        <v>471</v>
      </c>
      <c r="C3371" t="s">
        <v>502</v>
      </c>
      <c r="D3371" t="s">
        <v>100</v>
      </c>
      <c r="E3371" t="s">
        <v>2915</v>
      </c>
      <c r="F3371" s="109">
        <v>45971</v>
      </c>
      <c r="G3371" t="s">
        <v>426</v>
      </c>
      <c r="H3371">
        <v>1</v>
      </c>
      <c r="K3371">
        <v>43125.000000000116</v>
      </c>
      <c r="L3371" t="s">
        <v>516</v>
      </c>
      <c r="M3371" t="s">
        <v>517</v>
      </c>
      <c r="N3371">
        <v>0</v>
      </c>
    </row>
    <row r="3372" spans="1:14" ht="15" customHeight="1" x14ac:dyDescent="0.3">
      <c r="A3372" s="114">
        <v>3369</v>
      </c>
      <c r="B3372" t="s">
        <v>471</v>
      </c>
      <c r="C3372" t="s">
        <v>127</v>
      </c>
      <c r="D3372" t="s">
        <v>102</v>
      </c>
      <c r="E3372" t="s">
        <v>2916</v>
      </c>
      <c r="F3372" s="109">
        <v>45971</v>
      </c>
      <c r="G3372" t="s">
        <v>415</v>
      </c>
      <c r="H3372">
        <v>2</v>
      </c>
      <c r="K3372">
        <v>86250.000000000233</v>
      </c>
      <c r="L3372" t="s">
        <v>526</v>
      </c>
      <c r="M3372" t="s">
        <v>1677</v>
      </c>
      <c r="N3372">
        <v>0</v>
      </c>
    </row>
    <row r="3373" spans="1:14" ht="15" customHeight="1" x14ac:dyDescent="0.3">
      <c r="A3373" s="114">
        <v>3370</v>
      </c>
      <c r="B3373" t="s">
        <v>471</v>
      </c>
      <c r="C3373" t="s">
        <v>128</v>
      </c>
      <c r="D3373" t="s">
        <v>102</v>
      </c>
      <c r="E3373" t="s">
        <v>2917</v>
      </c>
      <c r="F3373" s="109">
        <v>45971</v>
      </c>
      <c r="G3373" t="s">
        <v>415</v>
      </c>
      <c r="H3373">
        <v>7</v>
      </c>
      <c r="K3373">
        <v>301875.00000000081</v>
      </c>
      <c r="L3373" t="s">
        <v>526</v>
      </c>
      <c r="M3373" t="s">
        <v>1677</v>
      </c>
      <c r="N3373">
        <v>1</v>
      </c>
    </row>
    <row r="3374" spans="1:14" ht="15" customHeight="1" x14ac:dyDescent="0.3">
      <c r="A3374" s="114">
        <v>3371</v>
      </c>
      <c r="B3374" t="s">
        <v>474</v>
      </c>
      <c r="C3374" t="s">
        <v>146</v>
      </c>
      <c r="D3374" t="s">
        <v>100</v>
      </c>
      <c r="E3374" t="s">
        <v>2918</v>
      </c>
      <c r="F3374" s="109">
        <v>45972</v>
      </c>
      <c r="G3374" t="s">
        <v>451</v>
      </c>
      <c r="H3374">
        <v>2</v>
      </c>
      <c r="K3374">
        <v>350000.00000000064</v>
      </c>
      <c r="L3374" t="s">
        <v>530</v>
      </c>
      <c r="M3374" t="s">
        <v>531</v>
      </c>
      <c r="N3374">
        <v>0</v>
      </c>
    </row>
    <row r="3375" spans="1:14" ht="15" customHeight="1" x14ac:dyDescent="0.3">
      <c r="A3375" s="114">
        <v>3372</v>
      </c>
      <c r="B3375" t="s">
        <v>430</v>
      </c>
      <c r="C3375" t="s">
        <v>138</v>
      </c>
      <c r="D3375" t="s">
        <v>100</v>
      </c>
      <c r="E3375" t="s">
        <v>2919</v>
      </c>
      <c r="F3375" s="109">
        <v>45972</v>
      </c>
      <c r="G3375" t="s">
        <v>415</v>
      </c>
      <c r="H3375">
        <v>1</v>
      </c>
      <c r="K3375">
        <v>58125.000000000058</v>
      </c>
      <c r="L3375" t="s">
        <v>554</v>
      </c>
      <c r="M3375" t="s">
        <v>517</v>
      </c>
      <c r="N3375">
        <v>0</v>
      </c>
    </row>
    <row r="3376" spans="1:14" ht="15" customHeight="1" x14ac:dyDescent="0.3">
      <c r="A3376" s="114">
        <v>3373</v>
      </c>
      <c r="B3376" t="s">
        <v>430</v>
      </c>
      <c r="C3376" t="s">
        <v>502</v>
      </c>
      <c r="D3376" t="s">
        <v>100</v>
      </c>
      <c r="E3376" t="s">
        <v>2920</v>
      </c>
      <c r="F3376" s="109">
        <v>45972</v>
      </c>
      <c r="G3376" t="s">
        <v>426</v>
      </c>
      <c r="H3376">
        <v>4</v>
      </c>
      <c r="K3376">
        <v>155000.00000000015</v>
      </c>
      <c r="L3376" t="s">
        <v>507</v>
      </c>
      <c r="M3376" t="s">
        <v>505</v>
      </c>
      <c r="N3376">
        <v>2</v>
      </c>
    </row>
    <row r="3377" spans="1:14" ht="15" customHeight="1" x14ac:dyDescent="0.3">
      <c r="A3377" s="114">
        <v>3374</v>
      </c>
      <c r="B3377" t="s">
        <v>490</v>
      </c>
      <c r="C3377" t="s">
        <v>138</v>
      </c>
      <c r="D3377" t="s">
        <v>100</v>
      </c>
      <c r="E3377" t="s">
        <v>2919</v>
      </c>
      <c r="F3377" s="109">
        <v>45972</v>
      </c>
      <c r="G3377" t="s">
        <v>415</v>
      </c>
      <c r="H3377">
        <v>3</v>
      </c>
      <c r="K3377">
        <v>185624.99999999948</v>
      </c>
      <c r="L3377" t="s">
        <v>516</v>
      </c>
      <c r="M3377" t="s">
        <v>517</v>
      </c>
      <c r="N3377">
        <v>0</v>
      </c>
    </row>
    <row r="3378" spans="1:14" ht="15" customHeight="1" x14ac:dyDescent="0.3">
      <c r="A3378" s="114">
        <v>3375</v>
      </c>
      <c r="B3378" t="s">
        <v>490</v>
      </c>
      <c r="C3378" t="s">
        <v>108</v>
      </c>
      <c r="D3378" t="s">
        <v>102</v>
      </c>
      <c r="E3378" t="s">
        <v>2921</v>
      </c>
      <c r="F3378" s="109">
        <v>45972</v>
      </c>
      <c r="G3378" t="s">
        <v>415</v>
      </c>
      <c r="H3378">
        <v>22</v>
      </c>
      <c r="K3378">
        <v>181499.99999999948</v>
      </c>
      <c r="L3378" t="s">
        <v>516</v>
      </c>
      <c r="M3378" t="s">
        <v>505</v>
      </c>
      <c r="N3378">
        <v>3</v>
      </c>
    </row>
    <row r="3379" spans="1:14" ht="15" customHeight="1" x14ac:dyDescent="0.3">
      <c r="A3379" s="114">
        <v>3376</v>
      </c>
      <c r="B3379" t="s">
        <v>490</v>
      </c>
      <c r="C3379" t="s">
        <v>138</v>
      </c>
      <c r="D3379" t="s">
        <v>100</v>
      </c>
      <c r="E3379" t="s">
        <v>2922</v>
      </c>
      <c r="F3379" s="109">
        <v>45972</v>
      </c>
      <c r="G3379" t="s">
        <v>415</v>
      </c>
      <c r="H3379">
        <v>2</v>
      </c>
      <c r="K3379">
        <v>123749.99999999964</v>
      </c>
      <c r="L3379" t="s">
        <v>558</v>
      </c>
      <c r="M3379" t="s">
        <v>514</v>
      </c>
      <c r="N3379">
        <v>0</v>
      </c>
    </row>
    <row r="3380" spans="1:14" ht="15" customHeight="1" x14ac:dyDescent="0.3">
      <c r="A3380" s="114">
        <v>3377</v>
      </c>
      <c r="B3380" t="s">
        <v>463</v>
      </c>
      <c r="C3380" t="s">
        <v>127</v>
      </c>
      <c r="D3380" t="s">
        <v>102</v>
      </c>
      <c r="E3380" t="s">
        <v>2923</v>
      </c>
      <c r="F3380" s="109">
        <v>45972</v>
      </c>
      <c r="G3380" t="s">
        <v>758</v>
      </c>
      <c r="H3380">
        <v>6</v>
      </c>
      <c r="K3380">
        <v>2009999.9999999923</v>
      </c>
      <c r="L3380" t="s">
        <v>526</v>
      </c>
      <c r="M3380" t="s">
        <v>1677</v>
      </c>
      <c r="N3380">
        <v>0</v>
      </c>
    </row>
    <row r="3381" spans="1:14" ht="15" customHeight="1" x14ac:dyDescent="0.3">
      <c r="A3381" s="114">
        <v>3378</v>
      </c>
      <c r="B3381" t="s">
        <v>463</v>
      </c>
      <c r="C3381" t="s">
        <v>625</v>
      </c>
      <c r="D3381" t="s">
        <v>100</v>
      </c>
      <c r="E3381" t="s">
        <v>2924</v>
      </c>
      <c r="F3381" s="109">
        <v>45972</v>
      </c>
      <c r="G3381" t="s">
        <v>627</v>
      </c>
      <c r="H3381">
        <v>6</v>
      </c>
      <c r="K3381">
        <v>251249.99999999904</v>
      </c>
      <c r="L3381" t="s">
        <v>618</v>
      </c>
      <c r="M3381" t="s">
        <v>669</v>
      </c>
      <c r="N3381">
        <v>0</v>
      </c>
    </row>
    <row r="3382" spans="1:14" ht="15" customHeight="1" x14ac:dyDescent="0.3">
      <c r="A3382" s="114">
        <v>3379</v>
      </c>
      <c r="B3382" t="s">
        <v>501</v>
      </c>
      <c r="C3382" t="s">
        <v>127</v>
      </c>
      <c r="D3382" t="s">
        <v>102</v>
      </c>
      <c r="E3382" t="s">
        <v>2925</v>
      </c>
      <c r="F3382" s="109">
        <v>45972</v>
      </c>
      <c r="G3382" t="s">
        <v>415</v>
      </c>
      <c r="H3382">
        <v>8</v>
      </c>
      <c r="K3382">
        <v>319999.99999999971</v>
      </c>
      <c r="L3382" t="s">
        <v>526</v>
      </c>
      <c r="M3382" t="s">
        <v>1474</v>
      </c>
      <c r="N3382">
        <v>0</v>
      </c>
    </row>
    <row r="3383" spans="1:14" ht="15" customHeight="1" x14ac:dyDescent="0.3">
      <c r="A3383" s="114">
        <v>3380</v>
      </c>
      <c r="B3383" t="s">
        <v>501</v>
      </c>
      <c r="C3383" t="s">
        <v>138</v>
      </c>
      <c r="D3383" t="s">
        <v>100</v>
      </c>
      <c r="E3383" t="s">
        <v>2926</v>
      </c>
      <c r="F3383" s="109">
        <v>45972</v>
      </c>
      <c r="G3383" t="s">
        <v>415</v>
      </c>
      <c r="H3383">
        <v>9</v>
      </c>
      <c r="K3383">
        <v>539999.99999999942</v>
      </c>
      <c r="L3383" t="s">
        <v>543</v>
      </c>
      <c r="M3383" t="s">
        <v>517</v>
      </c>
      <c r="N3383">
        <v>1</v>
      </c>
    </row>
    <row r="3384" spans="1:14" ht="15" customHeight="1" x14ac:dyDescent="0.3">
      <c r="A3384" s="114">
        <v>3381</v>
      </c>
      <c r="B3384" t="s">
        <v>501</v>
      </c>
      <c r="C3384" t="s">
        <v>502</v>
      </c>
      <c r="D3384" t="s">
        <v>100</v>
      </c>
      <c r="E3384" t="s">
        <v>2927</v>
      </c>
      <c r="F3384" s="109">
        <v>45972</v>
      </c>
      <c r="G3384" t="s">
        <v>426</v>
      </c>
      <c r="H3384">
        <v>1</v>
      </c>
      <c r="K3384">
        <v>39999.999999999964</v>
      </c>
      <c r="L3384" t="s">
        <v>543</v>
      </c>
      <c r="M3384" t="s">
        <v>517</v>
      </c>
      <c r="N3384">
        <v>0</v>
      </c>
    </row>
    <row r="3385" spans="1:14" ht="15" customHeight="1" x14ac:dyDescent="0.3">
      <c r="A3385" s="114">
        <v>3382</v>
      </c>
      <c r="B3385" t="s">
        <v>499</v>
      </c>
      <c r="C3385" t="s">
        <v>138</v>
      </c>
      <c r="D3385" t="s">
        <v>100</v>
      </c>
      <c r="E3385" t="s">
        <v>2928</v>
      </c>
      <c r="F3385" s="109">
        <v>45972</v>
      </c>
      <c r="G3385" t="s">
        <v>415</v>
      </c>
      <c r="H3385">
        <v>3</v>
      </c>
      <c r="K3385">
        <v>179999.99999999983</v>
      </c>
      <c r="L3385" t="s">
        <v>507</v>
      </c>
      <c r="M3385" t="s">
        <v>505</v>
      </c>
      <c r="N3385">
        <v>1</v>
      </c>
    </row>
    <row r="3386" spans="1:14" ht="15" customHeight="1" x14ac:dyDescent="0.3">
      <c r="A3386" s="114">
        <v>3383</v>
      </c>
      <c r="B3386" t="s">
        <v>499</v>
      </c>
      <c r="C3386" t="s">
        <v>105</v>
      </c>
      <c r="D3386" t="s">
        <v>102</v>
      </c>
      <c r="E3386" t="s">
        <v>2929</v>
      </c>
      <c r="F3386" s="109">
        <v>45972</v>
      </c>
      <c r="G3386" t="s">
        <v>415</v>
      </c>
      <c r="H3386">
        <v>32</v>
      </c>
      <c r="K3386">
        <v>170666.66666666651</v>
      </c>
      <c r="L3386" t="s">
        <v>507</v>
      </c>
      <c r="M3386" t="s">
        <v>505</v>
      </c>
      <c r="N3386">
        <v>1</v>
      </c>
    </row>
    <row r="3387" spans="1:14" ht="15" customHeight="1" x14ac:dyDescent="0.3">
      <c r="A3387" s="114">
        <v>3384</v>
      </c>
      <c r="B3387" t="s">
        <v>499</v>
      </c>
      <c r="C3387" t="s">
        <v>138</v>
      </c>
      <c r="D3387" t="s">
        <v>100</v>
      </c>
      <c r="E3387" t="s">
        <v>2930</v>
      </c>
      <c r="F3387" s="109">
        <v>45972</v>
      </c>
      <c r="G3387" t="s">
        <v>415</v>
      </c>
      <c r="H3387">
        <v>2</v>
      </c>
      <c r="K3387">
        <v>119999.99999999988</v>
      </c>
      <c r="L3387" t="s">
        <v>516</v>
      </c>
      <c r="M3387" t="s">
        <v>517</v>
      </c>
      <c r="N3387">
        <v>0</v>
      </c>
    </row>
    <row r="3388" spans="1:14" ht="15" customHeight="1" x14ac:dyDescent="0.3">
      <c r="A3388" s="114">
        <v>3385</v>
      </c>
      <c r="B3388" t="s">
        <v>444</v>
      </c>
      <c r="C3388" t="s">
        <v>138</v>
      </c>
      <c r="D3388" t="s">
        <v>100</v>
      </c>
      <c r="E3388" t="s">
        <v>2931</v>
      </c>
      <c r="F3388" s="109">
        <v>45972</v>
      </c>
      <c r="G3388" t="s">
        <v>415</v>
      </c>
      <c r="H3388">
        <v>4</v>
      </c>
      <c r="K3388">
        <v>258750.00000000073</v>
      </c>
      <c r="L3388" t="s">
        <v>543</v>
      </c>
      <c r="M3388" t="s">
        <v>517</v>
      </c>
      <c r="N3388">
        <v>0</v>
      </c>
    </row>
    <row r="3389" spans="1:14" ht="15" customHeight="1" x14ac:dyDescent="0.3">
      <c r="A3389" s="114">
        <v>3386</v>
      </c>
      <c r="B3389" t="s">
        <v>444</v>
      </c>
      <c r="C3389" t="s">
        <v>105</v>
      </c>
      <c r="D3389" t="s">
        <v>102</v>
      </c>
      <c r="E3389" t="s">
        <v>2932</v>
      </c>
      <c r="F3389" s="109">
        <v>45972</v>
      </c>
      <c r="G3389" t="s">
        <v>415</v>
      </c>
      <c r="H3389">
        <v>60</v>
      </c>
      <c r="K3389">
        <v>345000.00000000093</v>
      </c>
      <c r="L3389" t="s">
        <v>507</v>
      </c>
      <c r="M3389" t="s">
        <v>505</v>
      </c>
      <c r="N3389">
        <v>1</v>
      </c>
    </row>
    <row r="3390" spans="1:14" ht="15" customHeight="1" x14ac:dyDescent="0.3">
      <c r="A3390" s="114">
        <v>3387</v>
      </c>
      <c r="B3390" t="s">
        <v>471</v>
      </c>
      <c r="C3390" t="s">
        <v>138</v>
      </c>
      <c r="D3390" t="s">
        <v>100</v>
      </c>
      <c r="E3390" t="s">
        <v>2933</v>
      </c>
      <c r="F3390" s="109">
        <v>45972</v>
      </c>
      <c r="G3390" t="s">
        <v>415</v>
      </c>
      <c r="H3390">
        <v>2</v>
      </c>
      <c r="K3390">
        <v>129375.00000000036</v>
      </c>
      <c r="L3390" t="s">
        <v>516</v>
      </c>
      <c r="M3390" t="s">
        <v>517</v>
      </c>
      <c r="N3390">
        <v>0</v>
      </c>
    </row>
    <row r="3391" spans="1:14" ht="15" customHeight="1" x14ac:dyDescent="0.3">
      <c r="A3391" s="114">
        <v>3388</v>
      </c>
      <c r="B3391" t="s">
        <v>471</v>
      </c>
      <c r="C3391" t="s">
        <v>105</v>
      </c>
      <c r="D3391" t="s">
        <v>102</v>
      </c>
      <c r="E3391" t="s">
        <v>2934</v>
      </c>
      <c r="F3391" s="109">
        <v>45972</v>
      </c>
      <c r="G3391" t="s">
        <v>415</v>
      </c>
      <c r="H3391">
        <v>14</v>
      </c>
      <c r="K3391">
        <v>80500.000000000218</v>
      </c>
      <c r="L3391" t="s">
        <v>696</v>
      </c>
      <c r="M3391" t="s">
        <v>505</v>
      </c>
      <c r="N3391">
        <v>1</v>
      </c>
    </row>
    <row r="3392" spans="1:14" ht="15" customHeight="1" x14ac:dyDescent="0.3">
      <c r="A3392" s="114">
        <v>3389</v>
      </c>
      <c r="B3392" t="s">
        <v>471</v>
      </c>
      <c r="C3392" t="s">
        <v>127</v>
      </c>
      <c r="D3392" t="s">
        <v>102</v>
      </c>
      <c r="E3392" t="s">
        <v>2935</v>
      </c>
      <c r="F3392" s="109">
        <v>45972</v>
      </c>
      <c r="G3392" t="s">
        <v>415</v>
      </c>
      <c r="H3392">
        <v>6</v>
      </c>
      <c r="K3392">
        <v>258750.00000000073</v>
      </c>
      <c r="L3392" t="s">
        <v>526</v>
      </c>
      <c r="M3392" t="s">
        <v>1677</v>
      </c>
      <c r="N3392">
        <v>1</v>
      </c>
    </row>
    <row r="3393" spans="1:14" ht="15" customHeight="1" x14ac:dyDescent="0.3">
      <c r="A3393" s="114">
        <v>3390</v>
      </c>
      <c r="B3393" t="s">
        <v>474</v>
      </c>
      <c r="C3393" t="s">
        <v>146</v>
      </c>
      <c r="D3393" t="s">
        <v>100</v>
      </c>
      <c r="E3393" t="s">
        <v>2936</v>
      </c>
      <c r="F3393" s="109">
        <v>45973</v>
      </c>
      <c r="G3393" t="s">
        <v>451</v>
      </c>
      <c r="H3393">
        <v>0.3</v>
      </c>
      <c r="K3393">
        <v>52500.000000000095</v>
      </c>
      <c r="L3393" t="s">
        <v>530</v>
      </c>
      <c r="M3393" t="s">
        <v>593</v>
      </c>
      <c r="N3393">
        <v>0</v>
      </c>
    </row>
    <row r="3394" spans="1:14" ht="15" customHeight="1" x14ac:dyDescent="0.3">
      <c r="A3394" s="114">
        <v>3391</v>
      </c>
      <c r="B3394" t="s">
        <v>463</v>
      </c>
      <c r="C3394" t="s">
        <v>1094</v>
      </c>
      <c r="D3394" t="s">
        <v>102</v>
      </c>
      <c r="E3394" t="s">
        <v>2937</v>
      </c>
      <c r="F3394" s="109">
        <v>45973</v>
      </c>
      <c r="G3394" t="s">
        <v>415</v>
      </c>
      <c r="H3394">
        <v>4</v>
      </c>
      <c r="K3394">
        <v>209374.99999999921</v>
      </c>
      <c r="L3394" t="s">
        <v>526</v>
      </c>
      <c r="M3394" t="s">
        <v>1677</v>
      </c>
      <c r="N3394">
        <v>0</v>
      </c>
    </row>
    <row r="3395" spans="1:14" ht="15" customHeight="1" x14ac:dyDescent="0.3">
      <c r="A3395" s="114">
        <v>3392</v>
      </c>
      <c r="B3395" t="s">
        <v>463</v>
      </c>
      <c r="C3395" t="s">
        <v>625</v>
      </c>
      <c r="D3395" t="s">
        <v>100</v>
      </c>
      <c r="E3395" t="s">
        <v>2938</v>
      </c>
      <c r="F3395" s="109">
        <v>45973</v>
      </c>
      <c r="G3395" t="s">
        <v>627</v>
      </c>
      <c r="H3395">
        <v>6</v>
      </c>
      <c r="K3395">
        <v>251249.99999999904</v>
      </c>
      <c r="L3395" t="s">
        <v>618</v>
      </c>
      <c r="M3395" t="s">
        <v>669</v>
      </c>
      <c r="N3395">
        <v>0</v>
      </c>
    </row>
    <row r="3396" spans="1:14" ht="15" customHeight="1" x14ac:dyDescent="0.3">
      <c r="A3396" s="114">
        <v>3393</v>
      </c>
      <c r="B3396" t="s">
        <v>497</v>
      </c>
      <c r="C3396" t="s">
        <v>226</v>
      </c>
      <c r="D3396" t="s">
        <v>26</v>
      </c>
      <c r="E3396" t="s">
        <v>2939</v>
      </c>
      <c r="F3396" s="109">
        <v>45973</v>
      </c>
      <c r="G3396" t="s">
        <v>428</v>
      </c>
      <c r="H3396">
        <v>1</v>
      </c>
      <c r="K3396">
        <v>172500.00000000047</v>
      </c>
      <c r="L3396" t="s">
        <v>509</v>
      </c>
      <c r="M3396" s="110" t="s">
        <v>2940</v>
      </c>
      <c r="N3396">
        <v>1</v>
      </c>
    </row>
    <row r="3397" spans="1:14" ht="15" customHeight="1" x14ac:dyDescent="0.3">
      <c r="A3397" s="114">
        <v>3394</v>
      </c>
      <c r="B3397" t="s">
        <v>497</v>
      </c>
      <c r="C3397" t="s">
        <v>138</v>
      </c>
      <c r="D3397" t="s">
        <v>100</v>
      </c>
      <c r="E3397" t="s">
        <v>2941</v>
      </c>
      <c r="F3397" s="109">
        <v>45973</v>
      </c>
      <c r="G3397" t="s">
        <v>415</v>
      </c>
      <c r="H3397">
        <v>6</v>
      </c>
      <c r="K3397">
        <v>388125.00000000105</v>
      </c>
      <c r="L3397" t="s">
        <v>516</v>
      </c>
      <c r="M3397" t="s">
        <v>517</v>
      </c>
      <c r="N3397">
        <v>0</v>
      </c>
    </row>
    <row r="3398" spans="1:14" ht="15" customHeight="1" x14ac:dyDescent="0.3">
      <c r="A3398" s="114">
        <v>3395</v>
      </c>
      <c r="B3398" t="s">
        <v>430</v>
      </c>
      <c r="C3398" t="s">
        <v>138</v>
      </c>
      <c r="D3398" t="s">
        <v>100</v>
      </c>
      <c r="E3398" t="s">
        <v>2942</v>
      </c>
      <c r="F3398" s="109">
        <v>45973</v>
      </c>
      <c r="G3398" t="s">
        <v>415</v>
      </c>
      <c r="H3398">
        <v>6</v>
      </c>
      <c r="K3398">
        <v>348750.00000000035</v>
      </c>
      <c r="L3398" t="s">
        <v>554</v>
      </c>
      <c r="M3398" t="s">
        <v>517</v>
      </c>
      <c r="N3398">
        <v>0</v>
      </c>
    </row>
    <row r="3399" spans="1:14" ht="15" customHeight="1" x14ac:dyDescent="0.3">
      <c r="A3399" s="114">
        <v>3396</v>
      </c>
      <c r="B3399" t="s">
        <v>430</v>
      </c>
      <c r="C3399" t="s">
        <v>105</v>
      </c>
      <c r="D3399" t="s">
        <v>102</v>
      </c>
      <c r="E3399" t="s">
        <v>2943</v>
      </c>
      <c r="F3399" s="109">
        <v>45973</v>
      </c>
      <c r="G3399" t="s">
        <v>415</v>
      </c>
      <c r="H3399">
        <v>48</v>
      </c>
      <c r="K3399">
        <v>248000.00000000026</v>
      </c>
      <c r="L3399" t="s">
        <v>696</v>
      </c>
      <c r="M3399" t="s">
        <v>505</v>
      </c>
      <c r="N3399">
        <v>2</v>
      </c>
    </row>
    <row r="3400" spans="1:14" ht="15" customHeight="1" x14ac:dyDescent="0.3">
      <c r="A3400" s="114">
        <v>3397</v>
      </c>
      <c r="B3400" t="s">
        <v>430</v>
      </c>
      <c r="C3400" t="s">
        <v>104</v>
      </c>
      <c r="D3400" t="s">
        <v>102</v>
      </c>
      <c r="E3400" t="s">
        <v>2944</v>
      </c>
      <c r="F3400" s="109">
        <v>45973</v>
      </c>
      <c r="G3400" t="s">
        <v>415</v>
      </c>
      <c r="H3400">
        <v>5</v>
      </c>
      <c r="K3400">
        <v>25833.333333333361</v>
      </c>
      <c r="L3400" t="s">
        <v>696</v>
      </c>
      <c r="M3400" t="s">
        <v>505</v>
      </c>
      <c r="N3400">
        <v>1</v>
      </c>
    </row>
    <row r="3401" spans="1:14" ht="15" customHeight="1" x14ac:dyDescent="0.3">
      <c r="A3401" s="114">
        <v>3398</v>
      </c>
      <c r="B3401" t="s">
        <v>501</v>
      </c>
      <c r="C3401" t="s">
        <v>127</v>
      </c>
      <c r="D3401" t="s">
        <v>102</v>
      </c>
      <c r="E3401" t="s">
        <v>2970</v>
      </c>
      <c r="F3401" s="109">
        <v>45973</v>
      </c>
      <c r="G3401" t="s">
        <v>415</v>
      </c>
      <c r="H3401">
        <v>7</v>
      </c>
      <c r="K3401">
        <v>279999.99999999971</v>
      </c>
      <c r="L3401" t="s">
        <v>526</v>
      </c>
      <c r="M3401" t="s">
        <v>1474</v>
      </c>
      <c r="N3401">
        <v>1</v>
      </c>
    </row>
    <row r="3402" spans="1:14" ht="15" customHeight="1" x14ac:dyDescent="0.3">
      <c r="A3402" s="114">
        <v>3399</v>
      </c>
      <c r="B3402" t="s">
        <v>501</v>
      </c>
      <c r="C3402" t="s">
        <v>138</v>
      </c>
      <c r="D3402" t="s">
        <v>100</v>
      </c>
      <c r="E3402" t="s">
        <v>2971</v>
      </c>
      <c r="F3402" s="109">
        <v>45973</v>
      </c>
      <c r="G3402" t="s">
        <v>415</v>
      </c>
      <c r="H3402">
        <v>6</v>
      </c>
      <c r="K3402">
        <v>359999.99999999965</v>
      </c>
      <c r="L3402" t="s">
        <v>543</v>
      </c>
      <c r="M3402" t="s">
        <v>517</v>
      </c>
      <c r="N3402">
        <v>0</v>
      </c>
    </row>
    <row r="3403" spans="1:14" ht="15" customHeight="1" x14ac:dyDescent="0.3">
      <c r="A3403" s="114">
        <v>3400</v>
      </c>
      <c r="B3403" t="s">
        <v>499</v>
      </c>
      <c r="C3403" t="s">
        <v>138</v>
      </c>
      <c r="D3403" t="s">
        <v>100</v>
      </c>
      <c r="E3403" t="s">
        <v>2972</v>
      </c>
      <c r="F3403" s="109">
        <v>45973</v>
      </c>
      <c r="G3403" t="s">
        <v>415</v>
      </c>
      <c r="H3403">
        <v>2</v>
      </c>
      <c r="K3403">
        <v>119999.99999999988</v>
      </c>
      <c r="L3403" t="s">
        <v>507</v>
      </c>
      <c r="M3403" t="s">
        <v>505</v>
      </c>
      <c r="N3403">
        <v>1</v>
      </c>
    </row>
    <row r="3404" spans="1:14" ht="15" customHeight="1" x14ac:dyDescent="0.3">
      <c r="A3404" s="114">
        <v>3401</v>
      </c>
      <c r="B3404" t="s">
        <v>499</v>
      </c>
      <c r="C3404" t="s">
        <v>104</v>
      </c>
      <c r="D3404" t="s">
        <v>102</v>
      </c>
      <c r="E3404" t="s">
        <v>2973</v>
      </c>
      <c r="F3404" s="109">
        <v>45973</v>
      </c>
      <c r="G3404" t="s">
        <v>415</v>
      </c>
      <c r="H3404">
        <v>42</v>
      </c>
      <c r="K3404">
        <v>223999.99999999977</v>
      </c>
      <c r="L3404" t="s">
        <v>507</v>
      </c>
      <c r="M3404" t="s">
        <v>505</v>
      </c>
      <c r="N3404">
        <v>1</v>
      </c>
    </row>
    <row r="3405" spans="1:14" ht="15" customHeight="1" x14ac:dyDescent="0.3">
      <c r="A3405" s="114">
        <v>3402</v>
      </c>
      <c r="B3405" t="s">
        <v>499</v>
      </c>
      <c r="C3405" t="s">
        <v>502</v>
      </c>
      <c r="D3405" t="s">
        <v>100</v>
      </c>
      <c r="E3405" t="s">
        <v>2974</v>
      </c>
      <c r="F3405" s="109">
        <v>45973</v>
      </c>
      <c r="G3405" t="s">
        <v>426</v>
      </c>
      <c r="H3405">
        <v>3</v>
      </c>
      <c r="K3405">
        <v>119999.99999999988</v>
      </c>
      <c r="L3405" t="s">
        <v>516</v>
      </c>
      <c r="M3405" t="s">
        <v>517</v>
      </c>
      <c r="N3405">
        <v>0</v>
      </c>
    </row>
    <row r="3406" spans="1:14" ht="15" customHeight="1" x14ac:dyDescent="0.3">
      <c r="A3406" s="114">
        <v>3403</v>
      </c>
      <c r="B3406" t="s">
        <v>499</v>
      </c>
      <c r="C3406" t="s">
        <v>81</v>
      </c>
      <c r="D3406" t="s">
        <v>79</v>
      </c>
      <c r="E3406" t="s">
        <v>2975</v>
      </c>
      <c r="F3406" s="109">
        <v>45973</v>
      </c>
      <c r="G3406" t="s">
        <v>443</v>
      </c>
      <c r="H3406">
        <v>5</v>
      </c>
      <c r="K3406">
        <v>23333.33333333331</v>
      </c>
      <c r="L3406" t="s">
        <v>516</v>
      </c>
      <c r="M3406" t="s">
        <v>517</v>
      </c>
      <c r="N3406">
        <v>0</v>
      </c>
    </row>
    <row r="3407" spans="1:14" ht="15" customHeight="1" x14ac:dyDescent="0.3">
      <c r="A3407" s="114">
        <v>3404</v>
      </c>
      <c r="B3407" t="s">
        <v>459</v>
      </c>
      <c r="C3407" t="s">
        <v>138</v>
      </c>
      <c r="D3407" t="s">
        <v>100</v>
      </c>
      <c r="E3407" t="s">
        <v>2976</v>
      </c>
      <c r="F3407" s="109">
        <v>45973</v>
      </c>
      <c r="G3407" t="s">
        <v>415</v>
      </c>
      <c r="H3407">
        <v>2</v>
      </c>
      <c r="K3407">
        <v>127500.00000000048</v>
      </c>
      <c r="L3407" t="s">
        <v>509</v>
      </c>
      <c r="M3407" t="s">
        <v>505</v>
      </c>
      <c r="N3407">
        <v>1</v>
      </c>
    </row>
    <row r="3408" spans="1:14" ht="15" customHeight="1" x14ac:dyDescent="0.3">
      <c r="A3408" s="114">
        <v>3405</v>
      </c>
      <c r="B3408" t="s">
        <v>459</v>
      </c>
      <c r="C3408" t="s">
        <v>138</v>
      </c>
      <c r="D3408" t="s">
        <v>100</v>
      </c>
      <c r="E3408" t="s">
        <v>2976</v>
      </c>
      <c r="F3408" s="109">
        <v>45973</v>
      </c>
      <c r="G3408" t="s">
        <v>415</v>
      </c>
      <c r="H3408">
        <v>1</v>
      </c>
      <c r="K3408">
        <v>63750.00000000024</v>
      </c>
      <c r="L3408" t="s">
        <v>509</v>
      </c>
      <c r="M3408" t="s">
        <v>505</v>
      </c>
      <c r="N3408">
        <v>1</v>
      </c>
    </row>
    <row r="3409" spans="1:14" ht="15" customHeight="1" x14ac:dyDescent="0.3">
      <c r="A3409" s="114">
        <v>3406</v>
      </c>
      <c r="B3409" t="s">
        <v>459</v>
      </c>
      <c r="C3409" t="s">
        <v>625</v>
      </c>
      <c r="D3409" t="s">
        <v>100</v>
      </c>
      <c r="E3409" t="s">
        <v>2977</v>
      </c>
      <c r="F3409" s="109">
        <v>45973</v>
      </c>
      <c r="G3409" t="s">
        <v>627</v>
      </c>
      <c r="H3409">
        <v>5</v>
      </c>
      <c r="K3409">
        <v>212500.00000000079</v>
      </c>
      <c r="L3409" t="s">
        <v>618</v>
      </c>
      <c r="M3409" t="s">
        <v>669</v>
      </c>
      <c r="N3409">
        <v>0</v>
      </c>
    </row>
    <row r="3410" spans="1:14" ht="15" customHeight="1" x14ac:dyDescent="0.3">
      <c r="A3410" s="114">
        <v>3407</v>
      </c>
      <c r="B3410" t="s">
        <v>444</v>
      </c>
      <c r="C3410" t="s">
        <v>138</v>
      </c>
      <c r="D3410" t="s">
        <v>100</v>
      </c>
      <c r="E3410" t="s">
        <v>2978</v>
      </c>
      <c r="F3410" s="109">
        <v>45973</v>
      </c>
      <c r="G3410" t="s">
        <v>415</v>
      </c>
      <c r="H3410">
        <v>3</v>
      </c>
      <c r="K3410">
        <v>194062.50000000052</v>
      </c>
      <c r="L3410" t="s">
        <v>543</v>
      </c>
      <c r="M3410" t="s">
        <v>517</v>
      </c>
      <c r="N3410">
        <v>0</v>
      </c>
    </row>
    <row r="3411" spans="1:14" ht="15" customHeight="1" x14ac:dyDescent="0.3">
      <c r="A3411" s="114">
        <v>3408</v>
      </c>
      <c r="B3411" t="s">
        <v>444</v>
      </c>
      <c r="C3411" t="s">
        <v>502</v>
      </c>
      <c r="D3411" t="s">
        <v>100</v>
      </c>
      <c r="E3411" t="s">
        <v>2979</v>
      </c>
      <c r="F3411" s="109">
        <v>45973</v>
      </c>
      <c r="G3411" t="s">
        <v>426</v>
      </c>
      <c r="H3411">
        <v>4</v>
      </c>
      <c r="K3411">
        <v>172500.00000000047</v>
      </c>
      <c r="L3411" t="s">
        <v>507</v>
      </c>
      <c r="M3411" t="s">
        <v>505</v>
      </c>
      <c r="N3411">
        <v>1</v>
      </c>
    </row>
    <row r="3412" spans="1:14" ht="15" customHeight="1" x14ac:dyDescent="0.3">
      <c r="A3412" s="114">
        <v>3409</v>
      </c>
      <c r="B3412" t="s">
        <v>444</v>
      </c>
      <c r="C3412" t="s">
        <v>127</v>
      </c>
      <c r="D3412" t="s">
        <v>102</v>
      </c>
      <c r="E3412" t="s">
        <v>2980</v>
      </c>
      <c r="F3412" s="109">
        <v>45973</v>
      </c>
      <c r="G3412" t="s">
        <v>415</v>
      </c>
      <c r="H3412">
        <v>6</v>
      </c>
      <c r="K3412">
        <v>258750.00000000073</v>
      </c>
      <c r="L3412" t="s">
        <v>526</v>
      </c>
      <c r="M3412" t="s">
        <v>505</v>
      </c>
      <c r="N3412">
        <v>2</v>
      </c>
    </row>
    <row r="3413" spans="1:14" ht="15" customHeight="1" x14ac:dyDescent="0.3">
      <c r="A3413" s="114">
        <v>3410</v>
      </c>
      <c r="B3413" t="s">
        <v>471</v>
      </c>
      <c r="C3413" t="s">
        <v>138</v>
      </c>
      <c r="D3413" t="s">
        <v>100</v>
      </c>
      <c r="E3413" t="s">
        <v>2981</v>
      </c>
      <c r="F3413" s="109">
        <v>45973</v>
      </c>
      <c r="G3413" t="s">
        <v>415</v>
      </c>
      <c r="H3413">
        <v>11</v>
      </c>
      <c r="K3413">
        <v>711562.50000000198</v>
      </c>
      <c r="L3413" t="s">
        <v>516</v>
      </c>
      <c r="M3413" t="s">
        <v>517</v>
      </c>
      <c r="N3413">
        <v>0</v>
      </c>
    </row>
    <row r="3414" spans="1:14" ht="15" customHeight="1" x14ac:dyDescent="0.3">
      <c r="A3414" s="114">
        <v>3411</v>
      </c>
      <c r="B3414" t="s">
        <v>471</v>
      </c>
      <c r="C3414" t="s">
        <v>138</v>
      </c>
      <c r="D3414" t="s">
        <v>100</v>
      </c>
      <c r="E3414" t="s">
        <v>2982</v>
      </c>
      <c r="F3414" s="109">
        <v>45973</v>
      </c>
      <c r="G3414" t="s">
        <v>415</v>
      </c>
      <c r="H3414">
        <v>0.2</v>
      </c>
      <c r="K3414">
        <v>12937.500000000036</v>
      </c>
      <c r="L3414" t="s">
        <v>513</v>
      </c>
      <c r="M3414" t="s">
        <v>514</v>
      </c>
      <c r="N3414">
        <v>20</v>
      </c>
    </row>
    <row r="3415" spans="1:14" ht="15" customHeight="1" x14ac:dyDescent="0.3">
      <c r="A3415" s="114">
        <v>3412</v>
      </c>
      <c r="B3415" t="s">
        <v>413</v>
      </c>
      <c r="C3415" t="s">
        <v>138</v>
      </c>
      <c r="D3415" t="s">
        <v>100</v>
      </c>
      <c r="E3415" t="s">
        <v>2983</v>
      </c>
      <c r="F3415" s="109">
        <v>45973</v>
      </c>
      <c r="G3415" t="s">
        <v>415</v>
      </c>
      <c r="H3415">
        <v>6</v>
      </c>
      <c r="K3415">
        <v>371249.99999999895</v>
      </c>
      <c r="L3415" t="s">
        <v>554</v>
      </c>
      <c r="M3415" t="s">
        <v>517</v>
      </c>
      <c r="N3415">
        <v>0</v>
      </c>
    </row>
    <row r="3416" spans="1:14" ht="15" customHeight="1" x14ac:dyDescent="0.3">
      <c r="A3416" s="114">
        <v>3413</v>
      </c>
      <c r="B3416" t="s">
        <v>413</v>
      </c>
      <c r="C3416" t="s">
        <v>138</v>
      </c>
      <c r="D3416" t="s">
        <v>100</v>
      </c>
      <c r="E3416" t="s">
        <v>2984</v>
      </c>
      <c r="F3416" s="109">
        <v>45973</v>
      </c>
      <c r="G3416" t="s">
        <v>415</v>
      </c>
      <c r="H3416">
        <v>5</v>
      </c>
      <c r="K3416">
        <v>309374.99999999913</v>
      </c>
      <c r="L3416" t="s">
        <v>509</v>
      </c>
      <c r="M3416" t="s">
        <v>505</v>
      </c>
      <c r="N3416">
        <v>1</v>
      </c>
    </row>
    <row r="3417" spans="1:14" ht="15" customHeight="1" x14ac:dyDescent="0.3">
      <c r="A3417" s="114">
        <v>3414</v>
      </c>
      <c r="B3417" t="s">
        <v>490</v>
      </c>
      <c r="C3417" t="s">
        <v>502</v>
      </c>
      <c r="D3417" t="s">
        <v>100</v>
      </c>
      <c r="E3417" t="s">
        <v>2985</v>
      </c>
      <c r="F3417" s="109">
        <v>45973</v>
      </c>
      <c r="G3417" t="s">
        <v>426</v>
      </c>
      <c r="H3417">
        <v>1</v>
      </c>
      <c r="K3417">
        <v>41249.999999999884</v>
      </c>
      <c r="L3417" t="s">
        <v>507</v>
      </c>
      <c r="M3417" t="s">
        <v>505</v>
      </c>
      <c r="N3417">
        <v>1</v>
      </c>
    </row>
    <row r="3418" spans="1:14" ht="15" customHeight="1" x14ac:dyDescent="0.3">
      <c r="A3418" s="114">
        <v>3415</v>
      </c>
      <c r="B3418" t="s">
        <v>490</v>
      </c>
      <c r="C3418" t="s">
        <v>84</v>
      </c>
      <c r="D3418" t="s">
        <v>79</v>
      </c>
      <c r="E3418" t="s">
        <v>2986</v>
      </c>
      <c r="F3418" s="109">
        <v>45973</v>
      </c>
      <c r="G3418" t="s">
        <v>443</v>
      </c>
      <c r="H3418">
        <v>31</v>
      </c>
      <c r="K3418">
        <v>149187.49999999956</v>
      </c>
      <c r="L3418" t="s">
        <v>516</v>
      </c>
      <c r="M3418" t="s">
        <v>517</v>
      </c>
      <c r="N3418">
        <v>0</v>
      </c>
    </row>
    <row r="3419" spans="1:14" ht="15" customHeight="1" x14ac:dyDescent="0.3">
      <c r="A3419" s="114">
        <v>3416</v>
      </c>
      <c r="B3419" t="s">
        <v>490</v>
      </c>
      <c r="C3419" t="s">
        <v>138</v>
      </c>
      <c r="D3419" t="s">
        <v>100</v>
      </c>
      <c r="E3419" t="s">
        <v>2987</v>
      </c>
      <c r="F3419" s="109">
        <v>45973</v>
      </c>
      <c r="G3419" t="s">
        <v>415</v>
      </c>
      <c r="H3419">
        <v>2</v>
      </c>
      <c r="K3419">
        <v>123749.99999999964</v>
      </c>
      <c r="L3419" t="s">
        <v>516</v>
      </c>
      <c r="M3419" t="s">
        <v>517</v>
      </c>
      <c r="N3419">
        <v>0</v>
      </c>
    </row>
    <row r="3420" spans="1:14" ht="15" customHeight="1" x14ac:dyDescent="0.3">
      <c r="A3420" s="114">
        <v>3417</v>
      </c>
      <c r="B3420" t="s">
        <v>459</v>
      </c>
      <c r="C3420" t="s">
        <v>138</v>
      </c>
      <c r="D3420" t="s">
        <v>100</v>
      </c>
      <c r="E3420" t="s">
        <v>2988</v>
      </c>
      <c r="F3420" s="109">
        <v>45974</v>
      </c>
      <c r="G3420" t="s">
        <v>415</v>
      </c>
      <c r="H3420">
        <v>0.3</v>
      </c>
      <c r="K3420">
        <v>19125.000000000073</v>
      </c>
      <c r="L3420" t="s">
        <v>513</v>
      </c>
      <c r="M3420" t="s">
        <v>514</v>
      </c>
      <c r="N3420">
        <v>12</v>
      </c>
    </row>
    <row r="3421" spans="1:14" ht="15" customHeight="1" x14ac:dyDescent="0.3">
      <c r="A3421" s="114">
        <v>3418</v>
      </c>
      <c r="B3421" t="s">
        <v>459</v>
      </c>
      <c r="C3421" t="s">
        <v>625</v>
      </c>
      <c r="D3421" t="s">
        <v>100</v>
      </c>
      <c r="E3421" t="s">
        <v>2989</v>
      </c>
      <c r="F3421" s="109">
        <v>45974</v>
      </c>
      <c r="G3421" t="s">
        <v>627</v>
      </c>
      <c r="H3421">
        <v>4</v>
      </c>
      <c r="K3421">
        <v>170000.00000000064</v>
      </c>
      <c r="L3421" t="s">
        <v>618</v>
      </c>
      <c r="M3421" t="s">
        <v>669</v>
      </c>
      <c r="N3421">
        <v>0</v>
      </c>
    </row>
    <row r="3422" spans="1:14" ht="15" customHeight="1" x14ac:dyDescent="0.3">
      <c r="A3422" s="114">
        <v>3419</v>
      </c>
      <c r="B3422" t="s">
        <v>463</v>
      </c>
      <c r="C3422" t="s">
        <v>138</v>
      </c>
      <c r="D3422" t="s">
        <v>100</v>
      </c>
      <c r="E3422" t="s">
        <v>2988</v>
      </c>
      <c r="F3422" s="109">
        <v>45974</v>
      </c>
      <c r="G3422" t="s">
        <v>415</v>
      </c>
      <c r="H3422">
        <v>0.3</v>
      </c>
      <c r="K3422">
        <v>18843.749999999927</v>
      </c>
      <c r="L3422" t="s">
        <v>513</v>
      </c>
      <c r="M3422" t="s">
        <v>514</v>
      </c>
      <c r="N3422">
        <v>24</v>
      </c>
    </row>
    <row r="3423" spans="1:14" ht="15" customHeight="1" x14ac:dyDescent="0.3">
      <c r="A3423" s="114">
        <v>3420</v>
      </c>
      <c r="B3423" t="s">
        <v>463</v>
      </c>
      <c r="C3423" t="s">
        <v>625</v>
      </c>
      <c r="D3423" t="s">
        <v>100</v>
      </c>
      <c r="E3423" t="s">
        <v>2989</v>
      </c>
      <c r="F3423" s="109">
        <v>45974</v>
      </c>
      <c r="G3423" t="s">
        <v>627</v>
      </c>
      <c r="H3423">
        <v>5</v>
      </c>
      <c r="K3423">
        <v>209374.99999999921</v>
      </c>
      <c r="L3423" t="s">
        <v>618</v>
      </c>
      <c r="M3423" t="s">
        <v>669</v>
      </c>
      <c r="N3423">
        <v>0</v>
      </c>
    </row>
    <row r="3424" spans="1:14" ht="15" customHeight="1" x14ac:dyDescent="0.3">
      <c r="A3424" s="114">
        <v>3421</v>
      </c>
      <c r="B3424" t="s">
        <v>501</v>
      </c>
      <c r="C3424" t="s">
        <v>127</v>
      </c>
      <c r="D3424" t="s">
        <v>102</v>
      </c>
      <c r="E3424" t="s">
        <v>2990</v>
      </c>
      <c r="F3424" s="109">
        <v>45974</v>
      </c>
      <c r="G3424" t="s">
        <v>415</v>
      </c>
      <c r="H3424">
        <v>9</v>
      </c>
      <c r="K3424">
        <v>359999.99999999965</v>
      </c>
      <c r="L3424" t="s">
        <v>526</v>
      </c>
      <c r="M3424" t="s">
        <v>1474</v>
      </c>
      <c r="N3424">
        <v>1</v>
      </c>
    </row>
    <row r="3425" spans="1:14" ht="15" customHeight="1" x14ac:dyDescent="0.3">
      <c r="A3425" s="114">
        <v>3422</v>
      </c>
      <c r="B3425" t="s">
        <v>501</v>
      </c>
      <c r="C3425" t="s">
        <v>138</v>
      </c>
      <c r="D3425" t="s">
        <v>100</v>
      </c>
      <c r="E3425" t="s">
        <v>2991</v>
      </c>
      <c r="F3425" s="109">
        <v>45974</v>
      </c>
      <c r="G3425" t="s">
        <v>415</v>
      </c>
      <c r="H3425">
        <v>6</v>
      </c>
      <c r="K3425">
        <v>359999.99999999965</v>
      </c>
      <c r="L3425" t="s">
        <v>543</v>
      </c>
      <c r="M3425" t="s">
        <v>517</v>
      </c>
      <c r="N3425">
        <v>0</v>
      </c>
    </row>
    <row r="3426" spans="1:14" ht="15" customHeight="1" x14ac:dyDescent="0.3">
      <c r="A3426" s="114">
        <v>3423</v>
      </c>
      <c r="B3426" t="s">
        <v>501</v>
      </c>
      <c r="C3426" t="s">
        <v>502</v>
      </c>
      <c r="D3426" t="s">
        <v>100</v>
      </c>
      <c r="E3426" t="s">
        <v>2992</v>
      </c>
      <c r="F3426" s="109">
        <v>45974</v>
      </c>
      <c r="G3426" t="s">
        <v>426</v>
      </c>
      <c r="H3426">
        <v>2</v>
      </c>
      <c r="K3426">
        <v>79999.999999999927</v>
      </c>
      <c r="L3426" t="s">
        <v>543</v>
      </c>
      <c r="M3426" t="s">
        <v>517</v>
      </c>
      <c r="N3426">
        <v>0</v>
      </c>
    </row>
    <row r="3427" spans="1:14" ht="15" customHeight="1" x14ac:dyDescent="0.3">
      <c r="A3427" s="114">
        <v>3424</v>
      </c>
      <c r="B3427" t="s">
        <v>499</v>
      </c>
      <c r="C3427" t="s">
        <v>502</v>
      </c>
      <c r="D3427" t="s">
        <v>100</v>
      </c>
      <c r="E3427" t="s">
        <v>2993</v>
      </c>
      <c r="F3427" s="109">
        <v>45974</v>
      </c>
      <c r="G3427" t="s">
        <v>426</v>
      </c>
      <c r="H3427">
        <v>4.5</v>
      </c>
      <c r="K3427">
        <v>179999.99999999983</v>
      </c>
      <c r="L3427" t="s">
        <v>507</v>
      </c>
      <c r="M3427" t="s">
        <v>505</v>
      </c>
      <c r="N3427">
        <v>1</v>
      </c>
    </row>
    <row r="3428" spans="1:14" ht="15" customHeight="1" x14ac:dyDescent="0.3">
      <c r="A3428" s="114">
        <v>3425</v>
      </c>
      <c r="B3428" t="s">
        <v>499</v>
      </c>
      <c r="C3428" t="s">
        <v>198</v>
      </c>
      <c r="D3428" t="s">
        <v>100</v>
      </c>
      <c r="E3428" t="s">
        <v>2994</v>
      </c>
      <c r="F3428" s="109">
        <v>45974</v>
      </c>
      <c r="G3428" t="s">
        <v>827</v>
      </c>
      <c r="H3428">
        <v>10</v>
      </c>
      <c r="K3428">
        <v>19999.999999999982</v>
      </c>
      <c r="L3428" t="s">
        <v>507</v>
      </c>
      <c r="M3428" t="s">
        <v>505</v>
      </c>
      <c r="N3428">
        <v>1</v>
      </c>
    </row>
    <row r="3429" spans="1:14" ht="15" customHeight="1" x14ac:dyDescent="0.3">
      <c r="A3429" s="114">
        <v>3426</v>
      </c>
      <c r="B3429" t="s">
        <v>499</v>
      </c>
      <c r="C3429" t="s">
        <v>138</v>
      </c>
      <c r="D3429" t="s">
        <v>100</v>
      </c>
      <c r="E3429" t="s">
        <v>2995</v>
      </c>
      <c r="F3429" s="109">
        <v>45974</v>
      </c>
      <c r="G3429" t="s">
        <v>415</v>
      </c>
      <c r="H3429">
        <v>6</v>
      </c>
      <c r="K3429">
        <v>359999.99999999965</v>
      </c>
      <c r="L3429" t="s">
        <v>516</v>
      </c>
      <c r="M3429" t="s">
        <v>517</v>
      </c>
      <c r="N3429">
        <v>0</v>
      </c>
    </row>
    <row r="3430" spans="1:14" ht="15" customHeight="1" x14ac:dyDescent="0.3">
      <c r="A3430" s="114">
        <v>3427</v>
      </c>
      <c r="B3430" t="s">
        <v>482</v>
      </c>
      <c r="C3430" t="s">
        <v>146</v>
      </c>
      <c r="D3430" t="s">
        <v>100</v>
      </c>
      <c r="E3430" t="s">
        <v>2996</v>
      </c>
      <c r="F3430" s="109">
        <v>45974</v>
      </c>
      <c r="G3430" t="s">
        <v>451</v>
      </c>
      <c r="H3430">
        <v>2</v>
      </c>
      <c r="K3430">
        <v>334999.99999999872</v>
      </c>
      <c r="L3430" t="s">
        <v>576</v>
      </c>
      <c r="M3430" t="s">
        <v>593</v>
      </c>
      <c r="N3430">
        <v>0</v>
      </c>
    </row>
    <row r="3431" spans="1:14" ht="15" customHeight="1" x14ac:dyDescent="0.3">
      <c r="A3431" s="114">
        <v>3428</v>
      </c>
      <c r="B3431" t="s">
        <v>482</v>
      </c>
      <c r="C3431" t="s">
        <v>164</v>
      </c>
      <c r="D3431" t="s">
        <v>100</v>
      </c>
      <c r="E3431" t="s">
        <v>2997</v>
      </c>
      <c r="F3431" s="109">
        <v>45974</v>
      </c>
      <c r="G3431" t="s">
        <v>415</v>
      </c>
      <c r="H3431">
        <v>0.3</v>
      </c>
      <c r="K3431">
        <v>150749.99999999942</v>
      </c>
      <c r="L3431" t="s">
        <v>530</v>
      </c>
      <c r="M3431" t="s">
        <v>665</v>
      </c>
      <c r="N3431">
        <v>0</v>
      </c>
    </row>
    <row r="3432" spans="1:14" ht="15" customHeight="1" x14ac:dyDescent="0.3">
      <c r="A3432" s="114">
        <v>3429</v>
      </c>
      <c r="B3432" t="s">
        <v>444</v>
      </c>
      <c r="C3432" t="s">
        <v>138</v>
      </c>
      <c r="D3432" t="s">
        <v>100</v>
      </c>
      <c r="E3432" t="s">
        <v>2998</v>
      </c>
      <c r="F3432" s="109">
        <v>45974</v>
      </c>
      <c r="G3432" t="s">
        <v>415</v>
      </c>
      <c r="H3432">
        <v>3</v>
      </c>
      <c r="K3432">
        <v>194062.50000000052</v>
      </c>
      <c r="L3432" t="s">
        <v>543</v>
      </c>
      <c r="M3432" t="s">
        <v>517</v>
      </c>
      <c r="N3432">
        <v>0</v>
      </c>
    </row>
    <row r="3433" spans="1:14" ht="15" customHeight="1" x14ac:dyDescent="0.3">
      <c r="A3433" s="114">
        <v>3430</v>
      </c>
      <c r="B3433" t="s">
        <v>444</v>
      </c>
      <c r="C3433" t="s">
        <v>128</v>
      </c>
      <c r="D3433" t="s">
        <v>102</v>
      </c>
      <c r="E3433" t="s">
        <v>2999</v>
      </c>
      <c r="F3433" s="109">
        <v>45974</v>
      </c>
      <c r="G3433" t="s">
        <v>415</v>
      </c>
      <c r="H3433">
        <v>9</v>
      </c>
      <c r="K3433">
        <v>388125.00000000105</v>
      </c>
      <c r="L3433" t="s">
        <v>526</v>
      </c>
      <c r="M3433" t="s">
        <v>1677</v>
      </c>
      <c r="N3433">
        <v>1</v>
      </c>
    </row>
    <row r="3434" spans="1:14" ht="15" customHeight="1" x14ac:dyDescent="0.3">
      <c r="A3434" s="114">
        <v>3431</v>
      </c>
      <c r="B3434" t="s">
        <v>471</v>
      </c>
      <c r="C3434" t="s">
        <v>138</v>
      </c>
      <c r="D3434" t="s">
        <v>100</v>
      </c>
      <c r="E3434" t="s">
        <v>3000</v>
      </c>
      <c r="F3434" s="109">
        <v>45974</v>
      </c>
      <c r="G3434" t="s">
        <v>415</v>
      </c>
      <c r="H3434">
        <v>6</v>
      </c>
      <c r="K3434">
        <v>388125.00000000105</v>
      </c>
      <c r="L3434" t="s">
        <v>516</v>
      </c>
      <c r="M3434" t="s">
        <v>517</v>
      </c>
      <c r="N3434">
        <v>0</v>
      </c>
    </row>
    <row r="3435" spans="1:14" ht="15" customHeight="1" x14ac:dyDescent="0.3">
      <c r="A3435" s="114">
        <v>3432</v>
      </c>
      <c r="B3435" t="s">
        <v>471</v>
      </c>
      <c r="C3435" t="s">
        <v>138</v>
      </c>
      <c r="D3435" t="s">
        <v>100</v>
      </c>
      <c r="E3435" t="s">
        <v>3000</v>
      </c>
      <c r="F3435" s="109">
        <v>45974</v>
      </c>
      <c r="G3435" t="s">
        <v>415</v>
      </c>
      <c r="H3435">
        <v>0.2</v>
      </c>
      <c r="K3435">
        <v>12937.500000000036</v>
      </c>
      <c r="L3435" t="s">
        <v>516</v>
      </c>
      <c r="M3435" t="s">
        <v>517</v>
      </c>
      <c r="N3435">
        <v>0</v>
      </c>
    </row>
    <row r="3436" spans="1:14" ht="15" customHeight="1" x14ac:dyDescent="0.3">
      <c r="A3436" s="114">
        <v>3433</v>
      </c>
      <c r="B3436" t="s">
        <v>413</v>
      </c>
      <c r="C3436" t="s">
        <v>138</v>
      </c>
      <c r="D3436" t="s">
        <v>100</v>
      </c>
      <c r="E3436" t="s">
        <v>3001</v>
      </c>
      <c r="F3436" s="109">
        <v>45974</v>
      </c>
      <c r="G3436" t="s">
        <v>415</v>
      </c>
      <c r="H3436">
        <v>6</v>
      </c>
      <c r="K3436">
        <v>371249.99999999895</v>
      </c>
      <c r="L3436" t="s">
        <v>554</v>
      </c>
      <c r="M3436" t="s">
        <v>517</v>
      </c>
      <c r="N3436">
        <v>0</v>
      </c>
    </row>
    <row r="3437" spans="1:14" ht="15" customHeight="1" x14ac:dyDescent="0.3">
      <c r="A3437" s="114">
        <v>3434</v>
      </c>
      <c r="B3437" t="s">
        <v>413</v>
      </c>
      <c r="C3437" t="s">
        <v>3002</v>
      </c>
      <c r="D3437" t="s">
        <v>157</v>
      </c>
      <c r="E3437" t="s">
        <v>3003</v>
      </c>
      <c r="F3437" s="109">
        <v>45974</v>
      </c>
      <c r="G3437" t="s">
        <v>2654</v>
      </c>
      <c r="H3437">
        <v>1</v>
      </c>
      <c r="K3437">
        <v>158400</v>
      </c>
      <c r="L3437" t="s">
        <v>509</v>
      </c>
      <c r="M3437" t="s">
        <v>505</v>
      </c>
      <c r="N3437">
        <v>1</v>
      </c>
    </row>
    <row r="3438" spans="1:14" ht="15" customHeight="1" x14ac:dyDescent="0.3">
      <c r="A3438" s="114">
        <v>3435</v>
      </c>
      <c r="B3438" t="s">
        <v>471</v>
      </c>
      <c r="C3438" t="s">
        <v>3004</v>
      </c>
      <c r="D3438" t="s">
        <v>3009</v>
      </c>
      <c r="E3438" t="s">
        <v>3010</v>
      </c>
      <c r="F3438" s="109">
        <v>45974</v>
      </c>
      <c r="G3438" t="s">
        <v>3011</v>
      </c>
      <c r="H3438">
        <v>0.2</v>
      </c>
      <c r="K3438">
        <v>126720</v>
      </c>
      <c r="L3438" t="s">
        <v>513</v>
      </c>
      <c r="M3438" t="s">
        <v>537</v>
      </c>
      <c r="N3438">
        <v>0</v>
      </c>
    </row>
    <row r="3439" spans="1:14" ht="15" customHeight="1" x14ac:dyDescent="0.3">
      <c r="A3439" s="114">
        <v>3436</v>
      </c>
      <c r="B3439" t="s">
        <v>459</v>
      </c>
      <c r="C3439" t="s">
        <v>3004</v>
      </c>
      <c r="D3439" t="s">
        <v>3009</v>
      </c>
      <c r="E3439" t="s">
        <v>3010</v>
      </c>
      <c r="F3439" s="109">
        <v>45974</v>
      </c>
      <c r="G3439" t="s">
        <v>3012</v>
      </c>
      <c r="H3439">
        <v>0.25</v>
      </c>
      <c r="K3439">
        <v>277200</v>
      </c>
      <c r="L3439" t="s">
        <v>513</v>
      </c>
      <c r="M3439" t="s">
        <v>514</v>
      </c>
      <c r="N3439">
        <v>5</v>
      </c>
    </row>
    <row r="3440" spans="1:14" ht="15" customHeight="1" x14ac:dyDescent="0.3">
      <c r="A3440" s="114">
        <v>3437</v>
      </c>
      <c r="B3440" t="s">
        <v>463</v>
      </c>
      <c r="C3440" t="s">
        <v>3004</v>
      </c>
      <c r="D3440" t="s">
        <v>3009</v>
      </c>
      <c r="E3440" t="s">
        <v>3010</v>
      </c>
      <c r="F3440" s="109">
        <v>45974</v>
      </c>
      <c r="G3440" t="s">
        <v>3012</v>
      </c>
      <c r="H3440">
        <v>0.25</v>
      </c>
      <c r="K3440">
        <v>277200</v>
      </c>
      <c r="L3440" t="s">
        <v>513</v>
      </c>
      <c r="M3440" t="s">
        <v>514</v>
      </c>
      <c r="N3440">
        <v>6</v>
      </c>
    </row>
    <row r="3441" spans="1:14" ht="15" customHeight="1" x14ac:dyDescent="0.3">
      <c r="A3441" s="114">
        <v>3438</v>
      </c>
      <c r="B3441" t="s">
        <v>535</v>
      </c>
      <c r="C3441" t="s">
        <v>3004</v>
      </c>
      <c r="D3441" t="s">
        <v>3009</v>
      </c>
      <c r="E3441" t="s">
        <v>3010</v>
      </c>
      <c r="F3441" s="109">
        <v>45973</v>
      </c>
      <c r="G3441" t="s">
        <v>3012</v>
      </c>
      <c r="H3441">
        <v>0.25</v>
      </c>
      <c r="K3441">
        <v>277200</v>
      </c>
      <c r="L3441" t="s">
        <v>513</v>
      </c>
      <c r="M3441" t="s">
        <v>514</v>
      </c>
      <c r="N3441">
        <v>6</v>
      </c>
    </row>
    <row r="3442" spans="1:14" ht="15" customHeight="1" x14ac:dyDescent="0.3">
      <c r="A3442" s="114">
        <v>3439</v>
      </c>
      <c r="B3442" t="s">
        <v>490</v>
      </c>
      <c r="C3442" t="s">
        <v>138</v>
      </c>
      <c r="D3442" t="s">
        <v>100</v>
      </c>
      <c r="E3442" t="s">
        <v>3013</v>
      </c>
      <c r="F3442" s="109">
        <v>45974</v>
      </c>
      <c r="G3442" t="s">
        <v>415</v>
      </c>
      <c r="H3442">
        <v>8</v>
      </c>
      <c r="K3442">
        <v>494999.99999999854</v>
      </c>
      <c r="L3442" t="s">
        <v>516</v>
      </c>
      <c r="M3442" t="s">
        <v>517</v>
      </c>
      <c r="N3442">
        <v>0</v>
      </c>
    </row>
    <row r="3443" spans="1:14" ht="15" customHeight="1" x14ac:dyDescent="0.3">
      <c r="A3443" s="114">
        <v>3440</v>
      </c>
      <c r="B3443" t="s">
        <v>490</v>
      </c>
      <c r="C3443" t="s">
        <v>198</v>
      </c>
      <c r="D3443" t="s">
        <v>100</v>
      </c>
      <c r="E3443" t="s">
        <v>3014</v>
      </c>
      <c r="F3443" s="109">
        <v>45974</v>
      </c>
      <c r="G3443" t="s">
        <v>828</v>
      </c>
      <c r="H3443">
        <v>54</v>
      </c>
      <c r="K3443">
        <v>111374.99999999968</v>
      </c>
      <c r="L3443" t="s">
        <v>516</v>
      </c>
      <c r="M3443" t="s">
        <v>505</v>
      </c>
      <c r="N3443">
        <v>5</v>
      </c>
    </row>
    <row r="3444" spans="1:14" ht="15" customHeight="1" x14ac:dyDescent="0.3">
      <c r="A3444" s="114">
        <v>3441</v>
      </c>
      <c r="B3444" t="s">
        <v>430</v>
      </c>
      <c r="C3444" t="s">
        <v>198</v>
      </c>
      <c r="D3444" t="s">
        <v>100</v>
      </c>
      <c r="E3444" t="s">
        <v>3015</v>
      </c>
      <c r="F3444" s="109">
        <v>45974</v>
      </c>
      <c r="G3444" t="s">
        <v>827</v>
      </c>
      <c r="H3444">
        <v>48</v>
      </c>
      <c r="K3444">
        <v>93000.000000000102</v>
      </c>
      <c r="L3444" t="s">
        <v>507</v>
      </c>
      <c r="M3444" t="s">
        <v>505</v>
      </c>
      <c r="N3444">
        <v>3</v>
      </c>
    </row>
    <row r="3445" spans="1:14" ht="15" customHeight="1" x14ac:dyDescent="0.3">
      <c r="A3445" s="114">
        <v>3442</v>
      </c>
      <c r="B3445" t="s">
        <v>430</v>
      </c>
      <c r="C3445" t="s">
        <v>198</v>
      </c>
      <c r="D3445" t="s">
        <v>100</v>
      </c>
      <c r="E3445" t="s">
        <v>3015</v>
      </c>
      <c r="F3445" s="109">
        <v>45974</v>
      </c>
      <c r="G3445" t="s">
        <v>828</v>
      </c>
      <c r="H3445">
        <v>8</v>
      </c>
      <c r="K3445">
        <v>15500.000000000016</v>
      </c>
      <c r="L3445" t="s">
        <v>507</v>
      </c>
      <c r="M3445" t="s">
        <v>3030</v>
      </c>
      <c r="N3445">
        <v>1</v>
      </c>
    </row>
    <row r="3446" spans="1:14" ht="15" customHeight="1" x14ac:dyDescent="0.3">
      <c r="A3446" s="114">
        <v>3443</v>
      </c>
      <c r="B3446" t="s">
        <v>430</v>
      </c>
      <c r="C3446" t="s">
        <v>138</v>
      </c>
      <c r="D3446" t="s">
        <v>100</v>
      </c>
      <c r="E3446" t="s">
        <v>3016</v>
      </c>
      <c r="F3446" s="109">
        <v>45974</v>
      </c>
      <c r="G3446" t="s">
        <v>415</v>
      </c>
      <c r="H3446">
        <v>6</v>
      </c>
      <c r="K3446">
        <v>348750.00000000035</v>
      </c>
      <c r="L3446" t="s">
        <v>554</v>
      </c>
      <c r="M3446" t="s">
        <v>517</v>
      </c>
      <c r="N3446">
        <v>0</v>
      </c>
    </row>
    <row r="3447" spans="1:14" ht="15" customHeight="1" x14ac:dyDescent="0.3">
      <c r="A3447" s="114">
        <v>3444</v>
      </c>
      <c r="B3447" t="s">
        <v>474</v>
      </c>
      <c r="C3447" t="s">
        <v>164</v>
      </c>
      <c r="D3447" t="s">
        <v>100</v>
      </c>
      <c r="E3447" t="s">
        <v>3017</v>
      </c>
      <c r="F3447" s="109">
        <v>45975</v>
      </c>
      <c r="G3447" t="s">
        <v>415</v>
      </c>
      <c r="H3447">
        <v>0.3</v>
      </c>
      <c r="K3447">
        <v>157500.00000000029</v>
      </c>
      <c r="L3447" t="s">
        <v>576</v>
      </c>
      <c r="M3447" t="s">
        <v>531</v>
      </c>
      <c r="N3447">
        <v>0</v>
      </c>
    </row>
    <row r="3448" spans="1:14" ht="15" customHeight="1" x14ac:dyDescent="0.3">
      <c r="A3448" s="114">
        <v>3445</v>
      </c>
      <c r="B3448" t="s">
        <v>463</v>
      </c>
      <c r="C3448" t="s">
        <v>127</v>
      </c>
      <c r="D3448" t="s">
        <v>102</v>
      </c>
      <c r="E3448" t="s">
        <v>3018</v>
      </c>
      <c r="F3448" s="109">
        <v>45975</v>
      </c>
      <c r="G3448" t="s">
        <v>415</v>
      </c>
      <c r="H3448">
        <v>7</v>
      </c>
      <c r="K3448">
        <v>293124.99999999889</v>
      </c>
      <c r="L3448" t="s">
        <v>526</v>
      </c>
      <c r="M3448" t="s">
        <v>1677</v>
      </c>
      <c r="N3448">
        <v>0</v>
      </c>
    </row>
    <row r="3449" spans="1:14" ht="15" customHeight="1" x14ac:dyDescent="0.3">
      <c r="A3449" s="114">
        <v>3446</v>
      </c>
      <c r="B3449" t="s">
        <v>463</v>
      </c>
      <c r="C3449" t="s">
        <v>3004</v>
      </c>
      <c r="D3449" t="s">
        <v>3009</v>
      </c>
      <c r="E3449" t="s">
        <v>3010</v>
      </c>
      <c r="F3449" s="109">
        <v>45975</v>
      </c>
      <c r="G3449" t="s">
        <v>3011</v>
      </c>
      <c r="H3449">
        <v>0.2</v>
      </c>
      <c r="K3449">
        <v>133999.99999999948</v>
      </c>
      <c r="L3449" t="s">
        <v>513</v>
      </c>
      <c r="M3449" t="s">
        <v>537</v>
      </c>
      <c r="N3449">
        <v>0</v>
      </c>
    </row>
    <row r="3450" spans="1:14" ht="15" customHeight="1" x14ac:dyDescent="0.3">
      <c r="A3450" s="114">
        <v>3447</v>
      </c>
      <c r="B3450" t="s">
        <v>430</v>
      </c>
      <c r="C3450" t="s">
        <v>502</v>
      </c>
      <c r="D3450" t="s">
        <v>100</v>
      </c>
      <c r="E3450" t="s">
        <v>3019</v>
      </c>
      <c r="F3450" s="109">
        <v>45975</v>
      </c>
      <c r="G3450" t="s">
        <v>426</v>
      </c>
      <c r="H3450">
        <v>1</v>
      </c>
      <c r="K3450">
        <v>38750.000000000036</v>
      </c>
      <c r="L3450" t="s">
        <v>507</v>
      </c>
      <c r="M3450" t="s">
        <v>505</v>
      </c>
      <c r="N3450">
        <v>0</v>
      </c>
    </row>
    <row r="3451" spans="1:14" ht="15" customHeight="1" x14ac:dyDescent="0.3">
      <c r="A3451" s="114">
        <v>3448</v>
      </c>
      <c r="B3451" t="s">
        <v>430</v>
      </c>
      <c r="C3451" t="s">
        <v>198</v>
      </c>
      <c r="D3451" t="s">
        <v>100</v>
      </c>
      <c r="E3451" t="s">
        <v>3020</v>
      </c>
      <c r="F3451" s="109">
        <v>45975</v>
      </c>
      <c r="G3451" t="s">
        <v>827</v>
      </c>
      <c r="H3451">
        <v>51</v>
      </c>
      <c r="K3451">
        <v>98812.500000000102</v>
      </c>
      <c r="L3451" t="s">
        <v>507</v>
      </c>
      <c r="M3451" t="s">
        <v>505</v>
      </c>
      <c r="N3451">
        <v>4</v>
      </c>
    </row>
    <row r="3452" spans="1:14" ht="15" customHeight="1" x14ac:dyDescent="0.3">
      <c r="A3452" s="114">
        <v>3449</v>
      </c>
      <c r="B3452" t="s">
        <v>430</v>
      </c>
      <c r="C3452" t="s">
        <v>138</v>
      </c>
      <c r="D3452" t="s">
        <v>100</v>
      </c>
      <c r="E3452" t="s">
        <v>3021</v>
      </c>
      <c r="F3452" s="109">
        <v>45975</v>
      </c>
      <c r="G3452" t="s">
        <v>415</v>
      </c>
      <c r="H3452">
        <v>6</v>
      </c>
      <c r="K3452">
        <v>348750.00000000035</v>
      </c>
      <c r="L3452" t="s">
        <v>554</v>
      </c>
      <c r="M3452" t="s">
        <v>517</v>
      </c>
      <c r="N3452">
        <v>0</v>
      </c>
    </row>
    <row r="3453" spans="1:14" ht="15" customHeight="1" x14ac:dyDescent="0.3">
      <c r="A3453" s="114">
        <v>3450</v>
      </c>
      <c r="B3453" t="s">
        <v>497</v>
      </c>
      <c r="C3453" t="s">
        <v>138</v>
      </c>
      <c r="D3453" t="s">
        <v>100</v>
      </c>
      <c r="E3453" t="s">
        <v>3022</v>
      </c>
      <c r="F3453" s="109">
        <v>45975</v>
      </c>
      <c r="G3453" t="s">
        <v>415</v>
      </c>
      <c r="H3453">
        <v>6</v>
      </c>
      <c r="K3453">
        <v>388125.00000000105</v>
      </c>
      <c r="L3453" t="s">
        <v>516</v>
      </c>
      <c r="M3453" t="s">
        <v>517</v>
      </c>
      <c r="N3453">
        <v>1</v>
      </c>
    </row>
    <row r="3454" spans="1:14" ht="15" customHeight="1" x14ac:dyDescent="0.3">
      <c r="A3454" s="114">
        <v>3451</v>
      </c>
      <c r="B3454" t="s">
        <v>501</v>
      </c>
      <c r="C3454" t="s">
        <v>138</v>
      </c>
      <c r="D3454" t="s">
        <v>100</v>
      </c>
      <c r="E3454" t="s">
        <v>3023</v>
      </c>
      <c r="F3454" s="109">
        <v>45975</v>
      </c>
      <c r="G3454" t="s">
        <v>415</v>
      </c>
      <c r="H3454">
        <v>0.5</v>
      </c>
      <c r="K3454">
        <v>29999.999999999971</v>
      </c>
      <c r="L3454" t="s">
        <v>543</v>
      </c>
      <c r="M3454" t="s">
        <v>517</v>
      </c>
      <c r="N3454">
        <v>0</v>
      </c>
    </row>
    <row r="3455" spans="1:14" ht="15" customHeight="1" x14ac:dyDescent="0.3">
      <c r="A3455" s="114">
        <v>3452</v>
      </c>
      <c r="B3455" t="s">
        <v>501</v>
      </c>
      <c r="C3455" t="s">
        <v>128</v>
      </c>
      <c r="D3455" t="s">
        <v>102</v>
      </c>
      <c r="E3455" t="s">
        <v>3024</v>
      </c>
      <c r="F3455" s="109">
        <v>45975</v>
      </c>
      <c r="G3455" t="s">
        <v>415</v>
      </c>
      <c r="H3455">
        <v>8</v>
      </c>
      <c r="K3455">
        <v>319999.99999999971</v>
      </c>
      <c r="L3455" t="s">
        <v>526</v>
      </c>
      <c r="M3455" t="s">
        <v>1474</v>
      </c>
      <c r="N3455">
        <v>0</v>
      </c>
    </row>
    <row r="3456" spans="1:14" ht="15" customHeight="1" x14ac:dyDescent="0.3">
      <c r="A3456" s="114">
        <v>3453</v>
      </c>
      <c r="B3456" t="s">
        <v>499</v>
      </c>
      <c r="C3456" t="s">
        <v>502</v>
      </c>
      <c r="D3456" t="s">
        <v>100</v>
      </c>
      <c r="E3456" t="s">
        <v>3025</v>
      </c>
      <c r="F3456" s="109">
        <v>45975</v>
      </c>
      <c r="G3456" t="s">
        <v>426</v>
      </c>
      <c r="H3456">
        <v>2</v>
      </c>
      <c r="K3456">
        <v>79999.999999999927</v>
      </c>
      <c r="L3456" t="s">
        <v>507</v>
      </c>
      <c r="M3456" t="s">
        <v>505</v>
      </c>
      <c r="N3456">
        <v>1</v>
      </c>
    </row>
    <row r="3457" spans="1:14" ht="15" customHeight="1" x14ac:dyDescent="0.3">
      <c r="A3457" s="114">
        <v>3454</v>
      </c>
      <c r="B3457" t="s">
        <v>499</v>
      </c>
      <c r="C3457" t="s">
        <v>198</v>
      </c>
      <c r="D3457" t="s">
        <v>100</v>
      </c>
      <c r="E3457" t="s">
        <v>3026</v>
      </c>
      <c r="F3457" s="109">
        <v>45975</v>
      </c>
      <c r="G3457" t="s">
        <v>828</v>
      </c>
      <c r="H3457">
        <v>32</v>
      </c>
      <c r="K3457">
        <v>63999.999999999935</v>
      </c>
      <c r="L3457" t="s">
        <v>680</v>
      </c>
      <c r="M3457" t="s">
        <v>698</v>
      </c>
      <c r="N3457">
        <v>1</v>
      </c>
    </row>
    <row r="3458" spans="1:14" ht="15" customHeight="1" x14ac:dyDescent="0.3">
      <c r="A3458" s="114">
        <v>3455</v>
      </c>
      <c r="B3458" t="s">
        <v>499</v>
      </c>
      <c r="C3458" t="s">
        <v>502</v>
      </c>
      <c r="D3458" t="s">
        <v>100</v>
      </c>
      <c r="E3458" t="s">
        <v>3025</v>
      </c>
      <c r="F3458" s="109">
        <v>45975</v>
      </c>
      <c r="G3458" t="s">
        <v>426</v>
      </c>
      <c r="H3458">
        <v>2</v>
      </c>
      <c r="K3458">
        <v>79999.999999999927</v>
      </c>
      <c r="L3458" t="s">
        <v>516</v>
      </c>
      <c r="M3458" t="s">
        <v>517</v>
      </c>
      <c r="N3458">
        <v>0</v>
      </c>
    </row>
    <row r="3459" spans="1:14" ht="15" customHeight="1" x14ac:dyDescent="0.3">
      <c r="A3459" s="114">
        <v>3456</v>
      </c>
      <c r="B3459" t="s">
        <v>499</v>
      </c>
      <c r="C3459" t="s">
        <v>138</v>
      </c>
      <c r="D3459" t="s">
        <v>100</v>
      </c>
      <c r="E3459" t="s">
        <v>3027</v>
      </c>
      <c r="F3459" s="109">
        <v>45975</v>
      </c>
      <c r="G3459" t="s">
        <v>415</v>
      </c>
      <c r="H3459">
        <v>4</v>
      </c>
      <c r="K3459">
        <v>239999.99999999977</v>
      </c>
      <c r="L3459" t="s">
        <v>516</v>
      </c>
      <c r="M3459" t="s">
        <v>517</v>
      </c>
      <c r="N3459">
        <v>0</v>
      </c>
    </row>
    <row r="3460" spans="1:14" ht="15" customHeight="1" x14ac:dyDescent="0.3">
      <c r="A3460" s="114">
        <v>3457</v>
      </c>
      <c r="B3460" t="s">
        <v>459</v>
      </c>
      <c r="C3460" t="s">
        <v>25</v>
      </c>
      <c r="D3460" t="s">
        <v>26</v>
      </c>
      <c r="E3460" t="s">
        <v>3028</v>
      </c>
      <c r="F3460" s="109">
        <v>45975</v>
      </c>
      <c r="G3460" t="s">
        <v>2561</v>
      </c>
      <c r="H3460">
        <v>0.1</v>
      </c>
      <c r="K3460">
        <v>382500.00000000146</v>
      </c>
      <c r="L3460" t="s">
        <v>509</v>
      </c>
      <c r="M3460" t="s">
        <v>505</v>
      </c>
      <c r="N3460">
        <v>0</v>
      </c>
    </row>
    <row r="3461" spans="1:14" ht="15" customHeight="1" x14ac:dyDescent="0.3">
      <c r="A3461" s="114">
        <v>3458</v>
      </c>
      <c r="B3461" t="s">
        <v>459</v>
      </c>
      <c r="C3461" t="s">
        <v>138</v>
      </c>
      <c r="D3461" t="s">
        <v>100</v>
      </c>
      <c r="E3461" t="s">
        <v>3029</v>
      </c>
      <c r="F3461" s="109">
        <v>45975</v>
      </c>
      <c r="G3461" t="s">
        <v>415</v>
      </c>
      <c r="H3461">
        <v>1</v>
      </c>
      <c r="K3461">
        <v>63750.00000000024</v>
      </c>
      <c r="L3461" t="s">
        <v>509</v>
      </c>
      <c r="M3461" t="s">
        <v>505</v>
      </c>
      <c r="N3461">
        <v>1</v>
      </c>
    </row>
    <row r="3462" spans="1:14" ht="15" customHeight="1" x14ac:dyDescent="0.3">
      <c r="A3462" s="114">
        <v>3459</v>
      </c>
      <c r="B3462" t="s">
        <v>413</v>
      </c>
      <c r="C3462" t="s">
        <v>25</v>
      </c>
      <c r="D3462" t="s">
        <v>26</v>
      </c>
      <c r="E3462" t="s">
        <v>3031</v>
      </c>
      <c r="F3462" s="109">
        <v>45975</v>
      </c>
      <c r="G3462" t="s">
        <v>2561</v>
      </c>
      <c r="H3462">
        <v>1</v>
      </c>
      <c r="K3462">
        <v>3712499.9999999893</v>
      </c>
      <c r="L3462" t="s">
        <v>509</v>
      </c>
      <c r="M3462" t="s">
        <v>1677</v>
      </c>
      <c r="N3462">
        <v>1</v>
      </c>
    </row>
    <row r="3463" spans="1:14" ht="15" customHeight="1" x14ac:dyDescent="0.3">
      <c r="A3463" s="114">
        <v>3460</v>
      </c>
      <c r="B3463" t="s">
        <v>413</v>
      </c>
      <c r="C3463" t="s">
        <v>25</v>
      </c>
      <c r="D3463" t="s">
        <v>26</v>
      </c>
      <c r="E3463" t="s">
        <v>3031</v>
      </c>
      <c r="F3463" s="109">
        <v>45975</v>
      </c>
      <c r="G3463" t="s">
        <v>2562</v>
      </c>
      <c r="H3463">
        <v>1</v>
      </c>
      <c r="K3463">
        <v>3712499.9999999893</v>
      </c>
      <c r="L3463" t="s">
        <v>509</v>
      </c>
      <c r="M3463" t="s">
        <v>1677</v>
      </c>
      <c r="N3463">
        <v>1</v>
      </c>
    </row>
    <row r="3464" spans="1:14" ht="15" customHeight="1" x14ac:dyDescent="0.3">
      <c r="A3464" s="114">
        <v>3461</v>
      </c>
      <c r="B3464" t="s">
        <v>413</v>
      </c>
      <c r="C3464" t="s">
        <v>25</v>
      </c>
      <c r="D3464" t="s">
        <v>26</v>
      </c>
      <c r="E3464" t="s">
        <v>3032</v>
      </c>
      <c r="F3464" s="109">
        <v>45975</v>
      </c>
      <c r="G3464" t="s">
        <v>2563</v>
      </c>
      <c r="H3464">
        <v>0.6</v>
      </c>
      <c r="K3464">
        <v>2227499.9999999935</v>
      </c>
      <c r="L3464" t="s">
        <v>509</v>
      </c>
      <c r="M3464" t="s">
        <v>1677</v>
      </c>
      <c r="N3464">
        <v>1</v>
      </c>
    </row>
    <row r="3465" spans="1:14" ht="15" customHeight="1" x14ac:dyDescent="0.3">
      <c r="A3465" s="114">
        <v>3462</v>
      </c>
      <c r="B3465" t="s">
        <v>444</v>
      </c>
      <c r="C3465" t="s">
        <v>138</v>
      </c>
      <c r="D3465" t="s">
        <v>100</v>
      </c>
      <c r="E3465" t="s">
        <v>3033</v>
      </c>
      <c r="F3465" s="109">
        <v>45975</v>
      </c>
      <c r="G3465" t="s">
        <v>415</v>
      </c>
      <c r="H3465">
        <v>6</v>
      </c>
      <c r="K3465">
        <v>388125.00000000105</v>
      </c>
      <c r="L3465" t="s">
        <v>554</v>
      </c>
      <c r="M3465" t="s">
        <v>517</v>
      </c>
      <c r="N3465">
        <v>0</v>
      </c>
    </row>
    <row r="3466" spans="1:14" ht="15" customHeight="1" x14ac:dyDescent="0.3">
      <c r="A3466" s="114">
        <v>3463</v>
      </c>
      <c r="B3466" t="s">
        <v>444</v>
      </c>
      <c r="C3466" t="s">
        <v>502</v>
      </c>
      <c r="D3466" t="s">
        <v>100</v>
      </c>
      <c r="E3466" t="s">
        <v>3034</v>
      </c>
      <c r="F3466" s="109">
        <v>45975</v>
      </c>
      <c r="G3466" t="s">
        <v>426</v>
      </c>
      <c r="H3466">
        <v>1</v>
      </c>
      <c r="K3466">
        <v>43125.000000000116</v>
      </c>
      <c r="L3466" t="s">
        <v>554</v>
      </c>
      <c r="M3466" t="s">
        <v>517</v>
      </c>
      <c r="N3466">
        <v>0</v>
      </c>
    </row>
    <row r="3467" spans="1:14" ht="15" customHeight="1" x14ac:dyDescent="0.3">
      <c r="A3467" s="114">
        <v>3464</v>
      </c>
      <c r="B3467" t="s">
        <v>444</v>
      </c>
      <c r="C3467" t="s">
        <v>198</v>
      </c>
      <c r="D3467" t="s">
        <v>100</v>
      </c>
      <c r="E3467" t="s">
        <v>3035</v>
      </c>
      <c r="F3467" s="109">
        <v>45975</v>
      </c>
      <c r="G3467" t="s">
        <v>827</v>
      </c>
      <c r="H3467">
        <v>75</v>
      </c>
      <c r="K3467">
        <v>161718.75000000044</v>
      </c>
      <c r="L3467" t="s">
        <v>507</v>
      </c>
      <c r="M3467" t="s">
        <v>505</v>
      </c>
      <c r="N3467">
        <v>3</v>
      </c>
    </row>
    <row r="3468" spans="1:14" ht="15" customHeight="1" x14ac:dyDescent="0.3">
      <c r="A3468" s="114">
        <v>3465</v>
      </c>
      <c r="B3468" t="s">
        <v>471</v>
      </c>
      <c r="C3468" t="s">
        <v>138</v>
      </c>
      <c r="D3468" t="s">
        <v>100</v>
      </c>
      <c r="E3468" t="s">
        <v>3036</v>
      </c>
      <c r="F3468" s="109">
        <v>45975</v>
      </c>
      <c r="G3468" t="s">
        <v>415</v>
      </c>
      <c r="H3468">
        <v>6</v>
      </c>
      <c r="K3468">
        <v>388125.00000000105</v>
      </c>
      <c r="L3468" t="s">
        <v>516</v>
      </c>
      <c r="M3468" t="s">
        <v>517</v>
      </c>
      <c r="N3468">
        <v>0</v>
      </c>
    </row>
    <row r="3469" spans="1:14" ht="15" customHeight="1" x14ac:dyDescent="0.3">
      <c r="A3469" s="114">
        <v>3466</v>
      </c>
      <c r="B3469" t="s">
        <v>471</v>
      </c>
      <c r="C3469" t="s">
        <v>138</v>
      </c>
      <c r="D3469" t="s">
        <v>100</v>
      </c>
      <c r="E3469" t="s">
        <v>3036</v>
      </c>
      <c r="F3469" s="109">
        <v>45975</v>
      </c>
      <c r="G3469" t="s">
        <v>415</v>
      </c>
      <c r="H3469">
        <v>0.1</v>
      </c>
      <c r="K3469">
        <v>6468.7500000000182</v>
      </c>
      <c r="L3469" t="s">
        <v>513</v>
      </c>
      <c r="M3469" t="s">
        <v>537</v>
      </c>
      <c r="N3469">
        <v>1</v>
      </c>
    </row>
    <row r="3470" spans="1:14" ht="15" customHeight="1" x14ac:dyDescent="0.3">
      <c r="A3470" s="114">
        <v>3467</v>
      </c>
      <c r="B3470" t="s">
        <v>471</v>
      </c>
      <c r="C3470" t="s">
        <v>128</v>
      </c>
      <c r="D3470" t="s">
        <v>102</v>
      </c>
      <c r="E3470" t="s">
        <v>3037</v>
      </c>
      <c r="F3470" s="109">
        <v>45975</v>
      </c>
      <c r="G3470" t="s">
        <v>415</v>
      </c>
      <c r="H3470">
        <v>3</v>
      </c>
      <c r="K3470">
        <v>129375.00000000036</v>
      </c>
      <c r="L3470" t="s">
        <v>526</v>
      </c>
      <c r="M3470" t="s">
        <v>1677</v>
      </c>
      <c r="N3470">
        <v>0</v>
      </c>
    </row>
    <row r="3471" spans="1:14" ht="15" customHeight="1" x14ac:dyDescent="0.3">
      <c r="A3471" s="114">
        <v>3468</v>
      </c>
      <c r="B3471" t="s">
        <v>490</v>
      </c>
      <c r="C3471" t="s">
        <v>138</v>
      </c>
      <c r="D3471" t="s">
        <v>100</v>
      </c>
      <c r="E3471" t="s">
        <v>3038</v>
      </c>
      <c r="F3471" s="109">
        <v>45975</v>
      </c>
      <c r="G3471" t="s">
        <v>415</v>
      </c>
      <c r="H3471">
        <v>6</v>
      </c>
      <c r="K3471">
        <v>371249.99999999895</v>
      </c>
      <c r="L3471" t="s">
        <v>516</v>
      </c>
      <c r="M3471" t="s">
        <v>517</v>
      </c>
      <c r="N3471">
        <v>0</v>
      </c>
    </row>
    <row r="3472" spans="1:14" ht="15" customHeight="1" x14ac:dyDescent="0.3">
      <c r="A3472" s="114">
        <v>3469</v>
      </c>
      <c r="B3472" t="s">
        <v>490</v>
      </c>
      <c r="C3472" t="s">
        <v>198</v>
      </c>
      <c r="D3472" t="s">
        <v>100</v>
      </c>
      <c r="E3472" t="s">
        <v>3039</v>
      </c>
      <c r="F3472" s="109">
        <v>45975</v>
      </c>
      <c r="G3472" t="s">
        <v>828</v>
      </c>
      <c r="H3472">
        <v>62</v>
      </c>
      <c r="K3472">
        <v>127874.99999999964</v>
      </c>
      <c r="L3472" t="s">
        <v>516</v>
      </c>
      <c r="M3472" t="s">
        <v>698</v>
      </c>
      <c r="N3472">
        <v>6</v>
      </c>
    </row>
    <row r="3473" spans="1:14" ht="15" customHeight="1" x14ac:dyDescent="0.3">
      <c r="A3473" s="114">
        <v>3470</v>
      </c>
      <c r="B3473" t="s">
        <v>490</v>
      </c>
      <c r="C3473" t="s">
        <v>84</v>
      </c>
      <c r="D3473" t="s">
        <v>79</v>
      </c>
      <c r="E3473" t="s">
        <v>3040</v>
      </c>
      <c r="F3473" s="109">
        <v>45976</v>
      </c>
      <c r="G3473" t="s">
        <v>443</v>
      </c>
      <c r="H3473">
        <v>6</v>
      </c>
      <c r="K3473">
        <v>28874.999999999916</v>
      </c>
      <c r="L3473" t="s">
        <v>516</v>
      </c>
      <c r="M3473" t="s">
        <v>517</v>
      </c>
      <c r="N3473">
        <v>0</v>
      </c>
    </row>
    <row r="3474" spans="1:14" ht="15" customHeight="1" x14ac:dyDescent="0.3">
      <c r="A3474" s="114">
        <v>3471</v>
      </c>
      <c r="B3474" t="s">
        <v>490</v>
      </c>
      <c r="C3474" t="s">
        <v>138</v>
      </c>
      <c r="D3474" t="s">
        <v>100</v>
      </c>
      <c r="E3474" t="s">
        <v>3041</v>
      </c>
      <c r="F3474" s="109">
        <v>45976</v>
      </c>
      <c r="G3474" t="s">
        <v>415</v>
      </c>
      <c r="H3474">
        <v>6</v>
      </c>
      <c r="K3474">
        <v>371249.99999999895</v>
      </c>
      <c r="L3474" t="s">
        <v>516</v>
      </c>
      <c r="M3474" t="s">
        <v>517</v>
      </c>
      <c r="N3474">
        <v>0</v>
      </c>
    </row>
    <row r="3475" spans="1:14" ht="15" customHeight="1" x14ac:dyDescent="0.3">
      <c r="A3475" s="114">
        <v>3472</v>
      </c>
      <c r="B3475" t="s">
        <v>490</v>
      </c>
      <c r="C3475" t="s">
        <v>198</v>
      </c>
      <c r="D3475" t="s">
        <v>100</v>
      </c>
      <c r="E3475" t="s">
        <v>3042</v>
      </c>
      <c r="F3475" s="109">
        <v>45976</v>
      </c>
      <c r="G3475" t="s">
        <v>828</v>
      </c>
      <c r="H3475">
        <v>29</v>
      </c>
      <c r="K3475">
        <v>59812.499999999825</v>
      </c>
      <c r="L3475" t="s">
        <v>516</v>
      </c>
      <c r="M3475" t="s">
        <v>698</v>
      </c>
      <c r="N3475">
        <v>3</v>
      </c>
    </row>
    <row r="3476" spans="1:14" ht="15" customHeight="1" x14ac:dyDescent="0.3">
      <c r="A3476" s="114">
        <v>3473</v>
      </c>
      <c r="B3476" t="s">
        <v>444</v>
      </c>
      <c r="C3476" t="s">
        <v>502</v>
      </c>
      <c r="D3476" t="s">
        <v>100</v>
      </c>
      <c r="E3476" t="s">
        <v>3043</v>
      </c>
      <c r="F3476" s="109">
        <v>45976</v>
      </c>
      <c r="G3476" t="s">
        <v>426</v>
      </c>
      <c r="H3476">
        <v>2</v>
      </c>
      <c r="K3476">
        <v>86250.000000000233</v>
      </c>
      <c r="L3476" t="s">
        <v>554</v>
      </c>
      <c r="M3476" t="s">
        <v>517</v>
      </c>
      <c r="N3476">
        <v>0</v>
      </c>
    </row>
    <row r="3477" spans="1:14" ht="15" customHeight="1" x14ac:dyDescent="0.3">
      <c r="A3477" s="114">
        <v>3474</v>
      </c>
      <c r="B3477" t="s">
        <v>444</v>
      </c>
      <c r="C3477" t="s">
        <v>198</v>
      </c>
      <c r="D3477" t="s">
        <v>100</v>
      </c>
      <c r="E3477" t="s">
        <v>3044</v>
      </c>
      <c r="F3477" s="109">
        <v>45976</v>
      </c>
      <c r="G3477" t="s">
        <v>827</v>
      </c>
      <c r="H3477">
        <v>76</v>
      </c>
      <c r="K3477">
        <v>163875.00000000047</v>
      </c>
      <c r="L3477" t="s">
        <v>507</v>
      </c>
      <c r="M3477" t="s">
        <v>505</v>
      </c>
      <c r="N3477">
        <v>3</v>
      </c>
    </row>
    <row r="3478" spans="1:14" ht="15" customHeight="1" x14ac:dyDescent="0.3">
      <c r="A3478" s="114">
        <v>3475</v>
      </c>
      <c r="B3478" t="s">
        <v>471</v>
      </c>
      <c r="C3478" t="s">
        <v>55</v>
      </c>
      <c r="D3478" t="s">
        <v>53</v>
      </c>
      <c r="E3478" t="s">
        <v>3045</v>
      </c>
      <c r="F3478" s="109">
        <v>45976</v>
      </c>
      <c r="G3478" t="s">
        <v>414</v>
      </c>
      <c r="H3478">
        <v>4</v>
      </c>
      <c r="K3478">
        <v>172500.00000000047</v>
      </c>
      <c r="L3478" t="s">
        <v>509</v>
      </c>
      <c r="M3478" t="s">
        <v>1677</v>
      </c>
      <c r="N3478">
        <v>1</v>
      </c>
    </row>
    <row r="3479" spans="1:14" ht="15" customHeight="1" x14ac:dyDescent="0.3">
      <c r="A3479" s="114">
        <v>3476</v>
      </c>
      <c r="B3479" t="s">
        <v>471</v>
      </c>
      <c r="C3479" t="s">
        <v>55</v>
      </c>
      <c r="D3479" t="s">
        <v>53</v>
      </c>
      <c r="E3479" t="s">
        <v>3045</v>
      </c>
      <c r="F3479" s="109">
        <v>45976</v>
      </c>
      <c r="G3479" t="s">
        <v>414</v>
      </c>
      <c r="H3479">
        <v>2</v>
      </c>
      <c r="K3479">
        <v>86250.000000000233</v>
      </c>
      <c r="L3479" t="s">
        <v>509</v>
      </c>
      <c r="M3479" t="s">
        <v>1677</v>
      </c>
      <c r="N3479">
        <v>0</v>
      </c>
    </row>
    <row r="3480" spans="1:14" ht="15" customHeight="1" x14ac:dyDescent="0.3">
      <c r="A3480" s="114">
        <v>3477</v>
      </c>
      <c r="B3480" t="s">
        <v>471</v>
      </c>
      <c r="C3480" t="s">
        <v>138</v>
      </c>
      <c r="D3480" t="s">
        <v>100</v>
      </c>
      <c r="E3480" t="s">
        <v>3046</v>
      </c>
      <c r="F3480" s="109">
        <v>45976</v>
      </c>
      <c r="G3480" t="s">
        <v>415</v>
      </c>
      <c r="H3480">
        <v>1.5</v>
      </c>
      <c r="K3480">
        <v>97031.250000000262</v>
      </c>
      <c r="L3480" t="s">
        <v>516</v>
      </c>
      <c r="M3480" t="s">
        <v>517</v>
      </c>
      <c r="N3480">
        <v>1</v>
      </c>
    </row>
    <row r="3481" spans="1:14" ht="15" customHeight="1" x14ac:dyDescent="0.3">
      <c r="A3481" s="114">
        <v>3478</v>
      </c>
      <c r="B3481" t="s">
        <v>471</v>
      </c>
      <c r="C3481" t="s">
        <v>502</v>
      </c>
      <c r="D3481" t="s">
        <v>100</v>
      </c>
      <c r="E3481" t="s">
        <v>3047</v>
      </c>
      <c r="F3481" s="109">
        <v>45976</v>
      </c>
      <c r="G3481" t="s">
        <v>426</v>
      </c>
      <c r="H3481">
        <v>1</v>
      </c>
      <c r="K3481">
        <v>43125.000000000116</v>
      </c>
      <c r="L3481" t="s">
        <v>516</v>
      </c>
      <c r="M3481" t="s">
        <v>517</v>
      </c>
      <c r="N3481">
        <v>0</v>
      </c>
    </row>
    <row r="3482" spans="1:14" ht="15" customHeight="1" x14ac:dyDescent="0.3">
      <c r="A3482" s="114">
        <v>3479</v>
      </c>
      <c r="B3482" t="s">
        <v>499</v>
      </c>
      <c r="C3482" t="s">
        <v>138</v>
      </c>
      <c r="D3482" t="s">
        <v>100</v>
      </c>
      <c r="E3482" t="s">
        <v>3048</v>
      </c>
      <c r="F3482" s="109">
        <v>45976</v>
      </c>
      <c r="G3482" t="s">
        <v>415</v>
      </c>
      <c r="H3482">
        <v>4</v>
      </c>
      <c r="K3482">
        <v>239999.99999999977</v>
      </c>
      <c r="L3482" t="s">
        <v>507</v>
      </c>
      <c r="M3482" t="s">
        <v>505</v>
      </c>
      <c r="N3482">
        <v>1</v>
      </c>
    </row>
    <row r="3483" spans="1:14" ht="15" customHeight="1" x14ac:dyDescent="0.3">
      <c r="A3483" s="114">
        <v>3480</v>
      </c>
      <c r="B3483" t="s">
        <v>499</v>
      </c>
      <c r="C3483" t="s">
        <v>198</v>
      </c>
      <c r="D3483" t="s">
        <v>100</v>
      </c>
      <c r="E3483" t="s">
        <v>3049</v>
      </c>
      <c r="F3483" s="109">
        <v>45976</v>
      </c>
      <c r="G3483" t="s">
        <v>828</v>
      </c>
      <c r="H3483">
        <v>32</v>
      </c>
      <c r="K3483">
        <v>63999.999999999935</v>
      </c>
      <c r="L3483" t="s">
        <v>680</v>
      </c>
      <c r="M3483" t="s">
        <v>698</v>
      </c>
      <c r="N3483">
        <v>1</v>
      </c>
    </row>
    <row r="3484" spans="1:14" ht="15" customHeight="1" x14ac:dyDescent="0.3">
      <c r="A3484" s="114">
        <v>3481</v>
      </c>
      <c r="B3484" t="s">
        <v>499</v>
      </c>
      <c r="C3484" t="s">
        <v>138</v>
      </c>
      <c r="D3484" t="s">
        <v>100</v>
      </c>
      <c r="E3484" t="s">
        <v>3048</v>
      </c>
      <c r="F3484" s="109">
        <v>45976</v>
      </c>
      <c r="G3484" t="s">
        <v>415</v>
      </c>
      <c r="H3484">
        <v>5</v>
      </c>
      <c r="K3484">
        <v>299999.99999999971</v>
      </c>
      <c r="L3484" t="s">
        <v>516</v>
      </c>
      <c r="M3484" t="s">
        <v>517</v>
      </c>
      <c r="N3484">
        <v>0.1</v>
      </c>
    </row>
    <row r="3485" spans="1:14" ht="15" customHeight="1" x14ac:dyDescent="0.3">
      <c r="A3485" s="114">
        <v>3482</v>
      </c>
      <c r="B3485" t="s">
        <v>499</v>
      </c>
      <c r="C3485" t="s">
        <v>198</v>
      </c>
      <c r="D3485" t="s">
        <v>100</v>
      </c>
      <c r="E3485" t="s">
        <v>3050</v>
      </c>
      <c r="F3485" s="109">
        <v>45977</v>
      </c>
      <c r="G3485" t="s">
        <v>434</v>
      </c>
      <c r="H3485">
        <v>31</v>
      </c>
      <c r="K3485">
        <v>413333.33333333291</v>
      </c>
      <c r="L3485" t="s">
        <v>680</v>
      </c>
      <c r="M3485" t="s">
        <v>698</v>
      </c>
      <c r="N3485">
        <v>2</v>
      </c>
    </row>
    <row r="3486" spans="1:14" ht="15" customHeight="1" x14ac:dyDescent="0.3">
      <c r="A3486" s="114">
        <v>3483</v>
      </c>
      <c r="B3486" t="s">
        <v>499</v>
      </c>
      <c r="C3486" t="s">
        <v>138</v>
      </c>
      <c r="D3486" t="s">
        <v>100</v>
      </c>
      <c r="E3486" t="s">
        <v>3048</v>
      </c>
      <c r="F3486" s="109">
        <v>45977</v>
      </c>
      <c r="G3486" t="s">
        <v>415</v>
      </c>
      <c r="H3486">
        <v>3</v>
      </c>
      <c r="K3486">
        <v>179999.99999999983</v>
      </c>
      <c r="L3486" t="s">
        <v>516</v>
      </c>
      <c r="M3486" t="s">
        <v>517</v>
      </c>
      <c r="N3486">
        <v>0</v>
      </c>
    </row>
    <row r="3487" spans="1:14" ht="15" customHeight="1" x14ac:dyDescent="0.3">
      <c r="A3487" s="114">
        <v>3484</v>
      </c>
      <c r="B3487" t="s">
        <v>459</v>
      </c>
      <c r="C3487" t="s">
        <v>197</v>
      </c>
      <c r="D3487" t="s">
        <v>53</v>
      </c>
      <c r="E3487" t="s">
        <v>3051</v>
      </c>
      <c r="F3487" s="109">
        <v>45976</v>
      </c>
      <c r="G3487" t="s">
        <v>425</v>
      </c>
      <c r="H3487">
        <v>1</v>
      </c>
      <c r="K3487">
        <v>42500.00000000016</v>
      </c>
      <c r="L3487" t="s">
        <v>509</v>
      </c>
      <c r="M3487" t="s">
        <v>505</v>
      </c>
      <c r="N3487">
        <v>1</v>
      </c>
    </row>
    <row r="3488" spans="1:14" ht="15" customHeight="1" x14ac:dyDescent="0.3">
      <c r="A3488" s="114">
        <v>3485</v>
      </c>
      <c r="B3488" t="s">
        <v>459</v>
      </c>
      <c r="C3488" t="s">
        <v>55</v>
      </c>
      <c r="D3488" t="s">
        <v>53</v>
      </c>
      <c r="E3488" t="s">
        <v>3052</v>
      </c>
      <c r="F3488" s="109">
        <v>45976</v>
      </c>
      <c r="G3488" t="s">
        <v>414</v>
      </c>
      <c r="H3488">
        <v>2</v>
      </c>
      <c r="K3488">
        <v>85000.00000000032</v>
      </c>
      <c r="L3488" t="s">
        <v>509</v>
      </c>
      <c r="M3488" t="s">
        <v>505</v>
      </c>
      <c r="N3488">
        <v>1</v>
      </c>
    </row>
    <row r="3489" spans="1:14" ht="15" customHeight="1" x14ac:dyDescent="0.3">
      <c r="A3489" s="114">
        <v>3486</v>
      </c>
      <c r="B3489" t="s">
        <v>459</v>
      </c>
      <c r="C3489" t="s">
        <v>57</v>
      </c>
      <c r="D3489" t="s">
        <v>53</v>
      </c>
      <c r="E3489" t="s">
        <v>3053</v>
      </c>
      <c r="F3489" s="109">
        <v>45976</v>
      </c>
      <c r="G3489" t="s">
        <v>414</v>
      </c>
      <c r="H3489">
        <v>4</v>
      </c>
      <c r="K3489">
        <v>170000.00000000064</v>
      </c>
      <c r="L3489" t="s">
        <v>509</v>
      </c>
      <c r="M3489" t="s">
        <v>505</v>
      </c>
      <c r="N3489">
        <v>1</v>
      </c>
    </row>
    <row r="3490" spans="1:14" ht="15" customHeight="1" x14ac:dyDescent="0.3">
      <c r="A3490" s="114">
        <v>3487</v>
      </c>
      <c r="B3490" t="s">
        <v>459</v>
      </c>
      <c r="C3490" t="s">
        <v>138</v>
      </c>
      <c r="D3490" t="s">
        <v>100</v>
      </c>
      <c r="E3490" t="s">
        <v>3054</v>
      </c>
      <c r="F3490" s="109">
        <v>45976</v>
      </c>
      <c r="G3490" t="s">
        <v>415</v>
      </c>
      <c r="H3490">
        <v>3</v>
      </c>
      <c r="K3490">
        <v>191250.00000000073</v>
      </c>
      <c r="L3490" t="s">
        <v>618</v>
      </c>
      <c r="M3490" t="s">
        <v>669</v>
      </c>
      <c r="N3490">
        <v>0</v>
      </c>
    </row>
    <row r="3491" spans="1:14" ht="15" customHeight="1" x14ac:dyDescent="0.3">
      <c r="A3491" s="114">
        <v>3488</v>
      </c>
      <c r="B3491" t="s">
        <v>459</v>
      </c>
      <c r="C3491" t="s">
        <v>138</v>
      </c>
      <c r="D3491" t="s">
        <v>100</v>
      </c>
      <c r="E3491" t="s">
        <v>3054</v>
      </c>
      <c r="F3491" s="109">
        <v>45977</v>
      </c>
      <c r="G3491" t="s">
        <v>415</v>
      </c>
      <c r="H3491">
        <v>3</v>
      </c>
      <c r="K3491">
        <v>191250.00000000073</v>
      </c>
      <c r="L3491" t="s">
        <v>543</v>
      </c>
      <c r="M3491" t="s">
        <v>517</v>
      </c>
      <c r="N3491">
        <v>0</v>
      </c>
    </row>
    <row r="3492" spans="1:14" ht="15" customHeight="1" x14ac:dyDescent="0.3">
      <c r="A3492" s="114">
        <v>3489</v>
      </c>
      <c r="B3492" t="s">
        <v>459</v>
      </c>
      <c r="C3492" t="s">
        <v>128</v>
      </c>
      <c r="D3492" t="s">
        <v>102</v>
      </c>
      <c r="E3492" t="s">
        <v>3055</v>
      </c>
      <c r="F3492" s="109">
        <v>45977</v>
      </c>
      <c r="G3492" t="s">
        <v>415</v>
      </c>
      <c r="H3492">
        <v>5</v>
      </c>
      <c r="K3492">
        <v>1700000.0000000063</v>
      </c>
      <c r="L3492" t="s">
        <v>509</v>
      </c>
      <c r="M3492" t="s">
        <v>505</v>
      </c>
      <c r="N3492">
        <v>2</v>
      </c>
    </row>
    <row r="3493" spans="1:14" ht="15" customHeight="1" x14ac:dyDescent="0.3">
      <c r="A3493" s="114">
        <v>3490</v>
      </c>
      <c r="B3493" t="s">
        <v>459</v>
      </c>
      <c r="C3493" t="s">
        <v>138</v>
      </c>
      <c r="D3493" t="s">
        <v>100</v>
      </c>
      <c r="E3493" t="s">
        <v>3056</v>
      </c>
      <c r="F3493" s="109">
        <v>45977</v>
      </c>
      <c r="G3493" t="s">
        <v>415</v>
      </c>
      <c r="H3493">
        <v>0.1</v>
      </c>
      <c r="K3493">
        <v>6375.0000000000236</v>
      </c>
      <c r="L3493" t="s">
        <v>526</v>
      </c>
      <c r="M3493" t="s">
        <v>505</v>
      </c>
      <c r="N3493">
        <v>0</v>
      </c>
    </row>
    <row r="3494" spans="1:14" ht="15" customHeight="1" x14ac:dyDescent="0.3">
      <c r="A3494" s="114">
        <v>3491</v>
      </c>
      <c r="B3494" t="s">
        <v>444</v>
      </c>
      <c r="C3494" t="s">
        <v>138</v>
      </c>
      <c r="D3494" t="s">
        <v>100</v>
      </c>
      <c r="E3494" t="s">
        <v>3057</v>
      </c>
      <c r="F3494" s="109">
        <v>45978</v>
      </c>
      <c r="G3494" t="s">
        <v>415</v>
      </c>
      <c r="H3494">
        <v>8</v>
      </c>
      <c r="K3494">
        <v>517500.00000000146</v>
      </c>
      <c r="L3494" t="s">
        <v>543</v>
      </c>
      <c r="M3494" t="s">
        <v>517</v>
      </c>
      <c r="N3494">
        <v>0</v>
      </c>
    </row>
    <row r="3495" spans="1:14" ht="15" customHeight="1" x14ac:dyDescent="0.3">
      <c r="A3495" s="114">
        <v>3492</v>
      </c>
      <c r="B3495" t="s">
        <v>444</v>
      </c>
      <c r="C3495" t="s">
        <v>502</v>
      </c>
      <c r="D3495" t="s">
        <v>100</v>
      </c>
      <c r="E3495" t="s">
        <v>3058</v>
      </c>
      <c r="F3495" s="109">
        <v>45978</v>
      </c>
      <c r="G3495" t="s">
        <v>426</v>
      </c>
      <c r="H3495">
        <v>2</v>
      </c>
      <c r="K3495">
        <v>86250.000000000233</v>
      </c>
      <c r="L3495" t="s">
        <v>543</v>
      </c>
      <c r="M3495" t="s">
        <v>517</v>
      </c>
      <c r="N3495">
        <v>0</v>
      </c>
    </row>
    <row r="3496" spans="1:14" ht="15" customHeight="1" x14ac:dyDescent="0.3">
      <c r="A3496" s="114">
        <v>3493</v>
      </c>
      <c r="B3496" t="s">
        <v>444</v>
      </c>
      <c r="C3496" t="s">
        <v>138</v>
      </c>
      <c r="D3496" t="s">
        <v>100</v>
      </c>
      <c r="E3496" t="s">
        <v>3057</v>
      </c>
      <c r="F3496" s="109">
        <v>45978</v>
      </c>
      <c r="G3496" t="s">
        <v>415</v>
      </c>
      <c r="H3496">
        <v>2.5</v>
      </c>
      <c r="K3496">
        <v>161718.75000000044</v>
      </c>
      <c r="L3496" t="s">
        <v>713</v>
      </c>
      <c r="M3496" t="s">
        <v>917</v>
      </c>
      <c r="N3496">
        <v>1</v>
      </c>
    </row>
    <row r="3497" spans="1:14" ht="15" customHeight="1" x14ac:dyDescent="0.3">
      <c r="A3497" s="114">
        <v>3494</v>
      </c>
      <c r="B3497" t="s">
        <v>501</v>
      </c>
      <c r="C3497" t="s">
        <v>104</v>
      </c>
      <c r="D3497" t="s">
        <v>102</v>
      </c>
      <c r="E3497" t="s">
        <v>3059</v>
      </c>
      <c r="F3497" s="109">
        <v>45978</v>
      </c>
      <c r="G3497" t="s">
        <v>415</v>
      </c>
      <c r="H3497">
        <v>45</v>
      </c>
      <c r="K3497">
        <v>239999.99999999977</v>
      </c>
      <c r="L3497" t="s">
        <v>507</v>
      </c>
      <c r="M3497" t="s">
        <v>505</v>
      </c>
      <c r="N3497">
        <v>2</v>
      </c>
    </row>
    <row r="3498" spans="1:14" ht="15" customHeight="1" x14ac:dyDescent="0.3">
      <c r="A3498" s="114">
        <v>3495</v>
      </c>
      <c r="B3498" t="s">
        <v>501</v>
      </c>
      <c r="C3498" t="s">
        <v>105</v>
      </c>
      <c r="D3498" t="s">
        <v>102</v>
      </c>
      <c r="E3498" t="s">
        <v>3060</v>
      </c>
      <c r="F3498" s="109">
        <v>45978</v>
      </c>
      <c r="G3498" t="s">
        <v>415</v>
      </c>
      <c r="H3498">
        <v>15</v>
      </c>
      <c r="K3498">
        <v>79999.999999999927</v>
      </c>
      <c r="L3498" t="s">
        <v>507</v>
      </c>
      <c r="M3498" t="s">
        <v>505</v>
      </c>
      <c r="N3498">
        <v>0</v>
      </c>
    </row>
    <row r="3499" spans="1:14" ht="15" customHeight="1" x14ac:dyDescent="0.3">
      <c r="A3499" s="114">
        <v>3496</v>
      </c>
      <c r="B3499" t="s">
        <v>413</v>
      </c>
      <c r="C3499" t="s">
        <v>138</v>
      </c>
      <c r="D3499" t="s">
        <v>100</v>
      </c>
      <c r="E3499" t="s">
        <v>3061</v>
      </c>
      <c r="F3499" s="109">
        <v>45978</v>
      </c>
      <c r="G3499" t="s">
        <v>415</v>
      </c>
      <c r="H3499">
        <v>4</v>
      </c>
      <c r="K3499">
        <v>247499.99999999927</v>
      </c>
      <c r="L3499" t="s">
        <v>554</v>
      </c>
      <c r="M3499" t="s">
        <v>517</v>
      </c>
      <c r="N3499">
        <v>0</v>
      </c>
    </row>
    <row r="3500" spans="1:14" ht="15" customHeight="1" x14ac:dyDescent="0.3">
      <c r="A3500" s="114">
        <v>3497</v>
      </c>
      <c r="B3500" t="s">
        <v>471</v>
      </c>
      <c r="C3500" t="s">
        <v>138</v>
      </c>
      <c r="D3500" t="s">
        <v>100</v>
      </c>
      <c r="E3500" t="s">
        <v>3062</v>
      </c>
      <c r="F3500" s="109">
        <v>45978</v>
      </c>
      <c r="G3500" t="s">
        <v>415</v>
      </c>
      <c r="H3500">
        <v>6</v>
      </c>
      <c r="K3500">
        <v>388125.00000000105</v>
      </c>
      <c r="L3500" t="s">
        <v>516</v>
      </c>
      <c r="M3500" t="s">
        <v>517</v>
      </c>
      <c r="N3500">
        <v>0</v>
      </c>
    </row>
    <row r="3501" spans="1:14" ht="15" customHeight="1" x14ac:dyDescent="0.3">
      <c r="A3501" s="114">
        <v>3498</v>
      </c>
      <c r="B3501" t="s">
        <v>463</v>
      </c>
      <c r="C3501" t="s">
        <v>138</v>
      </c>
      <c r="D3501" t="s">
        <v>100</v>
      </c>
      <c r="E3501" t="s">
        <v>3063</v>
      </c>
      <c r="F3501" s="109">
        <v>45978</v>
      </c>
      <c r="G3501" t="s">
        <v>415</v>
      </c>
      <c r="H3501">
        <v>0.2</v>
      </c>
      <c r="K3501">
        <v>12562.499999999953</v>
      </c>
      <c r="L3501" t="s">
        <v>526</v>
      </c>
      <c r="M3501" t="s">
        <v>1677</v>
      </c>
      <c r="N3501">
        <v>1</v>
      </c>
    </row>
    <row r="3502" spans="1:14" ht="15" customHeight="1" x14ac:dyDescent="0.3">
      <c r="A3502" s="114">
        <v>3499</v>
      </c>
      <c r="B3502" t="s">
        <v>430</v>
      </c>
      <c r="C3502" t="s">
        <v>138</v>
      </c>
      <c r="D3502" t="s">
        <v>100</v>
      </c>
      <c r="E3502" t="s">
        <v>3064</v>
      </c>
      <c r="F3502" s="109">
        <v>45977</v>
      </c>
      <c r="G3502" t="s">
        <v>415</v>
      </c>
      <c r="H3502">
        <v>8</v>
      </c>
      <c r="K3502">
        <v>465000.00000000047</v>
      </c>
      <c r="L3502" t="s">
        <v>543</v>
      </c>
      <c r="M3502" t="s">
        <v>517</v>
      </c>
      <c r="N3502">
        <v>0</v>
      </c>
    </row>
    <row r="3503" spans="1:14" ht="15" customHeight="1" x14ac:dyDescent="0.3">
      <c r="A3503" s="114">
        <v>3500</v>
      </c>
      <c r="B3503" t="s">
        <v>430</v>
      </c>
      <c r="C3503" t="s">
        <v>502</v>
      </c>
      <c r="D3503" t="s">
        <v>100</v>
      </c>
      <c r="E3503" t="s">
        <v>3065</v>
      </c>
      <c r="F3503" s="109">
        <v>45977</v>
      </c>
      <c r="G3503" t="s">
        <v>426</v>
      </c>
      <c r="H3503">
        <v>5</v>
      </c>
      <c r="K3503">
        <v>193750.0000000002</v>
      </c>
      <c r="L3503" t="s">
        <v>507</v>
      </c>
      <c r="M3503" t="s">
        <v>505</v>
      </c>
      <c r="N3503">
        <v>1</v>
      </c>
    </row>
    <row r="3504" spans="1:14" ht="15" customHeight="1" x14ac:dyDescent="0.3">
      <c r="A3504" s="114">
        <v>3501</v>
      </c>
      <c r="B3504" t="s">
        <v>490</v>
      </c>
      <c r="C3504" t="s">
        <v>138</v>
      </c>
      <c r="D3504" t="s">
        <v>100</v>
      </c>
      <c r="E3504" t="s">
        <v>3066</v>
      </c>
      <c r="F3504" s="109">
        <v>45977</v>
      </c>
      <c r="G3504" t="s">
        <v>415</v>
      </c>
      <c r="H3504">
        <v>8</v>
      </c>
      <c r="K3504">
        <v>494999.99999999854</v>
      </c>
      <c r="L3504" t="s">
        <v>516</v>
      </c>
      <c r="M3504" t="s">
        <v>517</v>
      </c>
      <c r="N3504">
        <v>0</v>
      </c>
    </row>
    <row r="3505" spans="1:14" ht="15" customHeight="1" x14ac:dyDescent="0.3">
      <c r="A3505" s="114">
        <v>3502</v>
      </c>
      <c r="B3505" t="s">
        <v>490</v>
      </c>
      <c r="C3505" t="s">
        <v>105</v>
      </c>
      <c r="D3505" t="s">
        <v>102</v>
      </c>
      <c r="E3505" t="s">
        <v>3067</v>
      </c>
      <c r="F3505" s="109">
        <v>45977</v>
      </c>
      <c r="G3505" t="s">
        <v>415</v>
      </c>
      <c r="H3505">
        <v>52</v>
      </c>
      <c r="K3505">
        <v>285999.99999999919</v>
      </c>
      <c r="L3505" t="s">
        <v>516</v>
      </c>
      <c r="M3505" t="s">
        <v>505</v>
      </c>
      <c r="N3505">
        <v>4</v>
      </c>
    </row>
    <row r="3506" spans="1:14" ht="15" customHeight="1" x14ac:dyDescent="0.3">
      <c r="A3506" s="114">
        <v>3503</v>
      </c>
      <c r="B3506" t="s">
        <v>490</v>
      </c>
      <c r="C3506" t="s">
        <v>138</v>
      </c>
      <c r="D3506" t="s">
        <v>100</v>
      </c>
      <c r="E3506" t="s">
        <v>3068</v>
      </c>
      <c r="F3506" s="109">
        <v>45978</v>
      </c>
      <c r="G3506" t="s">
        <v>415</v>
      </c>
      <c r="H3506">
        <v>6</v>
      </c>
      <c r="K3506">
        <v>371249.99999999895</v>
      </c>
      <c r="L3506" t="s">
        <v>516</v>
      </c>
      <c r="M3506" t="s">
        <v>517</v>
      </c>
      <c r="N3506">
        <v>0</v>
      </c>
    </row>
    <row r="3507" spans="1:14" ht="15" customHeight="1" x14ac:dyDescent="0.3">
      <c r="A3507" s="114">
        <v>3504</v>
      </c>
      <c r="B3507" t="s">
        <v>490</v>
      </c>
      <c r="C3507" t="s">
        <v>127</v>
      </c>
      <c r="D3507" t="s">
        <v>102</v>
      </c>
      <c r="E3507" t="s">
        <v>3069</v>
      </c>
      <c r="F3507" s="109">
        <v>45978</v>
      </c>
      <c r="G3507" t="s">
        <v>415</v>
      </c>
      <c r="H3507">
        <v>8</v>
      </c>
      <c r="K3507">
        <v>329999.99999999907</v>
      </c>
      <c r="L3507" t="s">
        <v>509</v>
      </c>
      <c r="M3507" t="s">
        <v>698</v>
      </c>
      <c r="N3507">
        <v>1</v>
      </c>
    </row>
    <row r="3508" spans="1:14" ht="15" customHeight="1" x14ac:dyDescent="0.3">
      <c r="A3508" s="114">
        <v>3505</v>
      </c>
      <c r="B3508" t="s">
        <v>430</v>
      </c>
      <c r="C3508" t="s">
        <v>138</v>
      </c>
      <c r="D3508" t="s">
        <v>100</v>
      </c>
      <c r="E3508" t="s">
        <v>3070</v>
      </c>
      <c r="F3508" s="109">
        <v>45978</v>
      </c>
      <c r="G3508" t="s">
        <v>415</v>
      </c>
      <c r="H3508">
        <v>4</v>
      </c>
      <c r="K3508">
        <v>232500.00000000023</v>
      </c>
      <c r="L3508" t="s">
        <v>554</v>
      </c>
      <c r="M3508" t="s">
        <v>517</v>
      </c>
      <c r="N3508">
        <v>0</v>
      </c>
    </row>
    <row r="3509" spans="1:14" ht="15" customHeight="1" x14ac:dyDescent="0.3">
      <c r="A3509" s="114">
        <v>3506</v>
      </c>
      <c r="B3509" t="s">
        <v>430</v>
      </c>
      <c r="C3509" t="s">
        <v>502</v>
      </c>
      <c r="D3509" t="s">
        <v>100</v>
      </c>
      <c r="E3509" t="s">
        <v>3071</v>
      </c>
      <c r="F3509" s="109">
        <v>45978</v>
      </c>
      <c r="G3509" t="s">
        <v>426</v>
      </c>
      <c r="H3509">
        <v>2</v>
      </c>
      <c r="K3509">
        <v>77500.000000000073</v>
      </c>
      <c r="L3509" t="s">
        <v>554</v>
      </c>
      <c r="M3509" t="s">
        <v>517</v>
      </c>
      <c r="N3509">
        <v>0</v>
      </c>
    </row>
    <row r="3510" spans="1:14" ht="15" customHeight="1" x14ac:dyDescent="0.3">
      <c r="A3510" s="114">
        <v>3507</v>
      </c>
      <c r="B3510" t="s">
        <v>430</v>
      </c>
      <c r="C3510" t="s">
        <v>502</v>
      </c>
      <c r="D3510" t="s">
        <v>100</v>
      </c>
      <c r="E3510" t="s">
        <v>3071</v>
      </c>
      <c r="F3510" s="109">
        <v>45978</v>
      </c>
      <c r="G3510" t="s">
        <v>426</v>
      </c>
      <c r="H3510">
        <v>2</v>
      </c>
      <c r="K3510">
        <v>77500.000000000073</v>
      </c>
      <c r="L3510" t="s">
        <v>507</v>
      </c>
      <c r="M3510" t="s">
        <v>505</v>
      </c>
      <c r="N3510">
        <v>1</v>
      </c>
    </row>
    <row r="3511" spans="1:14" ht="15" customHeight="1" x14ac:dyDescent="0.3">
      <c r="A3511" s="114">
        <v>3508</v>
      </c>
      <c r="B3511" t="s">
        <v>430</v>
      </c>
      <c r="C3511" t="s">
        <v>105</v>
      </c>
      <c r="D3511" t="s">
        <v>102</v>
      </c>
      <c r="E3511" t="s">
        <v>3072</v>
      </c>
      <c r="F3511" s="109">
        <v>45978</v>
      </c>
      <c r="G3511" t="s">
        <v>415</v>
      </c>
      <c r="H3511">
        <v>41</v>
      </c>
      <c r="K3511">
        <v>211833.33333333355</v>
      </c>
      <c r="L3511" t="s">
        <v>507</v>
      </c>
      <c r="M3511" t="s">
        <v>505</v>
      </c>
      <c r="N3511">
        <v>3</v>
      </c>
    </row>
    <row r="3512" spans="1:14" ht="15" customHeight="1" x14ac:dyDescent="0.3">
      <c r="A3512" s="114">
        <v>3509</v>
      </c>
      <c r="B3512" t="s">
        <v>474</v>
      </c>
      <c r="C3512" t="s">
        <v>146</v>
      </c>
      <c r="D3512" t="s">
        <v>100</v>
      </c>
      <c r="E3512" t="s">
        <v>3073</v>
      </c>
      <c r="F3512" s="109">
        <v>45979</v>
      </c>
      <c r="G3512" t="s">
        <v>451</v>
      </c>
      <c r="H3512">
        <v>1</v>
      </c>
      <c r="K3512">
        <v>175000.00000000032</v>
      </c>
      <c r="L3512" t="s">
        <v>576</v>
      </c>
      <c r="M3512" t="s">
        <v>665</v>
      </c>
      <c r="N3512">
        <v>0</v>
      </c>
    </row>
    <row r="3513" spans="1:14" ht="15" customHeight="1" x14ac:dyDescent="0.3">
      <c r="A3513" s="114">
        <v>3510</v>
      </c>
      <c r="B3513" t="s">
        <v>474</v>
      </c>
      <c r="C3513" t="s">
        <v>164</v>
      </c>
      <c r="D3513" t="s">
        <v>100</v>
      </c>
      <c r="E3513" t="s">
        <v>3074</v>
      </c>
      <c r="F3513" s="109">
        <v>45979</v>
      </c>
      <c r="G3513" t="s">
        <v>415</v>
      </c>
      <c r="H3513">
        <v>0.1</v>
      </c>
      <c r="K3513">
        <v>52500.000000000095</v>
      </c>
      <c r="L3513" t="s">
        <v>576</v>
      </c>
      <c r="M3513" t="s">
        <v>593</v>
      </c>
      <c r="N3513">
        <v>0</v>
      </c>
    </row>
    <row r="3514" spans="1:14" ht="15" customHeight="1" x14ac:dyDescent="0.3">
      <c r="A3514" s="114">
        <v>3511</v>
      </c>
      <c r="B3514" t="s">
        <v>497</v>
      </c>
      <c r="C3514" t="s">
        <v>138</v>
      </c>
      <c r="D3514" t="s">
        <v>100</v>
      </c>
      <c r="E3514" t="s">
        <v>3075</v>
      </c>
      <c r="F3514" s="109">
        <v>45979</v>
      </c>
      <c r="G3514" t="s">
        <v>415</v>
      </c>
      <c r="H3514">
        <v>4</v>
      </c>
      <c r="K3514">
        <v>258750.00000000073</v>
      </c>
      <c r="L3514" t="s">
        <v>516</v>
      </c>
      <c r="M3514" t="s">
        <v>517</v>
      </c>
      <c r="N3514">
        <v>1</v>
      </c>
    </row>
    <row r="3515" spans="1:14" ht="15" customHeight="1" x14ac:dyDescent="0.3">
      <c r="A3515" s="114">
        <v>3512</v>
      </c>
      <c r="B3515" t="s">
        <v>413</v>
      </c>
      <c r="C3515" t="s">
        <v>127</v>
      </c>
      <c r="D3515" t="s">
        <v>102</v>
      </c>
      <c r="E3515" t="s">
        <v>3083</v>
      </c>
      <c r="F3515" s="109">
        <v>45979</v>
      </c>
      <c r="G3515" t="s">
        <v>415</v>
      </c>
      <c r="H3515">
        <v>9</v>
      </c>
      <c r="K3515">
        <v>371249.99999999895</v>
      </c>
      <c r="L3515" t="s">
        <v>509</v>
      </c>
      <c r="M3515" t="s">
        <v>1677</v>
      </c>
      <c r="N3515">
        <v>1</v>
      </c>
    </row>
    <row r="3516" spans="1:14" ht="15" customHeight="1" x14ac:dyDescent="0.3">
      <c r="A3516" s="114">
        <v>3513</v>
      </c>
      <c r="B3516" t="s">
        <v>413</v>
      </c>
      <c r="C3516" t="s">
        <v>138</v>
      </c>
      <c r="D3516" t="s">
        <v>100</v>
      </c>
      <c r="E3516" t="s">
        <v>3084</v>
      </c>
      <c r="F3516" s="109">
        <v>45979</v>
      </c>
      <c r="G3516" t="s">
        <v>415</v>
      </c>
      <c r="H3516">
        <v>2</v>
      </c>
      <c r="K3516">
        <v>123749.99999999964</v>
      </c>
      <c r="L3516" t="s">
        <v>554</v>
      </c>
      <c r="M3516" t="s">
        <v>517</v>
      </c>
      <c r="N3516">
        <v>0</v>
      </c>
    </row>
    <row r="3517" spans="1:14" ht="15" customHeight="1" x14ac:dyDescent="0.3">
      <c r="A3517" s="114">
        <v>3514</v>
      </c>
      <c r="B3517" t="s">
        <v>444</v>
      </c>
      <c r="C3517" t="s">
        <v>138</v>
      </c>
      <c r="D3517" t="s">
        <v>100</v>
      </c>
      <c r="E3517" t="s">
        <v>3085</v>
      </c>
      <c r="F3517" s="109">
        <v>45979</v>
      </c>
      <c r="G3517" t="s">
        <v>415</v>
      </c>
      <c r="H3517">
        <v>3</v>
      </c>
      <c r="K3517">
        <v>194062.50000000052</v>
      </c>
      <c r="L3517" t="s">
        <v>543</v>
      </c>
      <c r="M3517" t="s">
        <v>517</v>
      </c>
      <c r="N3517">
        <v>1</v>
      </c>
    </row>
    <row r="3518" spans="1:14" ht="15" customHeight="1" x14ac:dyDescent="0.3">
      <c r="A3518" s="114">
        <v>3515</v>
      </c>
      <c r="B3518" t="s">
        <v>444</v>
      </c>
      <c r="C3518" t="s">
        <v>138</v>
      </c>
      <c r="D3518" t="s">
        <v>100</v>
      </c>
      <c r="E3518" t="s">
        <v>3085</v>
      </c>
      <c r="F3518" s="109">
        <v>45979</v>
      </c>
      <c r="G3518" t="s">
        <v>415</v>
      </c>
      <c r="H3518">
        <v>0.5</v>
      </c>
      <c r="K3518">
        <v>32343.750000000091</v>
      </c>
      <c r="L3518" t="s">
        <v>713</v>
      </c>
      <c r="M3518" t="s">
        <v>917</v>
      </c>
      <c r="N3518">
        <v>1</v>
      </c>
    </row>
    <row r="3519" spans="1:14" ht="15" customHeight="1" x14ac:dyDescent="0.3">
      <c r="A3519" s="114">
        <v>3516</v>
      </c>
      <c r="B3519" t="s">
        <v>444</v>
      </c>
      <c r="C3519" t="s">
        <v>3004</v>
      </c>
      <c r="D3519" t="s">
        <v>3009</v>
      </c>
      <c r="E3519" t="s">
        <v>3010</v>
      </c>
      <c r="F3519" s="109">
        <v>45979</v>
      </c>
      <c r="G3519" t="s">
        <v>3012</v>
      </c>
      <c r="H3519">
        <v>0.5</v>
      </c>
      <c r="K3519">
        <v>603750.00000000163</v>
      </c>
      <c r="L3519" t="s">
        <v>513</v>
      </c>
      <c r="M3519" t="s">
        <v>514</v>
      </c>
      <c r="N3519">
        <v>4</v>
      </c>
    </row>
    <row r="3520" spans="1:14" ht="15" customHeight="1" x14ac:dyDescent="0.3">
      <c r="A3520" s="114">
        <v>3517</v>
      </c>
      <c r="B3520" t="s">
        <v>471</v>
      </c>
      <c r="C3520" t="s">
        <v>138</v>
      </c>
      <c r="D3520" t="s">
        <v>100</v>
      </c>
      <c r="E3520" t="s">
        <v>3086</v>
      </c>
      <c r="F3520" s="109">
        <v>45979</v>
      </c>
      <c r="G3520" t="s">
        <v>415</v>
      </c>
      <c r="H3520">
        <v>6</v>
      </c>
      <c r="K3520">
        <v>388125.00000000105</v>
      </c>
      <c r="L3520" t="s">
        <v>516</v>
      </c>
      <c r="M3520" t="s">
        <v>517</v>
      </c>
      <c r="N3520">
        <v>0</v>
      </c>
    </row>
    <row r="3521" spans="1:14" ht="15" customHeight="1" x14ac:dyDescent="0.3">
      <c r="A3521" s="114">
        <v>3518</v>
      </c>
      <c r="B3521" t="s">
        <v>501</v>
      </c>
      <c r="C3521" t="s">
        <v>105</v>
      </c>
      <c r="D3521" t="s">
        <v>102</v>
      </c>
      <c r="E3521" t="s">
        <v>3087</v>
      </c>
      <c r="F3521" s="109">
        <v>45979</v>
      </c>
      <c r="G3521" t="s">
        <v>415</v>
      </c>
      <c r="H3521">
        <v>49</v>
      </c>
      <c r="K3521">
        <v>261333.33333333308</v>
      </c>
      <c r="L3521" t="s">
        <v>507</v>
      </c>
      <c r="M3521" t="s">
        <v>505</v>
      </c>
      <c r="N3521">
        <v>2</v>
      </c>
    </row>
    <row r="3522" spans="1:14" ht="15" customHeight="1" x14ac:dyDescent="0.3">
      <c r="A3522" s="114">
        <v>3519</v>
      </c>
      <c r="B3522" t="s">
        <v>501</v>
      </c>
      <c r="C3522" t="s">
        <v>109</v>
      </c>
      <c r="D3522" t="s">
        <v>102</v>
      </c>
      <c r="E3522" t="s">
        <v>3088</v>
      </c>
      <c r="F3522" s="109">
        <v>45979</v>
      </c>
      <c r="G3522" t="s">
        <v>415</v>
      </c>
      <c r="H3522">
        <v>5</v>
      </c>
      <c r="K3522">
        <v>39999.999999999964</v>
      </c>
      <c r="L3522" t="s">
        <v>696</v>
      </c>
      <c r="M3522" t="s">
        <v>505</v>
      </c>
      <c r="N3522">
        <v>0</v>
      </c>
    </row>
    <row r="3523" spans="1:14" ht="15" customHeight="1" x14ac:dyDescent="0.3">
      <c r="A3523" s="114">
        <v>3520</v>
      </c>
      <c r="B3523" t="s">
        <v>490</v>
      </c>
      <c r="C3523" t="s">
        <v>138</v>
      </c>
      <c r="D3523" t="s">
        <v>100</v>
      </c>
      <c r="E3523" t="s">
        <v>3089</v>
      </c>
      <c r="F3523" s="109">
        <v>45979</v>
      </c>
      <c r="G3523" t="s">
        <v>415</v>
      </c>
      <c r="H3523">
        <v>5</v>
      </c>
      <c r="K3523">
        <v>309374.99999999913</v>
      </c>
      <c r="L3523" t="s">
        <v>516</v>
      </c>
      <c r="M3523" t="s">
        <v>517</v>
      </c>
      <c r="N3523">
        <v>1</v>
      </c>
    </row>
    <row r="3524" spans="1:14" ht="15" customHeight="1" x14ac:dyDescent="0.3">
      <c r="A3524" s="114">
        <v>3521</v>
      </c>
      <c r="B3524" t="s">
        <v>490</v>
      </c>
      <c r="C3524" t="s">
        <v>127</v>
      </c>
      <c r="D3524" t="s">
        <v>102</v>
      </c>
      <c r="E3524" t="s">
        <v>3090</v>
      </c>
      <c r="F3524" s="109">
        <v>45979</v>
      </c>
      <c r="G3524" t="s">
        <v>415</v>
      </c>
      <c r="H3524">
        <v>9</v>
      </c>
      <c r="K3524">
        <v>371249.99999999895</v>
      </c>
      <c r="L3524" t="s">
        <v>516</v>
      </c>
      <c r="M3524" t="s">
        <v>1474</v>
      </c>
      <c r="N3524">
        <v>1</v>
      </c>
    </row>
    <row r="3525" spans="1:14" ht="15" customHeight="1" x14ac:dyDescent="0.3">
      <c r="A3525" s="114">
        <v>3522</v>
      </c>
      <c r="B3525" t="s">
        <v>430</v>
      </c>
      <c r="C3525" t="s">
        <v>138</v>
      </c>
      <c r="D3525" t="s">
        <v>100</v>
      </c>
      <c r="E3525" t="s">
        <v>3091</v>
      </c>
      <c r="F3525" s="109">
        <v>45979</v>
      </c>
      <c r="G3525" t="s">
        <v>415</v>
      </c>
      <c r="H3525">
        <v>3</v>
      </c>
      <c r="K3525">
        <v>174375.00000000017</v>
      </c>
      <c r="L3525" t="s">
        <v>558</v>
      </c>
      <c r="M3525" t="s">
        <v>2235</v>
      </c>
      <c r="N3525">
        <v>2</v>
      </c>
    </row>
    <row r="3526" spans="1:14" ht="15" customHeight="1" x14ac:dyDescent="0.3">
      <c r="A3526" s="114">
        <v>3523</v>
      </c>
      <c r="B3526" t="s">
        <v>430</v>
      </c>
      <c r="C3526" t="s">
        <v>138</v>
      </c>
      <c r="D3526" t="s">
        <v>100</v>
      </c>
      <c r="E3526" t="s">
        <v>3091</v>
      </c>
      <c r="F3526" s="109">
        <v>45979</v>
      </c>
      <c r="G3526" t="s">
        <v>415</v>
      </c>
      <c r="H3526">
        <v>5</v>
      </c>
      <c r="K3526">
        <v>290625.00000000029</v>
      </c>
      <c r="L3526" t="s">
        <v>554</v>
      </c>
      <c r="M3526" t="s">
        <v>517</v>
      </c>
      <c r="N3526">
        <v>0</v>
      </c>
    </row>
    <row r="3527" spans="1:14" ht="15" customHeight="1" x14ac:dyDescent="0.3">
      <c r="A3527" s="114">
        <v>3524</v>
      </c>
      <c r="B3527" t="s">
        <v>430</v>
      </c>
      <c r="C3527" t="s">
        <v>109</v>
      </c>
      <c r="D3527" t="s">
        <v>102</v>
      </c>
      <c r="E3527" t="s">
        <v>3092</v>
      </c>
      <c r="F3527" s="109">
        <v>45979</v>
      </c>
      <c r="G3527" t="s">
        <v>415</v>
      </c>
      <c r="H3527">
        <v>21</v>
      </c>
      <c r="K3527">
        <v>162750.00000000017</v>
      </c>
      <c r="L3527" t="s">
        <v>696</v>
      </c>
      <c r="M3527" t="s">
        <v>505</v>
      </c>
      <c r="N3527">
        <v>2</v>
      </c>
    </row>
    <row r="3528" spans="1:14" ht="15" customHeight="1" x14ac:dyDescent="0.3">
      <c r="A3528" s="114">
        <v>3525</v>
      </c>
      <c r="B3528" t="s">
        <v>474</v>
      </c>
      <c r="C3528" t="s">
        <v>146</v>
      </c>
      <c r="D3528" t="s">
        <v>100</v>
      </c>
      <c r="E3528" t="s">
        <v>3093</v>
      </c>
      <c r="F3528" s="109">
        <v>45980</v>
      </c>
      <c r="G3528" t="s">
        <v>451</v>
      </c>
      <c r="H3528">
        <v>0.2</v>
      </c>
      <c r="K3528">
        <v>35000.000000000065</v>
      </c>
      <c r="L3528" t="s">
        <v>530</v>
      </c>
      <c r="M3528" t="s">
        <v>593</v>
      </c>
      <c r="N3528">
        <v>0</v>
      </c>
    </row>
    <row r="3529" spans="1:14" ht="15" customHeight="1" x14ac:dyDescent="0.3">
      <c r="A3529" s="114">
        <v>3526</v>
      </c>
      <c r="B3529" t="s">
        <v>535</v>
      </c>
      <c r="C3529" t="s">
        <v>127</v>
      </c>
      <c r="D3529" t="s">
        <v>102</v>
      </c>
      <c r="E3529" t="s">
        <v>3094</v>
      </c>
      <c r="F3529" s="109">
        <v>45980</v>
      </c>
      <c r="G3529" t="s">
        <v>415</v>
      </c>
      <c r="H3529">
        <v>5</v>
      </c>
      <c r="K3529">
        <v>203124.99999999959</v>
      </c>
      <c r="L3529" t="s">
        <v>509</v>
      </c>
      <c r="M3529" t="s">
        <v>1677</v>
      </c>
      <c r="N3529">
        <v>0.2</v>
      </c>
    </row>
    <row r="3530" spans="1:14" ht="15" customHeight="1" x14ac:dyDescent="0.3">
      <c r="A3530" s="114">
        <v>3527</v>
      </c>
      <c r="B3530" t="s">
        <v>535</v>
      </c>
      <c r="C3530" t="s">
        <v>138</v>
      </c>
      <c r="D3530" t="s">
        <v>100</v>
      </c>
      <c r="E3530" t="s">
        <v>3095</v>
      </c>
      <c r="F3530" s="109">
        <v>45980</v>
      </c>
      <c r="G3530" t="s">
        <v>415</v>
      </c>
      <c r="H3530">
        <v>6</v>
      </c>
      <c r="K3530">
        <v>365624.9999999993</v>
      </c>
      <c r="L3530" t="s">
        <v>516</v>
      </c>
      <c r="M3530" t="s">
        <v>517</v>
      </c>
      <c r="N3530">
        <v>0</v>
      </c>
    </row>
    <row r="3531" spans="1:14" ht="15" customHeight="1" x14ac:dyDescent="0.3">
      <c r="A3531" s="114">
        <v>3528</v>
      </c>
      <c r="B3531" t="s">
        <v>459</v>
      </c>
      <c r="C3531" t="s">
        <v>138</v>
      </c>
      <c r="D3531" t="s">
        <v>100</v>
      </c>
      <c r="E3531" t="s">
        <v>3095</v>
      </c>
      <c r="F3531" s="109">
        <v>45978</v>
      </c>
      <c r="G3531" t="s">
        <v>415</v>
      </c>
      <c r="H3531">
        <v>0.3</v>
      </c>
      <c r="K3531">
        <v>19125.000000000073</v>
      </c>
      <c r="L3531" t="s">
        <v>526</v>
      </c>
      <c r="M3531" t="s">
        <v>505</v>
      </c>
      <c r="N3531">
        <v>1</v>
      </c>
    </row>
    <row r="3532" spans="1:14" ht="15" customHeight="1" x14ac:dyDescent="0.3">
      <c r="A3532" s="114">
        <v>3529</v>
      </c>
      <c r="B3532" t="s">
        <v>459</v>
      </c>
      <c r="C3532" t="s">
        <v>138</v>
      </c>
      <c r="D3532" t="s">
        <v>100</v>
      </c>
      <c r="E3532" t="s">
        <v>3095</v>
      </c>
      <c r="F3532" s="109">
        <v>45978</v>
      </c>
      <c r="G3532" t="s">
        <v>415</v>
      </c>
      <c r="H3532">
        <v>4</v>
      </c>
      <c r="K3532">
        <v>255000.00000000096</v>
      </c>
      <c r="L3532" t="s">
        <v>543</v>
      </c>
      <c r="M3532" t="s">
        <v>517</v>
      </c>
      <c r="N3532">
        <v>0</v>
      </c>
    </row>
    <row r="3533" spans="1:14" ht="15" customHeight="1" x14ac:dyDescent="0.3">
      <c r="A3533" s="114">
        <v>3530</v>
      </c>
      <c r="B3533" t="s">
        <v>459</v>
      </c>
      <c r="C3533" t="s">
        <v>2870</v>
      </c>
      <c r="D3533" t="s">
        <v>74</v>
      </c>
      <c r="E3533" t="s">
        <v>2873</v>
      </c>
      <c r="F3533" s="109">
        <v>45979</v>
      </c>
      <c r="G3533" t="s">
        <v>2876</v>
      </c>
      <c r="H3533">
        <v>0.3</v>
      </c>
      <c r="K3533">
        <v>19125.000000000073</v>
      </c>
      <c r="L3533" t="s">
        <v>526</v>
      </c>
      <c r="M3533" t="s">
        <v>505</v>
      </c>
      <c r="N3533">
        <v>1</v>
      </c>
    </row>
    <row r="3534" spans="1:14" ht="15" customHeight="1" x14ac:dyDescent="0.3">
      <c r="A3534" s="114">
        <v>3531</v>
      </c>
      <c r="B3534" t="s">
        <v>459</v>
      </c>
      <c r="C3534" t="s">
        <v>138</v>
      </c>
      <c r="D3534" t="s">
        <v>100</v>
      </c>
      <c r="E3534" t="s">
        <v>3095</v>
      </c>
      <c r="F3534" s="109">
        <v>45979</v>
      </c>
      <c r="G3534" t="s">
        <v>415</v>
      </c>
      <c r="H3534">
        <v>8</v>
      </c>
      <c r="K3534">
        <v>510000.00000000192</v>
      </c>
      <c r="L3534" t="s">
        <v>543</v>
      </c>
      <c r="M3534" t="s">
        <v>517</v>
      </c>
      <c r="N3534">
        <v>0</v>
      </c>
    </row>
    <row r="3535" spans="1:14" ht="15" customHeight="1" x14ac:dyDescent="0.3">
      <c r="A3535" s="114">
        <v>3532</v>
      </c>
      <c r="B3535" t="s">
        <v>459</v>
      </c>
      <c r="C3535" t="s">
        <v>2870</v>
      </c>
      <c r="D3535" t="s">
        <v>74</v>
      </c>
      <c r="E3535" t="s">
        <v>2873</v>
      </c>
      <c r="F3535" s="109">
        <v>45979</v>
      </c>
      <c r="G3535" t="s">
        <v>2876</v>
      </c>
      <c r="H3535">
        <v>0.3</v>
      </c>
      <c r="K3535">
        <v>19125.000000000073</v>
      </c>
      <c r="L3535" t="s">
        <v>526</v>
      </c>
      <c r="M3535" t="s">
        <v>505</v>
      </c>
      <c r="N3535">
        <v>0</v>
      </c>
    </row>
    <row r="3536" spans="1:14" ht="15" customHeight="1" x14ac:dyDescent="0.3">
      <c r="A3536" s="114">
        <v>3533</v>
      </c>
      <c r="B3536" t="s">
        <v>459</v>
      </c>
      <c r="C3536" t="s">
        <v>138</v>
      </c>
      <c r="D3536" t="s">
        <v>100</v>
      </c>
      <c r="E3536" t="s">
        <v>3095</v>
      </c>
      <c r="F3536" s="109">
        <v>45980</v>
      </c>
      <c r="G3536" t="s">
        <v>415</v>
      </c>
      <c r="H3536">
        <v>5</v>
      </c>
      <c r="K3536">
        <v>318750.00000000122</v>
      </c>
      <c r="L3536" t="s">
        <v>543</v>
      </c>
      <c r="M3536" t="s">
        <v>517</v>
      </c>
      <c r="N3536">
        <v>0</v>
      </c>
    </row>
    <row r="3537" spans="1:14" ht="15" customHeight="1" x14ac:dyDescent="0.3">
      <c r="A3537" s="114">
        <v>3534</v>
      </c>
      <c r="B3537" t="s">
        <v>499</v>
      </c>
      <c r="C3537" t="s">
        <v>502</v>
      </c>
      <c r="D3537" t="s">
        <v>100</v>
      </c>
      <c r="E3537" t="s">
        <v>3096</v>
      </c>
      <c r="F3537" s="109">
        <v>45980</v>
      </c>
      <c r="G3537" t="s">
        <v>426</v>
      </c>
      <c r="H3537">
        <v>6</v>
      </c>
      <c r="K3537">
        <v>239999.99999999977</v>
      </c>
      <c r="L3537" t="s">
        <v>507</v>
      </c>
      <c r="M3537" t="s">
        <v>505</v>
      </c>
      <c r="N3537">
        <v>1</v>
      </c>
    </row>
    <row r="3538" spans="1:14" ht="15" customHeight="1" x14ac:dyDescent="0.3">
      <c r="A3538" s="114">
        <v>3535</v>
      </c>
      <c r="B3538" t="s">
        <v>499</v>
      </c>
      <c r="C3538" t="s">
        <v>138</v>
      </c>
      <c r="D3538" t="s">
        <v>100</v>
      </c>
      <c r="E3538" t="s">
        <v>3095</v>
      </c>
      <c r="F3538" s="109">
        <v>45980</v>
      </c>
      <c r="G3538" t="s">
        <v>415</v>
      </c>
      <c r="H3538">
        <v>6</v>
      </c>
      <c r="K3538">
        <v>359999.99999999965</v>
      </c>
      <c r="L3538" t="s">
        <v>516</v>
      </c>
      <c r="M3538" t="s">
        <v>517</v>
      </c>
      <c r="N3538">
        <v>0</v>
      </c>
    </row>
    <row r="3539" spans="1:14" ht="15" customHeight="1" x14ac:dyDescent="0.3">
      <c r="A3539" s="114">
        <v>3536</v>
      </c>
      <c r="B3539" t="s">
        <v>535</v>
      </c>
      <c r="C3539" t="s">
        <v>127</v>
      </c>
      <c r="D3539" t="s">
        <v>102</v>
      </c>
      <c r="E3539" t="s">
        <v>3097</v>
      </c>
      <c r="F3539" s="109">
        <v>45979</v>
      </c>
      <c r="G3539" t="s">
        <v>415</v>
      </c>
      <c r="H3539">
        <v>8</v>
      </c>
      <c r="K3539">
        <v>316800</v>
      </c>
      <c r="L3539" t="s">
        <v>509</v>
      </c>
      <c r="M3539" t="s">
        <v>1677</v>
      </c>
      <c r="N3539">
        <v>0</v>
      </c>
    </row>
    <row r="3540" spans="1:14" ht="15" customHeight="1" x14ac:dyDescent="0.3">
      <c r="A3540" s="114">
        <v>3537</v>
      </c>
      <c r="B3540" t="s">
        <v>463</v>
      </c>
      <c r="C3540" t="s">
        <v>2870</v>
      </c>
      <c r="D3540" t="s">
        <v>74</v>
      </c>
      <c r="E3540" t="s">
        <v>2873</v>
      </c>
      <c r="F3540" s="109">
        <v>45979</v>
      </c>
      <c r="G3540" t="s">
        <v>2876</v>
      </c>
      <c r="H3540">
        <v>0.25</v>
      </c>
      <c r="K3540">
        <v>316800</v>
      </c>
      <c r="L3540" t="s">
        <v>526</v>
      </c>
      <c r="M3540" t="s">
        <v>1677</v>
      </c>
      <c r="N3540">
        <v>1</v>
      </c>
    </row>
    <row r="3541" spans="1:14" ht="15" customHeight="1" x14ac:dyDescent="0.3">
      <c r="A3541" s="114">
        <v>3538</v>
      </c>
      <c r="B3541" t="s">
        <v>444</v>
      </c>
      <c r="C3541" t="s">
        <v>3004</v>
      </c>
      <c r="D3541" t="s">
        <v>3009</v>
      </c>
      <c r="E3541" t="s">
        <v>3010</v>
      </c>
      <c r="F3541" s="109">
        <v>45980</v>
      </c>
      <c r="G3541" t="s">
        <v>3012</v>
      </c>
      <c r="H3541">
        <v>0.5</v>
      </c>
      <c r="K3541">
        <v>603750.00000000163</v>
      </c>
      <c r="L3541" t="s">
        <v>513</v>
      </c>
      <c r="M3541" t="s">
        <v>514</v>
      </c>
      <c r="N3541">
        <v>3</v>
      </c>
    </row>
    <row r="3542" spans="1:14" ht="15" customHeight="1" x14ac:dyDescent="0.3">
      <c r="A3542" s="114">
        <v>3539</v>
      </c>
      <c r="B3542" t="s">
        <v>413</v>
      </c>
      <c r="C3542" t="s">
        <v>127</v>
      </c>
      <c r="D3542" t="s">
        <v>102</v>
      </c>
      <c r="E3542" t="s">
        <v>3098</v>
      </c>
      <c r="F3542" s="109">
        <v>45980</v>
      </c>
      <c r="G3542" t="s">
        <v>415</v>
      </c>
      <c r="H3542">
        <v>5</v>
      </c>
      <c r="K3542">
        <v>206249.99999999939</v>
      </c>
      <c r="L3542" t="s">
        <v>509</v>
      </c>
      <c r="M3542" t="s">
        <v>1677</v>
      </c>
      <c r="N3542">
        <v>1</v>
      </c>
    </row>
    <row r="3543" spans="1:14" ht="15" customHeight="1" x14ac:dyDescent="0.3">
      <c r="A3543" s="114">
        <v>3540</v>
      </c>
      <c r="B3543" t="s">
        <v>413</v>
      </c>
      <c r="C3543" t="s">
        <v>138</v>
      </c>
      <c r="D3543" t="s">
        <v>100</v>
      </c>
      <c r="E3543" t="s">
        <v>3099</v>
      </c>
      <c r="F3543" s="109">
        <v>45980</v>
      </c>
      <c r="G3543" t="s">
        <v>415</v>
      </c>
      <c r="H3543">
        <v>6</v>
      </c>
      <c r="K3543">
        <v>371249.99999999895</v>
      </c>
      <c r="L3543" t="s">
        <v>554</v>
      </c>
      <c r="M3543" t="s">
        <v>517</v>
      </c>
      <c r="N3543">
        <v>0</v>
      </c>
    </row>
    <row r="3544" spans="1:14" ht="15" customHeight="1" x14ac:dyDescent="0.3">
      <c r="A3544" s="114">
        <v>3541</v>
      </c>
      <c r="B3544" t="s">
        <v>463</v>
      </c>
      <c r="C3544" t="s">
        <v>2870</v>
      </c>
      <c r="D3544" t="s">
        <v>74</v>
      </c>
      <c r="E3544" t="s">
        <v>2873</v>
      </c>
      <c r="F3544" s="109">
        <v>45980</v>
      </c>
      <c r="G3544" t="s">
        <v>2880</v>
      </c>
      <c r="H3544">
        <v>0.2</v>
      </c>
      <c r="K3544">
        <v>267999.99999999895</v>
      </c>
      <c r="L3544" t="s">
        <v>526</v>
      </c>
      <c r="M3544" t="s">
        <v>505</v>
      </c>
      <c r="N3544">
        <v>6</v>
      </c>
    </row>
    <row r="3545" spans="1:14" ht="15" customHeight="1" x14ac:dyDescent="0.3">
      <c r="A3545" s="114">
        <v>3542</v>
      </c>
      <c r="B3545" t="s">
        <v>471</v>
      </c>
      <c r="C3545" t="s">
        <v>138</v>
      </c>
      <c r="D3545" t="s">
        <v>100</v>
      </c>
      <c r="E3545" t="s">
        <v>3100</v>
      </c>
      <c r="F3545" s="109">
        <v>45980</v>
      </c>
      <c r="G3545" t="s">
        <v>415</v>
      </c>
      <c r="H3545">
        <v>6</v>
      </c>
      <c r="K3545">
        <v>388125.00000000105</v>
      </c>
      <c r="L3545" t="s">
        <v>516</v>
      </c>
      <c r="M3545" t="s">
        <v>517</v>
      </c>
      <c r="N3545">
        <v>0</v>
      </c>
    </row>
    <row r="3546" spans="1:14" ht="15" customHeight="1" x14ac:dyDescent="0.3">
      <c r="A3546" s="114">
        <v>3543</v>
      </c>
      <c r="B3546" t="s">
        <v>501</v>
      </c>
      <c r="C3546" t="s">
        <v>104</v>
      </c>
      <c r="D3546" t="s">
        <v>102</v>
      </c>
      <c r="E3546" t="s">
        <v>3101</v>
      </c>
      <c r="F3546" s="109">
        <v>45980</v>
      </c>
      <c r="G3546" t="s">
        <v>415</v>
      </c>
      <c r="H3546">
        <v>42</v>
      </c>
      <c r="K3546">
        <v>223999.99999999977</v>
      </c>
      <c r="L3546" t="s">
        <v>507</v>
      </c>
      <c r="M3546" t="s">
        <v>505</v>
      </c>
      <c r="N3546">
        <v>2</v>
      </c>
    </row>
    <row r="3547" spans="1:14" ht="15" customHeight="1" x14ac:dyDescent="0.3">
      <c r="A3547" s="114">
        <v>3544</v>
      </c>
      <c r="B3547" t="s">
        <v>501</v>
      </c>
      <c r="C3547" t="s">
        <v>109</v>
      </c>
      <c r="D3547" t="s">
        <v>102</v>
      </c>
      <c r="E3547" t="s">
        <v>3102</v>
      </c>
      <c r="F3547" s="109">
        <v>45980</v>
      </c>
      <c r="G3547" t="s">
        <v>415</v>
      </c>
      <c r="H3547">
        <v>5</v>
      </c>
      <c r="K3547">
        <v>39999.999999999964</v>
      </c>
      <c r="L3547" t="s">
        <v>696</v>
      </c>
      <c r="M3547" t="s">
        <v>505</v>
      </c>
      <c r="N3547">
        <v>0</v>
      </c>
    </row>
    <row r="3548" spans="1:14" ht="15" customHeight="1" x14ac:dyDescent="0.3">
      <c r="A3548" s="114">
        <v>3545</v>
      </c>
      <c r="B3548" t="s">
        <v>501</v>
      </c>
      <c r="C3548" t="s">
        <v>138</v>
      </c>
      <c r="D3548" t="s">
        <v>100</v>
      </c>
      <c r="E3548" t="s">
        <v>3103</v>
      </c>
      <c r="F3548" s="109">
        <v>45980</v>
      </c>
      <c r="G3548" t="s">
        <v>415</v>
      </c>
      <c r="H3548">
        <v>0.5</v>
      </c>
      <c r="K3548">
        <v>29999.999999999971</v>
      </c>
      <c r="L3548" t="s">
        <v>543</v>
      </c>
      <c r="M3548" t="s">
        <v>517</v>
      </c>
      <c r="N3548">
        <v>0</v>
      </c>
    </row>
    <row r="3549" spans="1:14" ht="15" customHeight="1" x14ac:dyDescent="0.3">
      <c r="A3549" s="114">
        <v>3546</v>
      </c>
      <c r="B3549" t="s">
        <v>490</v>
      </c>
      <c r="C3549" t="s">
        <v>3004</v>
      </c>
      <c r="D3549" t="s">
        <v>3009</v>
      </c>
      <c r="E3549" t="s">
        <v>3010</v>
      </c>
      <c r="F3549" s="109">
        <v>45980</v>
      </c>
      <c r="G3549" t="s">
        <v>3011</v>
      </c>
      <c r="H3549">
        <v>1</v>
      </c>
      <c r="K3549">
        <v>659999.99999999814</v>
      </c>
      <c r="L3549" t="s">
        <v>513</v>
      </c>
      <c r="M3549" t="s">
        <v>537</v>
      </c>
      <c r="N3549">
        <v>0</v>
      </c>
    </row>
    <row r="3550" spans="1:14" ht="15" customHeight="1" x14ac:dyDescent="0.3">
      <c r="A3550" s="114">
        <v>3547</v>
      </c>
      <c r="B3550" t="s">
        <v>490</v>
      </c>
      <c r="C3550" t="s">
        <v>138</v>
      </c>
      <c r="D3550" t="s">
        <v>100</v>
      </c>
      <c r="E3550" t="s">
        <v>3104</v>
      </c>
      <c r="F3550" s="109">
        <v>45980</v>
      </c>
      <c r="G3550" t="s">
        <v>415</v>
      </c>
      <c r="H3550">
        <v>6</v>
      </c>
      <c r="K3550">
        <v>371249.99999999895</v>
      </c>
      <c r="L3550" t="s">
        <v>516</v>
      </c>
      <c r="M3550" t="s">
        <v>517</v>
      </c>
      <c r="N3550">
        <v>1</v>
      </c>
    </row>
    <row r="3551" spans="1:14" ht="15" customHeight="1" x14ac:dyDescent="0.3">
      <c r="A3551" s="114">
        <v>3548</v>
      </c>
      <c r="B3551" t="s">
        <v>474</v>
      </c>
      <c r="C3551" t="s">
        <v>146</v>
      </c>
      <c r="D3551" t="s">
        <v>100</v>
      </c>
      <c r="E3551" t="s">
        <v>3105</v>
      </c>
      <c r="F3551" s="109">
        <v>45981</v>
      </c>
      <c r="G3551" t="s">
        <v>451</v>
      </c>
      <c r="H3551">
        <v>0.3</v>
      </c>
      <c r="K3551">
        <v>52500.000000000095</v>
      </c>
      <c r="L3551" t="s">
        <v>530</v>
      </c>
      <c r="M3551" t="s">
        <v>593</v>
      </c>
      <c r="N3551">
        <v>0</v>
      </c>
    </row>
    <row r="3552" spans="1:14" ht="15" customHeight="1" x14ac:dyDescent="0.3">
      <c r="A3552" s="114">
        <v>3549</v>
      </c>
      <c r="B3552" t="s">
        <v>497</v>
      </c>
      <c r="C3552" t="s">
        <v>138</v>
      </c>
      <c r="D3552" t="s">
        <v>100</v>
      </c>
      <c r="E3552" t="s">
        <v>3106</v>
      </c>
      <c r="F3552" s="109">
        <v>45981</v>
      </c>
      <c r="G3552" t="s">
        <v>415</v>
      </c>
      <c r="H3552">
        <v>6</v>
      </c>
      <c r="K3552">
        <v>388125.00000000105</v>
      </c>
      <c r="L3552" t="s">
        <v>543</v>
      </c>
      <c r="M3552" t="s">
        <v>517</v>
      </c>
      <c r="N3552">
        <v>0</v>
      </c>
    </row>
    <row r="3553" spans="1:14" ht="15" customHeight="1" x14ac:dyDescent="0.3">
      <c r="A3553" s="114">
        <v>3550</v>
      </c>
      <c r="B3553" t="s">
        <v>430</v>
      </c>
      <c r="C3553" t="s">
        <v>104</v>
      </c>
      <c r="D3553" t="s">
        <v>102</v>
      </c>
      <c r="E3553" t="s">
        <v>3107</v>
      </c>
      <c r="F3553" s="109">
        <v>45980</v>
      </c>
      <c r="G3553" t="s">
        <v>415</v>
      </c>
      <c r="H3553">
        <v>40</v>
      </c>
      <c r="K3553">
        <v>206666.66666666689</v>
      </c>
      <c r="L3553" t="s">
        <v>507</v>
      </c>
      <c r="M3553" t="s">
        <v>505</v>
      </c>
      <c r="N3553">
        <v>3</v>
      </c>
    </row>
    <row r="3554" spans="1:14" ht="15" customHeight="1" x14ac:dyDescent="0.3">
      <c r="A3554" s="114">
        <v>3551</v>
      </c>
      <c r="B3554" t="s">
        <v>430</v>
      </c>
      <c r="C3554" t="s">
        <v>109</v>
      </c>
      <c r="D3554" t="s">
        <v>102</v>
      </c>
      <c r="E3554" t="s">
        <v>3108</v>
      </c>
      <c r="F3554" s="109">
        <v>45980</v>
      </c>
      <c r="G3554" t="s">
        <v>415</v>
      </c>
      <c r="H3554">
        <v>10</v>
      </c>
      <c r="K3554">
        <v>77500.000000000073</v>
      </c>
      <c r="L3554" t="s">
        <v>507</v>
      </c>
      <c r="M3554" t="s">
        <v>505</v>
      </c>
      <c r="N3554">
        <v>1</v>
      </c>
    </row>
    <row r="3555" spans="1:14" ht="15" customHeight="1" x14ac:dyDescent="0.3">
      <c r="A3555" s="114">
        <v>3552</v>
      </c>
      <c r="B3555" t="s">
        <v>430</v>
      </c>
      <c r="C3555" t="s">
        <v>138</v>
      </c>
      <c r="D3555" t="s">
        <v>100</v>
      </c>
      <c r="E3555" t="s">
        <v>3109</v>
      </c>
      <c r="F3555" s="109">
        <v>45980</v>
      </c>
      <c r="G3555" t="s">
        <v>415</v>
      </c>
      <c r="H3555">
        <v>6</v>
      </c>
      <c r="K3555">
        <v>348750.00000000035</v>
      </c>
      <c r="L3555" t="s">
        <v>554</v>
      </c>
      <c r="M3555" t="s">
        <v>517</v>
      </c>
      <c r="N3555">
        <v>0</v>
      </c>
    </row>
    <row r="3556" spans="1:14" ht="15" customHeight="1" x14ac:dyDescent="0.3">
      <c r="A3556" s="114">
        <v>3553</v>
      </c>
      <c r="B3556" t="s">
        <v>444</v>
      </c>
      <c r="C3556" t="s">
        <v>138</v>
      </c>
      <c r="D3556" t="s">
        <v>100</v>
      </c>
      <c r="E3556" t="s">
        <v>3110</v>
      </c>
      <c r="F3556" s="109">
        <v>45981</v>
      </c>
      <c r="G3556" t="s">
        <v>415</v>
      </c>
      <c r="H3556">
        <v>6</v>
      </c>
      <c r="K3556">
        <v>388125.00000000105</v>
      </c>
      <c r="L3556" t="s">
        <v>543</v>
      </c>
      <c r="M3556" t="s">
        <v>517</v>
      </c>
      <c r="N3556">
        <v>0</v>
      </c>
    </row>
    <row r="3557" spans="1:14" ht="15" customHeight="1" x14ac:dyDescent="0.3">
      <c r="A3557" s="114">
        <v>3554</v>
      </c>
      <c r="B3557" t="s">
        <v>501</v>
      </c>
      <c r="C3557" t="s">
        <v>101</v>
      </c>
      <c r="D3557" t="s">
        <v>102</v>
      </c>
      <c r="E3557" t="s">
        <v>3111</v>
      </c>
      <c r="F3557" s="109">
        <v>45981</v>
      </c>
      <c r="G3557" t="s">
        <v>415</v>
      </c>
      <c r="H3557">
        <v>22</v>
      </c>
      <c r="K3557">
        <v>879999.99999999907</v>
      </c>
      <c r="L3557" t="s">
        <v>507</v>
      </c>
      <c r="M3557" t="s">
        <v>505</v>
      </c>
      <c r="N3557">
        <v>1</v>
      </c>
    </row>
    <row r="3558" spans="1:14" ht="15" customHeight="1" x14ac:dyDescent="0.3">
      <c r="A3558" s="114">
        <v>3555</v>
      </c>
      <c r="B3558" t="s">
        <v>501</v>
      </c>
      <c r="C3558" t="s">
        <v>104</v>
      </c>
      <c r="D3558" t="s">
        <v>102</v>
      </c>
      <c r="E3558" t="s">
        <v>3112</v>
      </c>
      <c r="F3558" s="109">
        <v>45981</v>
      </c>
      <c r="G3558" t="s">
        <v>415</v>
      </c>
      <c r="H3558">
        <v>44</v>
      </c>
      <c r="K3558">
        <v>234666.66666666642</v>
      </c>
      <c r="L3558" t="s">
        <v>507</v>
      </c>
      <c r="M3558" t="s">
        <v>505</v>
      </c>
      <c r="N3558">
        <v>1</v>
      </c>
    </row>
    <row r="3559" spans="1:14" ht="15" customHeight="1" x14ac:dyDescent="0.3">
      <c r="A3559" s="114">
        <v>3556</v>
      </c>
      <c r="B3559" t="s">
        <v>444</v>
      </c>
      <c r="C3559" t="s">
        <v>138</v>
      </c>
      <c r="D3559" t="s">
        <v>100</v>
      </c>
      <c r="E3559" t="s">
        <v>3113</v>
      </c>
      <c r="F3559" s="109">
        <v>45981</v>
      </c>
      <c r="G3559" t="s">
        <v>415</v>
      </c>
      <c r="H3559">
        <v>0.5</v>
      </c>
      <c r="K3559">
        <v>32343.750000000091</v>
      </c>
      <c r="L3559" t="s">
        <v>513</v>
      </c>
      <c r="M3559" t="s">
        <v>514</v>
      </c>
      <c r="N3559">
        <v>3</v>
      </c>
    </row>
    <row r="3560" spans="1:14" ht="15" customHeight="1" x14ac:dyDescent="0.3">
      <c r="A3560" s="114">
        <v>3557</v>
      </c>
      <c r="B3560" t="s">
        <v>471</v>
      </c>
      <c r="C3560" t="s">
        <v>138</v>
      </c>
      <c r="D3560" t="s">
        <v>100</v>
      </c>
      <c r="E3560" t="s">
        <v>3114</v>
      </c>
      <c r="F3560" s="109">
        <v>45981</v>
      </c>
      <c r="G3560" t="s">
        <v>415</v>
      </c>
      <c r="H3560">
        <v>6</v>
      </c>
      <c r="K3560">
        <v>388125.00000000105</v>
      </c>
      <c r="L3560" t="s">
        <v>516</v>
      </c>
      <c r="M3560" t="s">
        <v>517</v>
      </c>
      <c r="N3560">
        <v>0</v>
      </c>
    </row>
    <row r="3561" spans="1:14" ht="15" customHeight="1" x14ac:dyDescent="0.3">
      <c r="A3561" s="114">
        <v>3558</v>
      </c>
      <c r="B3561" t="s">
        <v>463</v>
      </c>
      <c r="C3561" t="s">
        <v>2870</v>
      </c>
      <c r="D3561" t="s">
        <v>74</v>
      </c>
      <c r="E3561" t="s">
        <v>2873</v>
      </c>
      <c r="F3561" s="109">
        <v>45981</v>
      </c>
      <c r="G3561" t="s">
        <v>2880</v>
      </c>
      <c r="H3561">
        <v>0.2</v>
      </c>
      <c r="K3561">
        <v>267999.99999999895</v>
      </c>
      <c r="L3561" t="s">
        <v>526</v>
      </c>
      <c r="M3561" t="s">
        <v>698</v>
      </c>
      <c r="N3561">
        <v>6</v>
      </c>
    </row>
    <row r="3562" spans="1:14" ht="15" customHeight="1" x14ac:dyDescent="0.3">
      <c r="A3562" s="114">
        <v>3559</v>
      </c>
      <c r="B3562" t="s">
        <v>413</v>
      </c>
      <c r="C3562" t="s">
        <v>138</v>
      </c>
      <c r="D3562" t="s">
        <v>100</v>
      </c>
      <c r="E3562" t="s">
        <v>3115</v>
      </c>
      <c r="F3562" s="109">
        <v>45981</v>
      </c>
      <c r="G3562" t="s">
        <v>415</v>
      </c>
      <c r="H3562">
        <v>6</v>
      </c>
      <c r="K3562">
        <v>371249.99999999895</v>
      </c>
      <c r="L3562" t="s">
        <v>554</v>
      </c>
      <c r="M3562" t="s">
        <v>517</v>
      </c>
      <c r="N3562">
        <v>0</v>
      </c>
    </row>
    <row r="3563" spans="1:14" ht="15" customHeight="1" x14ac:dyDescent="0.3">
      <c r="A3563" s="114">
        <v>3560</v>
      </c>
      <c r="B3563" t="s">
        <v>413</v>
      </c>
      <c r="C3563" t="s">
        <v>2953</v>
      </c>
      <c r="D3563" t="s">
        <v>102</v>
      </c>
      <c r="E3563" t="s">
        <v>2954</v>
      </c>
      <c r="F3563" s="109">
        <v>45981</v>
      </c>
      <c r="G3563" t="s">
        <v>2946</v>
      </c>
      <c r="H3563">
        <v>4</v>
      </c>
      <c r="K3563">
        <v>109999.99999999968</v>
      </c>
      <c r="L3563" t="s">
        <v>509</v>
      </c>
      <c r="M3563" t="s">
        <v>1677</v>
      </c>
      <c r="N3563">
        <v>1</v>
      </c>
    </row>
    <row r="3564" spans="1:14" ht="15" customHeight="1" x14ac:dyDescent="0.3">
      <c r="A3564" s="114">
        <v>3561</v>
      </c>
      <c r="B3564" t="s">
        <v>497</v>
      </c>
      <c r="C3564" t="s">
        <v>138</v>
      </c>
      <c r="D3564" t="s">
        <v>100</v>
      </c>
      <c r="E3564" t="s">
        <v>3116</v>
      </c>
      <c r="F3564" s="109">
        <v>45982</v>
      </c>
      <c r="G3564" t="s">
        <v>415</v>
      </c>
      <c r="H3564">
        <v>6</v>
      </c>
      <c r="K3564">
        <v>388125.00000000105</v>
      </c>
      <c r="L3564" t="s">
        <v>516</v>
      </c>
      <c r="M3564" t="s">
        <v>517</v>
      </c>
      <c r="N3564">
        <v>1</v>
      </c>
    </row>
    <row r="3565" spans="1:14" ht="15" customHeight="1" x14ac:dyDescent="0.3">
      <c r="A3565" s="114">
        <v>3562</v>
      </c>
      <c r="B3565" t="s">
        <v>497</v>
      </c>
      <c r="C3565" t="s">
        <v>2870</v>
      </c>
      <c r="D3565" t="s">
        <v>74</v>
      </c>
      <c r="E3565" t="s">
        <v>2873</v>
      </c>
      <c r="F3565" s="109">
        <v>45982</v>
      </c>
      <c r="G3565" t="s">
        <v>2880</v>
      </c>
      <c r="H3565">
        <v>0.2</v>
      </c>
      <c r="K3565">
        <v>276000.00000000076</v>
      </c>
      <c r="L3565" t="s">
        <v>526</v>
      </c>
      <c r="M3565" t="s">
        <v>1166</v>
      </c>
      <c r="N3565">
        <v>1</v>
      </c>
    </row>
    <row r="3566" spans="1:14" ht="15" customHeight="1" x14ac:dyDescent="0.3">
      <c r="A3566" s="114">
        <v>3563</v>
      </c>
      <c r="B3566" t="s">
        <v>430</v>
      </c>
      <c r="C3566" t="s">
        <v>138</v>
      </c>
      <c r="D3566" t="s">
        <v>100</v>
      </c>
      <c r="E3566" t="s">
        <v>3117</v>
      </c>
      <c r="F3566" s="109">
        <v>45982</v>
      </c>
      <c r="G3566" t="s">
        <v>415</v>
      </c>
      <c r="H3566">
        <v>6</v>
      </c>
      <c r="K3566">
        <v>348750.00000000035</v>
      </c>
      <c r="L3566" t="s">
        <v>554</v>
      </c>
      <c r="M3566" t="s">
        <v>517</v>
      </c>
      <c r="N3566">
        <v>0</v>
      </c>
    </row>
    <row r="3567" spans="1:14" ht="15" customHeight="1" x14ac:dyDescent="0.3">
      <c r="A3567" s="114">
        <v>3564</v>
      </c>
      <c r="B3567" t="s">
        <v>430</v>
      </c>
      <c r="C3567" t="s">
        <v>105</v>
      </c>
      <c r="D3567" t="s">
        <v>102</v>
      </c>
      <c r="E3567" t="s">
        <v>3118</v>
      </c>
      <c r="F3567" s="109">
        <v>45981</v>
      </c>
      <c r="G3567" t="s">
        <v>415</v>
      </c>
      <c r="H3567">
        <v>1</v>
      </c>
      <c r="K3567">
        <v>5166.6666666666715</v>
      </c>
      <c r="L3567" t="s">
        <v>696</v>
      </c>
      <c r="M3567" t="s">
        <v>505</v>
      </c>
      <c r="N3567">
        <v>0</v>
      </c>
    </row>
    <row r="3568" spans="1:14" ht="15" customHeight="1" x14ac:dyDescent="0.3">
      <c r="A3568" s="114">
        <v>3565</v>
      </c>
      <c r="B3568" t="s">
        <v>430</v>
      </c>
      <c r="C3568" t="s">
        <v>109</v>
      </c>
      <c r="D3568" t="s">
        <v>102</v>
      </c>
      <c r="E3568" t="s">
        <v>3119</v>
      </c>
      <c r="F3568" s="109">
        <v>45981</v>
      </c>
      <c r="G3568" t="s">
        <v>415</v>
      </c>
      <c r="H3568">
        <v>2</v>
      </c>
      <c r="K3568">
        <v>15500.000000000016</v>
      </c>
      <c r="L3568" t="s">
        <v>696</v>
      </c>
      <c r="M3568" t="s">
        <v>505</v>
      </c>
      <c r="N3568">
        <v>0</v>
      </c>
    </row>
    <row r="3569" spans="1:14" ht="15" customHeight="1" x14ac:dyDescent="0.3">
      <c r="A3569" s="114">
        <v>3566</v>
      </c>
      <c r="B3569" t="s">
        <v>430</v>
      </c>
      <c r="C3569" t="s">
        <v>104</v>
      </c>
      <c r="D3569" t="s">
        <v>102</v>
      </c>
      <c r="E3569" t="s">
        <v>3120</v>
      </c>
      <c r="F3569" s="109">
        <v>45981</v>
      </c>
      <c r="G3569" t="s">
        <v>415</v>
      </c>
      <c r="H3569">
        <v>30</v>
      </c>
      <c r="K3569">
        <v>155000.00000000015</v>
      </c>
      <c r="L3569" t="s">
        <v>696</v>
      </c>
      <c r="M3569" t="s">
        <v>505</v>
      </c>
      <c r="N3569">
        <v>2</v>
      </c>
    </row>
    <row r="3570" spans="1:14" ht="15" customHeight="1" x14ac:dyDescent="0.3">
      <c r="A3570" s="114">
        <v>3567</v>
      </c>
      <c r="B3570" t="s">
        <v>430</v>
      </c>
      <c r="C3570" t="s">
        <v>502</v>
      </c>
      <c r="D3570" t="s">
        <v>100</v>
      </c>
      <c r="E3570" t="s">
        <v>3121</v>
      </c>
      <c r="F3570" s="109">
        <v>45981</v>
      </c>
      <c r="G3570" t="s">
        <v>426</v>
      </c>
      <c r="H3570">
        <v>2</v>
      </c>
      <c r="K3570">
        <v>77500.000000000073</v>
      </c>
      <c r="L3570" t="s">
        <v>507</v>
      </c>
      <c r="M3570" t="s">
        <v>505</v>
      </c>
      <c r="N3570">
        <v>1</v>
      </c>
    </row>
    <row r="3571" spans="1:14" ht="15" customHeight="1" x14ac:dyDescent="0.3">
      <c r="A3571" s="114">
        <v>3568</v>
      </c>
      <c r="B3571" t="s">
        <v>490</v>
      </c>
      <c r="C3571" t="s">
        <v>138</v>
      </c>
      <c r="D3571" t="s">
        <v>100</v>
      </c>
      <c r="E3571" t="s">
        <v>3122</v>
      </c>
      <c r="F3571" s="109">
        <v>45981</v>
      </c>
      <c r="G3571" t="s">
        <v>415</v>
      </c>
      <c r="H3571">
        <v>6</v>
      </c>
      <c r="K3571">
        <v>371249.99999999895</v>
      </c>
      <c r="L3571" t="s">
        <v>516</v>
      </c>
      <c r="M3571" t="s">
        <v>517</v>
      </c>
      <c r="N3571">
        <v>0</v>
      </c>
    </row>
    <row r="3572" spans="1:14" ht="15" customHeight="1" x14ac:dyDescent="0.3">
      <c r="A3572" s="114">
        <v>3569</v>
      </c>
      <c r="B3572" t="s">
        <v>490</v>
      </c>
      <c r="C3572" t="s">
        <v>138</v>
      </c>
      <c r="D3572" t="s">
        <v>100</v>
      </c>
      <c r="E3572" t="s">
        <v>3122</v>
      </c>
      <c r="F3572" s="109">
        <v>45981</v>
      </c>
      <c r="G3572" t="s">
        <v>415</v>
      </c>
      <c r="H3572">
        <v>39</v>
      </c>
      <c r="K3572">
        <v>2413124.999999993</v>
      </c>
      <c r="L3572" t="s">
        <v>713</v>
      </c>
      <c r="M3572" t="s">
        <v>917</v>
      </c>
      <c r="N3572">
        <v>0</v>
      </c>
    </row>
    <row r="3573" spans="1:14" ht="15" customHeight="1" x14ac:dyDescent="0.3">
      <c r="A3573" s="114">
        <v>3570</v>
      </c>
      <c r="B3573" t="s">
        <v>459</v>
      </c>
      <c r="C3573" t="s">
        <v>138</v>
      </c>
      <c r="D3573" t="s">
        <v>100</v>
      </c>
      <c r="E3573" t="s">
        <v>3123</v>
      </c>
      <c r="F3573" s="109">
        <v>45981</v>
      </c>
      <c r="G3573" t="s">
        <v>415</v>
      </c>
      <c r="H3573">
        <v>0.3</v>
      </c>
      <c r="K3573">
        <v>19125.000000000073</v>
      </c>
      <c r="L3573" t="s">
        <v>526</v>
      </c>
      <c r="M3573" t="s">
        <v>505</v>
      </c>
      <c r="N3573">
        <v>1</v>
      </c>
    </row>
    <row r="3574" spans="1:14" ht="15" customHeight="1" x14ac:dyDescent="0.3">
      <c r="A3574" s="114">
        <v>3571</v>
      </c>
      <c r="B3574" t="s">
        <v>459</v>
      </c>
      <c r="C3574" t="s">
        <v>138</v>
      </c>
      <c r="D3574" t="s">
        <v>100</v>
      </c>
      <c r="E3574" t="s">
        <v>3123</v>
      </c>
      <c r="F3574" s="109">
        <v>45981</v>
      </c>
      <c r="G3574" t="s">
        <v>415</v>
      </c>
      <c r="H3574">
        <v>6</v>
      </c>
      <c r="K3574">
        <v>382500.00000000146</v>
      </c>
      <c r="L3574" t="s">
        <v>543</v>
      </c>
      <c r="M3574" t="s">
        <v>517</v>
      </c>
      <c r="N3574">
        <v>0</v>
      </c>
    </row>
    <row r="3575" spans="1:14" ht="15" customHeight="1" x14ac:dyDescent="0.3">
      <c r="A3575" s="114">
        <v>3572</v>
      </c>
      <c r="B3575" t="s">
        <v>413</v>
      </c>
      <c r="C3575" t="s">
        <v>138</v>
      </c>
      <c r="D3575" t="s">
        <v>100</v>
      </c>
      <c r="E3575" t="s">
        <v>3124</v>
      </c>
      <c r="F3575" s="109">
        <v>45982</v>
      </c>
      <c r="G3575" t="s">
        <v>415</v>
      </c>
      <c r="H3575">
        <v>1</v>
      </c>
      <c r="K3575">
        <v>61874.999999999818</v>
      </c>
      <c r="L3575" t="s">
        <v>618</v>
      </c>
      <c r="M3575" t="s">
        <v>669</v>
      </c>
      <c r="N3575">
        <v>0</v>
      </c>
    </row>
    <row r="3576" spans="1:14" ht="15" customHeight="1" x14ac:dyDescent="0.3">
      <c r="A3576" s="114">
        <v>3573</v>
      </c>
      <c r="B3576" t="s">
        <v>444</v>
      </c>
      <c r="C3576" t="s">
        <v>138</v>
      </c>
      <c r="D3576" t="s">
        <v>100</v>
      </c>
      <c r="E3576" t="s">
        <v>3125</v>
      </c>
      <c r="F3576" s="109">
        <v>45982</v>
      </c>
      <c r="G3576" t="s">
        <v>415</v>
      </c>
      <c r="H3576">
        <v>1</v>
      </c>
      <c r="K3576">
        <v>64687.500000000182</v>
      </c>
      <c r="L3576" t="s">
        <v>554</v>
      </c>
      <c r="M3576" t="s">
        <v>517</v>
      </c>
      <c r="N3576">
        <v>0</v>
      </c>
    </row>
    <row r="3577" spans="1:14" ht="15" customHeight="1" x14ac:dyDescent="0.3">
      <c r="A3577" s="114">
        <v>3574</v>
      </c>
      <c r="B3577" t="s">
        <v>444</v>
      </c>
      <c r="C3577" t="s">
        <v>3004</v>
      </c>
      <c r="D3577" t="s">
        <v>3009</v>
      </c>
      <c r="E3577" t="s">
        <v>3010</v>
      </c>
      <c r="F3577" s="109">
        <v>45982</v>
      </c>
      <c r="G3577" t="s">
        <v>3012</v>
      </c>
      <c r="H3577">
        <v>0.5</v>
      </c>
      <c r="K3577">
        <v>603750.00000000163</v>
      </c>
      <c r="L3577" t="s">
        <v>513</v>
      </c>
      <c r="M3577" t="s">
        <v>514</v>
      </c>
      <c r="N3577">
        <v>3</v>
      </c>
    </row>
    <row r="3578" spans="1:14" ht="15" customHeight="1" x14ac:dyDescent="0.3">
      <c r="A3578" s="114">
        <v>3575</v>
      </c>
      <c r="B3578" t="s">
        <v>444</v>
      </c>
      <c r="C3578" t="s">
        <v>138</v>
      </c>
      <c r="D3578" t="s">
        <v>100</v>
      </c>
      <c r="E3578" t="s">
        <v>3126</v>
      </c>
      <c r="F3578" s="109">
        <v>45982</v>
      </c>
      <c r="G3578" t="s">
        <v>415</v>
      </c>
      <c r="H3578">
        <v>0.5</v>
      </c>
      <c r="K3578">
        <v>32343.750000000091</v>
      </c>
      <c r="L3578" t="s">
        <v>513</v>
      </c>
      <c r="M3578" t="s">
        <v>514</v>
      </c>
      <c r="N3578">
        <v>3</v>
      </c>
    </row>
    <row r="3579" spans="1:14" ht="15" customHeight="1" x14ac:dyDescent="0.3">
      <c r="A3579" s="114">
        <v>3576</v>
      </c>
      <c r="B3579" t="s">
        <v>463</v>
      </c>
      <c r="C3579" t="s">
        <v>73</v>
      </c>
      <c r="D3579" t="s">
        <v>74</v>
      </c>
      <c r="E3579" t="s">
        <v>3127</v>
      </c>
      <c r="F3579" s="109">
        <v>45982</v>
      </c>
      <c r="G3579" t="s">
        <v>421</v>
      </c>
      <c r="H3579">
        <v>0.2</v>
      </c>
      <c r="K3579">
        <v>293124.99999999889</v>
      </c>
      <c r="L3579" t="s">
        <v>526</v>
      </c>
      <c r="M3579" t="s">
        <v>1677</v>
      </c>
      <c r="N3579">
        <v>1</v>
      </c>
    </row>
    <row r="3580" spans="1:14" ht="15" customHeight="1" x14ac:dyDescent="0.3">
      <c r="A3580" s="114">
        <v>3577</v>
      </c>
      <c r="B3580" t="s">
        <v>471</v>
      </c>
      <c r="C3580" t="s">
        <v>138</v>
      </c>
      <c r="D3580" t="s">
        <v>100</v>
      </c>
      <c r="E3580" t="s">
        <v>3128</v>
      </c>
      <c r="F3580" s="109">
        <v>45982</v>
      </c>
      <c r="G3580" t="s">
        <v>415</v>
      </c>
      <c r="H3580">
        <v>4</v>
      </c>
      <c r="K3580">
        <v>258750.00000000073</v>
      </c>
      <c r="L3580" t="s">
        <v>516</v>
      </c>
      <c r="M3580" t="s">
        <v>517</v>
      </c>
      <c r="N3580">
        <v>0</v>
      </c>
    </row>
    <row r="3581" spans="1:14" ht="15" customHeight="1" x14ac:dyDescent="0.3">
      <c r="A3581" s="114">
        <v>3578</v>
      </c>
      <c r="B3581" t="s">
        <v>471</v>
      </c>
      <c r="C3581" t="s">
        <v>502</v>
      </c>
      <c r="D3581" t="s">
        <v>100</v>
      </c>
      <c r="E3581" t="s">
        <v>3129</v>
      </c>
      <c r="F3581" s="109">
        <v>45982</v>
      </c>
      <c r="G3581" t="s">
        <v>426</v>
      </c>
      <c r="H3581">
        <v>1</v>
      </c>
      <c r="K3581">
        <v>43125.000000000116</v>
      </c>
      <c r="L3581" t="s">
        <v>516</v>
      </c>
      <c r="M3581" t="s">
        <v>517</v>
      </c>
      <c r="N3581">
        <v>0</v>
      </c>
    </row>
    <row r="3582" spans="1:14" ht="15" customHeight="1" x14ac:dyDescent="0.3">
      <c r="A3582" s="114">
        <v>3579</v>
      </c>
      <c r="B3582" t="s">
        <v>501</v>
      </c>
      <c r="C3582" t="s">
        <v>101</v>
      </c>
      <c r="D3582" t="s">
        <v>102</v>
      </c>
      <c r="E3582" t="s">
        <v>3130</v>
      </c>
      <c r="F3582" s="109">
        <v>45982</v>
      </c>
      <c r="G3582" t="s">
        <v>415</v>
      </c>
      <c r="H3582">
        <v>46</v>
      </c>
      <c r="K3582">
        <v>1839999.9999999981</v>
      </c>
      <c r="L3582" t="s">
        <v>507</v>
      </c>
      <c r="M3582" t="s">
        <v>505</v>
      </c>
      <c r="N3582">
        <v>2</v>
      </c>
    </row>
    <row r="3583" spans="1:14" ht="15" customHeight="1" x14ac:dyDescent="0.3">
      <c r="A3583" s="114">
        <v>3580</v>
      </c>
      <c r="B3583" t="s">
        <v>501</v>
      </c>
      <c r="C3583" t="s">
        <v>104</v>
      </c>
      <c r="D3583" t="s">
        <v>102</v>
      </c>
      <c r="E3583" t="s">
        <v>3131</v>
      </c>
      <c r="F3583" s="109">
        <v>45982</v>
      </c>
      <c r="G3583" t="s">
        <v>415</v>
      </c>
      <c r="H3583">
        <v>6</v>
      </c>
      <c r="K3583">
        <v>31999.999999999967</v>
      </c>
      <c r="L3583" t="s">
        <v>507</v>
      </c>
      <c r="M3583" t="s">
        <v>505</v>
      </c>
      <c r="N3583">
        <v>1</v>
      </c>
    </row>
    <row r="3584" spans="1:14" ht="15" customHeight="1" x14ac:dyDescent="0.3">
      <c r="A3584" s="114">
        <v>3581</v>
      </c>
      <c r="B3584" t="s">
        <v>501</v>
      </c>
      <c r="C3584" t="s">
        <v>138</v>
      </c>
      <c r="D3584" t="s">
        <v>100</v>
      </c>
      <c r="E3584" t="s">
        <v>3132</v>
      </c>
      <c r="F3584" s="109">
        <v>45982</v>
      </c>
      <c r="G3584" t="s">
        <v>415</v>
      </c>
      <c r="H3584">
        <v>4</v>
      </c>
      <c r="K3584">
        <v>239999.99999999977</v>
      </c>
      <c r="L3584" t="s">
        <v>543</v>
      </c>
      <c r="M3584" t="s">
        <v>517</v>
      </c>
      <c r="N3584">
        <v>0</v>
      </c>
    </row>
    <row r="3585" spans="1:14" ht="15" customHeight="1" x14ac:dyDescent="0.3">
      <c r="A3585" s="114">
        <v>3582</v>
      </c>
      <c r="B3585" t="s">
        <v>474</v>
      </c>
      <c r="C3585" t="s">
        <v>73</v>
      </c>
      <c r="D3585" t="s">
        <v>74</v>
      </c>
      <c r="E3585" t="s">
        <v>3133</v>
      </c>
      <c r="F3585" s="109">
        <v>45982</v>
      </c>
      <c r="G3585" t="s">
        <v>421</v>
      </c>
      <c r="H3585">
        <v>0.1</v>
      </c>
      <c r="K3585">
        <v>153125.00000000029</v>
      </c>
      <c r="L3585" t="s">
        <v>526</v>
      </c>
      <c r="M3585" t="s">
        <v>1677</v>
      </c>
      <c r="N3585">
        <v>0</v>
      </c>
    </row>
    <row r="3586" spans="1:14" ht="15" customHeight="1" x14ac:dyDescent="0.3">
      <c r="A3586" s="114">
        <v>3583</v>
      </c>
      <c r="B3586" t="s">
        <v>474</v>
      </c>
      <c r="C3586" t="s">
        <v>3004</v>
      </c>
      <c r="D3586" t="s">
        <v>3009</v>
      </c>
      <c r="E3586" t="s">
        <v>3010</v>
      </c>
      <c r="F3586" s="109">
        <v>45982</v>
      </c>
      <c r="G3586" t="s">
        <v>3012</v>
      </c>
      <c r="H3586">
        <v>0.2</v>
      </c>
      <c r="K3586">
        <v>245000.00000000044</v>
      </c>
      <c r="L3586" t="s">
        <v>513</v>
      </c>
      <c r="M3586" t="s">
        <v>514</v>
      </c>
      <c r="N3586">
        <v>4</v>
      </c>
    </row>
    <row r="3587" spans="1:14" ht="15" customHeight="1" x14ac:dyDescent="0.3">
      <c r="A3587" s="114">
        <v>3584</v>
      </c>
      <c r="B3587" t="s">
        <v>474</v>
      </c>
      <c r="C3587" t="s">
        <v>191</v>
      </c>
      <c r="D3587" t="s">
        <v>187</v>
      </c>
      <c r="E3587" t="s">
        <v>391</v>
      </c>
      <c r="F3587" s="109">
        <v>45982</v>
      </c>
      <c r="G3587" t="s">
        <v>443</v>
      </c>
      <c r="H3587">
        <v>1</v>
      </c>
      <c r="K3587">
        <v>116666.66666666688</v>
      </c>
      <c r="L3587" t="s">
        <v>543</v>
      </c>
      <c r="M3587" t="s">
        <v>517</v>
      </c>
      <c r="N3587">
        <v>0</v>
      </c>
    </row>
    <row r="3588" spans="1:14" ht="15" customHeight="1" x14ac:dyDescent="0.3">
      <c r="A3588" s="114">
        <v>3585</v>
      </c>
      <c r="B3588" t="s">
        <v>459</v>
      </c>
      <c r="C3588" t="s">
        <v>138</v>
      </c>
      <c r="D3588" t="s">
        <v>100</v>
      </c>
      <c r="E3588" t="s">
        <v>3141</v>
      </c>
      <c r="F3588" s="109">
        <v>45982</v>
      </c>
      <c r="G3588" t="s">
        <v>415</v>
      </c>
      <c r="H3588">
        <v>0.2</v>
      </c>
      <c r="K3588">
        <v>12750.000000000047</v>
      </c>
      <c r="L3588" t="s">
        <v>526</v>
      </c>
      <c r="M3588" t="s">
        <v>505</v>
      </c>
      <c r="N3588">
        <v>1</v>
      </c>
    </row>
    <row r="3589" spans="1:14" ht="15" customHeight="1" x14ac:dyDescent="0.3">
      <c r="A3589" s="114">
        <v>3586</v>
      </c>
      <c r="B3589" t="s">
        <v>459</v>
      </c>
      <c r="C3589" t="s">
        <v>138</v>
      </c>
      <c r="D3589" t="s">
        <v>100</v>
      </c>
      <c r="E3589" t="s">
        <v>3141</v>
      </c>
      <c r="F3589" s="109">
        <v>45982</v>
      </c>
      <c r="G3589" t="s">
        <v>415</v>
      </c>
      <c r="H3589">
        <v>2</v>
      </c>
      <c r="K3589">
        <v>127500.00000000048</v>
      </c>
      <c r="L3589" t="s">
        <v>543</v>
      </c>
      <c r="M3589" t="s">
        <v>517</v>
      </c>
      <c r="N3589">
        <v>0</v>
      </c>
    </row>
    <row r="3590" spans="1:14" ht="15" customHeight="1" x14ac:dyDescent="0.3">
      <c r="A3590" s="114">
        <v>3587</v>
      </c>
      <c r="B3590" t="s">
        <v>459</v>
      </c>
      <c r="C3590" t="s">
        <v>587</v>
      </c>
      <c r="D3590" t="s">
        <v>100</v>
      </c>
      <c r="E3590" t="s">
        <v>3142</v>
      </c>
      <c r="F3590" s="109">
        <v>45982</v>
      </c>
      <c r="G3590" t="s">
        <v>415</v>
      </c>
      <c r="H3590">
        <v>1</v>
      </c>
      <c r="K3590">
        <v>42500.00000000016</v>
      </c>
      <c r="L3590" t="s">
        <v>543</v>
      </c>
      <c r="M3590" t="s">
        <v>517</v>
      </c>
      <c r="N3590">
        <v>0</v>
      </c>
    </row>
    <row r="3591" spans="1:14" ht="15" customHeight="1" x14ac:dyDescent="0.3">
      <c r="A3591" s="114">
        <v>3588</v>
      </c>
      <c r="B3591" t="s">
        <v>499</v>
      </c>
      <c r="C3591" t="s">
        <v>109</v>
      </c>
      <c r="D3591" t="s">
        <v>102</v>
      </c>
      <c r="E3591" t="s">
        <v>3143</v>
      </c>
      <c r="F3591" s="109">
        <v>45983</v>
      </c>
      <c r="G3591" t="s">
        <v>415</v>
      </c>
      <c r="H3591">
        <v>28</v>
      </c>
      <c r="K3591">
        <v>223999.99999999977</v>
      </c>
      <c r="L3591" t="s">
        <v>696</v>
      </c>
      <c r="M3591" t="s">
        <v>505</v>
      </c>
      <c r="N3591">
        <v>1</v>
      </c>
    </row>
    <row r="3592" spans="1:14" ht="15" customHeight="1" x14ac:dyDescent="0.3">
      <c r="A3592" s="114">
        <v>3589</v>
      </c>
      <c r="B3592" t="s">
        <v>499</v>
      </c>
      <c r="C3592" t="s">
        <v>191</v>
      </c>
      <c r="D3592" t="s">
        <v>187</v>
      </c>
      <c r="E3592" t="s">
        <v>391</v>
      </c>
      <c r="F3592" s="109">
        <v>45983</v>
      </c>
      <c r="G3592" t="s">
        <v>443</v>
      </c>
      <c r="H3592">
        <v>1.5</v>
      </c>
      <c r="K3592">
        <v>159999.99999999985</v>
      </c>
      <c r="L3592" t="s">
        <v>516</v>
      </c>
      <c r="M3592" t="s">
        <v>517</v>
      </c>
      <c r="N3592">
        <v>0</v>
      </c>
    </row>
    <row r="3593" spans="1:14" ht="15" customHeight="1" x14ac:dyDescent="0.3">
      <c r="A3593" s="114">
        <v>3590</v>
      </c>
      <c r="B3593" t="s">
        <v>499</v>
      </c>
      <c r="C3593" t="s">
        <v>138</v>
      </c>
      <c r="D3593" t="s">
        <v>100</v>
      </c>
      <c r="E3593" t="s">
        <v>3144</v>
      </c>
      <c r="F3593" s="109">
        <v>45983</v>
      </c>
      <c r="G3593" t="s">
        <v>415</v>
      </c>
      <c r="H3593">
        <v>4</v>
      </c>
      <c r="K3593">
        <v>239999.99999999977</v>
      </c>
      <c r="L3593" t="s">
        <v>516</v>
      </c>
      <c r="M3593" t="s">
        <v>517</v>
      </c>
      <c r="N3593">
        <v>0</v>
      </c>
    </row>
    <row r="3594" spans="1:14" ht="15" customHeight="1" x14ac:dyDescent="0.3">
      <c r="A3594" s="114">
        <v>3591</v>
      </c>
      <c r="B3594" t="s">
        <v>444</v>
      </c>
      <c r="C3594" t="s">
        <v>191</v>
      </c>
      <c r="D3594" t="s">
        <v>187</v>
      </c>
      <c r="E3594" t="s">
        <v>3145</v>
      </c>
      <c r="F3594" s="109">
        <v>45983</v>
      </c>
      <c r="G3594" t="s">
        <v>443</v>
      </c>
      <c r="H3594">
        <v>1.5</v>
      </c>
      <c r="K3594">
        <v>172500.00000000047</v>
      </c>
      <c r="L3594" t="s">
        <v>543</v>
      </c>
      <c r="M3594" t="s">
        <v>517</v>
      </c>
      <c r="N3594">
        <v>0</v>
      </c>
    </row>
    <row r="3595" spans="1:14" ht="15" customHeight="1" x14ac:dyDescent="0.3">
      <c r="A3595" s="114">
        <v>3592</v>
      </c>
      <c r="B3595" t="s">
        <v>444</v>
      </c>
      <c r="C3595" t="s">
        <v>3004</v>
      </c>
      <c r="D3595" t="s">
        <v>3009</v>
      </c>
      <c r="E3595" t="s">
        <v>3010</v>
      </c>
      <c r="F3595" s="109">
        <v>45983</v>
      </c>
      <c r="G3595" t="s">
        <v>3012</v>
      </c>
      <c r="H3595">
        <v>0.5</v>
      </c>
      <c r="K3595">
        <v>603750.00000000163</v>
      </c>
      <c r="L3595" t="s">
        <v>513</v>
      </c>
      <c r="M3595" t="s">
        <v>537</v>
      </c>
      <c r="N3595">
        <v>1</v>
      </c>
    </row>
    <row r="3596" spans="1:14" ht="15" customHeight="1" x14ac:dyDescent="0.3">
      <c r="A3596" s="114">
        <v>3593</v>
      </c>
      <c r="B3596" t="s">
        <v>471</v>
      </c>
      <c r="C3596" t="s">
        <v>138</v>
      </c>
      <c r="D3596" t="s">
        <v>100</v>
      </c>
      <c r="E3596" t="s">
        <v>3146</v>
      </c>
      <c r="F3596" s="109">
        <v>45983</v>
      </c>
      <c r="G3596" t="s">
        <v>415</v>
      </c>
      <c r="H3596">
        <v>2</v>
      </c>
      <c r="K3596">
        <v>129375.00000000036</v>
      </c>
      <c r="L3596" t="s">
        <v>516</v>
      </c>
      <c r="M3596" t="s">
        <v>517</v>
      </c>
      <c r="N3596">
        <v>0</v>
      </c>
    </row>
    <row r="3597" spans="1:14" ht="15" customHeight="1" x14ac:dyDescent="0.3">
      <c r="A3597" s="114">
        <v>3594</v>
      </c>
      <c r="B3597" t="s">
        <v>471</v>
      </c>
      <c r="C3597" t="s">
        <v>138</v>
      </c>
      <c r="D3597" t="s">
        <v>100</v>
      </c>
      <c r="E3597" t="s">
        <v>3146</v>
      </c>
      <c r="F3597" s="109">
        <v>45983</v>
      </c>
      <c r="G3597" t="s">
        <v>415</v>
      </c>
      <c r="H3597">
        <v>1</v>
      </c>
      <c r="K3597">
        <v>64687.500000000182</v>
      </c>
      <c r="L3597" t="s">
        <v>516</v>
      </c>
      <c r="M3597" t="s">
        <v>517</v>
      </c>
      <c r="N3597">
        <v>0</v>
      </c>
    </row>
    <row r="3598" spans="1:14" ht="15" customHeight="1" x14ac:dyDescent="0.3">
      <c r="A3598" s="114">
        <v>3595</v>
      </c>
      <c r="B3598" t="s">
        <v>501</v>
      </c>
      <c r="C3598" t="s">
        <v>109</v>
      </c>
      <c r="D3598" t="s">
        <v>102</v>
      </c>
      <c r="E3598" t="s">
        <v>3147</v>
      </c>
      <c r="F3598" s="109">
        <v>45983</v>
      </c>
      <c r="G3598" t="s">
        <v>415</v>
      </c>
      <c r="H3598">
        <v>15</v>
      </c>
      <c r="K3598">
        <v>119999.99999999988</v>
      </c>
      <c r="L3598" t="s">
        <v>696</v>
      </c>
      <c r="M3598" t="s">
        <v>505</v>
      </c>
      <c r="N3598">
        <v>3</v>
      </c>
    </row>
    <row r="3599" spans="1:14" ht="15" customHeight="1" x14ac:dyDescent="0.3">
      <c r="A3599" s="114">
        <v>3596</v>
      </c>
      <c r="B3599" t="s">
        <v>501</v>
      </c>
      <c r="C3599" t="s">
        <v>127</v>
      </c>
      <c r="D3599" t="s">
        <v>102</v>
      </c>
      <c r="E3599" t="s">
        <v>3148</v>
      </c>
      <c r="F3599" s="109">
        <v>45983</v>
      </c>
      <c r="G3599" t="s">
        <v>415</v>
      </c>
      <c r="H3599">
        <v>3</v>
      </c>
      <c r="K3599">
        <v>119999.99999999988</v>
      </c>
      <c r="L3599" t="s">
        <v>526</v>
      </c>
      <c r="M3599" t="s">
        <v>1474</v>
      </c>
      <c r="N3599">
        <v>0</v>
      </c>
    </row>
    <row r="3600" spans="1:14" ht="15" customHeight="1" x14ac:dyDescent="0.3">
      <c r="A3600" s="114">
        <v>3597</v>
      </c>
      <c r="B3600" t="s">
        <v>474</v>
      </c>
      <c r="C3600" t="s">
        <v>3004</v>
      </c>
      <c r="D3600" t="s">
        <v>3009</v>
      </c>
      <c r="E3600" t="s">
        <v>3010</v>
      </c>
      <c r="F3600" s="109">
        <v>45983</v>
      </c>
      <c r="G3600" t="s">
        <v>3011</v>
      </c>
      <c r="H3600">
        <v>0.5</v>
      </c>
      <c r="K3600">
        <v>350000.00000000064</v>
      </c>
      <c r="L3600" t="s">
        <v>513</v>
      </c>
      <c r="M3600" t="s">
        <v>537</v>
      </c>
      <c r="N3600">
        <v>0</v>
      </c>
    </row>
    <row r="3601" spans="1:14" ht="15" customHeight="1" x14ac:dyDescent="0.3">
      <c r="A3601" s="114">
        <v>3598</v>
      </c>
      <c r="B3601" t="s">
        <v>474</v>
      </c>
      <c r="C3601" t="s">
        <v>164</v>
      </c>
      <c r="D3601" t="s">
        <v>100</v>
      </c>
      <c r="E3601" t="s">
        <v>3149</v>
      </c>
      <c r="F3601" s="109">
        <v>45983</v>
      </c>
      <c r="G3601" t="s">
        <v>415</v>
      </c>
      <c r="H3601">
        <v>0.3</v>
      </c>
      <c r="K3601">
        <v>157500.00000000029</v>
      </c>
      <c r="L3601" t="s">
        <v>576</v>
      </c>
      <c r="M3601" t="s">
        <v>593</v>
      </c>
      <c r="N3601">
        <v>0</v>
      </c>
    </row>
    <row r="3602" spans="1:14" ht="15" customHeight="1" x14ac:dyDescent="0.3">
      <c r="A3602" s="114">
        <v>3599</v>
      </c>
      <c r="B3602" t="s">
        <v>490</v>
      </c>
      <c r="C3602" t="s">
        <v>138</v>
      </c>
      <c r="D3602" t="s">
        <v>100</v>
      </c>
      <c r="E3602" t="s">
        <v>3150</v>
      </c>
      <c r="F3602" s="109">
        <v>45983</v>
      </c>
      <c r="G3602" t="s">
        <v>415</v>
      </c>
      <c r="H3602">
        <v>6</v>
      </c>
      <c r="K3602">
        <v>371249.99999999895</v>
      </c>
      <c r="L3602" t="s">
        <v>516</v>
      </c>
      <c r="M3602" t="s">
        <v>517</v>
      </c>
      <c r="N3602">
        <v>0</v>
      </c>
    </row>
    <row r="3603" spans="1:14" ht="15" customHeight="1" x14ac:dyDescent="0.3">
      <c r="A3603" s="114">
        <v>3600</v>
      </c>
      <c r="B3603" t="s">
        <v>490</v>
      </c>
      <c r="C3603" t="s">
        <v>138</v>
      </c>
      <c r="D3603" t="s">
        <v>100</v>
      </c>
      <c r="E3603" t="s">
        <v>3150</v>
      </c>
      <c r="F3603" s="109">
        <v>45983</v>
      </c>
      <c r="G3603" t="s">
        <v>415</v>
      </c>
      <c r="H3603">
        <v>17</v>
      </c>
      <c r="K3603">
        <v>1051874.999999997</v>
      </c>
      <c r="L3603" t="s">
        <v>713</v>
      </c>
      <c r="M3603" t="s">
        <v>917</v>
      </c>
      <c r="N3603">
        <v>0</v>
      </c>
    </row>
    <row r="3604" spans="1:14" ht="15" customHeight="1" x14ac:dyDescent="0.3">
      <c r="A3604" s="114">
        <v>3601</v>
      </c>
      <c r="B3604" t="s">
        <v>490</v>
      </c>
      <c r="C3604" t="s">
        <v>138</v>
      </c>
      <c r="D3604" t="s">
        <v>100</v>
      </c>
      <c r="E3604" t="s">
        <v>3150</v>
      </c>
      <c r="F3604" s="109">
        <v>45983</v>
      </c>
      <c r="G3604" t="s">
        <v>415</v>
      </c>
      <c r="H3604">
        <v>18</v>
      </c>
      <c r="K3604">
        <v>1113749.9999999967</v>
      </c>
      <c r="L3604" t="s">
        <v>713</v>
      </c>
      <c r="M3604" t="s">
        <v>917</v>
      </c>
      <c r="N3604">
        <v>0</v>
      </c>
    </row>
    <row r="3605" spans="1:14" ht="15" customHeight="1" x14ac:dyDescent="0.3">
      <c r="A3605" s="114">
        <v>3602</v>
      </c>
      <c r="B3605" t="s">
        <v>490</v>
      </c>
      <c r="C3605" t="s">
        <v>191</v>
      </c>
      <c r="D3605" t="s">
        <v>187</v>
      </c>
      <c r="E3605" t="s">
        <v>3151</v>
      </c>
      <c r="F3605" s="109">
        <v>45982</v>
      </c>
      <c r="G3605" t="s">
        <v>443</v>
      </c>
      <c r="H3605">
        <v>2</v>
      </c>
      <c r="K3605">
        <v>219999.99999999936</v>
      </c>
      <c r="L3605" t="s">
        <v>516</v>
      </c>
      <c r="M3605" t="s">
        <v>517</v>
      </c>
      <c r="N3605">
        <v>0</v>
      </c>
    </row>
    <row r="3606" spans="1:14" ht="15" customHeight="1" x14ac:dyDescent="0.3">
      <c r="A3606" s="114">
        <v>3603</v>
      </c>
      <c r="B3606" t="s">
        <v>490</v>
      </c>
      <c r="C3606" t="s">
        <v>138</v>
      </c>
      <c r="D3606" t="s">
        <v>100</v>
      </c>
      <c r="E3606" t="s">
        <v>3152</v>
      </c>
      <c r="F3606" s="109">
        <v>45982</v>
      </c>
      <c r="G3606" t="s">
        <v>415</v>
      </c>
      <c r="H3606">
        <v>36</v>
      </c>
      <c r="K3606">
        <v>2227499.9999999935</v>
      </c>
      <c r="L3606" t="s">
        <v>713</v>
      </c>
      <c r="M3606" t="s">
        <v>917</v>
      </c>
      <c r="N3606">
        <v>0</v>
      </c>
    </row>
    <row r="3607" spans="1:14" ht="15" customHeight="1" x14ac:dyDescent="0.3">
      <c r="A3607" s="114">
        <v>3604</v>
      </c>
      <c r="B3607" t="s">
        <v>430</v>
      </c>
      <c r="C3607" t="s">
        <v>138</v>
      </c>
      <c r="D3607" t="s">
        <v>100</v>
      </c>
      <c r="E3607" t="s">
        <v>3153</v>
      </c>
      <c r="F3607" s="109">
        <v>45983</v>
      </c>
      <c r="G3607" t="s">
        <v>415</v>
      </c>
      <c r="H3607">
        <v>1</v>
      </c>
      <c r="K3607">
        <v>58125.000000000058</v>
      </c>
      <c r="L3607" t="s">
        <v>554</v>
      </c>
      <c r="M3607" t="s">
        <v>517</v>
      </c>
      <c r="N3607">
        <v>0</v>
      </c>
    </row>
    <row r="3608" spans="1:14" ht="15" customHeight="1" x14ac:dyDescent="0.3">
      <c r="A3608" s="114">
        <v>3605</v>
      </c>
      <c r="B3608" t="s">
        <v>430</v>
      </c>
      <c r="C3608" t="s">
        <v>502</v>
      </c>
      <c r="D3608" t="s">
        <v>100</v>
      </c>
      <c r="E3608" t="s">
        <v>3154</v>
      </c>
      <c r="F3608" s="109">
        <v>45983</v>
      </c>
      <c r="G3608" t="s">
        <v>426</v>
      </c>
      <c r="H3608">
        <v>5</v>
      </c>
      <c r="K3608">
        <v>193750.0000000002</v>
      </c>
      <c r="L3608" t="s">
        <v>507</v>
      </c>
      <c r="M3608" t="s">
        <v>505</v>
      </c>
      <c r="N3608">
        <v>2</v>
      </c>
    </row>
    <row r="3609" spans="1:14" ht="15" customHeight="1" x14ac:dyDescent="0.3">
      <c r="A3609" s="114">
        <v>3606</v>
      </c>
      <c r="B3609" t="s">
        <v>430</v>
      </c>
      <c r="C3609" t="s">
        <v>109</v>
      </c>
      <c r="D3609" t="s">
        <v>102</v>
      </c>
      <c r="E3609" t="s">
        <v>3155</v>
      </c>
      <c r="F3609" s="109">
        <v>45983</v>
      </c>
      <c r="G3609" t="s">
        <v>415</v>
      </c>
      <c r="H3609">
        <v>8</v>
      </c>
      <c r="K3609">
        <v>62000.000000000065</v>
      </c>
      <c r="L3609" t="s">
        <v>696</v>
      </c>
      <c r="M3609" t="s">
        <v>505</v>
      </c>
      <c r="N3609">
        <v>1</v>
      </c>
    </row>
    <row r="3610" spans="1:14" ht="15" customHeight="1" x14ac:dyDescent="0.3">
      <c r="A3610" s="114">
        <v>3607</v>
      </c>
      <c r="B3610" t="s">
        <v>444</v>
      </c>
      <c r="C3610" t="s">
        <v>191</v>
      </c>
      <c r="D3610" t="s">
        <v>187</v>
      </c>
      <c r="E3610" t="s">
        <v>3156</v>
      </c>
      <c r="F3610" s="109">
        <v>45984</v>
      </c>
      <c r="G3610" t="s">
        <v>443</v>
      </c>
      <c r="H3610">
        <v>1.5</v>
      </c>
      <c r="K3610">
        <v>172500.00000000047</v>
      </c>
      <c r="L3610" t="s">
        <v>543</v>
      </c>
      <c r="M3610" t="s">
        <v>517</v>
      </c>
      <c r="N3610">
        <v>0</v>
      </c>
    </row>
    <row r="3611" spans="1:14" ht="15" customHeight="1" x14ac:dyDescent="0.3">
      <c r="A3611" s="114">
        <v>3608</v>
      </c>
      <c r="B3611" t="s">
        <v>444</v>
      </c>
      <c r="C3611" t="s">
        <v>3004</v>
      </c>
      <c r="D3611" t="s">
        <v>3009</v>
      </c>
      <c r="E3611" t="s">
        <v>3010</v>
      </c>
      <c r="F3611" s="109">
        <v>45984</v>
      </c>
      <c r="G3611" t="s">
        <v>3012</v>
      </c>
      <c r="H3611">
        <v>0.5</v>
      </c>
      <c r="K3611">
        <v>603750.00000000163</v>
      </c>
      <c r="L3611" t="s">
        <v>513</v>
      </c>
      <c r="M3611" t="s">
        <v>514</v>
      </c>
      <c r="N3611">
        <v>3</v>
      </c>
    </row>
    <row r="3612" spans="1:14" ht="15" customHeight="1" x14ac:dyDescent="0.3">
      <c r="A3612" s="114">
        <v>3609</v>
      </c>
      <c r="B3612" t="s">
        <v>471</v>
      </c>
      <c r="C3612" t="s">
        <v>138</v>
      </c>
      <c r="D3612" t="s">
        <v>100</v>
      </c>
      <c r="E3612" t="s">
        <v>3157</v>
      </c>
      <c r="F3612" s="109">
        <v>45984</v>
      </c>
      <c r="G3612" t="s">
        <v>415</v>
      </c>
      <c r="H3612">
        <v>6</v>
      </c>
      <c r="K3612">
        <v>388125.00000000105</v>
      </c>
      <c r="L3612" t="s">
        <v>516</v>
      </c>
      <c r="M3612" t="s">
        <v>517</v>
      </c>
      <c r="N3612">
        <v>0</v>
      </c>
    </row>
    <row r="3613" spans="1:14" ht="15" customHeight="1" x14ac:dyDescent="0.3">
      <c r="A3613" s="114">
        <v>3610</v>
      </c>
      <c r="B3613" t="s">
        <v>471</v>
      </c>
      <c r="C3613" t="s">
        <v>138</v>
      </c>
      <c r="D3613" t="s">
        <v>100</v>
      </c>
      <c r="E3613" t="s">
        <v>3157</v>
      </c>
      <c r="F3613" s="109">
        <v>45984</v>
      </c>
      <c r="G3613" t="s">
        <v>415</v>
      </c>
      <c r="H3613">
        <v>2</v>
      </c>
      <c r="K3613">
        <v>129375.00000000036</v>
      </c>
      <c r="L3613" t="s">
        <v>558</v>
      </c>
      <c r="M3613" t="s">
        <v>2235</v>
      </c>
      <c r="N3613">
        <v>0</v>
      </c>
    </row>
    <row r="3614" spans="1:14" ht="15" customHeight="1" x14ac:dyDescent="0.3">
      <c r="A3614" s="114">
        <v>3611</v>
      </c>
      <c r="B3614" t="s">
        <v>471</v>
      </c>
      <c r="C3614" t="s">
        <v>178</v>
      </c>
      <c r="D3614" t="s">
        <v>100</v>
      </c>
      <c r="E3614" t="s">
        <v>3158</v>
      </c>
      <c r="F3614" s="109">
        <v>45984</v>
      </c>
      <c r="G3614" t="s">
        <v>441</v>
      </c>
      <c r="H3614">
        <v>3</v>
      </c>
      <c r="K3614">
        <v>129375.00000000036</v>
      </c>
      <c r="L3614" t="s">
        <v>680</v>
      </c>
      <c r="M3614" t="s">
        <v>698</v>
      </c>
      <c r="N3614">
        <v>2</v>
      </c>
    </row>
    <row r="3615" spans="1:14" ht="15" customHeight="1" x14ac:dyDescent="0.3">
      <c r="A3615" s="114">
        <v>3612</v>
      </c>
      <c r="B3615" t="s">
        <v>482</v>
      </c>
      <c r="C3615" t="s">
        <v>164</v>
      </c>
      <c r="D3615" t="s">
        <v>100</v>
      </c>
      <c r="E3615" t="s">
        <v>3159</v>
      </c>
      <c r="F3615" s="109">
        <v>45984</v>
      </c>
      <c r="G3615" t="s">
        <v>415</v>
      </c>
      <c r="H3615">
        <v>0.8</v>
      </c>
      <c r="K3615">
        <v>401999.99999999849</v>
      </c>
      <c r="L3615" t="s">
        <v>545</v>
      </c>
      <c r="M3615" t="s">
        <v>665</v>
      </c>
      <c r="N3615">
        <v>0</v>
      </c>
    </row>
    <row r="3616" spans="1:14" ht="15" customHeight="1" x14ac:dyDescent="0.3">
      <c r="A3616" s="114">
        <v>3613</v>
      </c>
      <c r="B3616" t="s">
        <v>501</v>
      </c>
      <c r="C3616" t="s">
        <v>101</v>
      </c>
      <c r="D3616" t="s">
        <v>102</v>
      </c>
      <c r="E3616" t="s">
        <v>3160</v>
      </c>
      <c r="F3616" s="109">
        <v>45984</v>
      </c>
      <c r="G3616" t="s">
        <v>415</v>
      </c>
      <c r="H3616">
        <v>17</v>
      </c>
      <c r="K3616">
        <v>679999.9999999993</v>
      </c>
      <c r="L3616" t="s">
        <v>507</v>
      </c>
      <c r="M3616" t="s">
        <v>505</v>
      </c>
      <c r="N3616">
        <v>1</v>
      </c>
    </row>
    <row r="3617" spans="1:14" ht="15" customHeight="1" x14ac:dyDescent="0.3">
      <c r="A3617" s="114">
        <v>3614</v>
      </c>
      <c r="B3617" t="s">
        <v>501</v>
      </c>
      <c r="C3617" t="s">
        <v>104</v>
      </c>
      <c r="D3617" t="s">
        <v>102</v>
      </c>
      <c r="E3617" t="s">
        <v>3161</v>
      </c>
      <c r="F3617" s="109">
        <v>45984</v>
      </c>
      <c r="G3617" t="s">
        <v>415</v>
      </c>
      <c r="H3617">
        <v>33</v>
      </c>
      <c r="K3617">
        <v>175999.99999999983</v>
      </c>
      <c r="L3617" t="s">
        <v>507</v>
      </c>
      <c r="M3617" t="s">
        <v>505</v>
      </c>
      <c r="N3617">
        <v>2</v>
      </c>
    </row>
    <row r="3618" spans="1:14" ht="15" customHeight="1" x14ac:dyDescent="0.3">
      <c r="A3618" s="114">
        <v>3615</v>
      </c>
      <c r="B3618" t="s">
        <v>501</v>
      </c>
      <c r="C3618" t="s">
        <v>191</v>
      </c>
      <c r="D3618" t="s">
        <v>187</v>
      </c>
      <c r="E3618" t="s">
        <v>3162</v>
      </c>
      <c r="F3618" s="109">
        <v>45984</v>
      </c>
      <c r="G3618" t="s">
        <v>443</v>
      </c>
      <c r="H3618">
        <v>1</v>
      </c>
      <c r="K3618">
        <v>106666.66666666656</v>
      </c>
      <c r="L3618" t="s">
        <v>543</v>
      </c>
      <c r="M3618" t="s">
        <v>517</v>
      </c>
      <c r="N3618">
        <v>1.5</v>
      </c>
    </row>
    <row r="3619" spans="1:14" ht="15" customHeight="1" x14ac:dyDescent="0.3">
      <c r="A3619" s="114">
        <v>3616</v>
      </c>
      <c r="B3619" t="s">
        <v>490</v>
      </c>
      <c r="C3619" t="s">
        <v>138</v>
      </c>
      <c r="D3619" t="s">
        <v>100</v>
      </c>
      <c r="E3619" t="s">
        <v>3163</v>
      </c>
      <c r="F3619" s="109">
        <v>45984</v>
      </c>
      <c r="G3619" t="s">
        <v>415</v>
      </c>
      <c r="H3619">
        <v>42</v>
      </c>
      <c r="K3619">
        <v>2598749.9999999925</v>
      </c>
      <c r="L3619" t="s">
        <v>713</v>
      </c>
      <c r="M3619" t="s">
        <v>917</v>
      </c>
      <c r="N3619">
        <v>0</v>
      </c>
    </row>
    <row r="3620" spans="1:14" ht="15" customHeight="1" x14ac:dyDescent="0.3">
      <c r="A3620" s="114">
        <v>3617</v>
      </c>
      <c r="B3620" t="s">
        <v>490</v>
      </c>
      <c r="C3620" t="s">
        <v>138</v>
      </c>
      <c r="D3620" t="s">
        <v>100</v>
      </c>
      <c r="E3620" t="s">
        <v>3163</v>
      </c>
      <c r="F3620" s="109">
        <v>45984</v>
      </c>
      <c r="G3620" t="s">
        <v>415</v>
      </c>
      <c r="H3620">
        <v>6</v>
      </c>
      <c r="K3620">
        <v>371249.99999999895</v>
      </c>
      <c r="L3620" t="s">
        <v>516</v>
      </c>
      <c r="M3620" t="s">
        <v>517</v>
      </c>
      <c r="N3620">
        <v>1</v>
      </c>
    </row>
    <row r="3621" spans="1:14" ht="15" customHeight="1" x14ac:dyDescent="0.3">
      <c r="A3621" s="114">
        <v>3618</v>
      </c>
      <c r="B3621" t="s">
        <v>490</v>
      </c>
      <c r="C3621" t="s">
        <v>191</v>
      </c>
      <c r="D3621" t="s">
        <v>187</v>
      </c>
      <c r="E3621" t="s">
        <v>3164</v>
      </c>
      <c r="F3621" s="109">
        <v>45984</v>
      </c>
      <c r="G3621" t="s">
        <v>443</v>
      </c>
      <c r="H3621">
        <v>1</v>
      </c>
      <c r="K3621">
        <v>109999.99999999968</v>
      </c>
      <c r="L3621" t="s">
        <v>516</v>
      </c>
      <c r="M3621" t="s">
        <v>517</v>
      </c>
      <c r="N3621">
        <v>0</v>
      </c>
    </row>
    <row r="3622" spans="1:14" ht="15" customHeight="1" x14ac:dyDescent="0.3">
      <c r="A3622" s="114">
        <v>3619</v>
      </c>
      <c r="B3622" t="s">
        <v>535</v>
      </c>
      <c r="C3622" t="s">
        <v>101</v>
      </c>
      <c r="D3622" t="s">
        <v>102</v>
      </c>
      <c r="E3622" t="s">
        <v>3165</v>
      </c>
      <c r="F3622" s="109">
        <v>45983</v>
      </c>
      <c r="G3622" t="s">
        <v>415</v>
      </c>
      <c r="H3622">
        <v>39</v>
      </c>
      <c r="K3622">
        <v>1584374.999999997</v>
      </c>
      <c r="L3622" t="s">
        <v>507</v>
      </c>
      <c r="M3622" t="s">
        <v>505</v>
      </c>
      <c r="N3622">
        <v>2</v>
      </c>
    </row>
    <row r="3623" spans="1:14" ht="15" customHeight="1" x14ac:dyDescent="0.3">
      <c r="A3623" s="114">
        <v>3620</v>
      </c>
      <c r="B3623" t="s">
        <v>535</v>
      </c>
      <c r="C3623" t="s">
        <v>108</v>
      </c>
      <c r="D3623" t="s">
        <v>102</v>
      </c>
      <c r="E3623" t="s">
        <v>3166</v>
      </c>
      <c r="F3623" s="109">
        <v>45983</v>
      </c>
      <c r="G3623" t="s">
        <v>415</v>
      </c>
      <c r="H3623">
        <v>6</v>
      </c>
      <c r="K3623">
        <v>48749.999999999905</v>
      </c>
      <c r="L3623" t="s">
        <v>507</v>
      </c>
      <c r="M3623" t="s">
        <v>505</v>
      </c>
      <c r="N3623">
        <v>2</v>
      </c>
    </row>
    <row r="3624" spans="1:14" ht="15" customHeight="1" x14ac:dyDescent="0.3">
      <c r="A3624" s="114">
        <v>3621</v>
      </c>
      <c r="B3624" t="s">
        <v>535</v>
      </c>
      <c r="C3624" t="s">
        <v>138</v>
      </c>
      <c r="D3624" t="s">
        <v>100</v>
      </c>
      <c r="E3624" t="s">
        <v>3167</v>
      </c>
      <c r="F3624" s="109">
        <v>45983</v>
      </c>
      <c r="G3624" t="s">
        <v>415</v>
      </c>
      <c r="H3624">
        <v>1</v>
      </c>
      <c r="K3624">
        <v>60937.499999999884</v>
      </c>
      <c r="L3624" t="s">
        <v>507</v>
      </c>
      <c r="M3624" t="s">
        <v>517</v>
      </c>
      <c r="N3624">
        <v>1</v>
      </c>
    </row>
    <row r="3625" spans="1:14" ht="15" customHeight="1" x14ac:dyDescent="0.3">
      <c r="A3625" s="114">
        <v>3622</v>
      </c>
      <c r="B3625" t="s">
        <v>535</v>
      </c>
      <c r="C3625" t="s">
        <v>3004</v>
      </c>
      <c r="D3625" t="s">
        <v>3009</v>
      </c>
      <c r="E3625" t="s">
        <v>3010</v>
      </c>
      <c r="F3625" s="109">
        <v>45984</v>
      </c>
      <c r="G3625" t="s">
        <v>3012</v>
      </c>
      <c r="H3625">
        <v>0.2</v>
      </c>
      <c r="K3625">
        <v>227499.99999999956</v>
      </c>
      <c r="L3625" t="s">
        <v>513</v>
      </c>
      <c r="M3625" t="s">
        <v>580</v>
      </c>
      <c r="N3625">
        <v>9</v>
      </c>
    </row>
    <row r="3626" spans="1:14" ht="15" customHeight="1" x14ac:dyDescent="0.3">
      <c r="A3626" s="114">
        <v>3623</v>
      </c>
      <c r="B3626" t="s">
        <v>535</v>
      </c>
      <c r="C3626" t="s">
        <v>138</v>
      </c>
      <c r="D3626" t="s">
        <v>100</v>
      </c>
      <c r="E3626" t="s">
        <v>3168</v>
      </c>
      <c r="F3626" s="109">
        <v>45984</v>
      </c>
      <c r="G3626" t="s">
        <v>415</v>
      </c>
      <c r="H3626">
        <v>0.5</v>
      </c>
      <c r="K3626">
        <v>30468.749999999942</v>
      </c>
      <c r="L3626" t="s">
        <v>516</v>
      </c>
      <c r="M3626" t="s">
        <v>517</v>
      </c>
      <c r="N3626">
        <v>1</v>
      </c>
    </row>
    <row r="3627" spans="1:14" ht="15" customHeight="1" x14ac:dyDescent="0.3">
      <c r="A3627" s="114">
        <v>3624</v>
      </c>
      <c r="B3627" t="s">
        <v>499</v>
      </c>
      <c r="C3627" t="s">
        <v>109</v>
      </c>
      <c r="D3627" t="s">
        <v>102</v>
      </c>
      <c r="E3627" t="s">
        <v>3169</v>
      </c>
      <c r="F3627" s="109">
        <v>45985</v>
      </c>
      <c r="G3627" t="s">
        <v>415</v>
      </c>
      <c r="H3627">
        <v>10</v>
      </c>
      <c r="K3627">
        <v>79999.999999999927</v>
      </c>
      <c r="L3627" t="s">
        <v>696</v>
      </c>
      <c r="M3627" t="s">
        <v>505</v>
      </c>
      <c r="N3627">
        <v>1</v>
      </c>
    </row>
    <row r="3628" spans="1:14" ht="15" customHeight="1" x14ac:dyDescent="0.3">
      <c r="A3628" s="114">
        <v>3625</v>
      </c>
      <c r="B3628" t="s">
        <v>499</v>
      </c>
      <c r="C3628" t="s">
        <v>138</v>
      </c>
      <c r="D3628" t="s">
        <v>100</v>
      </c>
      <c r="E3628" t="s">
        <v>3170</v>
      </c>
      <c r="F3628" s="109">
        <v>45985</v>
      </c>
      <c r="G3628" t="s">
        <v>415</v>
      </c>
      <c r="H3628">
        <v>15</v>
      </c>
      <c r="K3628">
        <v>899999.99999999907</v>
      </c>
      <c r="L3628" t="s">
        <v>713</v>
      </c>
      <c r="M3628" t="s">
        <v>505</v>
      </c>
      <c r="N3628">
        <v>1</v>
      </c>
    </row>
    <row r="3629" spans="1:14" ht="15" customHeight="1" x14ac:dyDescent="0.3">
      <c r="A3629" s="114">
        <v>3626</v>
      </c>
      <c r="B3629" t="s">
        <v>499</v>
      </c>
      <c r="C3629" t="s">
        <v>191</v>
      </c>
      <c r="D3629" t="s">
        <v>187</v>
      </c>
      <c r="E3629" t="s">
        <v>391</v>
      </c>
      <c r="F3629" s="109">
        <v>45985</v>
      </c>
      <c r="G3629" t="s">
        <v>443</v>
      </c>
      <c r="H3629">
        <v>1</v>
      </c>
      <c r="K3629">
        <v>106666.66666666656</v>
      </c>
      <c r="L3629" t="s">
        <v>516</v>
      </c>
      <c r="M3629" t="s">
        <v>517</v>
      </c>
      <c r="N3629">
        <v>0</v>
      </c>
    </row>
    <row r="3630" spans="1:14" ht="15" customHeight="1" x14ac:dyDescent="0.3">
      <c r="A3630" s="114">
        <v>3627</v>
      </c>
      <c r="B3630" t="s">
        <v>471</v>
      </c>
      <c r="C3630" t="s">
        <v>191</v>
      </c>
      <c r="D3630" t="s">
        <v>187</v>
      </c>
      <c r="E3630" t="s">
        <v>3171</v>
      </c>
      <c r="F3630" s="109">
        <v>45985</v>
      </c>
      <c r="G3630" t="s">
        <v>443</v>
      </c>
      <c r="H3630">
        <v>1.5</v>
      </c>
      <c r="K3630">
        <v>172500.00000000047</v>
      </c>
      <c r="L3630" t="s">
        <v>516</v>
      </c>
      <c r="M3630" t="s">
        <v>517</v>
      </c>
      <c r="N3630">
        <v>0</v>
      </c>
    </row>
    <row r="3631" spans="1:14" ht="15" customHeight="1" x14ac:dyDescent="0.3">
      <c r="A3631" s="114">
        <v>3628</v>
      </c>
      <c r="B3631" t="s">
        <v>471</v>
      </c>
      <c r="C3631" t="s">
        <v>178</v>
      </c>
      <c r="D3631" t="s">
        <v>100</v>
      </c>
      <c r="E3631" t="s">
        <v>3172</v>
      </c>
      <c r="F3631" s="109">
        <v>45985</v>
      </c>
      <c r="G3631" t="s">
        <v>492</v>
      </c>
      <c r="H3631">
        <v>3</v>
      </c>
      <c r="K3631">
        <v>258750.00000000073</v>
      </c>
      <c r="L3631" t="s">
        <v>680</v>
      </c>
      <c r="M3631" t="s">
        <v>698</v>
      </c>
      <c r="N3631">
        <v>3</v>
      </c>
    </row>
    <row r="3632" spans="1:14" ht="15" customHeight="1" x14ac:dyDescent="0.3">
      <c r="A3632" s="114">
        <v>3629</v>
      </c>
      <c r="F3632" s="109"/>
      <c r="K3632">
        <v>517500.00000000146</v>
      </c>
      <c r="N3632">
        <v>0</v>
      </c>
    </row>
    <row r="3633" spans="1:14" ht="15" customHeight="1" x14ac:dyDescent="0.3">
      <c r="A3633" s="114">
        <v>3630</v>
      </c>
      <c r="B3633" t="s">
        <v>444</v>
      </c>
      <c r="C3633" t="s">
        <v>138</v>
      </c>
      <c r="D3633" t="s">
        <v>100</v>
      </c>
      <c r="E3633" t="s">
        <v>3173</v>
      </c>
      <c r="F3633" s="109">
        <v>45985</v>
      </c>
      <c r="G3633" t="s">
        <v>415</v>
      </c>
      <c r="H3633">
        <v>9</v>
      </c>
      <c r="K3633">
        <v>582187.50000000163</v>
      </c>
      <c r="L3633" t="s">
        <v>713</v>
      </c>
      <c r="M3633" t="s">
        <v>917</v>
      </c>
      <c r="N3633">
        <v>0</v>
      </c>
    </row>
    <row r="3634" spans="1:14" ht="15" customHeight="1" x14ac:dyDescent="0.3">
      <c r="A3634" s="114">
        <v>3631</v>
      </c>
      <c r="B3634" t="s">
        <v>444</v>
      </c>
      <c r="C3634" t="s">
        <v>138</v>
      </c>
      <c r="D3634" t="s">
        <v>100</v>
      </c>
      <c r="E3634" t="s">
        <v>3173</v>
      </c>
      <c r="F3634" s="109">
        <v>45985</v>
      </c>
      <c r="G3634" t="s">
        <v>415</v>
      </c>
      <c r="H3634">
        <v>0.5</v>
      </c>
      <c r="K3634">
        <v>32343.750000000091</v>
      </c>
      <c r="L3634" t="s">
        <v>543</v>
      </c>
      <c r="M3634" t="s">
        <v>517</v>
      </c>
      <c r="N3634">
        <v>0</v>
      </c>
    </row>
    <row r="3635" spans="1:14" ht="15" customHeight="1" x14ac:dyDescent="0.3">
      <c r="A3635" s="114">
        <v>3632</v>
      </c>
      <c r="B3635" t="s">
        <v>444</v>
      </c>
      <c r="C3635" t="s">
        <v>191</v>
      </c>
      <c r="D3635" t="s">
        <v>187</v>
      </c>
      <c r="E3635" t="s">
        <v>391</v>
      </c>
      <c r="F3635" s="109">
        <v>45985</v>
      </c>
      <c r="G3635" t="s">
        <v>2115</v>
      </c>
      <c r="H3635">
        <v>5</v>
      </c>
      <c r="K3635">
        <v>246411.45833333401</v>
      </c>
      <c r="L3635" t="s">
        <v>713</v>
      </c>
      <c r="M3635" t="s">
        <v>917</v>
      </c>
      <c r="N3635">
        <v>0</v>
      </c>
    </row>
    <row r="3636" spans="1:14" ht="15" customHeight="1" x14ac:dyDescent="0.3">
      <c r="A3636" s="114">
        <v>3633</v>
      </c>
      <c r="B3636" t="s">
        <v>482</v>
      </c>
      <c r="C3636" t="s">
        <v>164</v>
      </c>
      <c r="D3636" t="s">
        <v>100</v>
      </c>
      <c r="E3636" t="s">
        <v>3174</v>
      </c>
      <c r="F3636" s="109">
        <v>45985</v>
      </c>
      <c r="G3636" t="s">
        <v>415</v>
      </c>
      <c r="H3636">
        <v>0.8</v>
      </c>
      <c r="K3636">
        <v>401999.99999999849</v>
      </c>
      <c r="L3636" t="s">
        <v>530</v>
      </c>
      <c r="M3636" t="s">
        <v>593</v>
      </c>
      <c r="N3636">
        <v>0</v>
      </c>
    </row>
    <row r="3637" spans="1:14" ht="15" customHeight="1" x14ac:dyDescent="0.3">
      <c r="A3637" s="114">
        <v>3634</v>
      </c>
      <c r="B3637" t="s">
        <v>430</v>
      </c>
      <c r="C3637" t="s">
        <v>308</v>
      </c>
      <c r="D3637" t="s">
        <v>100</v>
      </c>
      <c r="E3637" t="s">
        <v>309</v>
      </c>
      <c r="F3637" s="109">
        <v>45985</v>
      </c>
      <c r="G3637" t="s">
        <v>435</v>
      </c>
      <c r="H3637">
        <v>3</v>
      </c>
      <c r="K3637">
        <v>7750.0000000000082</v>
      </c>
      <c r="L3637" t="s">
        <v>519</v>
      </c>
      <c r="M3637" t="s">
        <v>514</v>
      </c>
      <c r="N3637">
        <v>0</v>
      </c>
    </row>
    <row r="3638" spans="1:14" ht="15" customHeight="1" x14ac:dyDescent="0.3">
      <c r="A3638" s="114">
        <v>3635</v>
      </c>
      <c r="B3638" t="s">
        <v>430</v>
      </c>
      <c r="C3638" t="s">
        <v>138</v>
      </c>
      <c r="D3638" t="s">
        <v>100</v>
      </c>
      <c r="E3638" t="s">
        <v>3175</v>
      </c>
      <c r="F3638" s="109">
        <v>45985</v>
      </c>
      <c r="G3638" t="s">
        <v>415</v>
      </c>
      <c r="H3638">
        <v>4</v>
      </c>
      <c r="K3638">
        <v>232500.00000000023</v>
      </c>
      <c r="L3638" t="s">
        <v>558</v>
      </c>
      <c r="M3638" t="s">
        <v>2235</v>
      </c>
      <c r="N3638">
        <v>4</v>
      </c>
    </row>
    <row r="3639" spans="1:14" ht="15" customHeight="1" x14ac:dyDescent="0.3">
      <c r="A3639" s="114">
        <v>3636</v>
      </c>
      <c r="B3639" t="s">
        <v>430</v>
      </c>
      <c r="C3639" t="s">
        <v>138</v>
      </c>
      <c r="D3639" t="s">
        <v>100</v>
      </c>
      <c r="E3639" t="s">
        <v>3176</v>
      </c>
      <c r="F3639" s="109">
        <v>45985</v>
      </c>
      <c r="G3639" t="s">
        <v>415</v>
      </c>
      <c r="H3639">
        <v>5</v>
      </c>
      <c r="K3639">
        <v>290625.00000000029</v>
      </c>
      <c r="L3639" t="s">
        <v>554</v>
      </c>
      <c r="M3639" t="s">
        <v>517</v>
      </c>
      <c r="N3639">
        <v>0</v>
      </c>
    </row>
    <row r="3640" spans="1:14" ht="15" customHeight="1" x14ac:dyDescent="0.3">
      <c r="A3640" s="114">
        <v>3637</v>
      </c>
      <c r="B3640" t="s">
        <v>490</v>
      </c>
      <c r="C3640" t="s">
        <v>191</v>
      </c>
      <c r="D3640" t="s">
        <v>187</v>
      </c>
      <c r="E3640" t="s">
        <v>3177</v>
      </c>
      <c r="F3640" s="109">
        <v>45985</v>
      </c>
      <c r="G3640" t="s">
        <v>443</v>
      </c>
      <c r="H3640">
        <v>0.5</v>
      </c>
      <c r="K3640">
        <v>54999.99999999984</v>
      </c>
      <c r="L3640" t="s">
        <v>516</v>
      </c>
      <c r="M3640" t="s">
        <v>517</v>
      </c>
      <c r="N3640">
        <v>0</v>
      </c>
    </row>
    <row r="3641" spans="1:14" ht="15" customHeight="1" x14ac:dyDescent="0.3">
      <c r="A3641" s="114">
        <v>3638</v>
      </c>
      <c r="B3641" t="s">
        <v>490</v>
      </c>
      <c r="C3641" t="s">
        <v>138</v>
      </c>
      <c r="D3641" t="s">
        <v>100</v>
      </c>
      <c r="E3641" t="s">
        <v>3178</v>
      </c>
      <c r="F3641" s="109">
        <v>45985</v>
      </c>
      <c r="G3641" t="s">
        <v>415</v>
      </c>
      <c r="H3641">
        <v>2</v>
      </c>
      <c r="K3641">
        <v>123749.99999999964</v>
      </c>
      <c r="L3641" t="s">
        <v>516</v>
      </c>
      <c r="M3641" t="s">
        <v>517</v>
      </c>
      <c r="N3641">
        <v>0</v>
      </c>
    </row>
    <row r="3642" spans="1:14" ht="15" customHeight="1" x14ac:dyDescent="0.3">
      <c r="A3642" s="114">
        <v>3639</v>
      </c>
      <c r="B3642" t="s">
        <v>490</v>
      </c>
      <c r="C3642" t="s">
        <v>138</v>
      </c>
      <c r="D3642" t="s">
        <v>100</v>
      </c>
      <c r="E3642" t="s">
        <v>3178</v>
      </c>
      <c r="F3642" s="109">
        <v>45985</v>
      </c>
      <c r="G3642" t="s">
        <v>415</v>
      </c>
      <c r="H3642">
        <v>1</v>
      </c>
      <c r="K3642">
        <v>61874.999999999818</v>
      </c>
      <c r="L3642" t="s">
        <v>516</v>
      </c>
      <c r="M3642" t="s">
        <v>517</v>
      </c>
      <c r="N3642">
        <v>0</v>
      </c>
    </row>
    <row r="3643" spans="1:14" ht="15" customHeight="1" x14ac:dyDescent="0.3">
      <c r="A3643" s="114">
        <v>3640</v>
      </c>
      <c r="B3643" t="s">
        <v>490</v>
      </c>
      <c r="C3643" t="s">
        <v>3004</v>
      </c>
      <c r="D3643" t="s">
        <v>3009</v>
      </c>
      <c r="E3643" t="s">
        <v>3010</v>
      </c>
      <c r="F3643" s="109">
        <v>45985</v>
      </c>
      <c r="G3643" t="s">
        <v>3011</v>
      </c>
      <c r="H3643">
        <v>0.5</v>
      </c>
      <c r="K3643">
        <v>329999.99999999907</v>
      </c>
      <c r="L3643" t="s">
        <v>513</v>
      </c>
      <c r="M3643" t="s">
        <v>537</v>
      </c>
      <c r="N3643">
        <v>0</v>
      </c>
    </row>
    <row r="3644" spans="1:14" ht="15" customHeight="1" x14ac:dyDescent="0.3">
      <c r="A3644" s="114">
        <v>3641</v>
      </c>
      <c r="B3644" t="s">
        <v>463</v>
      </c>
      <c r="C3644" t="s">
        <v>3004</v>
      </c>
      <c r="D3644" t="s">
        <v>3009</v>
      </c>
      <c r="E3644" t="s">
        <v>3010</v>
      </c>
      <c r="F3644" s="109">
        <v>45985</v>
      </c>
      <c r="G3644" t="s">
        <v>3011</v>
      </c>
      <c r="H3644">
        <v>0.5</v>
      </c>
      <c r="K3644">
        <v>334999.99999999872</v>
      </c>
      <c r="L3644" t="s">
        <v>513</v>
      </c>
      <c r="M3644" t="s">
        <v>537</v>
      </c>
      <c r="N3644">
        <v>0</v>
      </c>
    </row>
    <row r="3645" spans="1:14" ht="15" customHeight="1" x14ac:dyDescent="0.3">
      <c r="A3645" s="114">
        <v>3642</v>
      </c>
      <c r="B3645" t="s">
        <v>463</v>
      </c>
      <c r="C3645" t="s">
        <v>138</v>
      </c>
      <c r="D3645" t="s">
        <v>100</v>
      </c>
      <c r="E3645" t="s">
        <v>3179</v>
      </c>
      <c r="F3645" s="109">
        <v>45985</v>
      </c>
      <c r="G3645" t="s">
        <v>415</v>
      </c>
      <c r="H3645">
        <v>8</v>
      </c>
      <c r="K3645">
        <v>502499.99999999808</v>
      </c>
      <c r="L3645" t="s">
        <v>558</v>
      </c>
      <c r="M3645" t="s">
        <v>514</v>
      </c>
      <c r="N3645">
        <v>0</v>
      </c>
    </row>
    <row r="3646" spans="1:14" ht="15" customHeight="1" x14ac:dyDescent="0.3">
      <c r="A3646" s="114">
        <v>3643</v>
      </c>
      <c r="B3646" t="s">
        <v>459</v>
      </c>
      <c r="C3646" t="s">
        <v>138</v>
      </c>
      <c r="D3646" t="s">
        <v>100</v>
      </c>
      <c r="E3646" t="s">
        <v>3180</v>
      </c>
      <c r="F3646" s="109">
        <v>45983</v>
      </c>
      <c r="G3646" t="s">
        <v>415</v>
      </c>
      <c r="H3646">
        <v>1</v>
      </c>
      <c r="K3646">
        <v>63750.00000000024</v>
      </c>
      <c r="L3646" t="s">
        <v>509</v>
      </c>
      <c r="M3646" t="s">
        <v>505</v>
      </c>
      <c r="N3646">
        <v>2</v>
      </c>
    </row>
    <row r="3647" spans="1:14" ht="15" customHeight="1" x14ac:dyDescent="0.3">
      <c r="A3647" s="114">
        <v>3644</v>
      </c>
      <c r="B3647" t="s">
        <v>459</v>
      </c>
      <c r="C3647" t="s">
        <v>191</v>
      </c>
      <c r="D3647" t="s">
        <v>187</v>
      </c>
      <c r="E3647" t="s">
        <v>3181</v>
      </c>
      <c r="F3647" s="109">
        <v>45983</v>
      </c>
      <c r="G3647" t="s">
        <v>443</v>
      </c>
      <c r="H3647">
        <v>2</v>
      </c>
      <c r="K3647">
        <v>226666.6666666675</v>
      </c>
      <c r="L3647" t="s">
        <v>543</v>
      </c>
      <c r="M3647" t="s">
        <v>517</v>
      </c>
      <c r="N3647">
        <v>0</v>
      </c>
    </row>
    <row r="3648" spans="1:14" ht="15" customHeight="1" x14ac:dyDescent="0.3">
      <c r="A3648" s="114">
        <v>3645</v>
      </c>
      <c r="B3648" t="s">
        <v>459</v>
      </c>
      <c r="C3648" t="s">
        <v>191</v>
      </c>
      <c r="D3648" t="s">
        <v>187</v>
      </c>
      <c r="E3648" t="s">
        <v>3181</v>
      </c>
      <c r="F3648" s="109">
        <v>45984</v>
      </c>
      <c r="G3648" t="s">
        <v>443</v>
      </c>
      <c r="H3648">
        <v>1.5</v>
      </c>
      <c r="K3648">
        <v>170000.00000000064</v>
      </c>
      <c r="L3648" t="s">
        <v>543</v>
      </c>
      <c r="M3648" t="s">
        <v>517</v>
      </c>
      <c r="N3648">
        <v>0</v>
      </c>
    </row>
    <row r="3649" spans="1:14" ht="15" customHeight="1" x14ac:dyDescent="0.3">
      <c r="A3649" s="114">
        <v>3646</v>
      </c>
      <c r="B3649" t="s">
        <v>459</v>
      </c>
      <c r="C3649" t="s">
        <v>138</v>
      </c>
      <c r="D3649" t="s">
        <v>100</v>
      </c>
      <c r="E3649" t="s">
        <v>3182</v>
      </c>
      <c r="F3649" s="109">
        <v>45984</v>
      </c>
      <c r="G3649" t="s">
        <v>415</v>
      </c>
      <c r="H3649">
        <v>0.5</v>
      </c>
      <c r="K3649">
        <v>31875.00000000012</v>
      </c>
      <c r="L3649" t="s">
        <v>509</v>
      </c>
      <c r="M3649" t="s">
        <v>505</v>
      </c>
      <c r="N3649">
        <v>2</v>
      </c>
    </row>
    <row r="3650" spans="1:14" ht="15" customHeight="1" x14ac:dyDescent="0.3">
      <c r="A3650" s="114">
        <v>3647</v>
      </c>
      <c r="B3650" t="s">
        <v>459</v>
      </c>
      <c r="C3650" t="s">
        <v>138</v>
      </c>
      <c r="D3650" t="s">
        <v>100</v>
      </c>
      <c r="E3650" t="s">
        <v>3182</v>
      </c>
      <c r="F3650" s="109">
        <v>45985</v>
      </c>
      <c r="G3650" t="s">
        <v>415</v>
      </c>
      <c r="H3650">
        <v>0.5</v>
      </c>
      <c r="K3650">
        <v>31875.00000000012</v>
      </c>
      <c r="L3650" t="s">
        <v>509</v>
      </c>
      <c r="M3650" t="s">
        <v>505</v>
      </c>
      <c r="N3650">
        <v>4</v>
      </c>
    </row>
    <row r="3651" spans="1:14" ht="15" customHeight="1" x14ac:dyDescent="0.3">
      <c r="A3651" s="114">
        <v>3648</v>
      </c>
      <c r="B3651" t="s">
        <v>459</v>
      </c>
      <c r="C3651" t="s">
        <v>138</v>
      </c>
      <c r="D3651" t="s">
        <v>100</v>
      </c>
      <c r="E3651" t="s">
        <v>3182</v>
      </c>
      <c r="F3651" s="109">
        <v>45985</v>
      </c>
      <c r="G3651" t="s">
        <v>415</v>
      </c>
      <c r="H3651">
        <v>0.3</v>
      </c>
      <c r="K3651">
        <v>19125.000000000073</v>
      </c>
      <c r="L3651" t="s">
        <v>543</v>
      </c>
      <c r="M3651" t="s">
        <v>517</v>
      </c>
      <c r="N3651">
        <v>0</v>
      </c>
    </row>
    <row r="3652" spans="1:14" ht="15" customHeight="1" x14ac:dyDescent="0.3">
      <c r="A3652" s="114">
        <v>3649</v>
      </c>
      <c r="B3652" t="s">
        <v>459</v>
      </c>
      <c r="C3652" t="s">
        <v>191</v>
      </c>
      <c r="D3652" t="s">
        <v>187</v>
      </c>
      <c r="E3652" t="s">
        <v>3183</v>
      </c>
      <c r="F3652" s="109">
        <v>45985</v>
      </c>
      <c r="G3652" t="s">
        <v>443</v>
      </c>
      <c r="H3652">
        <v>0.5</v>
      </c>
      <c r="K3652">
        <v>56666.666666666875</v>
      </c>
      <c r="L3652" t="s">
        <v>543</v>
      </c>
      <c r="M3652" t="s">
        <v>517</v>
      </c>
      <c r="N3652">
        <v>0</v>
      </c>
    </row>
    <row r="3653" spans="1:14" ht="15" customHeight="1" x14ac:dyDescent="0.3">
      <c r="A3653" s="114">
        <v>3650</v>
      </c>
      <c r="B3653" t="s">
        <v>535</v>
      </c>
      <c r="C3653" t="s">
        <v>104</v>
      </c>
      <c r="D3653" t="s">
        <v>102</v>
      </c>
      <c r="E3653" t="s">
        <v>3184</v>
      </c>
      <c r="F3653" s="109">
        <v>45985</v>
      </c>
      <c r="G3653" t="s">
        <v>415</v>
      </c>
      <c r="H3653">
        <v>17</v>
      </c>
      <c r="K3653">
        <v>92083.333333333154</v>
      </c>
      <c r="L3653" t="s">
        <v>696</v>
      </c>
      <c r="M3653" t="s">
        <v>505</v>
      </c>
      <c r="N3653">
        <v>2</v>
      </c>
    </row>
    <row r="3654" spans="1:14" ht="15" customHeight="1" x14ac:dyDescent="0.3">
      <c r="A3654" s="114">
        <v>3651</v>
      </c>
      <c r="B3654" t="s">
        <v>535</v>
      </c>
      <c r="C3654" t="s">
        <v>138</v>
      </c>
      <c r="D3654" t="s">
        <v>100</v>
      </c>
      <c r="E3654" t="s">
        <v>3185</v>
      </c>
      <c r="F3654" s="109">
        <v>45985</v>
      </c>
      <c r="G3654" t="s">
        <v>415</v>
      </c>
      <c r="H3654">
        <v>60</v>
      </c>
      <c r="K3654">
        <v>3656249.999999993</v>
      </c>
      <c r="L3654" t="s">
        <v>516</v>
      </c>
      <c r="M3654" t="s">
        <v>514</v>
      </c>
      <c r="N3654">
        <v>0</v>
      </c>
    </row>
    <row r="3655" spans="1:14" ht="15" customHeight="1" x14ac:dyDescent="0.3">
      <c r="A3655" s="114">
        <v>3652</v>
      </c>
      <c r="B3655" t="s">
        <v>535</v>
      </c>
      <c r="C3655" t="s">
        <v>502</v>
      </c>
      <c r="D3655" t="s">
        <v>100</v>
      </c>
      <c r="E3655" t="s">
        <v>3186</v>
      </c>
      <c r="F3655" s="109">
        <v>45985</v>
      </c>
      <c r="G3655" t="s">
        <v>426</v>
      </c>
      <c r="H3655">
        <v>4</v>
      </c>
      <c r="K3655">
        <v>162499.99999999968</v>
      </c>
      <c r="L3655" t="s">
        <v>516</v>
      </c>
      <c r="M3655" t="s">
        <v>517</v>
      </c>
      <c r="N3655">
        <v>1</v>
      </c>
    </row>
    <row r="3656" spans="1:14" ht="15" customHeight="1" x14ac:dyDescent="0.3">
      <c r="A3656" s="114">
        <v>3653</v>
      </c>
      <c r="B3656" t="s">
        <v>499</v>
      </c>
      <c r="C3656" t="s">
        <v>138</v>
      </c>
      <c r="D3656" t="s">
        <v>100</v>
      </c>
      <c r="E3656" t="s">
        <v>3187</v>
      </c>
      <c r="F3656" s="109">
        <v>45985</v>
      </c>
      <c r="G3656" t="s">
        <v>415</v>
      </c>
      <c r="H3656">
        <v>41</v>
      </c>
      <c r="K3656">
        <v>2459999.9999999977</v>
      </c>
      <c r="L3656" t="s">
        <v>558</v>
      </c>
      <c r="M3656" t="s">
        <v>2235</v>
      </c>
      <c r="N3656">
        <v>0</v>
      </c>
    </row>
    <row r="3657" spans="1:14" ht="15" customHeight="1" x14ac:dyDescent="0.3">
      <c r="A3657" s="114">
        <v>3654</v>
      </c>
      <c r="B3657" t="s">
        <v>499</v>
      </c>
      <c r="C3657" t="s">
        <v>595</v>
      </c>
      <c r="D3657" t="s">
        <v>102</v>
      </c>
      <c r="E3657" t="s">
        <v>3188</v>
      </c>
      <c r="F3657" s="109">
        <v>45985</v>
      </c>
      <c r="G3657" t="s">
        <v>415</v>
      </c>
      <c r="H3657">
        <v>1</v>
      </c>
      <c r="K3657">
        <v>5333.3333333333285</v>
      </c>
      <c r="L3657" t="s">
        <v>558</v>
      </c>
      <c r="M3657" t="s">
        <v>505</v>
      </c>
      <c r="N3657">
        <v>1</v>
      </c>
    </row>
    <row r="3658" spans="1:14" ht="15" customHeight="1" x14ac:dyDescent="0.3">
      <c r="A3658" s="114">
        <v>3655</v>
      </c>
      <c r="B3658" t="s">
        <v>499</v>
      </c>
      <c r="C3658" t="s">
        <v>104</v>
      </c>
      <c r="D3658" t="s">
        <v>102</v>
      </c>
      <c r="E3658" t="s">
        <v>3189</v>
      </c>
      <c r="F3658" s="109">
        <v>45985</v>
      </c>
      <c r="G3658" t="s">
        <v>415</v>
      </c>
      <c r="H3658">
        <v>19</v>
      </c>
      <c r="K3658">
        <v>101333.33333333323</v>
      </c>
      <c r="L3658" t="s">
        <v>558</v>
      </c>
      <c r="M3658" t="s">
        <v>505</v>
      </c>
      <c r="N3658">
        <v>1</v>
      </c>
    </row>
    <row r="3659" spans="1:14" ht="15" customHeight="1" x14ac:dyDescent="0.3">
      <c r="A3659" s="114">
        <v>3656</v>
      </c>
      <c r="B3659" t="s">
        <v>499</v>
      </c>
      <c r="C3659" t="s">
        <v>138</v>
      </c>
      <c r="D3659" t="s">
        <v>100</v>
      </c>
      <c r="E3659" t="s">
        <v>3190</v>
      </c>
      <c r="F3659" s="109">
        <v>45985</v>
      </c>
      <c r="G3659" t="s">
        <v>415</v>
      </c>
      <c r="H3659">
        <v>9</v>
      </c>
      <c r="K3659">
        <v>539999.99999999942</v>
      </c>
      <c r="L3659" t="s">
        <v>516</v>
      </c>
      <c r="M3659" t="s">
        <v>517</v>
      </c>
      <c r="N3659">
        <v>0</v>
      </c>
    </row>
    <row r="3660" spans="1:14" ht="15" customHeight="1" x14ac:dyDescent="0.3">
      <c r="A3660" s="114">
        <v>3657</v>
      </c>
      <c r="B3660" t="s">
        <v>482</v>
      </c>
      <c r="C3660" t="s">
        <v>138</v>
      </c>
      <c r="D3660" t="s">
        <v>100</v>
      </c>
      <c r="E3660" t="s">
        <v>3191</v>
      </c>
      <c r="F3660" s="109">
        <v>45986</v>
      </c>
      <c r="G3660" t="s">
        <v>415</v>
      </c>
      <c r="H3660">
        <v>4</v>
      </c>
      <c r="K3660">
        <v>251249.99999999904</v>
      </c>
      <c r="L3660" t="s">
        <v>554</v>
      </c>
      <c r="M3660" t="s">
        <v>517</v>
      </c>
      <c r="N3660">
        <v>1</v>
      </c>
    </row>
    <row r="3661" spans="1:14" ht="15" customHeight="1" x14ac:dyDescent="0.3">
      <c r="A3661" s="114">
        <v>3658</v>
      </c>
      <c r="B3661" t="s">
        <v>482</v>
      </c>
      <c r="C3661" t="s">
        <v>164</v>
      </c>
      <c r="D3661" t="s">
        <v>100</v>
      </c>
      <c r="E3661" t="s">
        <v>3192</v>
      </c>
      <c r="F3661" s="109">
        <v>45986</v>
      </c>
      <c r="G3661" t="s">
        <v>415</v>
      </c>
      <c r="H3661">
        <v>0.5</v>
      </c>
      <c r="K3661">
        <v>251249.99999999904</v>
      </c>
      <c r="L3661" t="s">
        <v>554</v>
      </c>
      <c r="M3661" t="s">
        <v>593</v>
      </c>
      <c r="N3661">
        <v>0</v>
      </c>
    </row>
    <row r="3662" spans="1:14" ht="15" customHeight="1" x14ac:dyDescent="0.3">
      <c r="A3662" s="114">
        <v>3659</v>
      </c>
      <c r="B3662" t="s">
        <v>444</v>
      </c>
      <c r="C3662" t="s">
        <v>138</v>
      </c>
      <c r="D3662" t="s">
        <v>100</v>
      </c>
      <c r="E3662" t="s">
        <v>3193</v>
      </c>
      <c r="F3662" s="109">
        <v>45986</v>
      </c>
      <c r="G3662" t="s">
        <v>415</v>
      </c>
      <c r="H3662">
        <v>1</v>
      </c>
      <c r="K3662">
        <v>64687.500000000182</v>
      </c>
      <c r="L3662" t="s">
        <v>519</v>
      </c>
      <c r="M3662" t="s">
        <v>505</v>
      </c>
      <c r="N3662">
        <v>1</v>
      </c>
    </row>
    <row r="3663" spans="1:14" ht="15" customHeight="1" x14ac:dyDescent="0.3">
      <c r="A3663" s="114">
        <v>3660</v>
      </c>
      <c r="B3663" t="s">
        <v>444</v>
      </c>
      <c r="C3663" t="s">
        <v>502</v>
      </c>
      <c r="D3663" t="s">
        <v>100</v>
      </c>
      <c r="E3663" t="s">
        <v>3194</v>
      </c>
      <c r="F3663" s="109">
        <v>45986</v>
      </c>
      <c r="G3663" t="s">
        <v>426</v>
      </c>
      <c r="H3663">
        <v>2</v>
      </c>
      <c r="K3663">
        <v>86250.000000000233</v>
      </c>
      <c r="L3663" t="s">
        <v>507</v>
      </c>
      <c r="M3663" t="s">
        <v>505</v>
      </c>
      <c r="N3663">
        <v>1</v>
      </c>
    </row>
    <row r="3664" spans="1:14" ht="15" customHeight="1" x14ac:dyDescent="0.3">
      <c r="A3664" s="114">
        <v>3661</v>
      </c>
      <c r="B3664" t="s">
        <v>444</v>
      </c>
      <c r="C3664" t="s">
        <v>138</v>
      </c>
      <c r="D3664" t="s">
        <v>100</v>
      </c>
      <c r="E3664" t="s">
        <v>3193</v>
      </c>
      <c r="F3664" s="109">
        <v>45986</v>
      </c>
      <c r="G3664" t="s">
        <v>415</v>
      </c>
      <c r="H3664">
        <v>1</v>
      </c>
      <c r="K3664">
        <v>64687.500000000182</v>
      </c>
      <c r="L3664" t="s">
        <v>507</v>
      </c>
      <c r="M3664" t="s">
        <v>505</v>
      </c>
      <c r="N3664">
        <v>1</v>
      </c>
    </row>
    <row r="3665" spans="1:14" ht="15" customHeight="1" x14ac:dyDescent="0.3">
      <c r="A3665" s="114">
        <v>3662</v>
      </c>
      <c r="B3665" t="s">
        <v>444</v>
      </c>
      <c r="C3665" t="s">
        <v>191</v>
      </c>
      <c r="D3665" t="s">
        <v>187</v>
      </c>
      <c r="E3665" t="s">
        <v>391</v>
      </c>
      <c r="F3665" s="109">
        <v>45986</v>
      </c>
      <c r="G3665" t="s">
        <v>443</v>
      </c>
      <c r="H3665">
        <v>1</v>
      </c>
      <c r="K3665">
        <v>115000.00000000032</v>
      </c>
      <c r="L3665" t="s">
        <v>543</v>
      </c>
      <c r="M3665" t="s">
        <v>517</v>
      </c>
      <c r="N3665">
        <v>0</v>
      </c>
    </row>
    <row r="3666" spans="1:14" ht="15" customHeight="1" x14ac:dyDescent="0.3">
      <c r="A3666" s="114">
        <v>3663</v>
      </c>
      <c r="B3666" t="s">
        <v>490</v>
      </c>
      <c r="C3666" t="s">
        <v>138</v>
      </c>
      <c r="D3666" t="s">
        <v>100</v>
      </c>
      <c r="E3666" t="s">
        <v>3195</v>
      </c>
      <c r="F3666" s="109">
        <v>45986</v>
      </c>
      <c r="G3666" t="s">
        <v>415</v>
      </c>
      <c r="H3666">
        <v>6</v>
      </c>
      <c r="K3666">
        <v>371249.99999999895</v>
      </c>
      <c r="L3666" t="s">
        <v>516</v>
      </c>
      <c r="M3666" t="s">
        <v>517</v>
      </c>
      <c r="N3666">
        <v>0</v>
      </c>
    </row>
    <row r="3667" spans="1:14" ht="15" customHeight="1" x14ac:dyDescent="0.3">
      <c r="A3667" s="114">
        <v>3664</v>
      </c>
      <c r="B3667" t="s">
        <v>490</v>
      </c>
      <c r="C3667" t="s">
        <v>138</v>
      </c>
      <c r="D3667" t="s">
        <v>100</v>
      </c>
      <c r="E3667" t="s">
        <v>3195</v>
      </c>
      <c r="F3667" s="109">
        <v>45986</v>
      </c>
      <c r="G3667" t="s">
        <v>415</v>
      </c>
      <c r="H3667">
        <v>1</v>
      </c>
      <c r="K3667">
        <v>61874.999999999818</v>
      </c>
      <c r="L3667" t="s">
        <v>513</v>
      </c>
      <c r="M3667" t="s">
        <v>580</v>
      </c>
      <c r="N3667">
        <v>0</v>
      </c>
    </row>
    <row r="3668" spans="1:14" ht="15" customHeight="1" x14ac:dyDescent="0.3">
      <c r="A3668" s="114">
        <v>3665</v>
      </c>
      <c r="B3668" t="s">
        <v>490</v>
      </c>
      <c r="C3668" t="s">
        <v>3004</v>
      </c>
      <c r="D3668" t="s">
        <v>3009</v>
      </c>
      <c r="E3668" t="s">
        <v>3010</v>
      </c>
      <c r="F3668" s="109">
        <v>45986</v>
      </c>
      <c r="G3668" t="s">
        <v>3008</v>
      </c>
      <c r="H3668">
        <v>0.2</v>
      </c>
      <c r="K3668">
        <v>49499.999999999854</v>
      </c>
      <c r="L3668" t="s">
        <v>513</v>
      </c>
      <c r="M3668" t="s">
        <v>514</v>
      </c>
      <c r="N3668">
        <v>0</v>
      </c>
    </row>
    <row r="3669" spans="1:14" ht="15" customHeight="1" x14ac:dyDescent="0.3">
      <c r="A3669" s="114">
        <v>3666</v>
      </c>
      <c r="B3669" t="s">
        <v>474</v>
      </c>
      <c r="C3669" t="s">
        <v>191</v>
      </c>
      <c r="D3669" t="s">
        <v>187</v>
      </c>
      <c r="E3669" t="s">
        <v>391</v>
      </c>
      <c r="F3669" s="109">
        <v>45986</v>
      </c>
      <c r="G3669" t="s">
        <v>443</v>
      </c>
      <c r="H3669">
        <v>1</v>
      </c>
      <c r="K3669">
        <v>49996.527777777868</v>
      </c>
      <c r="L3669" t="s">
        <v>543</v>
      </c>
      <c r="M3669" t="s">
        <v>517</v>
      </c>
      <c r="N3669">
        <v>0</v>
      </c>
    </row>
    <row r="3670" spans="1:14" ht="15" customHeight="1" x14ac:dyDescent="0.3">
      <c r="A3670" s="114">
        <v>3667</v>
      </c>
      <c r="B3670" t="s">
        <v>474</v>
      </c>
      <c r="C3670" t="s">
        <v>176</v>
      </c>
      <c r="D3670" t="s">
        <v>100</v>
      </c>
      <c r="E3670" t="s">
        <v>3196</v>
      </c>
      <c r="F3670" s="109">
        <v>45986</v>
      </c>
      <c r="G3670" t="s">
        <v>2669</v>
      </c>
      <c r="H3670">
        <v>1.5</v>
      </c>
      <c r="K3670">
        <v>65625.000000000116</v>
      </c>
      <c r="L3670" t="s">
        <v>680</v>
      </c>
      <c r="M3670" t="s">
        <v>698</v>
      </c>
      <c r="N3670">
        <v>1</v>
      </c>
    </row>
    <row r="3671" spans="1:14" ht="15" customHeight="1" x14ac:dyDescent="0.3">
      <c r="A3671" s="114">
        <v>3668</v>
      </c>
      <c r="B3671" t="s">
        <v>499</v>
      </c>
      <c r="C3671" t="s">
        <v>502</v>
      </c>
      <c r="D3671" t="s">
        <v>100</v>
      </c>
      <c r="E3671" t="s">
        <v>3197</v>
      </c>
      <c r="F3671" s="109">
        <v>45986</v>
      </c>
      <c r="G3671" t="s">
        <v>426</v>
      </c>
      <c r="H3671">
        <v>3</v>
      </c>
      <c r="K3671">
        <v>119999.99999999988</v>
      </c>
      <c r="L3671" t="s">
        <v>507</v>
      </c>
      <c r="M3671" t="s">
        <v>505</v>
      </c>
      <c r="N3671">
        <v>1</v>
      </c>
    </row>
    <row r="3672" spans="1:14" ht="15" customHeight="1" x14ac:dyDescent="0.3">
      <c r="A3672" s="114">
        <v>3669</v>
      </c>
      <c r="B3672" t="s">
        <v>499</v>
      </c>
      <c r="C3672" t="s">
        <v>106</v>
      </c>
      <c r="D3672" t="s">
        <v>102</v>
      </c>
      <c r="E3672" t="s">
        <v>3198</v>
      </c>
      <c r="F3672" s="109">
        <v>45986</v>
      </c>
      <c r="G3672" t="s">
        <v>415</v>
      </c>
      <c r="H3672">
        <v>25</v>
      </c>
      <c r="K3672">
        <v>133333.3333333332</v>
      </c>
      <c r="L3672" t="s">
        <v>507</v>
      </c>
      <c r="M3672" t="s">
        <v>505</v>
      </c>
      <c r="N3672">
        <v>1</v>
      </c>
    </row>
    <row r="3673" spans="1:14" ht="15" customHeight="1" x14ac:dyDescent="0.3">
      <c r="A3673" s="114">
        <v>3670</v>
      </c>
      <c r="B3673" t="s">
        <v>499</v>
      </c>
      <c r="C3673" t="s">
        <v>138</v>
      </c>
      <c r="D3673" t="s">
        <v>100</v>
      </c>
      <c r="E3673" t="s">
        <v>3199</v>
      </c>
      <c r="F3673" s="109">
        <v>45986</v>
      </c>
      <c r="G3673" t="s">
        <v>415</v>
      </c>
      <c r="H3673">
        <v>6</v>
      </c>
      <c r="K3673">
        <v>359999.99999999965</v>
      </c>
      <c r="L3673" t="s">
        <v>516</v>
      </c>
      <c r="M3673" t="s">
        <v>517</v>
      </c>
      <c r="N3673">
        <v>0</v>
      </c>
    </row>
    <row r="3674" spans="1:14" ht="15" customHeight="1" x14ac:dyDescent="0.3">
      <c r="A3674" s="114">
        <v>3671</v>
      </c>
      <c r="B3674" t="s">
        <v>535</v>
      </c>
      <c r="C3674" t="s">
        <v>105</v>
      </c>
      <c r="D3674" t="s">
        <v>102</v>
      </c>
      <c r="E3674" t="s">
        <v>3200</v>
      </c>
      <c r="F3674" s="109">
        <v>45986</v>
      </c>
      <c r="G3674" t="s">
        <v>415</v>
      </c>
      <c r="H3674">
        <v>62</v>
      </c>
      <c r="K3674">
        <v>335833.33333333267</v>
      </c>
      <c r="L3674" t="s">
        <v>696</v>
      </c>
      <c r="M3674" t="s">
        <v>505</v>
      </c>
      <c r="N3674">
        <v>5</v>
      </c>
    </row>
    <row r="3675" spans="1:14" ht="15" customHeight="1" x14ac:dyDescent="0.3">
      <c r="A3675" s="114">
        <v>3672</v>
      </c>
      <c r="B3675" t="s">
        <v>444</v>
      </c>
      <c r="C3675" t="s">
        <v>138</v>
      </c>
      <c r="D3675" t="s">
        <v>100</v>
      </c>
      <c r="E3675" t="s">
        <v>3201</v>
      </c>
      <c r="F3675" s="109">
        <v>45987</v>
      </c>
      <c r="G3675" t="s">
        <v>415</v>
      </c>
      <c r="H3675">
        <v>8</v>
      </c>
      <c r="K3675">
        <v>517500.00000000146</v>
      </c>
      <c r="L3675" t="s">
        <v>507</v>
      </c>
      <c r="M3675" t="s">
        <v>505</v>
      </c>
      <c r="N3675">
        <v>1</v>
      </c>
    </row>
    <row r="3676" spans="1:14" ht="15" customHeight="1" x14ac:dyDescent="0.3">
      <c r="A3676" s="114">
        <v>3673</v>
      </c>
      <c r="B3676" t="s">
        <v>444</v>
      </c>
      <c r="C3676" t="s">
        <v>138</v>
      </c>
      <c r="D3676" t="s">
        <v>100</v>
      </c>
      <c r="E3676" t="s">
        <v>3201</v>
      </c>
      <c r="F3676" s="109">
        <v>45987</v>
      </c>
      <c r="G3676" t="s">
        <v>415</v>
      </c>
      <c r="H3676">
        <v>4</v>
      </c>
      <c r="K3676">
        <v>258750.00000000073</v>
      </c>
      <c r="L3676" t="s">
        <v>543</v>
      </c>
      <c r="M3676" t="s">
        <v>517</v>
      </c>
      <c r="N3676">
        <v>0</v>
      </c>
    </row>
    <row r="3677" spans="1:14" ht="15" customHeight="1" x14ac:dyDescent="0.3">
      <c r="A3677" s="114">
        <v>3674</v>
      </c>
      <c r="B3677" t="s">
        <v>444</v>
      </c>
      <c r="C3677" t="s">
        <v>111</v>
      </c>
      <c r="D3677" t="s">
        <v>102</v>
      </c>
      <c r="E3677" t="s">
        <v>3202</v>
      </c>
      <c r="F3677" s="109">
        <v>45987</v>
      </c>
      <c r="G3677" t="s">
        <v>415</v>
      </c>
      <c r="H3677">
        <v>1</v>
      </c>
      <c r="K3677">
        <v>17022.395833333379</v>
      </c>
      <c r="L3677" t="s">
        <v>696</v>
      </c>
      <c r="M3677" t="s">
        <v>505</v>
      </c>
      <c r="N3677">
        <v>1</v>
      </c>
    </row>
    <row r="3678" spans="1:14" ht="15" customHeight="1" x14ac:dyDescent="0.3">
      <c r="A3678" s="114">
        <v>3675</v>
      </c>
      <c r="B3678" t="s">
        <v>413</v>
      </c>
      <c r="C3678" t="s">
        <v>138</v>
      </c>
      <c r="D3678" t="s">
        <v>100</v>
      </c>
      <c r="E3678" t="s">
        <v>3203</v>
      </c>
      <c r="F3678" s="109">
        <v>45987</v>
      </c>
      <c r="G3678" t="s">
        <v>415</v>
      </c>
      <c r="H3678">
        <v>50</v>
      </c>
      <c r="K3678">
        <v>3093749.9999999912</v>
      </c>
      <c r="L3678" t="s">
        <v>618</v>
      </c>
      <c r="M3678" t="s">
        <v>669</v>
      </c>
      <c r="N3678">
        <v>1</v>
      </c>
    </row>
    <row r="3679" spans="1:14" ht="15" customHeight="1" x14ac:dyDescent="0.3">
      <c r="A3679" s="114">
        <v>3676</v>
      </c>
      <c r="B3679" t="s">
        <v>471</v>
      </c>
      <c r="C3679" t="s">
        <v>176</v>
      </c>
      <c r="D3679" t="s">
        <v>100</v>
      </c>
      <c r="E3679" t="s">
        <v>3204</v>
      </c>
      <c r="F3679" s="109">
        <v>45987</v>
      </c>
      <c r="G3679" t="s">
        <v>2693</v>
      </c>
      <c r="H3679">
        <v>3</v>
      </c>
      <c r="K3679">
        <v>129375.00000000036</v>
      </c>
      <c r="L3679" t="s">
        <v>516</v>
      </c>
      <c r="M3679" t="s">
        <v>517</v>
      </c>
      <c r="N3679">
        <v>0</v>
      </c>
    </row>
    <row r="3680" spans="1:14" ht="15" customHeight="1" x14ac:dyDescent="0.3">
      <c r="A3680" s="114">
        <v>3677</v>
      </c>
      <c r="B3680" t="s">
        <v>471</v>
      </c>
      <c r="C3680" t="s">
        <v>178</v>
      </c>
      <c r="D3680" t="s">
        <v>100</v>
      </c>
      <c r="E3680" t="s">
        <v>3205</v>
      </c>
      <c r="F3680" s="109">
        <v>45987</v>
      </c>
      <c r="G3680" t="s">
        <v>2668</v>
      </c>
      <c r="H3680">
        <v>3</v>
      </c>
      <c r="K3680">
        <v>129375.00000000036</v>
      </c>
      <c r="L3680" t="s">
        <v>516</v>
      </c>
      <c r="M3680" t="s">
        <v>517</v>
      </c>
      <c r="N3680">
        <v>0</v>
      </c>
    </row>
    <row r="3681" spans="1:14" ht="15" customHeight="1" x14ac:dyDescent="0.3">
      <c r="A3681" s="114">
        <v>3678</v>
      </c>
      <c r="B3681" t="s">
        <v>471</v>
      </c>
      <c r="C3681" t="s">
        <v>177</v>
      </c>
      <c r="D3681" t="s">
        <v>100</v>
      </c>
      <c r="E3681" t="s">
        <v>3206</v>
      </c>
      <c r="F3681" s="109">
        <v>45987</v>
      </c>
      <c r="G3681" t="s">
        <v>3207</v>
      </c>
      <c r="H3681">
        <v>2.5</v>
      </c>
      <c r="K3681">
        <v>12578.125000000035</v>
      </c>
      <c r="L3681" t="s">
        <v>680</v>
      </c>
      <c r="M3681" t="s">
        <v>698</v>
      </c>
      <c r="N3681">
        <v>1</v>
      </c>
    </row>
    <row r="3682" spans="1:14" ht="15" customHeight="1" x14ac:dyDescent="0.3">
      <c r="A3682" s="114">
        <v>3679</v>
      </c>
      <c r="B3682" t="s">
        <v>463</v>
      </c>
      <c r="C3682" t="s">
        <v>3004</v>
      </c>
      <c r="D3682" t="s">
        <v>3009</v>
      </c>
      <c r="E3682" t="s">
        <v>3010</v>
      </c>
      <c r="F3682" s="109">
        <v>45987</v>
      </c>
      <c r="G3682" t="s">
        <v>3007</v>
      </c>
      <c r="H3682">
        <v>0.25</v>
      </c>
      <c r="K3682">
        <v>62812.49999999976</v>
      </c>
      <c r="L3682" t="s">
        <v>513</v>
      </c>
      <c r="M3682" t="s">
        <v>514</v>
      </c>
      <c r="N3682">
        <v>8</v>
      </c>
    </row>
    <row r="3683" spans="1:14" ht="15" customHeight="1" x14ac:dyDescent="0.3">
      <c r="A3683" s="114">
        <v>3680</v>
      </c>
      <c r="B3683" t="s">
        <v>463</v>
      </c>
      <c r="C3683" t="s">
        <v>3080</v>
      </c>
      <c r="D3683" t="s">
        <v>3078</v>
      </c>
      <c r="E3683" t="s">
        <v>3082</v>
      </c>
      <c r="F3683" s="109">
        <v>45987</v>
      </c>
      <c r="G3683" t="s">
        <v>921</v>
      </c>
      <c r="H3683">
        <v>2</v>
      </c>
      <c r="K3683">
        <v>55833.333333333125</v>
      </c>
      <c r="L3683" t="s">
        <v>558</v>
      </c>
      <c r="M3683" t="s">
        <v>514</v>
      </c>
      <c r="N3683">
        <v>3</v>
      </c>
    </row>
    <row r="3684" spans="1:14" ht="15" customHeight="1" x14ac:dyDescent="0.3">
      <c r="A3684" s="114">
        <v>3681</v>
      </c>
      <c r="B3684" t="s">
        <v>482</v>
      </c>
      <c r="C3684" t="s">
        <v>502</v>
      </c>
      <c r="D3684" t="s">
        <v>100</v>
      </c>
      <c r="E3684" t="s">
        <v>3208</v>
      </c>
      <c r="F3684" s="109">
        <v>45987</v>
      </c>
      <c r="G3684" t="s">
        <v>426</v>
      </c>
      <c r="H3684">
        <v>3</v>
      </c>
      <c r="K3684">
        <v>125624.99999999952</v>
      </c>
      <c r="L3684" t="s">
        <v>530</v>
      </c>
      <c r="M3684" t="s">
        <v>593</v>
      </c>
      <c r="N3684">
        <v>3</v>
      </c>
    </row>
    <row r="3685" spans="1:14" ht="15" customHeight="1" x14ac:dyDescent="0.3">
      <c r="A3685" s="114">
        <v>3682</v>
      </c>
      <c r="B3685" t="s">
        <v>474</v>
      </c>
      <c r="C3685" t="s">
        <v>177</v>
      </c>
      <c r="D3685" t="s">
        <v>100</v>
      </c>
      <c r="E3685" t="s">
        <v>3209</v>
      </c>
      <c r="F3685" s="109">
        <v>45987</v>
      </c>
      <c r="G3685" t="s">
        <v>3210</v>
      </c>
      <c r="H3685">
        <v>3</v>
      </c>
      <c r="K3685">
        <v>196875.00000000035</v>
      </c>
      <c r="L3685" t="s">
        <v>680</v>
      </c>
      <c r="M3685" t="s">
        <v>698</v>
      </c>
      <c r="N3685">
        <v>0</v>
      </c>
    </row>
    <row r="3686" spans="1:14" ht="15" customHeight="1" x14ac:dyDescent="0.3">
      <c r="A3686" s="114">
        <v>3683</v>
      </c>
      <c r="B3686" t="s">
        <v>490</v>
      </c>
      <c r="C3686" t="s">
        <v>138</v>
      </c>
      <c r="D3686" t="s">
        <v>100</v>
      </c>
      <c r="E3686" t="s">
        <v>3211</v>
      </c>
      <c r="F3686" s="109">
        <v>45987</v>
      </c>
      <c r="G3686" t="s">
        <v>415</v>
      </c>
      <c r="H3686">
        <v>5</v>
      </c>
      <c r="K3686">
        <v>309374.99999999913</v>
      </c>
      <c r="L3686" t="s">
        <v>516</v>
      </c>
      <c r="M3686" t="s">
        <v>517</v>
      </c>
      <c r="N3686">
        <v>0</v>
      </c>
    </row>
    <row r="3687" spans="1:14" ht="15" customHeight="1" x14ac:dyDescent="0.3">
      <c r="A3687" s="114">
        <v>3684</v>
      </c>
      <c r="B3687" t="s">
        <v>490</v>
      </c>
      <c r="C3687" t="s">
        <v>3004</v>
      </c>
      <c r="D3687" t="s">
        <v>3009</v>
      </c>
      <c r="E3687" t="s">
        <v>3010</v>
      </c>
      <c r="F3687" s="109">
        <v>45987</v>
      </c>
      <c r="G3687" t="s">
        <v>3007</v>
      </c>
      <c r="H3687">
        <v>0.8</v>
      </c>
      <c r="K3687">
        <v>197999.99999999942</v>
      </c>
      <c r="L3687" t="s">
        <v>513</v>
      </c>
      <c r="M3687" t="s">
        <v>514</v>
      </c>
      <c r="N3687">
        <v>3</v>
      </c>
    </row>
    <row r="3688" spans="1:14" ht="15" customHeight="1" x14ac:dyDescent="0.3">
      <c r="A3688" s="114">
        <v>3685</v>
      </c>
      <c r="B3688" t="s">
        <v>430</v>
      </c>
      <c r="C3688" t="s">
        <v>138</v>
      </c>
      <c r="D3688" t="s">
        <v>100</v>
      </c>
      <c r="E3688" t="s">
        <v>3212</v>
      </c>
      <c r="F3688" s="109">
        <v>45987</v>
      </c>
      <c r="G3688" t="s">
        <v>415</v>
      </c>
      <c r="H3688">
        <v>4</v>
      </c>
      <c r="K3688">
        <v>232500.00000000023</v>
      </c>
      <c r="L3688" t="s">
        <v>554</v>
      </c>
      <c r="M3688" t="s">
        <v>517</v>
      </c>
      <c r="N3688">
        <v>1</v>
      </c>
    </row>
    <row r="3689" spans="1:14" ht="15" customHeight="1" x14ac:dyDescent="0.3">
      <c r="A3689" s="114">
        <v>3686</v>
      </c>
      <c r="B3689" t="s">
        <v>430</v>
      </c>
      <c r="C3689" t="s">
        <v>202</v>
      </c>
      <c r="D3689" t="s">
        <v>100</v>
      </c>
      <c r="E3689" t="s">
        <v>3213</v>
      </c>
      <c r="F3689" s="109">
        <v>45987</v>
      </c>
      <c r="G3689" t="s">
        <v>438</v>
      </c>
      <c r="H3689">
        <v>23</v>
      </c>
      <c r="K3689">
        <v>490187.50000000052</v>
      </c>
      <c r="L3689" t="s">
        <v>507</v>
      </c>
      <c r="M3689" t="s">
        <v>505</v>
      </c>
      <c r="N3689">
        <v>3</v>
      </c>
    </row>
    <row r="3690" spans="1:14" ht="15" customHeight="1" x14ac:dyDescent="0.3">
      <c r="A3690" s="114">
        <v>3687</v>
      </c>
      <c r="B3690" t="s">
        <v>430</v>
      </c>
      <c r="C3690" t="s">
        <v>502</v>
      </c>
      <c r="D3690" t="s">
        <v>100</v>
      </c>
      <c r="E3690" t="s">
        <v>3214</v>
      </c>
      <c r="F3690" s="109">
        <v>45986</v>
      </c>
      <c r="G3690" t="s">
        <v>426</v>
      </c>
      <c r="H3690">
        <v>4</v>
      </c>
      <c r="K3690">
        <v>155000.00000000015</v>
      </c>
      <c r="L3690" t="s">
        <v>507</v>
      </c>
      <c r="M3690" t="s">
        <v>505</v>
      </c>
      <c r="N3690">
        <v>2</v>
      </c>
    </row>
    <row r="3691" spans="1:14" ht="15" customHeight="1" x14ac:dyDescent="0.3">
      <c r="A3691" s="114">
        <v>3688</v>
      </c>
      <c r="B3691" t="s">
        <v>430</v>
      </c>
      <c r="C3691" t="s">
        <v>138</v>
      </c>
      <c r="D3691" t="s">
        <v>100</v>
      </c>
      <c r="E3691" t="s">
        <v>3215</v>
      </c>
      <c r="F3691" s="109">
        <v>45986</v>
      </c>
      <c r="G3691" t="s">
        <v>415</v>
      </c>
      <c r="H3691">
        <v>1</v>
      </c>
      <c r="K3691">
        <v>58125.000000000058</v>
      </c>
      <c r="L3691" t="s">
        <v>507</v>
      </c>
      <c r="M3691" s="110" t="s">
        <v>2782</v>
      </c>
      <c r="N3691">
        <v>0</v>
      </c>
    </row>
    <row r="3692" spans="1:14" ht="15" customHeight="1" x14ac:dyDescent="0.3">
      <c r="A3692" s="114">
        <v>3689</v>
      </c>
      <c r="B3692" t="s">
        <v>497</v>
      </c>
      <c r="C3692" t="s">
        <v>138</v>
      </c>
      <c r="D3692" t="s">
        <v>100</v>
      </c>
      <c r="E3692" t="s">
        <v>3216</v>
      </c>
      <c r="F3692" s="109">
        <v>45986</v>
      </c>
      <c r="G3692" t="s">
        <v>415</v>
      </c>
      <c r="H3692">
        <v>20</v>
      </c>
      <c r="K3692">
        <v>1293750.0000000035</v>
      </c>
      <c r="L3692" t="s">
        <v>618</v>
      </c>
      <c r="M3692" t="s">
        <v>669</v>
      </c>
      <c r="N3692">
        <v>0</v>
      </c>
    </row>
    <row r="3693" spans="1:14" ht="15" customHeight="1" x14ac:dyDescent="0.3">
      <c r="A3693" s="114">
        <v>3690</v>
      </c>
      <c r="B3693" t="s">
        <v>497</v>
      </c>
      <c r="C3693" t="s">
        <v>138</v>
      </c>
      <c r="D3693" t="s">
        <v>100</v>
      </c>
      <c r="E3693" t="s">
        <v>3217</v>
      </c>
      <c r="F3693" s="109">
        <v>45987</v>
      </c>
      <c r="G3693" t="s">
        <v>415</v>
      </c>
      <c r="H3693">
        <v>3</v>
      </c>
      <c r="K3693">
        <v>194062.50000000052</v>
      </c>
      <c r="L3693" t="s">
        <v>516</v>
      </c>
      <c r="M3693" t="s">
        <v>517</v>
      </c>
      <c r="N3693">
        <v>0</v>
      </c>
    </row>
    <row r="3694" spans="1:14" ht="15" customHeight="1" x14ac:dyDescent="0.3">
      <c r="A3694" s="114">
        <v>3691</v>
      </c>
      <c r="B3694" t="s">
        <v>499</v>
      </c>
      <c r="C3694" t="s">
        <v>111</v>
      </c>
      <c r="D3694" t="s">
        <v>102</v>
      </c>
      <c r="E3694" t="s">
        <v>3218</v>
      </c>
      <c r="F3694" s="109">
        <v>45987</v>
      </c>
      <c r="G3694" t="s">
        <v>415</v>
      </c>
      <c r="H3694">
        <v>5</v>
      </c>
      <c r="K3694">
        <v>78944.444444444365</v>
      </c>
      <c r="L3694" t="s">
        <v>696</v>
      </c>
      <c r="M3694" t="s">
        <v>505</v>
      </c>
      <c r="N3694">
        <v>4</v>
      </c>
    </row>
    <row r="3695" spans="1:14" ht="15" customHeight="1" x14ac:dyDescent="0.3">
      <c r="A3695" s="114">
        <v>3692</v>
      </c>
      <c r="B3695" t="s">
        <v>499</v>
      </c>
      <c r="C3695" t="s">
        <v>202</v>
      </c>
      <c r="D3695" t="s">
        <v>100</v>
      </c>
      <c r="E3695" t="s">
        <v>3219</v>
      </c>
      <c r="F3695" s="109">
        <v>45987</v>
      </c>
      <c r="G3695" t="s">
        <v>438</v>
      </c>
      <c r="H3695">
        <v>17</v>
      </c>
      <c r="K3695">
        <v>373999.99999999965</v>
      </c>
      <c r="L3695" t="s">
        <v>507</v>
      </c>
      <c r="M3695" t="s">
        <v>505</v>
      </c>
      <c r="N3695">
        <v>3</v>
      </c>
    </row>
    <row r="3696" spans="1:14" ht="15" customHeight="1" x14ac:dyDescent="0.3">
      <c r="A3696" s="114">
        <v>3693</v>
      </c>
      <c r="B3696" t="s">
        <v>499</v>
      </c>
      <c r="C3696" t="s">
        <v>138</v>
      </c>
      <c r="D3696" t="s">
        <v>100</v>
      </c>
      <c r="E3696" t="s">
        <v>3220</v>
      </c>
      <c r="F3696" s="109">
        <v>45987</v>
      </c>
      <c r="G3696" t="s">
        <v>415</v>
      </c>
      <c r="H3696">
        <v>4</v>
      </c>
      <c r="K3696">
        <v>239999.99999999977</v>
      </c>
      <c r="L3696" t="s">
        <v>516</v>
      </c>
      <c r="M3696" t="s">
        <v>517</v>
      </c>
      <c r="N3696">
        <v>0.1</v>
      </c>
    </row>
    <row r="3697" spans="1:14" ht="15" customHeight="1" x14ac:dyDescent="0.3">
      <c r="A3697" s="114">
        <v>3694</v>
      </c>
      <c r="B3697" t="s">
        <v>499</v>
      </c>
      <c r="C3697" t="s">
        <v>191</v>
      </c>
      <c r="D3697" t="s">
        <v>187</v>
      </c>
      <c r="E3697" t="s">
        <v>391</v>
      </c>
      <c r="F3697" s="109">
        <v>45987</v>
      </c>
      <c r="G3697" t="s">
        <v>443</v>
      </c>
      <c r="H3697">
        <v>1</v>
      </c>
      <c r="K3697">
        <v>106666.66666666656</v>
      </c>
      <c r="L3697" t="s">
        <v>516</v>
      </c>
      <c r="M3697" t="s">
        <v>517</v>
      </c>
      <c r="N3697">
        <v>0</v>
      </c>
    </row>
    <row r="3698" spans="1:14" ht="15" customHeight="1" x14ac:dyDescent="0.3">
      <c r="A3698" s="114">
        <v>3695</v>
      </c>
      <c r="B3698" t="s">
        <v>535</v>
      </c>
      <c r="C3698" t="s">
        <v>3004</v>
      </c>
      <c r="D3698" t="s">
        <v>3009</v>
      </c>
      <c r="E3698" t="s">
        <v>3010</v>
      </c>
      <c r="F3698" s="109">
        <v>45987</v>
      </c>
      <c r="G3698" t="s">
        <v>3007</v>
      </c>
      <c r="H3698">
        <v>0.5</v>
      </c>
      <c r="K3698">
        <v>121874.99999999977</v>
      </c>
      <c r="L3698" t="s">
        <v>516</v>
      </c>
      <c r="M3698" t="s">
        <v>514</v>
      </c>
      <c r="N3698">
        <v>6</v>
      </c>
    </row>
    <row r="3699" spans="1:14" ht="15" customHeight="1" x14ac:dyDescent="0.3">
      <c r="A3699" s="114">
        <v>3696</v>
      </c>
      <c r="B3699" t="s">
        <v>535</v>
      </c>
      <c r="C3699" t="s">
        <v>191</v>
      </c>
      <c r="D3699" t="s">
        <v>187</v>
      </c>
      <c r="E3699" t="s">
        <v>391</v>
      </c>
      <c r="F3699" s="109">
        <v>45987</v>
      </c>
      <c r="G3699" t="s">
        <v>443</v>
      </c>
      <c r="H3699">
        <v>0.8</v>
      </c>
      <c r="K3699">
        <v>86666.666666666497</v>
      </c>
      <c r="L3699" t="s">
        <v>516</v>
      </c>
      <c r="M3699" t="s">
        <v>517</v>
      </c>
      <c r="N3699">
        <v>1</v>
      </c>
    </row>
    <row r="3700" spans="1:14" ht="15" customHeight="1" x14ac:dyDescent="0.3">
      <c r="A3700" s="114">
        <v>3697</v>
      </c>
      <c r="B3700" t="s">
        <v>535</v>
      </c>
      <c r="C3700" t="s">
        <v>138</v>
      </c>
      <c r="D3700" t="s">
        <v>100</v>
      </c>
      <c r="E3700" t="s">
        <v>3221</v>
      </c>
      <c r="F3700" s="109">
        <v>45987</v>
      </c>
      <c r="G3700" t="s">
        <v>415</v>
      </c>
      <c r="H3700">
        <v>5</v>
      </c>
      <c r="K3700">
        <v>304687.49999999942</v>
      </c>
      <c r="L3700" t="s">
        <v>516</v>
      </c>
      <c r="M3700" t="s">
        <v>517</v>
      </c>
      <c r="N3700">
        <v>1</v>
      </c>
    </row>
    <row r="3701" spans="1:14" ht="15" hidden="1" customHeight="1" x14ac:dyDescent="0.3">
      <c r="A3701" s="114">
        <v>3698</v>
      </c>
      <c r="B3701" t="s">
        <v>501</v>
      </c>
      <c r="C3701" t="s">
        <v>107</v>
      </c>
      <c r="D3701" t="s">
        <v>102</v>
      </c>
      <c r="E3701" t="s">
        <v>3222</v>
      </c>
      <c r="F3701" s="109">
        <v>45988</v>
      </c>
      <c r="G3701" t="s">
        <v>415</v>
      </c>
      <c r="H3701">
        <v>10</v>
      </c>
      <c r="K3701">
        <v>79999.999999999927</v>
      </c>
      <c r="L3701" t="s">
        <v>696</v>
      </c>
      <c r="M3701" t="s">
        <v>505</v>
      </c>
      <c r="N3701">
        <v>1</v>
      </c>
    </row>
    <row r="3702" spans="1:14" ht="15" customHeight="1" x14ac:dyDescent="0.3">
      <c r="A3702" s="114">
        <v>3699</v>
      </c>
      <c r="B3702" t="s">
        <v>501</v>
      </c>
      <c r="C3702" t="s">
        <v>108</v>
      </c>
      <c r="D3702" t="s">
        <v>102</v>
      </c>
      <c r="E3702" t="s">
        <v>3223</v>
      </c>
      <c r="F3702" s="109">
        <v>45988</v>
      </c>
      <c r="G3702" t="s">
        <v>415</v>
      </c>
      <c r="H3702">
        <v>2</v>
      </c>
      <c r="K3702">
        <v>15999.999999999984</v>
      </c>
      <c r="L3702" t="s">
        <v>696</v>
      </c>
      <c r="M3702" t="s">
        <v>505</v>
      </c>
      <c r="N3702">
        <v>0</v>
      </c>
    </row>
    <row r="3703" spans="1:14" ht="15" customHeight="1" x14ac:dyDescent="0.3">
      <c r="A3703" s="114">
        <v>3700</v>
      </c>
      <c r="B3703" t="s">
        <v>501</v>
      </c>
      <c r="C3703" t="s">
        <v>109</v>
      </c>
      <c r="D3703" t="s">
        <v>102</v>
      </c>
      <c r="E3703" t="s">
        <v>3224</v>
      </c>
      <c r="F3703" s="109">
        <v>45988</v>
      </c>
      <c r="G3703" t="s">
        <v>415</v>
      </c>
      <c r="H3703">
        <v>14</v>
      </c>
      <c r="K3703">
        <v>111999.99999999988</v>
      </c>
      <c r="L3703" t="s">
        <v>696</v>
      </c>
      <c r="M3703" t="s">
        <v>505</v>
      </c>
      <c r="N3703">
        <v>1</v>
      </c>
    </row>
    <row r="3704" spans="1:14" ht="15" customHeight="1" x14ac:dyDescent="0.3">
      <c r="A3704" s="114">
        <v>3701</v>
      </c>
      <c r="B3704" t="s">
        <v>501</v>
      </c>
      <c r="C3704" t="s">
        <v>138</v>
      </c>
      <c r="D3704" t="s">
        <v>100</v>
      </c>
      <c r="E3704" t="s">
        <v>3225</v>
      </c>
      <c r="F3704" s="109">
        <v>45988</v>
      </c>
      <c r="G3704" t="s">
        <v>415</v>
      </c>
      <c r="H3704">
        <v>0.5</v>
      </c>
      <c r="K3704">
        <v>29999.999999999971</v>
      </c>
      <c r="L3704" t="s">
        <v>554</v>
      </c>
      <c r="M3704" t="s">
        <v>517</v>
      </c>
      <c r="N3704">
        <v>0</v>
      </c>
    </row>
    <row r="3705" spans="1:14" ht="15" customHeight="1" x14ac:dyDescent="0.3">
      <c r="A3705" s="114">
        <v>3702</v>
      </c>
      <c r="B3705" t="s">
        <v>501</v>
      </c>
      <c r="C3705" t="s">
        <v>587</v>
      </c>
      <c r="D3705" t="s">
        <v>100</v>
      </c>
      <c r="E3705" t="s">
        <v>3226</v>
      </c>
      <c r="F3705" s="109">
        <v>45988</v>
      </c>
      <c r="G3705" t="s">
        <v>415</v>
      </c>
      <c r="H3705">
        <v>0.5</v>
      </c>
      <c r="K3705">
        <v>19999.999999999982</v>
      </c>
      <c r="L3705" t="s">
        <v>554</v>
      </c>
      <c r="M3705" t="s">
        <v>517</v>
      </c>
      <c r="N3705">
        <v>0</v>
      </c>
    </row>
    <row r="3706" spans="1:14" ht="15" customHeight="1" x14ac:dyDescent="0.3">
      <c r="A3706" s="114">
        <v>3703</v>
      </c>
      <c r="B3706" t="s">
        <v>497</v>
      </c>
      <c r="C3706" t="s">
        <v>173</v>
      </c>
      <c r="D3706" t="s">
        <v>100</v>
      </c>
      <c r="E3706" t="s">
        <v>3227</v>
      </c>
      <c r="F3706" s="109">
        <v>45988</v>
      </c>
      <c r="G3706" t="s">
        <v>2665</v>
      </c>
      <c r="H3706">
        <v>1</v>
      </c>
      <c r="K3706">
        <v>10781.250000000029</v>
      </c>
      <c r="L3706" t="s">
        <v>713</v>
      </c>
      <c r="M3706" t="s">
        <v>917</v>
      </c>
      <c r="N3706">
        <v>0</v>
      </c>
    </row>
    <row r="3707" spans="1:14" ht="15" customHeight="1" x14ac:dyDescent="0.3">
      <c r="A3707" s="114">
        <v>3704</v>
      </c>
      <c r="B3707" t="s">
        <v>497</v>
      </c>
      <c r="C3707" t="s">
        <v>173</v>
      </c>
      <c r="D3707" t="s">
        <v>100</v>
      </c>
      <c r="E3707" t="s">
        <v>3227</v>
      </c>
      <c r="F3707" s="109">
        <v>45988</v>
      </c>
      <c r="G3707" t="s">
        <v>632</v>
      </c>
      <c r="H3707">
        <v>0.5</v>
      </c>
      <c r="K3707">
        <v>86250.000000000233</v>
      </c>
      <c r="L3707" t="s">
        <v>509</v>
      </c>
      <c r="M3707" s="110" t="s">
        <v>2940</v>
      </c>
      <c r="N3707">
        <v>1</v>
      </c>
    </row>
    <row r="3708" spans="1:14" ht="15" customHeight="1" x14ac:dyDescent="0.3">
      <c r="A3708" s="114">
        <v>3705</v>
      </c>
      <c r="B3708" t="s">
        <v>497</v>
      </c>
      <c r="C3708" t="s">
        <v>138</v>
      </c>
      <c r="D3708" t="s">
        <v>100</v>
      </c>
      <c r="E3708" t="s">
        <v>3228</v>
      </c>
      <c r="F3708" s="109">
        <v>45988</v>
      </c>
      <c r="G3708" t="s">
        <v>415</v>
      </c>
      <c r="H3708">
        <v>6</v>
      </c>
      <c r="K3708">
        <v>388125.00000000105</v>
      </c>
      <c r="L3708" t="s">
        <v>516</v>
      </c>
      <c r="M3708" t="s">
        <v>517</v>
      </c>
      <c r="N3708">
        <v>0</v>
      </c>
    </row>
    <row r="3709" spans="1:14" ht="15" customHeight="1" x14ac:dyDescent="0.3">
      <c r="A3709" s="114">
        <v>3706</v>
      </c>
      <c r="B3709" t="s">
        <v>459</v>
      </c>
      <c r="C3709" t="s">
        <v>138</v>
      </c>
      <c r="D3709" t="s">
        <v>100</v>
      </c>
      <c r="E3709" t="s">
        <v>3229</v>
      </c>
      <c r="F3709" s="109">
        <v>45986</v>
      </c>
      <c r="G3709" t="s">
        <v>415</v>
      </c>
      <c r="H3709">
        <v>1.5</v>
      </c>
      <c r="K3709">
        <v>95625.000000000364</v>
      </c>
      <c r="L3709" t="s">
        <v>513</v>
      </c>
      <c r="M3709" t="s">
        <v>580</v>
      </c>
      <c r="N3709">
        <v>4</v>
      </c>
    </row>
    <row r="3710" spans="1:14" ht="15" customHeight="1" x14ac:dyDescent="0.3">
      <c r="A3710" s="114">
        <v>3707</v>
      </c>
      <c r="B3710" t="s">
        <v>459</v>
      </c>
      <c r="C3710" t="s">
        <v>191</v>
      </c>
      <c r="D3710" t="s">
        <v>187</v>
      </c>
      <c r="E3710" t="s">
        <v>3230</v>
      </c>
      <c r="F3710" s="109">
        <v>45986</v>
      </c>
      <c r="G3710" t="s">
        <v>443</v>
      </c>
      <c r="H3710">
        <v>1.5</v>
      </c>
      <c r="K3710">
        <v>170000.00000000064</v>
      </c>
      <c r="L3710" t="s">
        <v>543</v>
      </c>
      <c r="M3710" t="s">
        <v>517</v>
      </c>
      <c r="N3710">
        <v>0</v>
      </c>
    </row>
    <row r="3711" spans="1:14" ht="15" customHeight="1" x14ac:dyDescent="0.3">
      <c r="A3711" s="114">
        <v>3708</v>
      </c>
      <c r="B3711" t="s">
        <v>459</v>
      </c>
      <c r="C3711" t="s">
        <v>138</v>
      </c>
      <c r="D3711" t="s">
        <v>100</v>
      </c>
      <c r="E3711" t="s">
        <v>3231</v>
      </c>
      <c r="F3711" s="109">
        <v>45987</v>
      </c>
      <c r="G3711" t="s">
        <v>415</v>
      </c>
      <c r="H3711">
        <v>0.2</v>
      </c>
      <c r="K3711">
        <v>12750.000000000047</v>
      </c>
      <c r="L3711" t="s">
        <v>509</v>
      </c>
      <c r="M3711" t="s">
        <v>505</v>
      </c>
      <c r="N3711">
        <v>1</v>
      </c>
    </row>
    <row r="3712" spans="1:14" ht="15" customHeight="1" x14ac:dyDescent="0.3">
      <c r="A3712" s="114">
        <v>3709</v>
      </c>
      <c r="B3712" t="s">
        <v>459</v>
      </c>
      <c r="C3712" t="s">
        <v>138</v>
      </c>
      <c r="D3712" t="s">
        <v>100</v>
      </c>
      <c r="E3712" t="s">
        <v>3231</v>
      </c>
      <c r="F3712" s="109">
        <v>45987</v>
      </c>
      <c r="G3712" t="s">
        <v>415</v>
      </c>
      <c r="H3712">
        <v>0.8</v>
      </c>
      <c r="K3712">
        <v>51000.000000000189</v>
      </c>
      <c r="L3712" t="s">
        <v>509</v>
      </c>
      <c r="M3712" t="s">
        <v>505</v>
      </c>
      <c r="N3712">
        <v>1</v>
      </c>
    </row>
    <row r="3713" spans="1:14" ht="15" customHeight="1" x14ac:dyDescent="0.3">
      <c r="A3713" s="114">
        <v>3710</v>
      </c>
      <c r="B3713" t="s">
        <v>459</v>
      </c>
      <c r="C3713" t="s">
        <v>138</v>
      </c>
      <c r="D3713" t="s">
        <v>100</v>
      </c>
      <c r="E3713" t="s">
        <v>3231</v>
      </c>
      <c r="F3713" s="109">
        <v>45987</v>
      </c>
      <c r="G3713" t="s">
        <v>415</v>
      </c>
      <c r="H3713">
        <v>5</v>
      </c>
      <c r="K3713">
        <v>318750.00000000122</v>
      </c>
      <c r="L3713" t="s">
        <v>543</v>
      </c>
      <c r="M3713" t="s">
        <v>517</v>
      </c>
      <c r="N3713">
        <v>0</v>
      </c>
    </row>
    <row r="3714" spans="1:14" ht="15" customHeight="1" x14ac:dyDescent="0.3">
      <c r="A3714" s="114">
        <v>3711</v>
      </c>
      <c r="B3714" t="s">
        <v>459</v>
      </c>
      <c r="C3714" t="s">
        <v>138</v>
      </c>
      <c r="D3714" t="s">
        <v>100</v>
      </c>
      <c r="E3714" t="s">
        <v>3231</v>
      </c>
      <c r="F3714" s="109">
        <v>45988</v>
      </c>
      <c r="G3714" t="s">
        <v>415</v>
      </c>
      <c r="H3714">
        <v>3</v>
      </c>
      <c r="K3714">
        <v>191250.00000000073</v>
      </c>
      <c r="L3714" t="s">
        <v>543</v>
      </c>
      <c r="M3714" t="s">
        <v>517</v>
      </c>
      <c r="N3714">
        <v>0</v>
      </c>
    </row>
    <row r="3715" spans="1:14" ht="15" customHeight="1" x14ac:dyDescent="0.3">
      <c r="A3715" s="114">
        <v>3712</v>
      </c>
      <c r="B3715" t="s">
        <v>459</v>
      </c>
      <c r="C3715" t="s">
        <v>173</v>
      </c>
      <c r="D3715" t="s">
        <v>100</v>
      </c>
      <c r="E3715" t="s">
        <v>3232</v>
      </c>
      <c r="F3715" s="109">
        <v>45988</v>
      </c>
      <c r="G3715" t="s">
        <v>632</v>
      </c>
      <c r="H3715">
        <v>2</v>
      </c>
      <c r="K3715">
        <v>340000.00000000128</v>
      </c>
      <c r="L3715" t="s">
        <v>509</v>
      </c>
      <c r="M3715" t="s">
        <v>505</v>
      </c>
      <c r="N3715">
        <v>5</v>
      </c>
    </row>
    <row r="3716" spans="1:14" ht="15" customHeight="1" x14ac:dyDescent="0.3">
      <c r="A3716" s="114">
        <v>3713</v>
      </c>
      <c r="B3716" t="s">
        <v>499</v>
      </c>
      <c r="C3716" t="s">
        <v>202</v>
      </c>
      <c r="D3716" t="s">
        <v>100</v>
      </c>
      <c r="E3716" t="s">
        <v>3233</v>
      </c>
      <c r="F3716" s="109">
        <v>45988</v>
      </c>
      <c r="G3716" t="s">
        <v>456</v>
      </c>
      <c r="H3716">
        <v>40</v>
      </c>
      <c r="K3716">
        <v>133333.3333333332</v>
      </c>
      <c r="L3716" t="s">
        <v>680</v>
      </c>
      <c r="M3716" t="s">
        <v>698</v>
      </c>
      <c r="N3716">
        <v>1</v>
      </c>
    </row>
    <row r="3717" spans="1:14" ht="15" customHeight="1" x14ac:dyDescent="0.3">
      <c r="A3717" s="114">
        <v>3714</v>
      </c>
      <c r="B3717" t="s">
        <v>499</v>
      </c>
      <c r="C3717" t="s">
        <v>364</v>
      </c>
      <c r="D3717" t="s">
        <v>100</v>
      </c>
      <c r="E3717" t="s">
        <v>365</v>
      </c>
      <c r="F3717" s="109">
        <v>45988</v>
      </c>
      <c r="G3717" t="s">
        <v>1893</v>
      </c>
      <c r="H3717">
        <v>2</v>
      </c>
      <c r="K3717">
        <v>1919999.9999999981</v>
      </c>
      <c r="L3717" t="s">
        <v>558</v>
      </c>
      <c r="M3717" t="s">
        <v>580</v>
      </c>
      <c r="N3717">
        <v>2</v>
      </c>
    </row>
    <row r="3718" spans="1:14" ht="15" customHeight="1" x14ac:dyDescent="0.3">
      <c r="A3718" s="114">
        <v>3715</v>
      </c>
      <c r="B3718" t="s">
        <v>499</v>
      </c>
      <c r="C3718" t="s">
        <v>138</v>
      </c>
      <c r="D3718" t="s">
        <v>100</v>
      </c>
      <c r="E3718" t="s">
        <v>3234</v>
      </c>
      <c r="F3718" s="109">
        <v>45988</v>
      </c>
      <c r="G3718" t="s">
        <v>415</v>
      </c>
      <c r="H3718">
        <v>6</v>
      </c>
      <c r="K3718">
        <v>359999.99999999965</v>
      </c>
      <c r="L3718" t="s">
        <v>516</v>
      </c>
      <c r="M3718" t="s">
        <v>517</v>
      </c>
      <c r="N3718">
        <v>0.1</v>
      </c>
    </row>
    <row r="3719" spans="1:14" ht="15" customHeight="1" x14ac:dyDescent="0.3">
      <c r="A3719" s="114">
        <v>3716</v>
      </c>
      <c r="B3719" t="s">
        <v>535</v>
      </c>
      <c r="C3719" t="s">
        <v>3004</v>
      </c>
      <c r="D3719" t="s">
        <v>3009</v>
      </c>
      <c r="E3719" t="s">
        <v>3010</v>
      </c>
      <c r="F3719" s="109">
        <v>45988</v>
      </c>
      <c r="G3719" t="s">
        <v>3011</v>
      </c>
      <c r="H3719">
        <v>0.5</v>
      </c>
      <c r="K3719">
        <v>324999.99999999936</v>
      </c>
      <c r="L3719" t="s">
        <v>513</v>
      </c>
      <c r="M3719" t="s">
        <v>580</v>
      </c>
      <c r="N3719">
        <v>3</v>
      </c>
    </row>
    <row r="3720" spans="1:14" ht="15" customHeight="1" x14ac:dyDescent="0.3">
      <c r="A3720" s="114">
        <v>3717</v>
      </c>
      <c r="B3720" t="s">
        <v>535</v>
      </c>
      <c r="C3720" t="s">
        <v>138</v>
      </c>
      <c r="D3720" t="s">
        <v>100</v>
      </c>
      <c r="E3720" t="s">
        <v>3235</v>
      </c>
      <c r="F3720" s="109">
        <v>45988</v>
      </c>
      <c r="G3720" t="s">
        <v>415</v>
      </c>
      <c r="H3720">
        <v>6</v>
      </c>
      <c r="K3720">
        <v>365624.9999999993</v>
      </c>
      <c r="L3720" t="s">
        <v>516</v>
      </c>
      <c r="M3720" t="s">
        <v>517</v>
      </c>
      <c r="N3720">
        <v>1</v>
      </c>
    </row>
    <row r="3721" spans="1:14" ht="15" customHeight="1" x14ac:dyDescent="0.3">
      <c r="A3721" s="114">
        <v>3718</v>
      </c>
      <c r="B3721" t="s">
        <v>444</v>
      </c>
      <c r="C3721" t="s">
        <v>138</v>
      </c>
      <c r="D3721" t="s">
        <v>100</v>
      </c>
      <c r="E3721" t="s">
        <v>3236</v>
      </c>
      <c r="F3721" s="109">
        <v>45989</v>
      </c>
      <c r="G3721" t="s">
        <v>415</v>
      </c>
      <c r="H3721">
        <v>8</v>
      </c>
      <c r="K3721">
        <v>517500.00000000146</v>
      </c>
      <c r="L3721" t="s">
        <v>543</v>
      </c>
      <c r="M3721" t="s">
        <v>517</v>
      </c>
      <c r="N3721">
        <v>0</v>
      </c>
    </row>
    <row r="3722" spans="1:14" ht="15" customHeight="1" x14ac:dyDescent="0.3">
      <c r="A3722" s="114">
        <v>3719</v>
      </c>
      <c r="B3722" t="s">
        <v>444</v>
      </c>
      <c r="C3722" t="s">
        <v>191</v>
      </c>
      <c r="D3722" t="s">
        <v>187</v>
      </c>
      <c r="E3722" t="s">
        <v>3237</v>
      </c>
      <c r="F3722" s="109">
        <v>45989</v>
      </c>
      <c r="G3722" t="s">
        <v>2115</v>
      </c>
      <c r="H3722">
        <v>20</v>
      </c>
      <c r="K3722">
        <v>985645.83333333605</v>
      </c>
      <c r="L3722" t="s">
        <v>713</v>
      </c>
      <c r="M3722" t="s">
        <v>917</v>
      </c>
      <c r="N3722">
        <v>0</v>
      </c>
    </row>
    <row r="3723" spans="1:14" ht="15" customHeight="1" x14ac:dyDescent="0.3">
      <c r="A3723" s="114">
        <v>3720</v>
      </c>
      <c r="B3723" t="s">
        <v>463</v>
      </c>
      <c r="C3723" t="s">
        <v>3004</v>
      </c>
      <c r="D3723" t="s">
        <v>3009</v>
      </c>
      <c r="E3723" t="s">
        <v>3010</v>
      </c>
      <c r="F3723" s="109">
        <v>45989</v>
      </c>
      <c r="G3723" t="s">
        <v>3007</v>
      </c>
      <c r="H3723">
        <v>0.2</v>
      </c>
      <c r="K3723">
        <v>50249.999999999811</v>
      </c>
      <c r="L3723" t="s">
        <v>513</v>
      </c>
      <c r="M3723" t="s">
        <v>514</v>
      </c>
      <c r="N3723">
        <v>3</v>
      </c>
    </row>
    <row r="3724" spans="1:14" ht="15" customHeight="1" x14ac:dyDescent="0.3">
      <c r="A3724" s="114">
        <v>3721</v>
      </c>
      <c r="B3724" t="s">
        <v>463</v>
      </c>
      <c r="C3724" t="s">
        <v>625</v>
      </c>
      <c r="D3724" t="s">
        <v>100</v>
      </c>
      <c r="E3724" t="s">
        <v>3238</v>
      </c>
      <c r="F3724" s="109">
        <v>45989</v>
      </c>
      <c r="G3724" t="s">
        <v>627</v>
      </c>
      <c r="H3724">
        <v>5</v>
      </c>
      <c r="K3724">
        <v>209374.99999999921</v>
      </c>
      <c r="L3724" t="s">
        <v>618</v>
      </c>
      <c r="M3724" t="s">
        <v>669</v>
      </c>
      <c r="N3724">
        <v>0</v>
      </c>
    </row>
    <row r="3725" spans="1:14" ht="15" customHeight="1" x14ac:dyDescent="0.3">
      <c r="A3725" s="114">
        <v>3722</v>
      </c>
      <c r="B3725" t="s">
        <v>463</v>
      </c>
      <c r="C3725" t="s">
        <v>138</v>
      </c>
      <c r="D3725" t="s">
        <v>100</v>
      </c>
      <c r="E3725" t="s">
        <v>3239</v>
      </c>
      <c r="F3725" s="109">
        <v>45989</v>
      </c>
      <c r="G3725" t="s">
        <v>415</v>
      </c>
      <c r="H3725">
        <v>6</v>
      </c>
      <c r="K3725">
        <v>376874.99999999854</v>
      </c>
      <c r="L3725" t="s">
        <v>516</v>
      </c>
      <c r="M3725" t="s">
        <v>517</v>
      </c>
      <c r="N3725">
        <v>0</v>
      </c>
    </row>
    <row r="3726" spans="1:14" ht="15" customHeight="1" x14ac:dyDescent="0.3">
      <c r="A3726" s="114">
        <v>3723</v>
      </c>
      <c r="B3726" t="s">
        <v>463</v>
      </c>
      <c r="C3726" t="s">
        <v>502</v>
      </c>
      <c r="D3726" t="s">
        <v>100</v>
      </c>
      <c r="E3726" t="s">
        <v>3240</v>
      </c>
      <c r="F3726" s="109">
        <v>45989</v>
      </c>
      <c r="G3726" t="s">
        <v>426</v>
      </c>
      <c r="H3726">
        <v>1</v>
      </c>
      <c r="K3726">
        <v>41874.99999999984</v>
      </c>
      <c r="L3726" t="s">
        <v>507</v>
      </c>
      <c r="M3726" t="s">
        <v>505</v>
      </c>
      <c r="N3726">
        <v>1</v>
      </c>
    </row>
    <row r="3727" spans="1:14" ht="15" customHeight="1" x14ac:dyDescent="0.3">
      <c r="A3727" s="114">
        <v>3724</v>
      </c>
      <c r="B3727" t="s">
        <v>463</v>
      </c>
      <c r="C3727" t="s">
        <v>138</v>
      </c>
      <c r="D3727" t="s">
        <v>100</v>
      </c>
      <c r="E3727" t="s">
        <v>3239</v>
      </c>
      <c r="F3727" s="109">
        <v>45989</v>
      </c>
      <c r="G3727" t="s">
        <v>415</v>
      </c>
      <c r="H3727">
        <v>4</v>
      </c>
      <c r="K3727">
        <v>251249.99999999904</v>
      </c>
      <c r="L3727" t="s">
        <v>545</v>
      </c>
      <c r="M3727" t="s">
        <v>593</v>
      </c>
      <c r="N3727">
        <v>4</v>
      </c>
    </row>
    <row r="3728" spans="1:14" ht="15" customHeight="1" x14ac:dyDescent="0.3">
      <c r="A3728" s="114">
        <v>3725</v>
      </c>
      <c r="B3728" t="s">
        <v>413</v>
      </c>
      <c r="C3728" t="s">
        <v>138</v>
      </c>
      <c r="D3728" t="s">
        <v>100</v>
      </c>
      <c r="E3728" t="s">
        <v>3241</v>
      </c>
      <c r="F3728" s="109">
        <v>45989</v>
      </c>
      <c r="G3728" t="s">
        <v>415</v>
      </c>
      <c r="H3728">
        <v>4</v>
      </c>
      <c r="K3728">
        <v>247499.99999999927</v>
      </c>
      <c r="L3728" t="s">
        <v>554</v>
      </c>
      <c r="M3728" t="s">
        <v>517</v>
      </c>
      <c r="N3728">
        <v>0</v>
      </c>
    </row>
    <row r="3729" spans="1:14" ht="15" customHeight="1" x14ac:dyDescent="0.3">
      <c r="A3729" s="114">
        <v>3726</v>
      </c>
      <c r="B3729" t="s">
        <v>413</v>
      </c>
      <c r="C3729" t="s">
        <v>173</v>
      </c>
      <c r="D3729" t="s">
        <v>100</v>
      </c>
      <c r="E3729" t="s">
        <v>3242</v>
      </c>
      <c r="F3729" s="109">
        <v>45989</v>
      </c>
      <c r="G3729" t="s">
        <v>2664</v>
      </c>
      <c r="H3729">
        <v>4</v>
      </c>
      <c r="K3729">
        <v>164999.99999999953</v>
      </c>
      <c r="L3729" t="s">
        <v>509</v>
      </c>
      <c r="M3729" t="s">
        <v>505</v>
      </c>
      <c r="N3729">
        <v>1</v>
      </c>
    </row>
    <row r="3730" spans="1:14" ht="15" customHeight="1" x14ac:dyDescent="0.3">
      <c r="A3730" s="114">
        <v>3727</v>
      </c>
      <c r="B3730" t="s">
        <v>430</v>
      </c>
      <c r="C3730" t="s">
        <v>587</v>
      </c>
      <c r="D3730" t="s">
        <v>100</v>
      </c>
      <c r="E3730" t="s">
        <v>3243</v>
      </c>
      <c r="F3730" s="109">
        <v>45988</v>
      </c>
      <c r="G3730" t="s">
        <v>415</v>
      </c>
      <c r="H3730">
        <v>1</v>
      </c>
      <c r="K3730">
        <v>38750.000000000036</v>
      </c>
      <c r="L3730" t="s">
        <v>554</v>
      </c>
      <c r="M3730" t="s">
        <v>517</v>
      </c>
      <c r="N3730">
        <v>0</v>
      </c>
    </row>
    <row r="3731" spans="1:14" ht="15" customHeight="1" x14ac:dyDescent="0.3">
      <c r="A3731" s="114">
        <v>3728</v>
      </c>
      <c r="B3731" t="s">
        <v>430</v>
      </c>
      <c r="C3731" t="s">
        <v>202</v>
      </c>
      <c r="D3731" t="s">
        <v>100</v>
      </c>
      <c r="E3731" t="s">
        <v>3244</v>
      </c>
      <c r="F3731" s="109">
        <v>45988</v>
      </c>
      <c r="G3731" t="s">
        <v>438</v>
      </c>
      <c r="H3731">
        <v>22</v>
      </c>
      <c r="K3731">
        <v>468875.00000000047</v>
      </c>
      <c r="L3731" t="s">
        <v>680</v>
      </c>
      <c r="M3731" t="s">
        <v>514</v>
      </c>
      <c r="N3731">
        <v>2</v>
      </c>
    </row>
    <row r="3732" spans="1:14" ht="15" customHeight="1" x14ac:dyDescent="0.3">
      <c r="A3732" s="114">
        <v>3729</v>
      </c>
      <c r="B3732" t="s">
        <v>430</v>
      </c>
      <c r="C3732" t="s">
        <v>138</v>
      </c>
      <c r="D3732" t="s">
        <v>100</v>
      </c>
      <c r="E3732" t="s">
        <v>3245</v>
      </c>
      <c r="F3732" s="109">
        <v>45989</v>
      </c>
      <c r="G3732" t="s">
        <v>415</v>
      </c>
      <c r="H3732">
        <v>2</v>
      </c>
      <c r="K3732">
        <v>116250.00000000012</v>
      </c>
      <c r="L3732" t="s">
        <v>507</v>
      </c>
      <c r="M3732" t="s">
        <v>505</v>
      </c>
      <c r="N3732">
        <v>1</v>
      </c>
    </row>
    <row r="3733" spans="1:14" ht="15" customHeight="1" x14ac:dyDescent="0.3">
      <c r="A3733" s="114">
        <v>3730</v>
      </c>
      <c r="B3733" t="s">
        <v>430</v>
      </c>
      <c r="C3733" t="s">
        <v>502</v>
      </c>
      <c r="D3733" t="s">
        <v>100</v>
      </c>
      <c r="E3733" t="s">
        <v>3246</v>
      </c>
      <c r="F3733" s="109">
        <v>45989</v>
      </c>
      <c r="G3733" t="s">
        <v>426</v>
      </c>
      <c r="H3733">
        <v>4</v>
      </c>
      <c r="K3733">
        <v>155000.00000000015</v>
      </c>
      <c r="L3733" t="s">
        <v>507</v>
      </c>
      <c r="M3733" t="s">
        <v>505</v>
      </c>
      <c r="N3733">
        <v>2</v>
      </c>
    </row>
    <row r="3734" spans="1:14" ht="15" customHeight="1" x14ac:dyDescent="0.3">
      <c r="A3734" s="114">
        <v>3731</v>
      </c>
      <c r="B3734" t="s">
        <v>430</v>
      </c>
      <c r="C3734" t="s">
        <v>138</v>
      </c>
      <c r="D3734" t="s">
        <v>100</v>
      </c>
      <c r="E3734" t="s">
        <v>3245</v>
      </c>
      <c r="F3734" s="109">
        <v>45989</v>
      </c>
      <c r="G3734" t="s">
        <v>415</v>
      </c>
      <c r="H3734">
        <v>4</v>
      </c>
      <c r="K3734">
        <v>232500.00000000023</v>
      </c>
      <c r="L3734" t="s">
        <v>554</v>
      </c>
      <c r="M3734" t="s">
        <v>517</v>
      </c>
      <c r="N3734">
        <v>0</v>
      </c>
    </row>
    <row r="3735" spans="1:14" ht="15" customHeight="1" x14ac:dyDescent="0.3">
      <c r="A3735" s="114">
        <v>3732</v>
      </c>
      <c r="B3735" t="s">
        <v>490</v>
      </c>
      <c r="C3735" t="s">
        <v>138</v>
      </c>
      <c r="D3735" t="s">
        <v>100</v>
      </c>
      <c r="E3735" t="s">
        <v>3247</v>
      </c>
      <c r="F3735" s="109">
        <v>45989</v>
      </c>
      <c r="G3735" t="s">
        <v>415</v>
      </c>
      <c r="H3735">
        <v>6</v>
      </c>
      <c r="K3735">
        <v>371249.99999999895</v>
      </c>
      <c r="L3735" t="s">
        <v>516</v>
      </c>
      <c r="M3735" t="s">
        <v>517</v>
      </c>
      <c r="N3735">
        <v>0</v>
      </c>
    </row>
    <row r="3736" spans="1:14" ht="15" customHeight="1" x14ac:dyDescent="0.3">
      <c r="A3736" s="114">
        <v>3733</v>
      </c>
      <c r="B3736" t="s">
        <v>490</v>
      </c>
      <c r="C3736" t="s">
        <v>191</v>
      </c>
      <c r="D3736" t="s">
        <v>187</v>
      </c>
      <c r="E3736" t="s">
        <v>391</v>
      </c>
      <c r="F3736" s="109">
        <v>45989</v>
      </c>
      <c r="G3736" t="s">
        <v>2115</v>
      </c>
      <c r="H3736">
        <v>12</v>
      </c>
      <c r="K3736">
        <v>565674.99999999837</v>
      </c>
      <c r="L3736" t="s">
        <v>713</v>
      </c>
      <c r="M3736" t="s">
        <v>917</v>
      </c>
      <c r="N3736">
        <v>0</v>
      </c>
    </row>
    <row r="3737" spans="1:14" ht="15" customHeight="1" x14ac:dyDescent="0.3">
      <c r="A3737" s="114">
        <v>3734</v>
      </c>
      <c r="B3737" t="s">
        <v>490</v>
      </c>
      <c r="C3737" t="s">
        <v>3004</v>
      </c>
      <c r="D3737" t="s">
        <v>3009</v>
      </c>
      <c r="E3737" t="s">
        <v>3010</v>
      </c>
      <c r="F3737" s="109">
        <v>45989</v>
      </c>
      <c r="G3737" t="s">
        <v>3012</v>
      </c>
      <c r="H3737">
        <v>0.2</v>
      </c>
      <c r="K3737">
        <v>230999.99999999933</v>
      </c>
      <c r="L3737" t="s">
        <v>513</v>
      </c>
      <c r="M3737" t="s">
        <v>514</v>
      </c>
      <c r="N3737">
        <v>0</v>
      </c>
    </row>
    <row r="3738" spans="1:14" ht="15" customHeight="1" x14ac:dyDescent="0.3">
      <c r="A3738" s="114">
        <v>3735</v>
      </c>
      <c r="B3738" t="s">
        <v>501</v>
      </c>
      <c r="C3738" t="s">
        <v>106</v>
      </c>
      <c r="D3738" t="s">
        <v>102</v>
      </c>
      <c r="E3738" t="s">
        <v>3248</v>
      </c>
      <c r="F3738" s="109">
        <v>45989</v>
      </c>
      <c r="G3738" t="s">
        <v>415</v>
      </c>
      <c r="H3738">
        <v>45</v>
      </c>
      <c r="K3738">
        <v>239999.99999999977</v>
      </c>
      <c r="L3738" t="s">
        <v>696</v>
      </c>
      <c r="M3738" t="s">
        <v>505</v>
      </c>
      <c r="N3738">
        <v>3</v>
      </c>
    </row>
    <row r="3739" spans="1:14" ht="15" customHeight="1" x14ac:dyDescent="0.3">
      <c r="A3739" s="114">
        <v>3736</v>
      </c>
      <c r="B3739" t="s">
        <v>501</v>
      </c>
      <c r="C3739" t="s">
        <v>138</v>
      </c>
      <c r="D3739" t="s">
        <v>100</v>
      </c>
      <c r="E3739" t="s">
        <v>3249</v>
      </c>
      <c r="F3739" s="109">
        <v>45989</v>
      </c>
      <c r="G3739" t="s">
        <v>415</v>
      </c>
      <c r="H3739">
        <v>2</v>
      </c>
      <c r="K3739">
        <v>119999.99999999988</v>
      </c>
      <c r="L3739" t="s">
        <v>543</v>
      </c>
      <c r="M3739" t="s">
        <v>517</v>
      </c>
      <c r="N3739">
        <v>1</v>
      </c>
    </row>
    <row r="3740" spans="1:14" ht="15" customHeight="1" x14ac:dyDescent="0.3">
      <c r="A3740" s="114">
        <v>3737</v>
      </c>
      <c r="B3740" t="s">
        <v>499</v>
      </c>
      <c r="C3740" t="s">
        <v>364</v>
      </c>
      <c r="D3740" t="s">
        <v>100</v>
      </c>
      <c r="E3740" t="s">
        <v>365</v>
      </c>
      <c r="F3740" s="109">
        <v>45989</v>
      </c>
      <c r="G3740" t="s">
        <v>1893</v>
      </c>
      <c r="H3740">
        <v>11</v>
      </c>
      <c r="K3740">
        <v>10559999.999999989</v>
      </c>
      <c r="L3740" t="s">
        <v>558</v>
      </c>
      <c r="M3740" t="s">
        <v>580</v>
      </c>
      <c r="N3740">
        <v>3</v>
      </c>
    </row>
    <row r="3741" spans="1:14" ht="15" customHeight="1" x14ac:dyDescent="0.3">
      <c r="A3741" s="114">
        <v>3738</v>
      </c>
      <c r="B3741" t="s">
        <v>499</v>
      </c>
      <c r="C3741" t="s">
        <v>138</v>
      </c>
      <c r="D3741" t="s">
        <v>100</v>
      </c>
      <c r="E3741" t="s">
        <v>3250</v>
      </c>
      <c r="F3741" s="109">
        <v>45989</v>
      </c>
      <c r="G3741" t="s">
        <v>415</v>
      </c>
      <c r="H3741">
        <v>6</v>
      </c>
      <c r="K3741">
        <v>359999.99999999965</v>
      </c>
      <c r="L3741" t="s">
        <v>516</v>
      </c>
      <c r="M3741" t="s">
        <v>517</v>
      </c>
      <c r="N3741">
        <v>0</v>
      </c>
    </row>
    <row r="3742" spans="1:14" ht="15" customHeight="1" x14ac:dyDescent="0.3">
      <c r="A3742" s="114">
        <v>3739</v>
      </c>
      <c r="B3742" t="s">
        <v>535</v>
      </c>
      <c r="C3742" t="s">
        <v>3004</v>
      </c>
      <c r="D3742" t="s">
        <v>3009</v>
      </c>
      <c r="E3742" t="s">
        <v>3010</v>
      </c>
      <c r="F3742" s="109">
        <v>45989</v>
      </c>
      <c r="G3742" t="s">
        <v>3007</v>
      </c>
      <c r="H3742">
        <v>0.5</v>
      </c>
      <c r="K3742">
        <v>121874.99999999977</v>
      </c>
      <c r="L3742" t="s">
        <v>513</v>
      </c>
      <c r="M3742" t="s">
        <v>514</v>
      </c>
      <c r="N3742">
        <v>5</v>
      </c>
    </row>
    <row r="3743" spans="1:14" ht="15" customHeight="1" x14ac:dyDescent="0.3">
      <c r="A3743" s="114">
        <v>3740</v>
      </c>
      <c r="B3743" t="s">
        <v>535</v>
      </c>
      <c r="C3743" t="s">
        <v>138</v>
      </c>
      <c r="D3743" t="s">
        <v>100</v>
      </c>
      <c r="E3743" t="s">
        <v>3251</v>
      </c>
      <c r="F3743" s="109">
        <v>45989</v>
      </c>
      <c r="G3743" t="s">
        <v>415</v>
      </c>
      <c r="H3743">
        <v>6</v>
      </c>
      <c r="K3743">
        <v>365624.9999999993</v>
      </c>
      <c r="L3743" t="s">
        <v>513</v>
      </c>
      <c r="M3743" t="s">
        <v>517</v>
      </c>
      <c r="N3743">
        <v>1</v>
      </c>
    </row>
    <row r="3744" spans="1:14" ht="15" customHeight="1" x14ac:dyDescent="0.3">
      <c r="A3744" s="114">
        <v>3741</v>
      </c>
      <c r="B3744" t="s">
        <v>535</v>
      </c>
      <c r="C3744" t="s">
        <v>138</v>
      </c>
      <c r="D3744" t="s">
        <v>100</v>
      </c>
      <c r="E3744" t="s">
        <v>3251</v>
      </c>
      <c r="F3744" s="109">
        <v>45989</v>
      </c>
      <c r="G3744" t="s">
        <v>415</v>
      </c>
      <c r="H3744">
        <v>1</v>
      </c>
      <c r="K3744">
        <v>60937.499999999884</v>
      </c>
      <c r="L3744" t="s">
        <v>509</v>
      </c>
      <c r="M3744" t="s">
        <v>580</v>
      </c>
      <c r="N3744">
        <v>1</v>
      </c>
    </row>
    <row r="3745" spans="1:14" ht="15" customHeight="1" x14ac:dyDescent="0.3">
      <c r="A3745" s="114">
        <v>3742</v>
      </c>
      <c r="B3745" t="s">
        <v>459</v>
      </c>
      <c r="C3745" t="s">
        <v>138</v>
      </c>
      <c r="D3745" t="s">
        <v>100</v>
      </c>
      <c r="E3745" t="s">
        <v>3252</v>
      </c>
      <c r="F3745" s="109">
        <v>45989</v>
      </c>
      <c r="G3745" t="s">
        <v>415</v>
      </c>
      <c r="H3745">
        <v>0.3</v>
      </c>
      <c r="K3745">
        <v>19125.000000000073</v>
      </c>
      <c r="L3745" t="s">
        <v>526</v>
      </c>
      <c r="M3745" t="s">
        <v>505</v>
      </c>
      <c r="N3745">
        <v>1</v>
      </c>
    </row>
    <row r="3746" spans="1:14" ht="15" customHeight="1" x14ac:dyDescent="0.3">
      <c r="A3746" s="114">
        <v>3743</v>
      </c>
      <c r="B3746" t="s">
        <v>459</v>
      </c>
      <c r="C3746" t="s">
        <v>138</v>
      </c>
      <c r="D3746" t="s">
        <v>100</v>
      </c>
      <c r="E3746" t="s">
        <v>3252</v>
      </c>
      <c r="F3746" s="109">
        <v>45989</v>
      </c>
      <c r="G3746" t="s">
        <v>415</v>
      </c>
      <c r="H3746">
        <v>3</v>
      </c>
      <c r="K3746">
        <v>191250.00000000073</v>
      </c>
      <c r="L3746" t="s">
        <v>543</v>
      </c>
      <c r="M3746" t="s">
        <v>517</v>
      </c>
      <c r="N3746">
        <v>0</v>
      </c>
    </row>
    <row r="3747" spans="1:14" ht="15" customHeight="1" x14ac:dyDescent="0.3">
      <c r="A3747" s="114">
        <v>3744</v>
      </c>
      <c r="B3747" t="s">
        <v>413</v>
      </c>
      <c r="C3747" t="s">
        <v>138</v>
      </c>
      <c r="D3747" t="s">
        <v>100</v>
      </c>
      <c r="E3747" t="s">
        <v>3253</v>
      </c>
      <c r="F3747" s="109">
        <v>45990</v>
      </c>
      <c r="G3747" t="s">
        <v>415</v>
      </c>
      <c r="H3747">
        <v>6</v>
      </c>
      <c r="K3747">
        <v>371249.99999999895</v>
      </c>
      <c r="L3747" t="s">
        <v>554</v>
      </c>
      <c r="M3747" t="s">
        <v>517</v>
      </c>
      <c r="N3747">
        <v>0</v>
      </c>
    </row>
    <row r="3748" spans="1:14" ht="15" customHeight="1" x14ac:dyDescent="0.3">
      <c r="A3748" s="114">
        <v>3745</v>
      </c>
      <c r="B3748" t="s">
        <v>413</v>
      </c>
      <c r="C3748" t="s">
        <v>173</v>
      </c>
      <c r="D3748" t="s">
        <v>100</v>
      </c>
      <c r="E3748" t="s">
        <v>3254</v>
      </c>
      <c r="F3748" s="109">
        <v>45990</v>
      </c>
      <c r="G3748" t="s">
        <v>632</v>
      </c>
      <c r="H3748">
        <v>2</v>
      </c>
      <c r="K3748">
        <v>329999.99999999907</v>
      </c>
      <c r="L3748" t="s">
        <v>509</v>
      </c>
      <c r="M3748" t="s">
        <v>505</v>
      </c>
      <c r="N3748">
        <v>1</v>
      </c>
    </row>
    <row r="3749" spans="1:14" ht="15" customHeight="1" x14ac:dyDescent="0.3">
      <c r="A3749" s="114">
        <v>3746</v>
      </c>
      <c r="B3749" t="s">
        <v>471</v>
      </c>
      <c r="C3749" t="s">
        <v>138</v>
      </c>
      <c r="D3749" t="s">
        <v>100</v>
      </c>
      <c r="E3749" t="s">
        <v>3253</v>
      </c>
      <c r="F3749" s="109">
        <v>45990</v>
      </c>
      <c r="G3749" t="s">
        <v>415</v>
      </c>
      <c r="H3749">
        <v>6</v>
      </c>
      <c r="K3749">
        <v>388125.00000000105</v>
      </c>
      <c r="L3749" t="s">
        <v>516</v>
      </c>
      <c r="M3749" t="s">
        <v>517</v>
      </c>
      <c r="N3749">
        <v>0</v>
      </c>
    </row>
    <row r="3750" spans="1:14" ht="15" customHeight="1" x14ac:dyDescent="0.3">
      <c r="A3750" s="114">
        <v>3747</v>
      </c>
      <c r="B3750" t="s">
        <v>471</v>
      </c>
      <c r="C3750" t="s">
        <v>587</v>
      </c>
      <c r="D3750" t="s">
        <v>100</v>
      </c>
      <c r="E3750" t="s">
        <v>3255</v>
      </c>
      <c r="F3750" s="109">
        <v>45990</v>
      </c>
      <c r="G3750" t="s">
        <v>415</v>
      </c>
      <c r="H3750">
        <v>1</v>
      </c>
      <c r="K3750">
        <v>43125.000000000116</v>
      </c>
      <c r="L3750" t="s">
        <v>516</v>
      </c>
      <c r="M3750" t="s">
        <v>517</v>
      </c>
      <c r="N3750">
        <v>0</v>
      </c>
    </row>
    <row r="3751" spans="1:14" ht="15" customHeight="1" x14ac:dyDescent="0.3">
      <c r="A3751" s="114">
        <v>3748</v>
      </c>
      <c r="B3751" t="s">
        <v>430</v>
      </c>
      <c r="C3751" t="s">
        <v>104</v>
      </c>
      <c r="D3751" t="s">
        <v>102</v>
      </c>
      <c r="E3751" t="s">
        <v>3256</v>
      </c>
      <c r="F3751" s="109">
        <v>45990</v>
      </c>
      <c r="G3751" t="s">
        <v>415</v>
      </c>
      <c r="H3751">
        <v>11</v>
      </c>
      <c r="K3751">
        <v>31000.000000000033</v>
      </c>
      <c r="L3751" t="s">
        <v>696</v>
      </c>
      <c r="M3751" t="s">
        <v>505</v>
      </c>
      <c r="N3751">
        <v>0</v>
      </c>
    </row>
    <row r="3752" spans="1:14" ht="15" customHeight="1" x14ac:dyDescent="0.3">
      <c r="A3752" s="114">
        <v>3749</v>
      </c>
      <c r="B3752" t="s">
        <v>430</v>
      </c>
      <c r="C3752" t="s">
        <v>106</v>
      </c>
      <c r="D3752" t="s">
        <v>102</v>
      </c>
      <c r="E3752" t="s">
        <v>3257</v>
      </c>
      <c r="F3752" s="109">
        <v>45990</v>
      </c>
      <c r="G3752" t="s">
        <v>415</v>
      </c>
      <c r="H3752">
        <v>6</v>
      </c>
      <c r="K3752">
        <v>31000.000000000033</v>
      </c>
      <c r="L3752" t="s">
        <v>696</v>
      </c>
      <c r="M3752" t="s">
        <v>505</v>
      </c>
      <c r="N3752">
        <v>0</v>
      </c>
    </row>
    <row r="3753" spans="1:14" ht="15" hidden="1" customHeight="1" x14ac:dyDescent="0.3">
      <c r="A3753" s="114">
        <v>3750</v>
      </c>
      <c r="B3753" t="s">
        <v>430</v>
      </c>
      <c r="C3753" t="s">
        <v>107</v>
      </c>
      <c r="D3753" t="s">
        <v>102</v>
      </c>
      <c r="E3753" t="s">
        <v>3258</v>
      </c>
      <c r="F3753" s="109">
        <v>45990</v>
      </c>
      <c r="G3753" t="s">
        <v>415</v>
      </c>
      <c r="H3753">
        <v>11</v>
      </c>
      <c r="K3753">
        <v>85250.000000000087</v>
      </c>
      <c r="L3753" t="s">
        <v>696</v>
      </c>
      <c r="M3753" s="110" t="s">
        <v>2782</v>
      </c>
      <c r="N3753">
        <v>1</v>
      </c>
    </row>
    <row r="3754" spans="1:14" ht="15" customHeight="1" x14ac:dyDescent="0.3">
      <c r="A3754" s="114">
        <v>3751</v>
      </c>
      <c r="B3754" t="s">
        <v>430</v>
      </c>
      <c r="C3754" t="s">
        <v>109</v>
      </c>
      <c r="D3754" t="s">
        <v>102</v>
      </c>
      <c r="E3754" t="s">
        <v>3259</v>
      </c>
      <c r="F3754" s="109">
        <v>45990</v>
      </c>
      <c r="G3754" t="s">
        <v>415</v>
      </c>
      <c r="H3754">
        <v>12</v>
      </c>
      <c r="K3754">
        <v>93000.000000000102</v>
      </c>
      <c r="L3754" t="s">
        <v>696</v>
      </c>
      <c r="M3754" t="s">
        <v>505</v>
      </c>
      <c r="N3754">
        <v>1</v>
      </c>
    </row>
    <row r="3755" spans="1:14" ht="15" customHeight="1" x14ac:dyDescent="0.3">
      <c r="A3755" s="114">
        <v>3752</v>
      </c>
      <c r="B3755" t="s">
        <v>430</v>
      </c>
      <c r="C3755" t="s">
        <v>138</v>
      </c>
      <c r="D3755" t="s">
        <v>100</v>
      </c>
      <c r="E3755" t="s">
        <v>3260</v>
      </c>
      <c r="F3755" s="109">
        <v>45990</v>
      </c>
      <c r="G3755" t="s">
        <v>415</v>
      </c>
      <c r="H3755">
        <v>6</v>
      </c>
      <c r="K3755">
        <v>348750.00000000035</v>
      </c>
      <c r="L3755" t="s">
        <v>554</v>
      </c>
      <c r="M3755" t="s">
        <v>517</v>
      </c>
      <c r="N3755">
        <v>1</v>
      </c>
    </row>
    <row r="3756" spans="1:14" ht="15" customHeight="1" x14ac:dyDescent="0.3">
      <c r="A3756" s="114">
        <v>3753</v>
      </c>
      <c r="B3756" t="s">
        <v>501</v>
      </c>
      <c r="C3756" t="s">
        <v>104</v>
      </c>
      <c r="D3756" t="s">
        <v>102</v>
      </c>
      <c r="E3756" t="s">
        <v>3261</v>
      </c>
      <c r="F3756" s="109">
        <v>45990</v>
      </c>
      <c r="G3756" t="s">
        <v>415</v>
      </c>
      <c r="H3756">
        <v>51</v>
      </c>
      <c r="K3756">
        <v>271999.99999999971</v>
      </c>
      <c r="L3756" t="s">
        <v>507</v>
      </c>
      <c r="M3756" t="s">
        <v>505</v>
      </c>
      <c r="N3756">
        <v>3</v>
      </c>
    </row>
    <row r="3757" spans="1:14" ht="15" customHeight="1" x14ac:dyDescent="0.3">
      <c r="A3757" s="114">
        <v>3754</v>
      </c>
      <c r="B3757" t="s">
        <v>501</v>
      </c>
      <c r="C3757" t="s">
        <v>138</v>
      </c>
      <c r="D3757" t="s">
        <v>100</v>
      </c>
      <c r="E3757" t="s">
        <v>3262</v>
      </c>
      <c r="F3757" s="109">
        <v>45990</v>
      </c>
      <c r="G3757" t="s">
        <v>415</v>
      </c>
      <c r="H3757">
        <v>6</v>
      </c>
      <c r="K3757">
        <v>359999.99999999965</v>
      </c>
      <c r="L3757" t="s">
        <v>543</v>
      </c>
      <c r="M3757" t="s">
        <v>517</v>
      </c>
      <c r="N3757">
        <v>0</v>
      </c>
    </row>
    <row r="3758" spans="1:14" ht="15" customHeight="1" x14ac:dyDescent="0.3">
      <c r="A3758" s="114">
        <v>3755</v>
      </c>
      <c r="B3758" t="s">
        <v>474</v>
      </c>
      <c r="C3758" t="s">
        <v>2870</v>
      </c>
      <c r="D3758" t="s">
        <v>74</v>
      </c>
      <c r="E3758" t="s">
        <v>2873</v>
      </c>
      <c r="F3758" s="109">
        <v>45990</v>
      </c>
      <c r="G3758" t="s">
        <v>2876</v>
      </c>
      <c r="H3758">
        <v>0.2</v>
      </c>
      <c r="K3758">
        <v>280000.00000000052</v>
      </c>
      <c r="L3758" t="s">
        <v>526</v>
      </c>
      <c r="M3758" t="s">
        <v>505</v>
      </c>
      <c r="N3758">
        <v>1</v>
      </c>
    </row>
    <row r="3759" spans="1:14" ht="15" customHeight="1" x14ac:dyDescent="0.3">
      <c r="A3759" s="114">
        <v>3756</v>
      </c>
      <c r="B3759" t="s">
        <v>463</v>
      </c>
      <c r="C3759" t="s">
        <v>2870</v>
      </c>
      <c r="D3759" t="s">
        <v>74</v>
      </c>
      <c r="E3759" t="s">
        <v>2873</v>
      </c>
      <c r="F3759" s="109">
        <v>45990</v>
      </c>
      <c r="G3759" t="s">
        <v>2876</v>
      </c>
      <c r="H3759">
        <v>0.2</v>
      </c>
      <c r="K3759">
        <v>267999.99999999895</v>
      </c>
      <c r="L3759" t="s">
        <v>526</v>
      </c>
      <c r="M3759" t="s">
        <v>505</v>
      </c>
      <c r="N3759">
        <v>1</v>
      </c>
    </row>
    <row r="3760" spans="1:14" ht="15" customHeight="1" x14ac:dyDescent="0.3">
      <c r="A3760" s="114">
        <v>3757</v>
      </c>
      <c r="B3760" t="s">
        <v>490</v>
      </c>
      <c r="C3760" t="s">
        <v>138</v>
      </c>
      <c r="D3760" t="s">
        <v>100</v>
      </c>
      <c r="E3760" t="s">
        <v>3263</v>
      </c>
      <c r="F3760" s="109">
        <v>45990</v>
      </c>
      <c r="G3760" t="s">
        <v>415</v>
      </c>
      <c r="H3760">
        <v>0.3</v>
      </c>
      <c r="K3760">
        <v>18562.499999999945</v>
      </c>
      <c r="L3760" t="s">
        <v>516</v>
      </c>
      <c r="M3760" t="s">
        <v>669</v>
      </c>
      <c r="N3760">
        <v>1</v>
      </c>
    </row>
    <row r="3761" spans="1:14" ht="15" customHeight="1" x14ac:dyDescent="0.3">
      <c r="A3761" s="114">
        <v>3758</v>
      </c>
      <c r="B3761" t="s">
        <v>490</v>
      </c>
      <c r="C3761" t="s">
        <v>138</v>
      </c>
      <c r="D3761" t="s">
        <v>100</v>
      </c>
      <c r="E3761" t="s">
        <v>3264</v>
      </c>
      <c r="F3761" s="109">
        <v>45990</v>
      </c>
      <c r="G3761" t="s">
        <v>415</v>
      </c>
      <c r="H3761">
        <v>62</v>
      </c>
      <c r="K3761">
        <v>3836249.9999999888</v>
      </c>
      <c r="L3761" t="s">
        <v>545</v>
      </c>
      <c r="M3761" t="s">
        <v>514</v>
      </c>
      <c r="N3761">
        <v>0</v>
      </c>
    </row>
    <row r="3762" spans="1:14" ht="15" customHeight="1" x14ac:dyDescent="0.3">
      <c r="A3762" s="114">
        <v>3759</v>
      </c>
      <c r="F3762" s="109"/>
      <c r="K3762">
        <v>297500.00000000111</v>
      </c>
      <c r="N3762">
        <v>1</v>
      </c>
    </row>
    <row r="3763" spans="1:14" ht="15" customHeight="1" x14ac:dyDescent="0.3">
      <c r="A3763" s="114">
        <v>3760</v>
      </c>
      <c r="B3763" t="s">
        <v>459</v>
      </c>
      <c r="C3763" t="s">
        <v>138</v>
      </c>
      <c r="D3763" t="s">
        <v>100</v>
      </c>
      <c r="E3763" t="s">
        <v>3319</v>
      </c>
      <c r="F3763" s="109">
        <v>45993</v>
      </c>
      <c r="G3763" t="s">
        <v>415</v>
      </c>
      <c r="H3763">
        <v>6</v>
      </c>
      <c r="K3763" t="s">
        <v>543</v>
      </c>
      <c r="L3763" t="s">
        <v>543</v>
      </c>
      <c r="M3763" t="s">
        <v>517</v>
      </c>
      <c r="N3763">
        <v>1</v>
      </c>
    </row>
    <row r="3764" spans="1:14" ht="15" customHeight="1" x14ac:dyDescent="0.3">
      <c r="A3764" s="114">
        <v>3761</v>
      </c>
      <c r="B3764" t="s">
        <v>459</v>
      </c>
      <c r="C3764" t="s">
        <v>127</v>
      </c>
      <c r="D3764" t="s">
        <v>102</v>
      </c>
      <c r="E3764" t="s">
        <v>3265</v>
      </c>
      <c r="F3764" s="109">
        <v>45992</v>
      </c>
      <c r="G3764" t="s">
        <v>415</v>
      </c>
      <c r="H3764">
        <v>7</v>
      </c>
      <c r="K3764">
        <v>297500.00000000111</v>
      </c>
      <c r="L3764" t="s">
        <v>509</v>
      </c>
      <c r="M3764" t="s">
        <v>1334</v>
      </c>
      <c r="N3764">
        <v>1</v>
      </c>
    </row>
    <row r="3765" spans="1:14" ht="15" customHeight="1" x14ac:dyDescent="0.3">
      <c r="A3765" s="114">
        <v>3762</v>
      </c>
      <c r="B3765" t="s">
        <v>459</v>
      </c>
      <c r="C3765" t="s">
        <v>128</v>
      </c>
      <c r="D3765" t="s">
        <v>102</v>
      </c>
      <c r="E3765" t="s">
        <v>3266</v>
      </c>
      <c r="F3765" s="109">
        <v>45992</v>
      </c>
      <c r="G3765" t="s">
        <v>415</v>
      </c>
      <c r="H3765">
        <v>2</v>
      </c>
      <c r="K3765">
        <v>85000.00000000032</v>
      </c>
      <c r="L3765" t="s">
        <v>509</v>
      </c>
      <c r="M3765" t="s">
        <v>1334</v>
      </c>
      <c r="N3765">
        <v>1</v>
      </c>
    </row>
    <row r="3766" spans="1:14" ht="15" customHeight="1" x14ac:dyDescent="0.3">
      <c r="A3766" s="114">
        <v>3763</v>
      </c>
      <c r="B3766" t="s">
        <v>459</v>
      </c>
      <c r="C3766" t="s">
        <v>138</v>
      </c>
      <c r="D3766" t="s">
        <v>100</v>
      </c>
      <c r="E3766" t="s">
        <v>3267</v>
      </c>
      <c r="F3766" s="109">
        <v>45992</v>
      </c>
      <c r="G3766" t="s">
        <v>415</v>
      </c>
      <c r="H3766">
        <v>3</v>
      </c>
      <c r="K3766">
        <v>191250.00000000073</v>
      </c>
      <c r="L3766" t="s">
        <v>543</v>
      </c>
      <c r="M3766" t="s">
        <v>517</v>
      </c>
      <c r="N3766">
        <v>1</v>
      </c>
    </row>
    <row r="3767" spans="1:14" ht="15" customHeight="1" x14ac:dyDescent="0.3">
      <c r="A3767" s="114">
        <v>3764</v>
      </c>
      <c r="B3767" t="s">
        <v>444</v>
      </c>
      <c r="C3767" t="s">
        <v>138</v>
      </c>
      <c r="D3767" t="s">
        <v>100</v>
      </c>
      <c r="E3767" t="s">
        <v>3268</v>
      </c>
      <c r="F3767" s="109">
        <v>45990</v>
      </c>
      <c r="G3767" t="s">
        <v>415</v>
      </c>
      <c r="H3767">
        <v>6</v>
      </c>
      <c r="K3767">
        <v>388125.00000000105</v>
      </c>
      <c r="L3767" t="s">
        <v>543</v>
      </c>
      <c r="M3767" t="s">
        <v>517</v>
      </c>
      <c r="N3767">
        <v>0</v>
      </c>
    </row>
    <row r="3768" spans="1:14" ht="15" customHeight="1" x14ac:dyDescent="0.3">
      <c r="A3768" s="114">
        <v>3765</v>
      </c>
      <c r="B3768" t="s">
        <v>444</v>
      </c>
      <c r="C3768" t="s">
        <v>3301</v>
      </c>
      <c r="D3768" t="s">
        <v>3303</v>
      </c>
      <c r="E3768" t="s">
        <v>3304</v>
      </c>
      <c r="F3768" s="109">
        <v>45994</v>
      </c>
      <c r="G3768" t="s">
        <v>3320</v>
      </c>
      <c r="H3768">
        <v>72</v>
      </c>
      <c r="K3768" t="s">
        <v>545</v>
      </c>
      <c r="L3768" t="s">
        <v>545</v>
      </c>
      <c r="M3768" t="s">
        <v>593</v>
      </c>
      <c r="N3768">
        <v>2</v>
      </c>
    </row>
    <row r="3769" spans="1:14" ht="15" customHeight="1" x14ac:dyDescent="0.3">
      <c r="A3769" s="114">
        <v>3766</v>
      </c>
      <c r="B3769" t="s">
        <v>444</v>
      </c>
      <c r="C3769" t="s">
        <v>138</v>
      </c>
      <c r="D3769" t="s">
        <v>100</v>
      </c>
      <c r="E3769" t="s">
        <v>3269</v>
      </c>
      <c r="F3769" s="109">
        <v>45992</v>
      </c>
      <c r="G3769" t="s">
        <v>415</v>
      </c>
      <c r="H3769">
        <v>6</v>
      </c>
      <c r="K3769">
        <v>388125.00000000105</v>
      </c>
      <c r="L3769" t="s">
        <v>543</v>
      </c>
      <c r="M3769" t="s">
        <v>517</v>
      </c>
      <c r="N3769">
        <v>0</v>
      </c>
    </row>
    <row r="3770" spans="1:14" ht="15" customHeight="1" x14ac:dyDescent="0.3">
      <c r="A3770" s="114">
        <v>3767</v>
      </c>
      <c r="B3770" t="s">
        <v>444</v>
      </c>
      <c r="C3770" t="s">
        <v>109</v>
      </c>
      <c r="D3770" t="s">
        <v>102</v>
      </c>
      <c r="E3770" t="s">
        <v>3270</v>
      </c>
      <c r="F3770" s="109">
        <v>45992</v>
      </c>
      <c r="G3770" t="s">
        <v>415</v>
      </c>
      <c r="H3770">
        <v>26</v>
      </c>
      <c r="K3770">
        <v>224250.00000000061</v>
      </c>
      <c r="L3770" t="s">
        <v>696</v>
      </c>
      <c r="M3770" t="s">
        <v>505</v>
      </c>
      <c r="N3770">
        <v>2</v>
      </c>
    </row>
    <row r="3771" spans="1:14" ht="15" customHeight="1" x14ac:dyDescent="0.3">
      <c r="A3771" s="114">
        <v>3768</v>
      </c>
      <c r="B3771" t="s">
        <v>444</v>
      </c>
      <c r="C3771" t="s">
        <v>111</v>
      </c>
      <c r="D3771" t="s">
        <v>102</v>
      </c>
      <c r="E3771" t="s">
        <v>3271</v>
      </c>
      <c r="F3771" s="109">
        <v>45992</v>
      </c>
      <c r="G3771" t="s">
        <v>415</v>
      </c>
      <c r="H3771">
        <v>8</v>
      </c>
      <c r="K3771">
        <v>136179.16666666704</v>
      </c>
      <c r="L3771" t="s">
        <v>696</v>
      </c>
      <c r="M3771" t="s">
        <v>505</v>
      </c>
      <c r="N3771">
        <v>2</v>
      </c>
    </row>
    <row r="3772" spans="1:14" ht="15" customHeight="1" x14ac:dyDescent="0.3">
      <c r="A3772" s="114">
        <v>3769</v>
      </c>
      <c r="B3772" t="s">
        <v>413</v>
      </c>
      <c r="C3772" t="s">
        <v>127</v>
      </c>
      <c r="D3772" t="s">
        <v>102</v>
      </c>
      <c r="E3772" t="s">
        <v>3272</v>
      </c>
      <c r="F3772" s="109">
        <v>45992</v>
      </c>
      <c r="G3772" t="s">
        <v>415</v>
      </c>
      <c r="H3772">
        <v>6</v>
      </c>
      <c r="K3772">
        <v>247499.99999999927</v>
      </c>
      <c r="L3772" t="s">
        <v>509</v>
      </c>
      <c r="M3772" t="s">
        <v>1677</v>
      </c>
      <c r="N3772">
        <v>1</v>
      </c>
    </row>
    <row r="3773" spans="1:14" ht="15" customHeight="1" x14ac:dyDescent="0.3">
      <c r="A3773" s="114">
        <v>3770</v>
      </c>
      <c r="B3773" t="s">
        <v>413</v>
      </c>
      <c r="C3773" t="s">
        <v>128</v>
      </c>
      <c r="D3773" t="s">
        <v>102</v>
      </c>
      <c r="E3773" t="s">
        <v>3273</v>
      </c>
      <c r="F3773" s="109">
        <v>45992</v>
      </c>
      <c r="G3773" t="s">
        <v>415</v>
      </c>
      <c r="H3773">
        <v>3</v>
      </c>
      <c r="K3773">
        <v>123749.99999999964</v>
      </c>
      <c r="L3773" t="s">
        <v>509</v>
      </c>
      <c r="M3773" t="s">
        <v>1677</v>
      </c>
      <c r="N3773">
        <v>1</v>
      </c>
    </row>
    <row r="3774" spans="1:14" ht="15" customHeight="1" x14ac:dyDescent="0.3">
      <c r="A3774" s="114">
        <v>3771</v>
      </c>
      <c r="B3774" t="s">
        <v>413</v>
      </c>
      <c r="C3774" t="s">
        <v>138</v>
      </c>
      <c r="D3774" t="s">
        <v>100</v>
      </c>
      <c r="E3774" t="s">
        <v>3274</v>
      </c>
      <c r="F3774" s="109">
        <v>45992</v>
      </c>
      <c r="G3774" t="s">
        <v>415</v>
      </c>
      <c r="H3774">
        <v>6</v>
      </c>
      <c r="K3774">
        <v>371249.99999999895</v>
      </c>
      <c r="L3774" t="s">
        <v>516</v>
      </c>
      <c r="M3774" t="s">
        <v>517</v>
      </c>
      <c r="N3774">
        <v>0</v>
      </c>
    </row>
    <row r="3775" spans="1:14" ht="15" customHeight="1" x14ac:dyDescent="0.3">
      <c r="A3775" s="114">
        <v>3772</v>
      </c>
      <c r="B3775" t="s">
        <v>535</v>
      </c>
      <c r="C3775" t="s">
        <v>138</v>
      </c>
      <c r="D3775" t="s">
        <v>100</v>
      </c>
      <c r="E3775" t="s">
        <v>3275</v>
      </c>
      <c r="F3775" s="109">
        <v>45992</v>
      </c>
      <c r="G3775" t="s">
        <v>415</v>
      </c>
      <c r="H3775">
        <v>6</v>
      </c>
      <c r="K3775">
        <v>365624.9999999993</v>
      </c>
      <c r="L3775" t="s">
        <v>554</v>
      </c>
      <c r="M3775" t="s">
        <v>517</v>
      </c>
      <c r="N3775">
        <v>0</v>
      </c>
    </row>
    <row r="3776" spans="1:14" ht="15" customHeight="1" x14ac:dyDescent="0.3">
      <c r="A3776" s="114">
        <v>3773</v>
      </c>
      <c r="B3776" t="s">
        <v>535</v>
      </c>
      <c r="C3776" t="s">
        <v>127</v>
      </c>
      <c r="D3776" t="s">
        <v>102</v>
      </c>
      <c r="E3776" t="s">
        <v>3276</v>
      </c>
      <c r="F3776" s="109">
        <v>45992</v>
      </c>
      <c r="G3776" t="s">
        <v>415</v>
      </c>
      <c r="H3776">
        <v>6</v>
      </c>
      <c r="K3776">
        <v>243749.99999999953</v>
      </c>
      <c r="L3776" t="s">
        <v>554</v>
      </c>
      <c r="M3776" t="s">
        <v>1677</v>
      </c>
      <c r="N3776">
        <v>1</v>
      </c>
    </row>
    <row r="3777" spans="1:14" ht="15" customHeight="1" x14ac:dyDescent="0.3">
      <c r="A3777" s="114">
        <v>3774</v>
      </c>
      <c r="B3777" t="s">
        <v>535</v>
      </c>
      <c r="C3777" t="s">
        <v>128</v>
      </c>
      <c r="D3777" t="s">
        <v>102</v>
      </c>
      <c r="E3777" t="s">
        <v>3277</v>
      </c>
      <c r="F3777" s="109">
        <v>45992</v>
      </c>
      <c r="G3777" t="s">
        <v>415</v>
      </c>
      <c r="H3777">
        <v>3</v>
      </c>
      <c r="K3777">
        <v>121874.99999999977</v>
      </c>
      <c r="L3777" t="s">
        <v>554</v>
      </c>
      <c r="M3777" t="s">
        <v>1677</v>
      </c>
      <c r="N3777">
        <v>1</v>
      </c>
    </row>
    <row r="3778" spans="1:14" ht="15" customHeight="1" x14ac:dyDescent="0.3">
      <c r="A3778" s="114">
        <v>3775</v>
      </c>
      <c r="B3778" t="s">
        <v>471</v>
      </c>
      <c r="C3778" t="s">
        <v>173</v>
      </c>
      <c r="D3778" t="s">
        <v>100</v>
      </c>
      <c r="E3778" t="s">
        <v>3278</v>
      </c>
      <c r="F3778" s="109">
        <v>45992</v>
      </c>
      <c r="G3778" t="s">
        <v>2665</v>
      </c>
      <c r="H3778">
        <v>4</v>
      </c>
      <c r="K3778">
        <v>43125.000000000116</v>
      </c>
      <c r="L3778" t="s">
        <v>713</v>
      </c>
      <c r="M3778" t="s">
        <v>917</v>
      </c>
      <c r="N3778">
        <v>0</v>
      </c>
    </row>
    <row r="3779" spans="1:14" ht="15" customHeight="1" x14ac:dyDescent="0.3">
      <c r="A3779" s="114">
        <v>3776</v>
      </c>
      <c r="B3779" t="s">
        <v>471</v>
      </c>
      <c r="C3779" t="s">
        <v>138</v>
      </c>
      <c r="D3779" t="s">
        <v>100</v>
      </c>
      <c r="E3779" t="s">
        <v>3279</v>
      </c>
      <c r="F3779" s="109">
        <v>45992</v>
      </c>
      <c r="G3779" t="s">
        <v>415</v>
      </c>
      <c r="H3779">
        <v>4</v>
      </c>
      <c r="K3779">
        <v>258750.00000000073</v>
      </c>
      <c r="L3779" t="s">
        <v>680</v>
      </c>
      <c r="M3779" t="s">
        <v>698</v>
      </c>
      <c r="N3779">
        <v>0</v>
      </c>
    </row>
    <row r="3780" spans="1:14" ht="15" customHeight="1" x14ac:dyDescent="0.3">
      <c r="A3780" s="114">
        <v>3777</v>
      </c>
      <c r="B3780" t="s">
        <v>490</v>
      </c>
      <c r="C3780" t="s">
        <v>138</v>
      </c>
      <c r="D3780" t="s">
        <v>100</v>
      </c>
      <c r="E3780" t="s">
        <v>3280</v>
      </c>
      <c r="F3780" s="109">
        <v>45992</v>
      </c>
      <c r="G3780" t="s">
        <v>415</v>
      </c>
      <c r="H3780">
        <v>1</v>
      </c>
      <c r="K3780">
        <v>61874.999999999818</v>
      </c>
      <c r="L3780" t="s">
        <v>516</v>
      </c>
      <c r="M3780" t="s">
        <v>517</v>
      </c>
      <c r="N3780">
        <v>0</v>
      </c>
    </row>
    <row r="3781" spans="1:14" ht="15" customHeight="1" x14ac:dyDescent="0.3">
      <c r="A3781" s="114">
        <v>3778</v>
      </c>
      <c r="B3781" t="s">
        <v>490</v>
      </c>
      <c r="C3781" t="s">
        <v>85</v>
      </c>
      <c r="D3781" t="s">
        <v>79</v>
      </c>
      <c r="E3781" t="s">
        <v>3281</v>
      </c>
      <c r="F3781" s="109">
        <v>45992</v>
      </c>
      <c r="G3781" t="s">
        <v>443</v>
      </c>
      <c r="H3781">
        <v>12</v>
      </c>
      <c r="K3781">
        <v>57749.999999999833</v>
      </c>
      <c r="L3781" t="s">
        <v>516</v>
      </c>
      <c r="M3781" t="s">
        <v>517</v>
      </c>
      <c r="N3781">
        <v>0</v>
      </c>
    </row>
    <row r="3782" spans="1:14" ht="15" customHeight="1" x14ac:dyDescent="0.3">
      <c r="A3782" s="114">
        <v>3779</v>
      </c>
      <c r="B3782" t="s">
        <v>490</v>
      </c>
      <c r="C3782" t="s">
        <v>502</v>
      </c>
      <c r="D3782" t="s">
        <v>100</v>
      </c>
      <c r="E3782" t="s">
        <v>3282</v>
      </c>
      <c r="F3782" s="109">
        <v>45992</v>
      </c>
      <c r="G3782" t="s">
        <v>426</v>
      </c>
      <c r="H3782">
        <v>3</v>
      </c>
      <c r="K3782">
        <v>123749.99999999964</v>
      </c>
      <c r="L3782" t="s">
        <v>507</v>
      </c>
      <c r="M3782" t="s">
        <v>505</v>
      </c>
      <c r="N3782">
        <v>3</v>
      </c>
    </row>
    <row r="3783" spans="1:14" ht="15" customHeight="1" x14ac:dyDescent="0.3">
      <c r="A3783" s="114">
        <v>3780</v>
      </c>
      <c r="B3783" t="s">
        <v>430</v>
      </c>
      <c r="C3783" t="s">
        <v>85</v>
      </c>
      <c r="D3783" t="s">
        <v>79</v>
      </c>
      <c r="E3783" t="s">
        <v>3283</v>
      </c>
      <c r="F3783" s="109">
        <v>45992</v>
      </c>
      <c r="G3783" t="s">
        <v>443</v>
      </c>
      <c r="H3783">
        <v>6</v>
      </c>
      <c r="K3783">
        <v>27125.000000000029</v>
      </c>
      <c r="L3783" t="s">
        <v>554</v>
      </c>
      <c r="M3783" t="s">
        <v>517</v>
      </c>
      <c r="N3783">
        <v>0</v>
      </c>
    </row>
    <row r="3784" spans="1:14" ht="15" customHeight="1" x14ac:dyDescent="0.3">
      <c r="A3784" s="114">
        <v>3781</v>
      </c>
      <c r="B3784" t="s">
        <v>430</v>
      </c>
      <c r="C3784" t="s">
        <v>86</v>
      </c>
      <c r="D3784" t="s">
        <v>79</v>
      </c>
      <c r="E3784" t="s">
        <v>3284</v>
      </c>
      <c r="F3784" s="109">
        <v>45992</v>
      </c>
      <c r="G3784" t="s">
        <v>433</v>
      </c>
      <c r="H3784">
        <v>3</v>
      </c>
      <c r="K3784">
        <v>19375.000000000018</v>
      </c>
      <c r="L3784" t="s">
        <v>554</v>
      </c>
      <c r="M3784" t="s">
        <v>517</v>
      </c>
      <c r="N3784">
        <v>0</v>
      </c>
    </row>
    <row r="3785" spans="1:14" ht="15" customHeight="1" x14ac:dyDescent="0.3">
      <c r="A3785" s="114">
        <v>3782</v>
      </c>
      <c r="B3785" t="s">
        <v>430</v>
      </c>
      <c r="C3785" t="s">
        <v>88</v>
      </c>
      <c r="D3785" t="s">
        <v>79</v>
      </c>
      <c r="E3785" t="s">
        <v>3285</v>
      </c>
      <c r="F3785" s="109">
        <v>45992</v>
      </c>
      <c r="G3785" t="s">
        <v>433</v>
      </c>
      <c r="H3785">
        <v>3</v>
      </c>
      <c r="K3785">
        <v>19375.000000000018</v>
      </c>
      <c r="L3785" t="s">
        <v>554</v>
      </c>
      <c r="M3785" t="s">
        <v>517</v>
      </c>
      <c r="N3785">
        <v>0</v>
      </c>
    </row>
    <row r="3786" spans="1:14" ht="15" customHeight="1" x14ac:dyDescent="0.3">
      <c r="A3786" s="114">
        <v>3783</v>
      </c>
      <c r="B3786" t="s">
        <v>430</v>
      </c>
      <c r="C3786" t="s">
        <v>502</v>
      </c>
      <c r="D3786" t="s">
        <v>100</v>
      </c>
      <c r="E3786" t="s">
        <v>3286</v>
      </c>
      <c r="F3786" s="109">
        <v>45992</v>
      </c>
      <c r="G3786" t="s">
        <v>426</v>
      </c>
      <c r="H3786">
        <v>1</v>
      </c>
      <c r="K3786">
        <v>38750.000000000036</v>
      </c>
      <c r="L3786" t="s">
        <v>554</v>
      </c>
      <c r="M3786" t="s">
        <v>517</v>
      </c>
      <c r="N3786">
        <v>0</v>
      </c>
    </row>
    <row r="3787" spans="1:14" ht="15" customHeight="1" x14ac:dyDescent="0.3">
      <c r="A3787" s="114">
        <v>3784</v>
      </c>
      <c r="B3787" t="s">
        <v>430</v>
      </c>
      <c r="C3787" t="s">
        <v>138</v>
      </c>
      <c r="D3787" t="s">
        <v>100</v>
      </c>
      <c r="E3787" t="s">
        <v>3287</v>
      </c>
      <c r="F3787" s="109">
        <v>45992</v>
      </c>
      <c r="G3787" t="s">
        <v>415</v>
      </c>
      <c r="H3787">
        <v>2</v>
      </c>
      <c r="K3787">
        <v>116250.00000000012</v>
      </c>
      <c r="L3787" t="s">
        <v>554</v>
      </c>
      <c r="M3787" t="s">
        <v>517</v>
      </c>
      <c r="N3787">
        <v>0</v>
      </c>
    </row>
    <row r="3788" spans="1:14" ht="15" customHeight="1" x14ac:dyDescent="0.3">
      <c r="A3788" s="114">
        <v>3785</v>
      </c>
      <c r="B3788" t="s">
        <v>430</v>
      </c>
      <c r="C3788" t="s">
        <v>111</v>
      </c>
      <c r="D3788" t="s">
        <v>102</v>
      </c>
      <c r="E3788" t="s">
        <v>3288</v>
      </c>
      <c r="F3788" s="109">
        <v>45992</v>
      </c>
      <c r="G3788" t="s">
        <v>415</v>
      </c>
      <c r="H3788">
        <v>9</v>
      </c>
      <c r="K3788">
        <v>137659.37500000015</v>
      </c>
      <c r="L3788" t="s">
        <v>696</v>
      </c>
      <c r="M3788" t="s">
        <v>505</v>
      </c>
      <c r="N3788">
        <v>6</v>
      </c>
    </row>
    <row r="3789" spans="1:14" ht="15" customHeight="1" x14ac:dyDescent="0.3">
      <c r="A3789" s="114">
        <v>3786</v>
      </c>
      <c r="B3789" t="s">
        <v>463</v>
      </c>
      <c r="C3789" t="s">
        <v>128</v>
      </c>
      <c r="D3789" t="s">
        <v>102</v>
      </c>
      <c r="E3789" t="s">
        <v>3289</v>
      </c>
      <c r="F3789" s="109">
        <v>45992</v>
      </c>
      <c r="G3789" t="s">
        <v>415</v>
      </c>
      <c r="H3789">
        <v>3</v>
      </c>
      <c r="K3789">
        <v>125624.99999999952</v>
      </c>
      <c r="L3789" t="s">
        <v>526</v>
      </c>
      <c r="M3789" t="s">
        <v>1677</v>
      </c>
      <c r="N3789">
        <v>0</v>
      </c>
    </row>
    <row r="3790" spans="1:14" ht="15" customHeight="1" x14ac:dyDescent="0.3">
      <c r="A3790" s="114">
        <v>3787</v>
      </c>
      <c r="B3790" t="s">
        <v>490</v>
      </c>
      <c r="C3790" t="s">
        <v>3301</v>
      </c>
      <c r="D3790" t="s">
        <v>3303</v>
      </c>
      <c r="E3790" t="s">
        <v>3304</v>
      </c>
      <c r="F3790" s="109">
        <v>45993</v>
      </c>
      <c r="G3790" t="s">
        <v>3320</v>
      </c>
      <c r="H3790">
        <v>80</v>
      </c>
      <c r="K3790" t="s">
        <v>545</v>
      </c>
      <c r="L3790" t="s">
        <v>545</v>
      </c>
      <c r="M3790" t="s">
        <v>514</v>
      </c>
      <c r="N3790">
        <v>0</v>
      </c>
    </row>
    <row r="3791" spans="1:14" ht="15" customHeight="1" x14ac:dyDescent="0.3">
      <c r="A3791" s="114">
        <v>3788</v>
      </c>
      <c r="B3791" t="s">
        <v>490</v>
      </c>
      <c r="C3791" t="s">
        <v>138</v>
      </c>
      <c r="D3791" t="s">
        <v>100</v>
      </c>
      <c r="E3791" t="s">
        <v>3290</v>
      </c>
      <c r="F3791" s="109">
        <v>45993</v>
      </c>
      <c r="G3791" t="s">
        <v>415</v>
      </c>
      <c r="H3791">
        <v>6</v>
      </c>
      <c r="K3791">
        <v>371249.99999999895</v>
      </c>
      <c r="L3791" t="s">
        <v>516</v>
      </c>
      <c r="M3791" t="s">
        <v>517</v>
      </c>
      <c r="N3791">
        <v>0</v>
      </c>
    </row>
    <row r="3792" spans="1:14" ht="15" customHeight="1" x14ac:dyDescent="0.3">
      <c r="A3792" s="114">
        <v>3789</v>
      </c>
      <c r="B3792" t="s">
        <v>463</v>
      </c>
      <c r="C3792" t="s">
        <v>213</v>
      </c>
      <c r="D3792" t="s">
        <v>102</v>
      </c>
      <c r="E3792" t="s">
        <v>3291</v>
      </c>
      <c r="F3792" s="109">
        <v>45993</v>
      </c>
      <c r="G3792" t="s">
        <v>466</v>
      </c>
      <c r="H3792">
        <v>7</v>
      </c>
      <c r="K3792">
        <v>293124.99999999889</v>
      </c>
      <c r="L3792" t="s">
        <v>526</v>
      </c>
      <c r="M3792" t="s">
        <v>580</v>
      </c>
      <c r="N3792">
        <v>0</v>
      </c>
    </row>
    <row r="3793" spans="1:14" ht="15" customHeight="1" x14ac:dyDescent="0.3">
      <c r="A3793" s="114">
        <v>3790</v>
      </c>
      <c r="B3793" t="s">
        <v>463</v>
      </c>
      <c r="C3793" t="s">
        <v>128</v>
      </c>
      <c r="D3793" t="s">
        <v>102</v>
      </c>
      <c r="E3793" t="s">
        <v>3292</v>
      </c>
      <c r="F3793" s="109">
        <v>45993</v>
      </c>
      <c r="G3793" t="s">
        <v>415</v>
      </c>
      <c r="H3793">
        <v>2</v>
      </c>
      <c r="K3793">
        <v>83749.99999999968</v>
      </c>
      <c r="L3793" t="s">
        <v>526</v>
      </c>
      <c r="M3793" t="s">
        <v>514</v>
      </c>
      <c r="N3793">
        <v>0</v>
      </c>
    </row>
    <row r="3794" spans="1:14" ht="15" customHeight="1" x14ac:dyDescent="0.3">
      <c r="A3794" s="114">
        <v>3791</v>
      </c>
      <c r="B3794" t="s">
        <v>430</v>
      </c>
      <c r="C3794" t="s">
        <v>138</v>
      </c>
      <c r="D3794" t="s">
        <v>100</v>
      </c>
      <c r="E3794" t="s">
        <v>3293</v>
      </c>
      <c r="F3794" s="109">
        <v>45993</v>
      </c>
      <c r="G3794" t="s">
        <v>415</v>
      </c>
      <c r="H3794">
        <v>6</v>
      </c>
      <c r="K3794">
        <v>348750.00000000035</v>
      </c>
      <c r="L3794" t="s">
        <v>554</v>
      </c>
      <c r="M3794" t="s">
        <v>517</v>
      </c>
      <c r="N3794">
        <v>0</v>
      </c>
    </row>
    <row r="3795" spans="1:14" ht="15" customHeight="1" x14ac:dyDescent="0.3">
      <c r="A3795" s="114">
        <v>3792</v>
      </c>
      <c r="B3795" t="s">
        <v>430</v>
      </c>
      <c r="C3795" t="s">
        <v>111</v>
      </c>
      <c r="D3795" t="s">
        <v>102</v>
      </c>
      <c r="E3795" t="s">
        <v>3294</v>
      </c>
      <c r="F3795" s="109">
        <v>45993</v>
      </c>
      <c r="G3795" t="s">
        <v>415</v>
      </c>
      <c r="H3795">
        <v>15</v>
      </c>
      <c r="K3795">
        <v>229432.29166666689</v>
      </c>
      <c r="L3795" t="s">
        <v>696</v>
      </c>
      <c r="M3795" t="s">
        <v>505</v>
      </c>
      <c r="N3795">
        <v>7</v>
      </c>
    </row>
    <row r="3796" spans="1:14" ht="15" hidden="1" customHeight="1" x14ac:dyDescent="0.3">
      <c r="A3796" s="114">
        <v>3793</v>
      </c>
      <c r="B3796" t="s">
        <v>499</v>
      </c>
      <c r="C3796" t="s">
        <v>107</v>
      </c>
      <c r="D3796" t="s">
        <v>102</v>
      </c>
      <c r="E3796" t="s">
        <v>3295</v>
      </c>
      <c r="F3796" s="109">
        <v>45992</v>
      </c>
      <c r="G3796" t="s">
        <v>415</v>
      </c>
      <c r="H3796">
        <v>37</v>
      </c>
      <c r="K3796">
        <v>295999.99999999971</v>
      </c>
      <c r="L3796" t="s">
        <v>507</v>
      </c>
      <c r="M3796" t="s">
        <v>505</v>
      </c>
      <c r="N3796">
        <v>2</v>
      </c>
    </row>
    <row r="3797" spans="1:14" ht="15" customHeight="1" x14ac:dyDescent="0.3">
      <c r="A3797" s="114">
        <v>3794</v>
      </c>
      <c r="B3797" t="s">
        <v>499</v>
      </c>
      <c r="C3797" t="s">
        <v>111</v>
      </c>
      <c r="D3797" t="s">
        <v>102</v>
      </c>
      <c r="E3797" t="s">
        <v>3296</v>
      </c>
      <c r="F3797" s="109">
        <v>45992</v>
      </c>
      <c r="G3797" t="s">
        <v>415</v>
      </c>
      <c r="H3797">
        <v>3</v>
      </c>
      <c r="K3797">
        <v>47366.666666666621</v>
      </c>
      <c r="L3797" t="s">
        <v>696</v>
      </c>
      <c r="M3797" t="s">
        <v>505</v>
      </c>
      <c r="N3797">
        <v>1</v>
      </c>
    </row>
    <row r="3798" spans="1:14" ht="15" customHeight="1" x14ac:dyDescent="0.3">
      <c r="A3798" s="114">
        <v>3795</v>
      </c>
      <c r="B3798" t="s">
        <v>499</v>
      </c>
      <c r="C3798" t="s">
        <v>138</v>
      </c>
      <c r="D3798" t="s">
        <v>100</v>
      </c>
      <c r="E3798" t="s">
        <v>3297</v>
      </c>
      <c r="F3798" s="109">
        <v>45992</v>
      </c>
      <c r="G3798" t="s">
        <v>415</v>
      </c>
      <c r="H3798">
        <v>4</v>
      </c>
      <c r="K3798">
        <v>239999.99999999977</v>
      </c>
      <c r="L3798" t="s">
        <v>516</v>
      </c>
      <c r="M3798" t="s">
        <v>517</v>
      </c>
      <c r="N3798">
        <v>0</v>
      </c>
    </row>
    <row r="3799" spans="1:14" ht="15" customHeight="1" x14ac:dyDescent="0.3">
      <c r="A3799" s="114">
        <v>3796</v>
      </c>
      <c r="B3799" t="s">
        <v>497</v>
      </c>
      <c r="C3799" t="s">
        <v>226</v>
      </c>
      <c r="D3799" t="s">
        <v>26</v>
      </c>
      <c r="E3799" t="s">
        <v>3298</v>
      </c>
      <c r="F3799" s="109">
        <v>45993</v>
      </c>
      <c r="G3799" t="s">
        <v>428</v>
      </c>
      <c r="H3799">
        <v>1</v>
      </c>
      <c r="K3799">
        <v>172500.00000000047</v>
      </c>
      <c r="L3799" t="s">
        <v>509</v>
      </c>
      <c r="M3799" t="s">
        <v>698</v>
      </c>
      <c r="N3799">
        <v>2</v>
      </c>
    </row>
    <row r="3800" spans="1:14" ht="15" customHeight="1" x14ac:dyDescent="0.3">
      <c r="A3800" s="114">
        <v>3797</v>
      </c>
      <c r="B3800" t="s">
        <v>474</v>
      </c>
      <c r="C3800" t="s">
        <v>291</v>
      </c>
      <c r="D3800" t="s">
        <v>100</v>
      </c>
      <c r="E3800" t="s">
        <v>292</v>
      </c>
      <c r="F3800" s="109">
        <v>45993</v>
      </c>
      <c r="G3800" t="s">
        <v>3299</v>
      </c>
      <c r="H3800">
        <v>2</v>
      </c>
      <c r="K3800">
        <v>153125.00000000029</v>
      </c>
      <c r="L3800" t="s">
        <v>713</v>
      </c>
      <c r="M3800" t="s">
        <v>917</v>
      </c>
      <c r="N3800">
        <v>0</v>
      </c>
    </row>
    <row r="3801" spans="1:14" ht="15" customHeight="1" x14ac:dyDescent="0.3">
      <c r="A3801" s="114">
        <v>3798</v>
      </c>
      <c r="B3801" t="s">
        <v>499</v>
      </c>
      <c r="C3801" t="s">
        <v>138</v>
      </c>
      <c r="D3801" t="s">
        <v>100</v>
      </c>
      <c r="E3801" t="s">
        <v>3305</v>
      </c>
      <c r="F3801" s="109">
        <v>45993</v>
      </c>
      <c r="G3801" t="s">
        <v>415</v>
      </c>
      <c r="H3801">
        <v>1</v>
      </c>
      <c r="K3801">
        <v>59999.999999999942</v>
      </c>
      <c r="L3801" t="s">
        <v>507</v>
      </c>
      <c r="M3801" t="s">
        <v>505</v>
      </c>
      <c r="N3801">
        <v>1</v>
      </c>
    </row>
    <row r="3802" spans="1:14" ht="15" customHeight="1" x14ac:dyDescent="0.3">
      <c r="A3802" s="114">
        <v>3799</v>
      </c>
      <c r="B3802" t="s">
        <v>499</v>
      </c>
      <c r="C3802" t="s">
        <v>138</v>
      </c>
      <c r="D3802" t="s">
        <v>100</v>
      </c>
      <c r="E3802" t="s">
        <v>3305</v>
      </c>
      <c r="F3802" s="109">
        <v>45993</v>
      </c>
      <c r="G3802" t="s">
        <v>415</v>
      </c>
      <c r="H3802">
        <v>10</v>
      </c>
      <c r="K3802">
        <v>599999.99999999942</v>
      </c>
      <c r="L3802" t="s">
        <v>507</v>
      </c>
      <c r="M3802" t="s">
        <v>505</v>
      </c>
      <c r="N3802">
        <v>1</v>
      </c>
    </row>
    <row r="3803" spans="1:14" ht="15" customHeight="1" x14ac:dyDescent="0.3">
      <c r="A3803" s="114">
        <v>3800</v>
      </c>
      <c r="B3803" t="s">
        <v>499</v>
      </c>
      <c r="C3803" t="s">
        <v>291</v>
      </c>
      <c r="D3803" t="s">
        <v>100</v>
      </c>
      <c r="E3803" t="s">
        <v>292</v>
      </c>
      <c r="F3803" s="109">
        <v>45993</v>
      </c>
      <c r="G3803" t="s">
        <v>2666</v>
      </c>
      <c r="H3803">
        <v>4</v>
      </c>
      <c r="K3803">
        <v>959999.99999999907</v>
      </c>
      <c r="M3803" t="s">
        <v>505</v>
      </c>
      <c r="N3803">
        <v>0</v>
      </c>
    </row>
    <row r="3804" spans="1:14" ht="15" customHeight="1" x14ac:dyDescent="0.3">
      <c r="A3804" s="114">
        <v>3801</v>
      </c>
      <c r="B3804" t="s">
        <v>499</v>
      </c>
      <c r="C3804" t="s">
        <v>138</v>
      </c>
      <c r="D3804" t="s">
        <v>100</v>
      </c>
      <c r="E3804" t="s">
        <v>3305</v>
      </c>
      <c r="F3804" s="109">
        <v>45993</v>
      </c>
      <c r="G3804" t="s">
        <v>415</v>
      </c>
      <c r="H3804">
        <v>6</v>
      </c>
      <c r="K3804">
        <v>359999.99999999965</v>
      </c>
      <c r="L3804" t="s">
        <v>516</v>
      </c>
      <c r="M3804" t="s">
        <v>517</v>
      </c>
      <c r="N3804">
        <v>0</v>
      </c>
    </row>
    <row r="3805" spans="1:14" ht="15" customHeight="1" x14ac:dyDescent="0.3">
      <c r="A3805" s="114">
        <v>3802</v>
      </c>
      <c r="B3805" t="s">
        <v>501</v>
      </c>
      <c r="C3805" t="s">
        <v>127</v>
      </c>
      <c r="D3805" t="s">
        <v>102</v>
      </c>
      <c r="E3805" t="s">
        <v>3306</v>
      </c>
      <c r="F3805" s="109">
        <v>45993</v>
      </c>
      <c r="G3805" t="s">
        <v>415</v>
      </c>
      <c r="H3805">
        <v>3</v>
      </c>
      <c r="K3805">
        <v>119999.99999999988</v>
      </c>
      <c r="L3805" t="s">
        <v>526</v>
      </c>
      <c r="M3805" t="s">
        <v>1474</v>
      </c>
      <c r="N3805">
        <v>1</v>
      </c>
    </row>
    <row r="3806" spans="1:14" ht="15" customHeight="1" x14ac:dyDescent="0.3">
      <c r="A3806" s="114">
        <v>3803</v>
      </c>
      <c r="B3806" t="s">
        <v>501</v>
      </c>
      <c r="C3806" t="s">
        <v>130</v>
      </c>
      <c r="D3806" t="s">
        <v>102</v>
      </c>
      <c r="E3806" t="s">
        <v>3307</v>
      </c>
      <c r="F3806" s="109">
        <v>45993</v>
      </c>
      <c r="G3806" t="s">
        <v>415</v>
      </c>
      <c r="H3806">
        <v>4</v>
      </c>
      <c r="K3806">
        <v>159999.99999999985</v>
      </c>
      <c r="L3806" t="s">
        <v>526</v>
      </c>
      <c r="M3806" t="s">
        <v>1474</v>
      </c>
      <c r="N3806">
        <v>0</v>
      </c>
    </row>
    <row r="3807" spans="1:14" ht="15" customHeight="1" x14ac:dyDescent="0.3">
      <c r="A3807" s="114">
        <v>3804</v>
      </c>
      <c r="B3807" t="s">
        <v>501</v>
      </c>
      <c r="C3807" t="s">
        <v>125</v>
      </c>
      <c r="D3807" t="s">
        <v>102</v>
      </c>
      <c r="E3807" t="s">
        <v>3308</v>
      </c>
      <c r="F3807" s="109">
        <v>45993</v>
      </c>
      <c r="G3807" t="s">
        <v>415</v>
      </c>
      <c r="H3807">
        <v>1</v>
      </c>
      <c r="K3807">
        <v>17644.444444444427</v>
      </c>
      <c r="L3807" t="s">
        <v>526</v>
      </c>
      <c r="M3807" t="s">
        <v>1474</v>
      </c>
      <c r="N3807">
        <v>0</v>
      </c>
    </row>
    <row r="3808" spans="1:14" ht="15" customHeight="1" x14ac:dyDescent="0.3">
      <c r="A3808" s="114">
        <v>3805</v>
      </c>
      <c r="B3808" t="s">
        <v>501</v>
      </c>
      <c r="C3808" t="s">
        <v>138</v>
      </c>
      <c r="D3808" t="s">
        <v>100</v>
      </c>
      <c r="E3808" t="s">
        <v>3309</v>
      </c>
      <c r="F3808" s="109">
        <v>45993</v>
      </c>
      <c r="G3808" t="s">
        <v>415</v>
      </c>
      <c r="H3808">
        <v>6</v>
      </c>
      <c r="K3808">
        <v>359999.99999999965</v>
      </c>
      <c r="L3808" t="s">
        <v>543</v>
      </c>
      <c r="M3808" t="s">
        <v>517</v>
      </c>
      <c r="N3808">
        <v>0</v>
      </c>
    </row>
    <row r="3809" spans="1:14" ht="15" customHeight="1" x14ac:dyDescent="0.3">
      <c r="A3809" s="114">
        <v>3806</v>
      </c>
      <c r="B3809" t="s">
        <v>535</v>
      </c>
      <c r="C3809" t="s">
        <v>111</v>
      </c>
      <c r="D3809" t="s">
        <v>102</v>
      </c>
      <c r="E3809" t="s">
        <v>3310</v>
      </c>
      <c r="F3809" s="109">
        <v>45993</v>
      </c>
      <c r="G3809" t="s">
        <v>415</v>
      </c>
      <c r="H3809">
        <v>9</v>
      </c>
      <c r="K3809">
        <v>144320.31249999971</v>
      </c>
      <c r="L3809" t="s">
        <v>696</v>
      </c>
      <c r="M3809" t="s">
        <v>505</v>
      </c>
      <c r="N3809">
        <v>4</v>
      </c>
    </row>
    <row r="3810" spans="1:14" ht="15" customHeight="1" x14ac:dyDescent="0.3">
      <c r="A3810" s="114">
        <v>3807</v>
      </c>
      <c r="B3810" t="s">
        <v>535</v>
      </c>
      <c r="C3810" t="s">
        <v>123</v>
      </c>
      <c r="D3810" t="s">
        <v>102</v>
      </c>
      <c r="E3810" t="s">
        <v>3311</v>
      </c>
      <c r="F3810" s="109">
        <v>45993</v>
      </c>
      <c r="G3810" t="s">
        <v>415</v>
      </c>
      <c r="H3810">
        <v>9</v>
      </c>
      <c r="K3810">
        <v>57585.937499999884</v>
      </c>
      <c r="L3810" t="s">
        <v>696</v>
      </c>
      <c r="M3810" t="s">
        <v>1677</v>
      </c>
      <c r="N3810">
        <v>1</v>
      </c>
    </row>
    <row r="3811" spans="1:14" ht="15" customHeight="1" x14ac:dyDescent="0.3">
      <c r="A3811" s="114">
        <v>3808</v>
      </c>
      <c r="B3811" t="s">
        <v>535</v>
      </c>
      <c r="C3811" t="s">
        <v>138</v>
      </c>
      <c r="D3811" t="s">
        <v>100</v>
      </c>
      <c r="E3811" t="s">
        <v>3312</v>
      </c>
      <c r="F3811" s="109">
        <v>45993</v>
      </c>
      <c r="G3811" t="s">
        <v>415</v>
      </c>
      <c r="H3811">
        <v>6</v>
      </c>
      <c r="K3811">
        <v>365624.9999999993</v>
      </c>
      <c r="L3811" t="s">
        <v>516</v>
      </c>
      <c r="M3811" t="s">
        <v>517</v>
      </c>
      <c r="N3811">
        <v>0</v>
      </c>
    </row>
    <row r="3812" spans="1:14" ht="15" customHeight="1" x14ac:dyDescent="0.3">
      <c r="A3812" s="114">
        <v>3809</v>
      </c>
      <c r="B3812" t="s">
        <v>413</v>
      </c>
      <c r="C3812" t="s">
        <v>138</v>
      </c>
      <c r="D3812" t="s">
        <v>100</v>
      </c>
      <c r="E3812" t="s">
        <v>3313</v>
      </c>
      <c r="F3812" s="109">
        <v>45993</v>
      </c>
      <c r="G3812" t="s">
        <v>415</v>
      </c>
      <c r="H3812">
        <v>6</v>
      </c>
      <c r="K3812">
        <v>371249.99999999895</v>
      </c>
      <c r="L3812" t="s">
        <v>554</v>
      </c>
      <c r="M3812" t="s">
        <v>517</v>
      </c>
      <c r="N3812">
        <v>0</v>
      </c>
    </row>
    <row r="3813" spans="1:14" ht="15" customHeight="1" x14ac:dyDescent="0.3">
      <c r="A3813" s="114">
        <v>3810</v>
      </c>
      <c r="B3813" t="s">
        <v>444</v>
      </c>
      <c r="C3813" t="s">
        <v>138</v>
      </c>
      <c r="D3813" t="s">
        <v>100</v>
      </c>
      <c r="E3813" t="s">
        <v>3314</v>
      </c>
      <c r="F3813" s="109">
        <v>45993</v>
      </c>
      <c r="G3813" t="s">
        <v>415</v>
      </c>
      <c r="H3813">
        <v>6</v>
      </c>
      <c r="K3813">
        <v>388125.00000000105</v>
      </c>
      <c r="L3813" t="s">
        <v>543</v>
      </c>
      <c r="M3813" t="s">
        <v>517</v>
      </c>
      <c r="N3813">
        <v>0</v>
      </c>
    </row>
    <row r="3814" spans="1:14" ht="15" customHeight="1" x14ac:dyDescent="0.3">
      <c r="A3814" s="114">
        <v>3811</v>
      </c>
      <c r="B3814" t="s">
        <v>444</v>
      </c>
      <c r="C3814" t="s">
        <v>3301</v>
      </c>
      <c r="D3814" t="s">
        <v>3303</v>
      </c>
      <c r="E3814" t="s">
        <v>3304</v>
      </c>
      <c r="F3814" s="109">
        <v>45993</v>
      </c>
      <c r="G3814" t="s">
        <v>3320</v>
      </c>
      <c r="H3814">
        <v>75</v>
      </c>
      <c r="K3814" t="s">
        <v>545</v>
      </c>
      <c r="L3814" t="s">
        <v>545</v>
      </c>
      <c r="M3814" t="s">
        <v>514</v>
      </c>
      <c r="N3814">
        <v>2</v>
      </c>
    </row>
    <row r="3815" spans="1:14" ht="15" customHeight="1" x14ac:dyDescent="0.3">
      <c r="A3815" s="114">
        <v>3812</v>
      </c>
      <c r="B3815" t="s">
        <v>471</v>
      </c>
      <c r="C3815" t="s">
        <v>138</v>
      </c>
      <c r="D3815" t="s">
        <v>100</v>
      </c>
      <c r="E3815" t="s">
        <v>3315</v>
      </c>
      <c r="F3815" s="109">
        <v>45993</v>
      </c>
      <c r="G3815" t="s">
        <v>415</v>
      </c>
      <c r="H3815">
        <v>6</v>
      </c>
      <c r="K3815">
        <v>388125.00000000105</v>
      </c>
      <c r="L3815" t="s">
        <v>516</v>
      </c>
      <c r="M3815" t="s">
        <v>517</v>
      </c>
      <c r="N3815">
        <v>0</v>
      </c>
    </row>
    <row r="3816" spans="1:14" ht="15" customHeight="1" x14ac:dyDescent="0.3">
      <c r="A3816" s="114">
        <v>3813</v>
      </c>
      <c r="B3816" t="s">
        <v>471</v>
      </c>
      <c r="C3816" t="s">
        <v>125</v>
      </c>
      <c r="D3816" t="s">
        <v>102</v>
      </c>
      <c r="E3816" t="s">
        <v>3316</v>
      </c>
      <c r="F3816" s="109">
        <v>45993</v>
      </c>
      <c r="G3816" t="s">
        <v>415</v>
      </c>
      <c r="H3816">
        <v>9</v>
      </c>
      <c r="K3816">
        <v>171206.25000000047</v>
      </c>
      <c r="L3816" t="s">
        <v>526</v>
      </c>
      <c r="M3816" t="s">
        <v>1677</v>
      </c>
      <c r="N3816">
        <v>2</v>
      </c>
    </row>
    <row r="3817" spans="1:14" ht="15" customHeight="1" x14ac:dyDescent="0.3">
      <c r="A3817" s="114">
        <v>3814</v>
      </c>
      <c r="B3817" t="s">
        <v>413</v>
      </c>
      <c r="C3817" t="s">
        <v>226</v>
      </c>
      <c r="D3817" t="s">
        <v>26</v>
      </c>
      <c r="E3817" t="s">
        <v>3317</v>
      </c>
      <c r="F3817" s="109">
        <v>45993</v>
      </c>
      <c r="G3817" t="s">
        <v>428</v>
      </c>
      <c r="H3817">
        <v>1</v>
      </c>
      <c r="K3817">
        <v>158400</v>
      </c>
      <c r="L3817" t="s">
        <v>509</v>
      </c>
      <c r="M3817" t="s">
        <v>505</v>
      </c>
      <c r="N3817">
        <v>2</v>
      </c>
    </row>
    <row r="3818" spans="1:14" ht="15" customHeight="1" x14ac:dyDescent="0.3">
      <c r="A3818" s="114">
        <v>3815</v>
      </c>
      <c r="B3818" t="s">
        <v>459</v>
      </c>
      <c r="C3818" t="s">
        <v>226</v>
      </c>
      <c r="D3818" t="s">
        <v>26</v>
      </c>
      <c r="E3818" t="s">
        <v>3318</v>
      </c>
      <c r="F3818" s="109">
        <v>45993</v>
      </c>
      <c r="G3818" t="s">
        <v>428</v>
      </c>
      <c r="H3818">
        <v>1</v>
      </c>
      <c r="K3818">
        <v>158400</v>
      </c>
      <c r="L3818" t="s">
        <v>509</v>
      </c>
      <c r="M3818" t="s">
        <v>505</v>
      </c>
      <c r="N3818">
        <v>2</v>
      </c>
    </row>
    <row r="3819" spans="1:14" ht="15" customHeight="1" x14ac:dyDescent="0.3">
      <c r="A3819" s="114">
        <v>3816</v>
      </c>
      <c r="B3819" t="s">
        <v>459</v>
      </c>
      <c r="C3819" t="s">
        <v>625</v>
      </c>
      <c r="D3819" t="s">
        <v>100</v>
      </c>
      <c r="E3819" t="s">
        <v>3238</v>
      </c>
      <c r="F3819" s="109">
        <v>45993</v>
      </c>
      <c r="G3819" t="s">
        <v>627</v>
      </c>
      <c r="H3819">
        <v>5</v>
      </c>
      <c r="K3819" t="s">
        <v>618</v>
      </c>
      <c r="L3819" t="s">
        <v>618</v>
      </c>
      <c r="M3819" t="s">
        <v>669</v>
      </c>
      <c r="N3819">
        <v>2</v>
      </c>
    </row>
    <row r="3820" spans="1:14" ht="15" customHeight="1" x14ac:dyDescent="0.3">
      <c r="A3820" s="114">
        <v>3817</v>
      </c>
      <c r="B3820" t="s">
        <v>497</v>
      </c>
      <c r="C3820" t="s">
        <v>138</v>
      </c>
      <c r="D3820" t="s">
        <v>100</v>
      </c>
      <c r="E3820" t="s">
        <v>3319</v>
      </c>
      <c r="F3820" s="109">
        <v>45993</v>
      </c>
      <c r="G3820" t="s">
        <v>415</v>
      </c>
      <c r="H3820">
        <v>6</v>
      </c>
      <c r="K3820">
        <v>356400</v>
      </c>
      <c r="L3820" t="s">
        <v>543</v>
      </c>
      <c r="M3820" t="s">
        <v>517</v>
      </c>
      <c r="N3820">
        <v>0</v>
      </c>
    </row>
    <row r="3821" spans="1:14" ht="15" customHeight="1" x14ac:dyDescent="0.3">
      <c r="A3821" s="114">
        <v>3818</v>
      </c>
      <c r="B3821" t="s">
        <v>474</v>
      </c>
      <c r="C3821" t="s">
        <v>3301</v>
      </c>
      <c r="D3821" t="s">
        <v>3303</v>
      </c>
      <c r="E3821" t="s">
        <v>3304</v>
      </c>
      <c r="F3821" s="109">
        <v>45994</v>
      </c>
      <c r="G3821" t="s">
        <v>3320</v>
      </c>
      <c r="H3821">
        <v>92</v>
      </c>
      <c r="K3821">
        <v>4025000.0000000075</v>
      </c>
      <c r="L3821" t="s">
        <v>576</v>
      </c>
      <c r="M3821" t="s">
        <v>593</v>
      </c>
      <c r="N3821">
        <v>1</v>
      </c>
    </row>
    <row r="3822" spans="1:14" ht="15" customHeight="1" x14ac:dyDescent="0.3">
      <c r="A3822" s="114">
        <v>3819</v>
      </c>
      <c r="B3822" t="s">
        <v>490</v>
      </c>
      <c r="C3822" t="s">
        <v>85</v>
      </c>
      <c r="D3822" t="s">
        <v>79</v>
      </c>
      <c r="E3822" t="s">
        <v>3321</v>
      </c>
      <c r="F3822" s="109">
        <v>45994</v>
      </c>
      <c r="G3822" t="s">
        <v>443</v>
      </c>
      <c r="H3822">
        <v>13</v>
      </c>
      <c r="K3822">
        <v>62562.499999999818</v>
      </c>
      <c r="L3822" t="s">
        <v>516</v>
      </c>
      <c r="M3822" t="s">
        <v>517</v>
      </c>
      <c r="N3822">
        <v>1</v>
      </c>
    </row>
    <row r="3823" spans="1:14" ht="15" customHeight="1" x14ac:dyDescent="0.3">
      <c r="A3823" s="114">
        <v>3820</v>
      </c>
      <c r="B3823" t="s">
        <v>490</v>
      </c>
      <c r="C3823" t="s">
        <v>138</v>
      </c>
      <c r="D3823" t="s">
        <v>100</v>
      </c>
      <c r="E3823" t="s">
        <v>3322</v>
      </c>
      <c r="F3823" s="109">
        <v>45994</v>
      </c>
      <c r="G3823" t="s">
        <v>415</v>
      </c>
      <c r="H3823">
        <v>6</v>
      </c>
      <c r="K3823">
        <v>371249.99999999895</v>
      </c>
      <c r="L3823" t="s">
        <v>516</v>
      </c>
      <c r="M3823" t="s">
        <v>517</v>
      </c>
      <c r="N3823">
        <v>0</v>
      </c>
    </row>
    <row r="3824" spans="1:14" ht="15" customHeight="1" x14ac:dyDescent="0.3">
      <c r="A3824" s="114">
        <v>3821</v>
      </c>
      <c r="B3824" t="s">
        <v>490</v>
      </c>
      <c r="C3824" t="s">
        <v>3301</v>
      </c>
      <c r="D3824" t="s">
        <v>3303</v>
      </c>
      <c r="E3824" t="s">
        <v>3304</v>
      </c>
      <c r="F3824" s="109">
        <v>45994</v>
      </c>
      <c r="G3824" t="s">
        <v>3320</v>
      </c>
      <c r="H3824">
        <v>60</v>
      </c>
      <c r="K3824">
        <v>2474999.999999993</v>
      </c>
      <c r="L3824" t="s">
        <v>516</v>
      </c>
      <c r="M3824" t="s">
        <v>580</v>
      </c>
      <c r="N3824">
        <v>0</v>
      </c>
    </row>
    <row r="3825" spans="1:14" ht="15" customHeight="1" x14ac:dyDescent="0.3">
      <c r="A3825" s="114">
        <v>3822</v>
      </c>
      <c r="B3825" t="s">
        <v>463</v>
      </c>
      <c r="C3825" t="s">
        <v>125</v>
      </c>
      <c r="D3825" t="s">
        <v>102</v>
      </c>
      <c r="E3825" t="s">
        <v>3323</v>
      </c>
      <c r="F3825" s="109">
        <v>45994</v>
      </c>
      <c r="G3825" t="s">
        <v>415</v>
      </c>
      <c r="H3825">
        <v>6</v>
      </c>
      <c r="K3825">
        <v>110829.16666666625</v>
      </c>
      <c r="L3825" t="s">
        <v>526</v>
      </c>
      <c r="M3825" t="s">
        <v>1677</v>
      </c>
      <c r="N3825">
        <v>0</v>
      </c>
    </row>
    <row r="3826" spans="1:14" ht="15" customHeight="1" x14ac:dyDescent="0.3">
      <c r="A3826" s="114">
        <v>3823</v>
      </c>
      <c r="B3826" t="s">
        <v>430</v>
      </c>
      <c r="C3826" t="s">
        <v>138</v>
      </c>
      <c r="D3826" t="s">
        <v>100</v>
      </c>
      <c r="E3826" t="s">
        <v>3324</v>
      </c>
      <c r="F3826" s="109">
        <v>45994</v>
      </c>
      <c r="G3826" t="s">
        <v>415</v>
      </c>
      <c r="H3826">
        <v>2</v>
      </c>
      <c r="K3826">
        <v>116250.00000000012</v>
      </c>
      <c r="L3826" t="s">
        <v>554</v>
      </c>
      <c r="M3826" t="s">
        <v>517</v>
      </c>
      <c r="N3826">
        <v>0</v>
      </c>
    </row>
    <row r="3827" spans="1:14" ht="15" customHeight="1" x14ac:dyDescent="0.3">
      <c r="A3827" s="114">
        <v>3824</v>
      </c>
      <c r="B3827" t="s">
        <v>430</v>
      </c>
      <c r="C3827" t="s">
        <v>85</v>
      </c>
      <c r="D3827" t="s">
        <v>79</v>
      </c>
      <c r="E3827" t="s">
        <v>3325</v>
      </c>
      <c r="F3827" s="109">
        <v>45994</v>
      </c>
      <c r="G3827" t="s">
        <v>443</v>
      </c>
      <c r="H3827">
        <v>12</v>
      </c>
      <c r="K3827">
        <v>54250.000000000058</v>
      </c>
      <c r="L3827" t="s">
        <v>554</v>
      </c>
      <c r="M3827" t="s">
        <v>517</v>
      </c>
      <c r="N3827">
        <v>1</v>
      </c>
    </row>
    <row r="3828" spans="1:14" ht="15" customHeight="1" x14ac:dyDescent="0.3">
      <c r="A3828" s="114">
        <v>3825</v>
      </c>
      <c r="B3828" t="s">
        <v>430</v>
      </c>
      <c r="C3828" t="s">
        <v>86</v>
      </c>
      <c r="D3828" t="s">
        <v>79</v>
      </c>
      <c r="E3828" t="s">
        <v>3326</v>
      </c>
      <c r="F3828" s="109">
        <v>45994</v>
      </c>
      <c r="G3828" t="s">
        <v>433</v>
      </c>
      <c r="H3828">
        <v>1</v>
      </c>
      <c r="K3828">
        <v>6458.3333333333403</v>
      </c>
      <c r="L3828" t="s">
        <v>554</v>
      </c>
      <c r="M3828" t="s">
        <v>517</v>
      </c>
      <c r="N3828">
        <v>0</v>
      </c>
    </row>
    <row r="3829" spans="1:14" ht="15" customHeight="1" x14ac:dyDescent="0.3">
      <c r="A3829" s="114">
        <v>3826</v>
      </c>
      <c r="B3829" t="s">
        <v>430</v>
      </c>
      <c r="C3829" t="s">
        <v>502</v>
      </c>
      <c r="D3829" t="s">
        <v>100</v>
      </c>
      <c r="E3829" t="s">
        <v>3327</v>
      </c>
      <c r="F3829" s="109">
        <v>45994</v>
      </c>
      <c r="G3829" t="s">
        <v>426</v>
      </c>
      <c r="H3829">
        <v>1</v>
      </c>
      <c r="K3829">
        <v>38750.000000000036</v>
      </c>
      <c r="L3829" t="s">
        <v>507</v>
      </c>
      <c r="M3829" t="s">
        <v>505</v>
      </c>
      <c r="N3829">
        <v>0</v>
      </c>
    </row>
    <row r="3830" spans="1:14" ht="15" customHeight="1" x14ac:dyDescent="0.3">
      <c r="A3830" s="114">
        <v>3827</v>
      </c>
      <c r="B3830" t="s">
        <v>430</v>
      </c>
      <c r="C3830" t="s">
        <v>123</v>
      </c>
      <c r="D3830" t="s">
        <v>102</v>
      </c>
      <c r="E3830" t="s">
        <v>3328</v>
      </c>
      <c r="F3830" s="109">
        <v>45994</v>
      </c>
      <c r="G3830" t="s">
        <v>415</v>
      </c>
      <c r="H3830">
        <v>6</v>
      </c>
      <c r="K3830">
        <v>36618.750000000036</v>
      </c>
      <c r="L3830" t="s">
        <v>507</v>
      </c>
      <c r="M3830" s="110" t="s">
        <v>2782</v>
      </c>
      <c r="N3830">
        <v>1</v>
      </c>
    </row>
    <row r="3831" spans="1:14" ht="15" customHeight="1" x14ac:dyDescent="0.3">
      <c r="A3831" s="114">
        <v>3828</v>
      </c>
      <c r="B3831" t="s">
        <v>497</v>
      </c>
      <c r="C3831" t="s">
        <v>226</v>
      </c>
      <c r="D3831" t="s">
        <v>26</v>
      </c>
      <c r="E3831" t="s">
        <v>3329</v>
      </c>
      <c r="F3831" s="109">
        <v>45994</v>
      </c>
      <c r="G3831" t="s">
        <v>428</v>
      </c>
      <c r="H3831">
        <v>1</v>
      </c>
      <c r="K3831">
        <v>172500.00000000047</v>
      </c>
      <c r="L3831" t="s">
        <v>509</v>
      </c>
      <c r="M3831" t="s">
        <v>2604</v>
      </c>
      <c r="N3831">
        <v>1</v>
      </c>
    </row>
    <row r="3832" spans="1:14" ht="15" customHeight="1" x14ac:dyDescent="0.3">
      <c r="A3832" s="114">
        <v>3829</v>
      </c>
      <c r="B3832" t="s">
        <v>497</v>
      </c>
      <c r="C3832" t="s">
        <v>138</v>
      </c>
      <c r="D3832" t="s">
        <v>100</v>
      </c>
      <c r="E3832" t="s">
        <v>3330</v>
      </c>
      <c r="F3832" s="109">
        <v>45994</v>
      </c>
      <c r="G3832" t="s">
        <v>415</v>
      </c>
      <c r="H3832">
        <v>6</v>
      </c>
      <c r="K3832">
        <v>388125.00000000105</v>
      </c>
      <c r="L3832" t="s">
        <v>516</v>
      </c>
      <c r="M3832" t="s">
        <v>517</v>
      </c>
      <c r="N3832">
        <v>0</v>
      </c>
    </row>
    <row r="3833" spans="1:14" ht="15" customHeight="1" x14ac:dyDescent="0.3">
      <c r="A3833" s="114">
        <v>3830</v>
      </c>
      <c r="B3833" t="s">
        <v>482</v>
      </c>
      <c r="C3833" t="s">
        <v>3301</v>
      </c>
      <c r="D3833" t="s">
        <v>3303</v>
      </c>
      <c r="E3833" t="s">
        <v>3304</v>
      </c>
      <c r="F3833" s="109">
        <v>45994</v>
      </c>
      <c r="G3833" t="s">
        <v>3320</v>
      </c>
      <c r="H3833">
        <v>104</v>
      </c>
      <c r="K3833">
        <v>4354999.9999999832</v>
      </c>
      <c r="L3833" t="s">
        <v>576</v>
      </c>
      <c r="M3833" t="s">
        <v>593</v>
      </c>
      <c r="N3833">
        <v>2</v>
      </c>
    </row>
    <row r="3834" spans="1:14" ht="15" customHeight="1" x14ac:dyDescent="0.3">
      <c r="A3834" s="114">
        <v>3831</v>
      </c>
      <c r="B3834" t="s">
        <v>499</v>
      </c>
      <c r="C3834" t="s">
        <v>138</v>
      </c>
      <c r="D3834" t="s">
        <v>100</v>
      </c>
      <c r="E3834" t="s">
        <v>3331</v>
      </c>
      <c r="F3834" s="109">
        <v>45994</v>
      </c>
      <c r="G3834" t="s">
        <v>415</v>
      </c>
      <c r="H3834">
        <v>5</v>
      </c>
      <c r="K3834">
        <v>299999.99999999971</v>
      </c>
      <c r="L3834" t="s">
        <v>558</v>
      </c>
      <c r="M3834" t="s">
        <v>1414</v>
      </c>
      <c r="N3834">
        <v>1</v>
      </c>
    </row>
    <row r="3835" spans="1:14" ht="15" customHeight="1" x14ac:dyDescent="0.3">
      <c r="A3835" s="114">
        <v>3832</v>
      </c>
      <c r="B3835" t="s">
        <v>499</v>
      </c>
      <c r="C3835" t="s">
        <v>138</v>
      </c>
      <c r="D3835" t="s">
        <v>100</v>
      </c>
      <c r="E3835" t="s">
        <v>3331</v>
      </c>
      <c r="F3835" s="109">
        <v>45994</v>
      </c>
      <c r="G3835" t="s">
        <v>415</v>
      </c>
      <c r="H3835">
        <v>2</v>
      </c>
      <c r="K3835">
        <v>119999.99999999988</v>
      </c>
      <c r="L3835" t="s">
        <v>507</v>
      </c>
      <c r="M3835" t="s">
        <v>505</v>
      </c>
      <c r="N3835">
        <v>1</v>
      </c>
    </row>
    <row r="3836" spans="1:14" ht="15" customHeight="1" x14ac:dyDescent="0.3">
      <c r="A3836" s="114">
        <v>3833</v>
      </c>
      <c r="B3836" t="s">
        <v>499</v>
      </c>
      <c r="C3836" t="s">
        <v>138</v>
      </c>
      <c r="D3836" t="s">
        <v>100</v>
      </c>
      <c r="E3836" t="s">
        <v>3331</v>
      </c>
      <c r="F3836" s="109">
        <v>45994</v>
      </c>
      <c r="G3836" t="s">
        <v>415</v>
      </c>
      <c r="H3836">
        <v>8</v>
      </c>
      <c r="K3836">
        <v>479999.99999999953</v>
      </c>
      <c r="L3836" t="s">
        <v>516</v>
      </c>
      <c r="M3836" t="s">
        <v>517</v>
      </c>
      <c r="N3836">
        <v>6</v>
      </c>
    </row>
    <row r="3837" spans="1:14" ht="15" customHeight="1" x14ac:dyDescent="0.3">
      <c r="A3837" s="114">
        <v>3834</v>
      </c>
      <c r="B3837" t="s">
        <v>459</v>
      </c>
      <c r="C3837" t="s">
        <v>226</v>
      </c>
      <c r="D3837" t="s">
        <v>26</v>
      </c>
      <c r="E3837" t="s">
        <v>3332</v>
      </c>
      <c r="F3837" s="109">
        <v>45994</v>
      </c>
      <c r="G3837" t="s">
        <v>428</v>
      </c>
      <c r="H3837">
        <v>0.9</v>
      </c>
      <c r="K3837">
        <v>153000.00000000058</v>
      </c>
      <c r="L3837" t="s">
        <v>509</v>
      </c>
      <c r="M3837" t="s">
        <v>505</v>
      </c>
      <c r="N3837">
        <v>0</v>
      </c>
    </row>
    <row r="3838" spans="1:14" ht="15" customHeight="1" x14ac:dyDescent="0.3">
      <c r="A3838" s="114">
        <v>3835</v>
      </c>
      <c r="B3838" t="s">
        <v>459</v>
      </c>
      <c r="C3838" t="s">
        <v>138</v>
      </c>
      <c r="D3838" t="s">
        <v>100</v>
      </c>
      <c r="E3838" t="s">
        <v>3333</v>
      </c>
      <c r="F3838" s="109">
        <v>45994</v>
      </c>
      <c r="G3838" t="s">
        <v>415</v>
      </c>
      <c r="H3838">
        <v>8</v>
      </c>
      <c r="K3838">
        <v>510000.00000000192</v>
      </c>
      <c r="L3838" t="s">
        <v>543</v>
      </c>
      <c r="M3838" t="s">
        <v>517</v>
      </c>
      <c r="N3838">
        <v>0</v>
      </c>
    </row>
    <row r="3839" spans="1:14" ht="15" customHeight="1" x14ac:dyDescent="0.3">
      <c r="A3839" s="114">
        <v>3836</v>
      </c>
      <c r="B3839" t="s">
        <v>501</v>
      </c>
      <c r="C3839" t="s">
        <v>138</v>
      </c>
      <c r="D3839" t="s">
        <v>100</v>
      </c>
      <c r="E3839" t="s">
        <v>3333</v>
      </c>
      <c r="F3839" s="109">
        <v>45994</v>
      </c>
      <c r="G3839" t="s">
        <v>415</v>
      </c>
      <c r="H3839">
        <v>6</v>
      </c>
      <c r="K3839">
        <v>359999.99999999965</v>
      </c>
      <c r="L3839" t="s">
        <v>543</v>
      </c>
      <c r="M3839" t="s">
        <v>517</v>
      </c>
      <c r="N3839">
        <v>1</v>
      </c>
    </row>
    <row r="3840" spans="1:14" ht="15" customHeight="1" x14ac:dyDescent="0.3">
      <c r="A3840" s="114">
        <v>3837</v>
      </c>
      <c r="B3840" t="s">
        <v>501</v>
      </c>
      <c r="C3840" t="s">
        <v>104</v>
      </c>
      <c r="D3840" t="s">
        <v>102</v>
      </c>
      <c r="E3840" t="s">
        <v>3334</v>
      </c>
      <c r="F3840" s="109">
        <v>45994</v>
      </c>
      <c r="G3840" t="s">
        <v>415</v>
      </c>
      <c r="H3840">
        <v>12</v>
      </c>
      <c r="K3840">
        <v>63999.999999999935</v>
      </c>
      <c r="L3840" t="s">
        <v>507</v>
      </c>
      <c r="M3840" t="s">
        <v>505</v>
      </c>
      <c r="N3840">
        <v>2</v>
      </c>
    </row>
    <row r="3841" spans="1:14" ht="15" hidden="1" customHeight="1" x14ac:dyDescent="0.3">
      <c r="A3841" s="114">
        <v>3838</v>
      </c>
      <c r="B3841" t="s">
        <v>501</v>
      </c>
      <c r="C3841" t="s">
        <v>107</v>
      </c>
      <c r="D3841" t="s">
        <v>102</v>
      </c>
      <c r="E3841" t="s">
        <v>3335</v>
      </c>
      <c r="F3841" s="109">
        <v>45994</v>
      </c>
      <c r="G3841" t="s">
        <v>415</v>
      </c>
      <c r="H3841">
        <v>16</v>
      </c>
      <c r="K3841">
        <v>127999.99999999987</v>
      </c>
      <c r="L3841" t="s">
        <v>507</v>
      </c>
      <c r="M3841" t="s">
        <v>505</v>
      </c>
      <c r="N3841">
        <v>1</v>
      </c>
    </row>
    <row r="3842" spans="1:14" ht="15" customHeight="1" x14ac:dyDescent="0.3">
      <c r="A3842" s="114">
        <v>3839</v>
      </c>
      <c r="B3842" t="s">
        <v>501</v>
      </c>
      <c r="C3842" t="s">
        <v>126</v>
      </c>
      <c r="D3842" t="s">
        <v>102</v>
      </c>
      <c r="E3842" t="s">
        <v>3336</v>
      </c>
      <c r="F3842" s="109">
        <v>45994</v>
      </c>
      <c r="G3842" t="s">
        <v>415</v>
      </c>
      <c r="H3842">
        <v>3</v>
      </c>
      <c r="K3842">
        <v>64266.666666666606</v>
      </c>
      <c r="L3842" t="s">
        <v>507</v>
      </c>
      <c r="M3842" t="s">
        <v>1474</v>
      </c>
      <c r="N3842">
        <v>0</v>
      </c>
    </row>
    <row r="3843" spans="1:14" ht="15" customHeight="1" x14ac:dyDescent="0.3">
      <c r="A3843" s="114">
        <v>3840</v>
      </c>
      <c r="B3843" t="s">
        <v>444</v>
      </c>
      <c r="C3843" t="s">
        <v>138</v>
      </c>
      <c r="D3843" t="s">
        <v>100</v>
      </c>
      <c r="E3843" t="s">
        <v>3337</v>
      </c>
      <c r="F3843" s="109">
        <v>45994</v>
      </c>
      <c r="G3843" t="s">
        <v>415</v>
      </c>
      <c r="H3843">
        <v>6</v>
      </c>
      <c r="K3843">
        <v>388125.00000000105</v>
      </c>
      <c r="L3843" t="s">
        <v>543</v>
      </c>
      <c r="M3843" t="s">
        <v>517</v>
      </c>
      <c r="N3843">
        <v>0</v>
      </c>
    </row>
    <row r="3844" spans="1:14" ht="15" customHeight="1" x14ac:dyDescent="0.3">
      <c r="A3844" s="114">
        <v>3841</v>
      </c>
      <c r="B3844" t="s">
        <v>444</v>
      </c>
      <c r="C3844" t="s">
        <v>3301</v>
      </c>
      <c r="D3844" t="s">
        <v>3303</v>
      </c>
      <c r="E3844" t="s">
        <v>3304</v>
      </c>
      <c r="F3844" s="109">
        <v>45994</v>
      </c>
      <c r="G3844" t="s">
        <v>3320</v>
      </c>
      <c r="H3844">
        <v>70</v>
      </c>
      <c r="K3844">
        <v>3018750.0000000084</v>
      </c>
      <c r="L3844" t="s">
        <v>545</v>
      </c>
      <c r="M3844" t="s">
        <v>514</v>
      </c>
      <c r="N3844">
        <v>2</v>
      </c>
    </row>
    <row r="3845" spans="1:14" ht="15" customHeight="1" x14ac:dyDescent="0.3">
      <c r="A3845" s="114">
        <v>3842</v>
      </c>
      <c r="B3845" t="s">
        <v>471</v>
      </c>
      <c r="C3845" t="s">
        <v>138</v>
      </c>
      <c r="D3845" t="s">
        <v>100</v>
      </c>
      <c r="E3845" t="s">
        <v>3338</v>
      </c>
      <c r="F3845" s="109">
        <v>45994</v>
      </c>
      <c r="G3845" t="s">
        <v>415</v>
      </c>
      <c r="H3845">
        <v>6</v>
      </c>
      <c r="K3845">
        <v>388125.00000000105</v>
      </c>
      <c r="L3845" t="s">
        <v>516</v>
      </c>
      <c r="M3845" t="s">
        <v>517</v>
      </c>
      <c r="N3845">
        <v>0</v>
      </c>
    </row>
    <row r="3846" spans="1:14" ht="15" customHeight="1" x14ac:dyDescent="0.3">
      <c r="A3846" s="114">
        <v>3843</v>
      </c>
      <c r="B3846" t="s">
        <v>471</v>
      </c>
      <c r="C3846" t="s">
        <v>2870</v>
      </c>
      <c r="D3846" t="s">
        <v>74</v>
      </c>
      <c r="E3846" t="s">
        <v>2873</v>
      </c>
      <c r="F3846" s="109">
        <v>45994</v>
      </c>
      <c r="G3846" t="s">
        <v>2876</v>
      </c>
      <c r="H3846">
        <v>2.5</v>
      </c>
      <c r="K3846">
        <v>3450000.0000000098</v>
      </c>
      <c r="L3846" t="s">
        <v>526</v>
      </c>
      <c r="M3846" t="s">
        <v>1677</v>
      </c>
      <c r="N3846">
        <v>0</v>
      </c>
    </row>
    <row r="3847" spans="1:14" ht="15" customHeight="1" x14ac:dyDescent="0.3">
      <c r="A3847" s="114">
        <v>3844</v>
      </c>
      <c r="B3847" t="s">
        <v>490</v>
      </c>
      <c r="C3847" t="s">
        <v>138</v>
      </c>
      <c r="D3847" t="s">
        <v>100</v>
      </c>
      <c r="E3847" t="s">
        <v>3339</v>
      </c>
      <c r="F3847" s="109">
        <v>45995</v>
      </c>
      <c r="G3847" t="s">
        <v>415</v>
      </c>
      <c r="H3847">
        <v>6</v>
      </c>
      <c r="K3847">
        <v>371249.99999999895</v>
      </c>
      <c r="L3847" t="s">
        <v>516</v>
      </c>
      <c r="M3847" t="s">
        <v>517</v>
      </c>
      <c r="N3847">
        <v>0</v>
      </c>
    </row>
    <row r="3848" spans="1:14" ht="15" customHeight="1" x14ac:dyDescent="0.3">
      <c r="A3848" s="114">
        <v>3845</v>
      </c>
      <c r="B3848" t="s">
        <v>490</v>
      </c>
      <c r="C3848" t="s">
        <v>3301</v>
      </c>
      <c r="D3848" t="s">
        <v>3303</v>
      </c>
      <c r="E3848" t="s">
        <v>3304</v>
      </c>
      <c r="F3848" s="109">
        <v>45995</v>
      </c>
      <c r="G3848" t="s">
        <v>3320</v>
      </c>
      <c r="H3848">
        <v>80</v>
      </c>
      <c r="K3848">
        <v>3299999.9999999902</v>
      </c>
      <c r="L3848" t="s">
        <v>516</v>
      </c>
      <c r="M3848" t="s">
        <v>580</v>
      </c>
      <c r="N3848">
        <v>0</v>
      </c>
    </row>
    <row r="3849" spans="1:14" ht="15" customHeight="1" x14ac:dyDescent="0.3">
      <c r="A3849" s="114">
        <v>3846</v>
      </c>
      <c r="B3849" t="s">
        <v>463</v>
      </c>
      <c r="C3849" t="s">
        <v>128</v>
      </c>
      <c r="D3849" t="s">
        <v>102</v>
      </c>
      <c r="E3849" t="s">
        <v>3340</v>
      </c>
      <c r="F3849" s="109">
        <v>45995</v>
      </c>
      <c r="G3849" t="s">
        <v>415</v>
      </c>
      <c r="H3849">
        <v>9</v>
      </c>
      <c r="K3849">
        <v>376874.99999999854</v>
      </c>
      <c r="L3849" t="s">
        <v>526</v>
      </c>
      <c r="M3849" t="s">
        <v>1677</v>
      </c>
      <c r="N3849">
        <v>1</v>
      </c>
    </row>
    <row r="3850" spans="1:14" ht="15" customHeight="1" x14ac:dyDescent="0.3">
      <c r="A3850" s="114">
        <v>3847</v>
      </c>
      <c r="B3850" t="s">
        <v>474</v>
      </c>
      <c r="C3850" t="s">
        <v>3301</v>
      </c>
      <c r="D3850" t="s">
        <v>3303</v>
      </c>
      <c r="E3850" t="s">
        <v>3304</v>
      </c>
      <c r="F3850" s="109">
        <v>45995</v>
      </c>
      <c r="G3850" t="s">
        <v>3320</v>
      </c>
      <c r="H3850">
        <v>32</v>
      </c>
      <c r="K3850">
        <v>1400000.0000000026</v>
      </c>
      <c r="L3850" t="s">
        <v>576</v>
      </c>
      <c r="M3850" t="s">
        <v>593</v>
      </c>
      <c r="N3850">
        <v>0</v>
      </c>
    </row>
    <row r="3851" spans="1:14" ht="15" customHeight="1" x14ac:dyDescent="0.3">
      <c r="A3851" s="114">
        <v>3848</v>
      </c>
      <c r="B3851" t="s">
        <v>497</v>
      </c>
      <c r="C3851" t="s">
        <v>138</v>
      </c>
      <c r="D3851" t="s">
        <v>100</v>
      </c>
      <c r="E3851" t="s">
        <v>3341</v>
      </c>
      <c r="F3851" s="109">
        <v>45995</v>
      </c>
      <c r="G3851" t="s">
        <v>415</v>
      </c>
      <c r="H3851">
        <v>3</v>
      </c>
      <c r="K3851">
        <v>194062.50000000052</v>
      </c>
      <c r="L3851" t="s">
        <v>516</v>
      </c>
      <c r="M3851" t="s">
        <v>517</v>
      </c>
      <c r="N3851">
        <v>0</v>
      </c>
    </row>
    <row r="3852" spans="1:14" ht="15" customHeight="1" x14ac:dyDescent="0.3">
      <c r="A3852" s="114">
        <v>3849</v>
      </c>
      <c r="B3852" t="s">
        <v>497</v>
      </c>
      <c r="C3852">
        <v>496025</v>
      </c>
      <c r="D3852" t="s">
        <v>26</v>
      </c>
      <c r="E3852" t="s">
        <v>3342</v>
      </c>
      <c r="F3852" s="109">
        <v>45995</v>
      </c>
      <c r="G3852" t="s">
        <v>2648</v>
      </c>
      <c r="H3852">
        <v>0.4</v>
      </c>
      <c r="K3852">
        <v>414000.00000000116</v>
      </c>
      <c r="L3852" t="s">
        <v>509</v>
      </c>
      <c r="M3852" t="s">
        <v>1677</v>
      </c>
      <c r="N3852">
        <v>1</v>
      </c>
    </row>
    <row r="3853" spans="1:14" ht="15" customHeight="1" x14ac:dyDescent="0.3">
      <c r="A3853" s="114">
        <v>3850</v>
      </c>
      <c r="B3853" t="s">
        <v>499</v>
      </c>
      <c r="C3853" t="s">
        <v>138</v>
      </c>
      <c r="D3853" t="s">
        <v>100</v>
      </c>
      <c r="E3853" t="s">
        <v>3343</v>
      </c>
      <c r="F3853" s="109">
        <v>45995</v>
      </c>
      <c r="G3853" t="s">
        <v>415</v>
      </c>
      <c r="H3853">
        <v>8</v>
      </c>
      <c r="K3853">
        <v>479999.99999999953</v>
      </c>
      <c r="L3853" t="s">
        <v>558</v>
      </c>
      <c r="M3853" t="s">
        <v>1414</v>
      </c>
      <c r="N3853">
        <v>2</v>
      </c>
    </row>
    <row r="3854" spans="1:14" ht="15" customHeight="1" x14ac:dyDescent="0.3">
      <c r="A3854" s="114">
        <v>3851</v>
      </c>
      <c r="B3854" t="s">
        <v>499</v>
      </c>
      <c r="C3854" t="s">
        <v>138</v>
      </c>
      <c r="D3854" t="s">
        <v>100</v>
      </c>
      <c r="E3854" t="s">
        <v>3343</v>
      </c>
      <c r="F3854" s="109">
        <v>45995</v>
      </c>
      <c r="G3854" t="s">
        <v>415</v>
      </c>
      <c r="H3854">
        <v>1</v>
      </c>
      <c r="K3854">
        <v>59999.999999999942</v>
      </c>
      <c r="L3854" t="s">
        <v>507</v>
      </c>
      <c r="M3854" t="s">
        <v>505</v>
      </c>
      <c r="N3854">
        <v>1</v>
      </c>
    </row>
    <row r="3855" spans="1:14" ht="15" customHeight="1" x14ac:dyDescent="0.3">
      <c r="A3855" s="114">
        <v>3852</v>
      </c>
      <c r="B3855" t="s">
        <v>499</v>
      </c>
      <c r="C3855" t="s">
        <v>138</v>
      </c>
      <c r="D3855" t="s">
        <v>100</v>
      </c>
      <c r="E3855" t="s">
        <v>3343</v>
      </c>
      <c r="F3855" s="109">
        <v>45995</v>
      </c>
      <c r="G3855" t="s">
        <v>415</v>
      </c>
      <c r="H3855">
        <v>6</v>
      </c>
      <c r="K3855">
        <v>359999.99999999965</v>
      </c>
      <c r="L3855" t="s">
        <v>516</v>
      </c>
      <c r="M3855" t="s">
        <v>517</v>
      </c>
      <c r="N3855">
        <v>0</v>
      </c>
    </row>
    <row r="3856" spans="1:14" ht="15" customHeight="1" x14ac:dyDescent="0.3">
      <c r="A3856" s="114">
        <v>3853</v>
      </c>
      <c r="B3856" t="s">
        <v>482</v>
      </c>
      <c r="C3856" t="s">
        <v>3301</v>
      </c>
      <c r="D3856" t="s">
        <v>3303</v>
      </c>
      <c r="E3856" t="s">
        <v>3304</v>
      </c>
      <c r="F3856" s="109">
        <v>45995</v>
      </c>
      <c r="G3856" t="s">
        <v>3320</v>
      </c>
      <c r="H3856">
        <v>26</v>
      </c>
      <c r="K3856">
        <v>1088749.9999999958</v>
      </c>
      <c r="L3856" t="s">
        <v>530</v>
      </c>
      <c r="M3856" t="s">
        <v>531</v>
      </c>
      <c r="N3856">
        <v>0</v>
      </c>
    </row>
    <row r="3857" spans="1:14" ht="15" customHeight="1" x14ac:dyDescent="0.3">
      <c r="A3857" s="114">
        <v>3854</v>
      </c>
      <c r="B3857" t="s">
        <v>501</v>
      </c>
      <c r="C3857" t="s">
        <v>127</v>
      </c>
      <c r="D3857" t="s">
        <v>102</v>
      </c>
      <c r="E3857" t="s">
        <v>3344</v>
      </c>
      <c r="F3857" s="109">
        <v>45995</v>
      </c>
      <c r="G3857" t="s">
        <v>415</v>
      </c>
      <c r="H3857">
        <v>3</v>
      </c>
      <c r="K3857">
        <v>119999.99999999988</v>
      </c>
      <c r="L3857" t="s">
        <v>526</v>
      </c>
      <c r="M3857" t="s">
        <v>1474</v>
      </c>
      <c r="N3857">
        <v>1</v>
      </c>
    </row>
    <row r="3858" spans="1:14" ht="15" customHeight="1" x14ac:dyDescent="0.3">
      <c r="A3858" s="114">
        <v>3855</v>
      </c>
      <c r="B3858" t="s">
        <v>501</v>
      </c>
      <c r="C3858" t="s">
        <v>128</v>
      </c>
      <c r="D3858" t="s">
        <v>102</v>
      </c>
      <c r="E3858" t="s">
        <v>3345</v>
      </c>
      <c r="F3858" s="109">
        <v>45995</v>
      </c>
      <c r="G3858" t="s">
        <v>415</v>
      </c>
      <c r="H3858">
        <v>3</v>
      </c>
      <c r="K3858">
        <v>119999.99999999988</v>
      </c>
      <c r="L3858" t="s">
        <v>526</v>
      </c>
      <c r="M3858" t="s">
        <v>1474</v>
      </c>
      <c r="N3858">
        <v>0</v>
      </c>
    </row>
    <row r="3859" spans="1:14" ht="15" customHeight="1" x14ac:dyDescent="0.3">
      <c r="A3859" s="114">
        <v>3856</v>
      </c>
      <c r="B3859" t="s">
        <v>501</v>
      </c>
      <c r="C3859" t="s">
        <v>130</v>
      </c>
      <c r="D3859" t="s">
        <v>102</v>
      </c>
      <c r="E3859" t="s">
        <v>3346</v>
      </c>
      <c r="F3859" s="109">
        <v>45995</v>
      </c>
      <c r="G3859" t="s">
        <v>415</v>
      </c>
      <c r="H3859">
        <v>2</v>
      </c>
      <c r="K3859">
        <v>79999.999999999927</v>
      </c>
      <c r="L3859" t="s">
        <v>526</v>
      </c>
      <c r="M3859" t="s">
        <v>1474</v>
      </c>
      <c r="N3859">
        <v>0</v>
      </c>
    </row>
    <row r="3860" spans="1:14" ht="15" customHeight="1" x14ac:dyDescent="0.3">
      <c r="A3860" s="114">
        <v>3857</v>
      </c>
      <c r="B3860" t="s">
        <v>501</v>
      </c>
      <c r="C3860" t="s">
        <v>138</v>
      </c>
      <c r="D3860" t="s">
        <v>100</v>
      </c>
      <c r="E3860" t="s">
        <v>3347</v>
      </c>
      <c r="F3860" s="109">
        <v>45995</v>
      </c>
      <c r="G3860" t="s">
        <v>415</v>
      </c>
      <c r="H3860">
        <v>6</v>
      </c>
      <c r="K3860">
        <v>359999.99999999965</v>
      </c>
      <c r="L3860" t="s">
        <v>543</v>
      </c>
      <c r="M3860" t="s">
        <v>517</v>
      </c>
      <c r="N3860">
        <v>0</v>
      </c>
    </row>
    <row r="3861" spans="1:14" ht="15" customHeight="1" x14ac:dyDescent="0.3">
      <c r="A3861" s="114">
        <v>3858</v>
      </c>
      <c r="B3861" t="s">
        <v>459</v>
      </c>
      <c r="C3861" t="s">
        <v>138</v>
      </c>
      <c r="D3861" t="s">
        <v>100</v>
      </c>
      <c r="E3861" t="s">
        <v>3348</v>
      </c>
      <c r="F3861" s="109">
        <v>45995</v>
      </c>
      <c r="G3861" t="s">
        <v>415</v>
      </c>
      <c r="H3861">
        <v>2</v>
      </c>
      <c r="K3861">
        <v>127500.00000000048</v>
      </c>
      <c r="L3861" t="s">
        <v>509</v>
      </c>
      <c r="M3861" t="s">
        <v>505</v>
      </c>
      <c r="N3861">
        <v>2</v>
      </c>
    </row>
    <row r="3862" spans="1:14" ht="15" customHeight="1" x14ac:dyDescent="0.3">
      <c r="A3862" s="114">
        <v>3859</v>
      </c>
      <c r="B3862" t="s">
        <v>459</v>
      </c>
      <c r="C3862" t="s">
        <v>2957</v>
      </c>
      <c r="D3862" t="s">
        <v>102</v>
      </c>
      <c r="E3862" t="s">
        <v>2958</v>
      </c>
      <c r="F3862" s="109">
        <v>45996</v>
      </c>
      <c r="G3862" t="s">
        <v>2946</v>
      </c>
      <c r="H3862">
        <v>2</v>
      </c>
      <c r="K3862">
        <v>56666.666666666875</v>
      </c>
      <c r="L3862" t="s">
        <v>509</v>
      </c>
      <c r="M3862" t="s">
        <v>505</v>
      </c>
      <c r="N3862">
        <v>2</v>
      </c>
    </row>
    <row r="3863" spans="1:14" ht="15" customHeight="1" x14ac:dyDescent="0.3">
      <c r="A3863" s="114">
        <v>3860</v>
      </c>
      <c r="B3863" t="s">
        <v>459</v>
      </c>
      <c r="C3863">
        <v>496025</v>
      </c>
      <c r="D3863" t="s">
        <v>26</v>
      </c>
      <c r="E3863" t="s">
        <v>3349</v>
      </c>
      <c r="F3863" s="109">
        <v>45996</v>
      </c>
      <c r="G3863" t="s">
        <v>2648</v>
      </c>
      <c r="H3863">
        <v>0.1</v>
      </c>
      <c r="K3863">
        <v>102000.00000000038</v>
      </c>
      <c r="L3863" t="s">
        <v>509</v>
      </c>
      <c r="M3863" t="s">
        <v>505</v>
      </c>
      <c r="N3863">
        <v>0</v>
      </c>
    </row>
    <row r="3864" spans="1:14" ht="15" customHeight="1" x14ac:dyDescent="0.3">
      <c r="A3864" s="114">
        <v>3861</v>
      </c>
      <c r="B3864" t="s">
        <v>499</v>
      </c>
      <c r="C3864" t="s">
        <v>502</v>
      </c>
      <c r="D3864" t="s">
        <v>100</v>
      </c>
      <c r="E3864" t="s">
        <v>3350</v>
      </c>
      <c r="F3864" s="109">
        <v>45996</v>
      </c>
      <c r="G3864" t="s">
        <v>426</v>
      </c>
      <c r="H3864">
        <v>5</v>
      </c>
      <c r="K3864">
        <v>199999.9999999998</v>
      </c>
      <c r="L3864" t="s">
        <v>507</v>
      </c>
      <c r="M3864" t="s">
        <v>505</v>
      </c>
      <c r="N3864">
        <v>1</v>
      </c>
    </row>
    <row r="3865" spans="1:14" ht="15" customHeight="1" x14ac:dyDescent="0.3">
      <c r="A3865" s="114">
        <v>3862</v>
      </c>
      <c r="B3865" t="s">
        <v>499</v>
      </c>
      <c r="C3865" t="s">
        <v>138</v>
      </c>
      <c r="D3865" t="s">
        <v>100</v>
      </c>
      <c r="E3865" t="s">
        <v>3351</v>
      </c>
      <c r="F3865" s="109">
        <v>45996</v>
      </c>
      <c r="G3865" t="s">
        <v>415</v>
      </c>
      <c r="H3865">
        <v>7</v>
      </c>
      <c r="K3865">
        <v>419999.99999999959</v>
      </c>
      <c r="L3865" t="s">
        <v>516</v>
      </c>
      <c r="M3865" t="s">
        <v>517</v>
      </c>
      <c r="N3865">
        <v>0.1</v>
      </c>
    </row>
    <row r="3866" spans="1:14" ht="15" customHeight="1" x14ac:dyDescent="0.3">
      <c r="A3866" s="114">
        <v>3863</v>
      </c>
      <c r="B3866" t="s">
        <v>501</v>
      </c>
      <c r="C3866" t="s">
        <v>128</v>
      </c>
      <c r="D3866" t="s">
        <v>102</v>
      </c>
      <c r="E3866" t="s">
        <v>3352</v>
      </c>
      <c r="F3866" s="109">
        <v>45996</v>
      </c>
      <c r="G3866" t="s">
        <v>415</v>
      </c>
      <c r="H3866">
        <v>8</v>
      </c>
      <c r="K3866">
        <v>319999.99999999971</v>
      </c>
      <c r="L3866" t="s">
        <v>526</v>
      </c>
      <c r="M3866" t="s">
        <v>1474</v>
      </c>
      <c r="N3866">
        <v>0</v>
      </c>
    </row>
    <row r="3867" spans="1:14" ht="15" customHeight="1" x14ac:dyDescent="0.3">
      <c r="A3867" s="114">
        <v>3864</v>
      </c>
      <c r="B3867" t="s">
        <v>501</v>
      </c>
      <c r="C3867" t="s">
        <v>138</v>
      </c>
      <c r="D3867" t="s">
        <v>100</v>
      </c>
      <c r="E3867" t="s">
        <v>3353</v>
      </c>
      <c r="F3867" s="109">
        <v>45996</v>
      </c>
      <c r="G3867" t="s">
        <v>415</v>
      </c>
      <c r="H3867">
        <v>1</v>
      </c>
      <c r="K3867">
        <v>59999.999999999942</v>
      </c>
      <c r="L3867" t="s">
        <v>543</v>
      </c>
      <c r="M3867" t="s">
        <v>517</v>
      </c>
      <c r="N3867">
        <v>0</v>
      </c>
    </row>
    <row r="3868" spans="1:14" ht="15" customHeight="1" x14ac:dyDescent="0.3">
      <c r="A3868" s="114">
        <v>3865</v>
      </c>
      <c r="B3868" t="s">
        <v>490</v>
      </c>
      <c r="C3868" t="s">
        <v>3301</v>
      </c>
      <c r="D3868" t="s">
        <v>3303</v>
      </c>
      <c r="E3868" t="s">
        <v>3304</v>
      </c>
      <c r="F3868" s="109">
        <v>45996</v>
      </c>
      <c r="G3868" t="s">
        <v>3320</v>
      </c>
      <c r="H3868">
        <v>75</v>
      </c>
      <c r="K3868">
        <v>3093749.9999999912</v>
      </c>
      <c r="L3868" t="s">
        <v>545</v>
      </c>
      <c r="M3868" t="s">
        <v>917</v>
      </c>
      <c r="N3868">
        <v>0</v>
      </c>
    </row>
    <row r="3869" spans="1:14" ht="15" customHeight="1" x14ac:dyDescent="0.3">
      <c r="A3869" s="114">
        <v>3866</v>
      </c>
      <c r="B3869" t="s">
        <v>490</v>
      </c>
      <c r="C3869" t="s">
        <v>138</v>
      </c>
      <c r="D3869" t="s">
        <v>100</v>
      </c>
      <c r="E3869" t="s">
        <v>3354</v>
      </c>
      <c r="F3869" s="109">
        <v>45996</v>
      </c>
      <c r="G3869" t="s">
        <v>415</v>
      </c>
      <c r="H3869">
        <v>6</v>
      </c>
      <c r="K3869">
        <v>371249.99999999895</v>
      </c>
      <c r="L3869" t="s">
        <v>516</v>
      </c>
      <c r="M3869" t="s">
        <v>517</v>
      </c>
      <c r="N3869">
        <v>0</v>
      </c>
    </row>
    <row r="3870" spans="1:14" ht="15" customHeight="1" x14ac:dyDescent="0.3">
      <c r="A3870" s="114">
        <v>3867</v>
      </c>
      <c r="B3870" t="s">
        <v>490</v>
      </c>
      <c r="C3870" t="s">
        <v>85</v>
      </c>
      <c r="D3870" t="s">
        <v>79</v>
      </c>
      <c r="E3870" t="s">
        <v>3355</v>
      </c>
      <c r="F3870" s="109">
        <v>45996</v>
      </c>
      <c r="G3870" t="s">
        <v>443</v>
      </c>
      <c r="H3870">
        <v>5</v>
      </c>
      <c r="K3870">
        <v>24062.499999999931</v>
      </c>
      <c r="L3870" t="s">
        <v>516</v>
      </c>
      <c r="M3870" t="s">
        <v>517</v>
      </c>
      <c r="N3870">
        <v>0</v>
      </c>
    </row>
    <row r="3871" spans="1:14" ht="15" customHeight="1" x14ac:dyDescent="0.3">
      <c r="A3871" s="114">
        <v>3868</v>
      </c>
      <c r="B3871" t="s">
        <v>463</v>
      </c>
      <c r="C3871" t="s">
        <v>130</v>
      </c>
      <c r="D3871" t="s">
        <v>102</v>
      </c>
      <c r="E3871" t="s">
        <v>3356</v>
      </c>
      <c r="F3871" s="109">
        <v>45996</v>
      </c>
      <c r="G3871" t="s">
        <v>415</v>
      </c>
      <c r="H3871">
        <v>5</v>
      </c>
      <c r="K3871">
        <v>209374.99999999921</v>
      </c>
      <c r="L3871" t="s">
        <v>516</v>
      </c>
      <c r="M3871" t="s">
        <v>1677</v>
      </c>
      <c r="N3871">
        <v>1</v>
      </c>
    </row>
    <row r="3872" spans="1:14" ht="15" customHeight="1" x14ac:dyDescent="0.3">
      <c r="A3872" s="114">
        <v>3869</v>
      </c>
      <c r="B3872" t="s">
        <v>463</v>
      </c>
      <c r="C3872" t="s">
        <v>127</v>
      </c>
      <c r="D3872" t="s">
        <v>102</v>
      </c>
      <c r="E3872" t="s">
        <v>3357</v>
      </c>
      <c r="F3872" s="109">
        <v>45996</v>
      </c>
      <c r="G3872" t="s">
        <v>415</v>
      </c>
      <c r="H3872">
        <v>3</v>
      </c>
      <c r="K3872">
        <v>125624.99999999952</v>
      </c>
      <c r="L3872" t="s">
        <v>526</v>
      </c>
      <c r="M3872" t="s">
        <v>1677</v>
      </c>
      <c r="N3872">
        <v>0</v>
      </c>
    </row>
    <row r="3873" spans="1:14" ht="15" customHeight="1" x14ac:dyDescent="0.3">
      <c r="A3873" s="114">
        <v>3870</v>
      </c>
      <c r="B3873" t="s">
        <v>430</v>
      </c>
      <c r="C3873" t="s">
        <v>111</v>
      </c>
      <c r="D3873" t="s">
        <v>102</v>
      </c>
      <c r="E3873" t="s">
        <v>3358</v>
      </c>
      <c r="F3873" s="109">
        <v>45996</v>
      </c>
      <c r="G3873" t="s">
        <v>415</v>
      </c>
      <c r="H3873">
        <v>2</v>
      </c>
      <c r="K3873">
        <v>30590.972222222255</v>
      </c>
      <c r="L3873" t="s">
        <v>526</v>
      </c>
      <c r="M3873" t="s">
        <v>505</v>
      </c>
      <c r="N3873">
        <v>1</v>
      </c>
    </row>
    <row r="3874" spans="1:14" ht="15" customHeight="1" x14ac:dyDescent="0.3">
      <c r="A3874" s="114">
        <v>3871</v>
      </c>
      <c r="B3874" t="s">
        <v>430</v>
      </c>
      <c r="C3874" t="s">
        <v>138</v>
      </c>
      <c r="D3874" t="s">
        <v>100</v>
      </c>
      <c r="E3874" t="s">
        <v>3359</v>
      </c>
      <c r="F3874" s="109">
        <v>45996</v>
      </c>
      <c r="G3874" t="s">
        <v>415</v>
      </c>
      <c r="H3874">
        <v>6</v>
      </c>
      <c r="K3874">
        <v>348750.00000000035</v>
      </c>
      <c r="L3874" t="s">
        <v>554</v>
      </c>
      <c r="M3874" t="s">
        <v>517</v>
      </c>
      <c r="N3874">
        <v>0</v>
      </c>
    </row>
    <row r="3875" spans="1:14" ht="15" customHeight="1" x14ac:dyDescent="0.3">
      <c r="A3875" s="114">
        <v>3872</v>
      </c>
      <c r="B3875" t="s">
        <v>430</v>
      </c>
      <c r="C3875" t="s">
        <v>138</v>
      </c>
      <c r="D3875" t="s">
        <v>100</v>
      </c>
      <c r="E3875" t="s">
        <v>3359</v>
      </c>
      <c r="F3875" s="109">
        <v>45996</v>
      </c>
      <c r="G3875" t="s">
        <v>415</v>
      </c>
      <c r="H3875">
        <v>6</v>
      </c>
      <c r="K3875">
        <v>348750.00000000035</v>
      </c>
      <c r="L3875" t="s">
        <v>558</v>
      </c>
      <c r="M3875" t="s">
        <v>593</v>
      </c>
      <c r="N3875">
        <v>6</v>
      </c>
    </row>
    <row r="3876" spans="1:14" ht="15" customHeight="1" x14ac:dyDescent="0.3">
      <c r="A3876" s="114">
        <v>3873</v>
      </c>
      <c r="B3876" t="s">
        <v>474</v>
      </c>
      <c r="C3876" t="s">
        <v>138</v>
      </c>
      <c r="D3876" t="s">
        <v>100</v>
      </c>
      <c r="E3876" t="s">
        <v>3360</v>
      </c>
      <c r="F3876" s="109">
        <v>45996</v>
      </c>
      <c r="G3876" t="s">
        <v>415</v>
      </c>
      <c r="H3876">
        <v>1</v>
      </c>
      <c r="K3876">
        <v>65625.000000000116</v>
      </c>
      <c r="L3876" t="s">
        <v>530</v>
      </c>
      <c r="M3876" t="s">
        <v>1334</v>
      </c>
      <c r="N3876">
        <v>1</v>
      </c>
    </row>
    <row r="3877" spans="1:14" ht="15" customHeight="1" x14ac:dyDescent="0.3">
      <c r="A3877" s="114">
        <v>3874</v>
      </c>
      <c r="B3877" t="s">
        <v>413</v>
      </c>
      <c r="C3877">
        <v>496025</v>
      </c>
      <c r="D3877" t="s">
        <v>26</v>
      </c>
      <c r="E3877" t="s">
        <v>3361</v>
      </c>
      <c r="F3877" s="109">
        <v>45996</v>
      </c>
      <c r="G3877" t="s">
        <v>2648</v>
      </c>
      <c r="H3877">
        <v>0.25</v>
      </c>
      <c r="K3877">
        <v>247499.99999999927</v>
      </c>
      <c r="L3877" t="s">
        <v>509</v>
      </c>
      <c r="M3877" t="s">
        <v>1677</v>
      </c>
      <c r="N3877">
        <v>1</v>
      </c>
    </row>
    <row r="3878" spans="1:14" ht="15" customHeight="1" x14ac:dyDescent="0.3">
      <c r="A3878" s="114">
        <v>3875</v>
      </c>
      <c r="B3878" t="s">
        <v>413</v>
      </c>
      <c r="C3878" t="s">
        <v>138</v>
      </c>
      <c r="D3878" t="s">
        <v>100</v>
      </c>
      <c r="E3878" t="s">
        <v>3362</v>
      </c>
      <c r="F3878" s="109">
        <v>45996</v>
      </c>
      <c r="G3878" t="s">
        <v>415</v>
      </c>
      <c r="H3878">
        <v>1</v>
      </c>
      <c r="K3878">
        <v>61874.999999999818</v>
      </c>
      <c r="L3878" t="s">
        <v>543</v>
      </c>
      <c r="M3878" t="s">
        <v>517</v>
      </c>
      <c r="N3878">
        <v>0</v>
      </c>
    </row>
    <row r="3879" spans="1:14" ht="15" customHeight="1" x14ac:dyDescent="0.3">
      <c r="A3879" s="114">
        <v>3876</v>
      </c>
      <c r="B3879" t="s">
        <v>471</v>
      </c>
      <c r="C3879" t="s">
        <v>70</v>
      </c>
      <c r="D3879" t="s">
        <v>69</v>
      </c>
      <c r="E3879" t="s">
        <v>3363</v>
      </c>
      <c r="F3879" s="109">
        <v>45996</v>
      </c>
      <c r="G3879" t="s">
        <v>599</v>
      </c>
      <c r="H3879">
        <v>2</v>
      </c>
      <c r="K3879">
        <v>86250.000000000233</v>
      </c>
      <c r="L3879" t="s">
        <v>680</v>
      </c>
      <c r="M3879" t="s">
        <v>698</v>
      </c>
      <c r="N3879">
        <v>4</v>
      </c>
    </row>
    <row r="3880" spans="1:14" ht="15" customHeight="1" x14ac:dyDescent="0.3">
      <c r="A3880" s="114">
        <v>3877</v>
      </c>
      <c r="B3880" t="s">
        <v>471</v>
      </c>
      <c r="C3880" t="s">
        <v>138</v>
      </c>
      <c r="D3880" t="s">
        <v>100</v>
      </c>
      <c r="E3880" t="s">
        <v>3364</v>
      </c>
      <c r="F3880" s="109">
        <v>45996</v>
      </c>
      <c r="G3880" t="s">
        <v>415</v>
      </c>
      <c r="H3880">
        <v>1</v>
      </c>
      <c r="K3880">
        <v>64687.500000000182</v>
      </c>
      <c r="L3880" t="s">
        <v>516</v>
      </c>
      <c r="M3880" t="s">
        <v>517</v>
      </c>
      <c r="N3880">
        <v>0</v>
      </c>
    </row>
    <row r="3881" spans="1:14" ht="15" customHeight="1" x14ac:dyDescent="0.3">
      <c r="A3881" s="114">
        <v>3878</v>
      </c>
      <c r="B3881" t="s">
        <v>444</v>
      </c>
      <c r="C3881" t="s">
        <v>138</v>
      </c>
      <c r="D3881" t="s">
        <v>100</v>
      </c>
      <c r="E3881" t="s">
        <v>3364</v>
      </c>
      <c r="F3881" s="109">
        <v>45996</v>
      </c>
      <c r="G3881" t="s">
        <v>415</v>
      </c>
      <c r="H3881">
        <v>1</v>
      </c>
      <c r="K3881">
        <v>64687.500000000182</v>
      </c>
      <c r="L3881" t="s">
        <v>554</v>
      </c>
      <c r="M3881" t="s">
        <v>517</v>
      </c>
      <c r="N3881">
        <v>0</v>
      </c>
    </row>
    <row r="3882" spans="1:14" ht="15" customHeight="1" x14ac:dyDescent="0.3">
      <c r="A3882" s="114">
        <v>3879</v>
      </c>
      <c r="B3882" t="s">
        <v>444</v>
      </c>
      <c r="C3882" t="s">
        <v>128</v>
      </c>
      <c r="D3882" t="s">
        <v>102</v>
      </c>
      <c r="E3882" t="s">
        <v>3365</v>
      </c>
      <c r="F3882" s="109">
        <v>45996</v>
      </c>
      <c r="G3882" t="s">
        <v>415</v>
      </c>
      <c r="H3882">
        <v>9</v>
      </c>
      <c r="K3882">
        <v>388125.00000000105</v>
      </c>
      <c r="L3882" t="s">
        <v>526</v>
      </c>
      <c r="M3882" t="s">
        <v>1677</v>
      </c>
      <c r="N3882">
        <v>1</v>
      </c>
    </row>
    <row r="3883" spans="1:14" ht="15" customHeight="1" x14ac:dyDescent="0.3">
      <c r="A3883" s="114">
        <v>3880</v>
      </c>
      <c r="B3883" t="s">
        <v>535</v>
      </c>
      <c r="C3883" t="s">
        <v>123</v>
      </c>
      <c r="D3883" t="s">
        <v>102</v>
      </c>
      <c r="E3883" t="s">
        <v>3366</v>
      </c>
      <c r="F3883" s="109">
        <v>45996</v>
      </c>
      <c r="G3883" t="s">
        <v>415</v>
      </c>
      <c r="H3883">
        <v>14</v>
      </c>
      <c r="K3883">
        <v>89578.124999999825</v>
      </c>
      <c r="L3883" t="s">
        <v>696</v>
      </c>
      <c r="M3883" t="s">
        <v>1677</v>
      </c>
      <c r="N3883">
        <v>1</v>
      </c>
    </row>
    <row r="3884" spans="1:14" ht="15" customHeight="1" x14ac:dyDescent="0.3">
      <c r="A3884" s="114">
        <v>3881</v>
      </c>
      <c r="B3884" t="s">
        <v>535</v>
      </c>
      <c r="C3884" t="s">
        <v>138</v>
      </c>
      <c r="D3884" t="s">
        <v>100</v>
      </c>
      <c r="E3884" t="s">
        <v>3367</v>
      </c>
      <c r="F3884" s="109">
        <v>45996</v>
      </c>
      <c r="G3884" t="s">
        <v>415</v>
      </c>
      <c r="H3884">
        <v>1</v>
      </c>
      <c r="K3884">
        <v>60937.499999999884</v>
      </c>
      <c r="L3884" t="s">
        <v>696</v>
      </c>
      <c r="M3884" t="s">
        <v>517</v>
      </c>
      <c r="N3884">
        <v>0</v>
      </c>
    </row>
    <row r="3885" spans="1:14" ht="15" customHeight="1" x14ac:dyDescent="0.3">
      <c r="A3885" s="114">
        <v>3882</v>
      </c>
      <c r="B3885" t="s">
        <v>497</v>
      </c>
      <c r="C3885" t="s">
        <v>70</v>
      </c>
      <c r="D3885" t="s">
        <v>69</v>
      </c>
      <c r="E3885" t="s">
        <v>3368</v>
      </c>
      <c r="F3885" s="109">
        <v>45996</v>
      </c>
      <c r="G3885" t="s">
        <v>599</v>
      </c>
      <c r="H3885">
        <v>1</v>
      </c>
      <c r="K3885">
        <v>43125.000000000116</v>
      </c>
      <c r="L3885" t="s">
        <v>509</v>
      </c>
      <c r="M3885" t="s">
        <v>517</v>
      </c>
      <c r="N3885">
        <v>0</v>
      </c>
    </row>
    <row r="3886" spans="1:14" ht="15" customHeight="1" x14ac:dyDescent="0.3">
      <c r="A3886" s="114">
        <v>3883</v>
      </c>
      <c r="B3886" t="s">
        <v>497</v>
      </c>
      <c r="C3886" t="s">
        <v>138</v>
      </c>
      <c r="D3886" t="s">
        <v>100</v>
      </c>
      <c r="E3886" t="s">
        <v>3369</v>
      </c>
      <c r="F3886" s="109">
        <v>45996</v>
      </c>
      <c r="G3886" t="s">
        <v>415</v>
      </c>
      <c r="H3886">
        <v>2</v>
      </c>
      <c r="K3886">
        <v>129375.00000000036</v>
      </c>
      <c r="L3886" t="s">
        <v>543</v>
      </c>
      <c r="M3886" t="s">
        <v>517</v>
      </c>
      <c r="N3886">
        <v>0</v>
      </c>
    </row>
    <row r="3887" spans="1:14" ht="15" customHeight="1" x14ac:dyDescent="0.3">
      <c r="A3887" s="114">
        <v>3884</v>
      </c>
      <c r="B3887" t="s">
        <v>474</v>
      </c>
      <c r="C3887" t="s">
        <v>3301</v>
      </c>
      <c r="D3887" t="s">
        <v>3303</v>
      </c>
      <c r="E3887" t="s">
        <v>3304</v>
      </c>
      <c r="F3887" s="109">
        <v>45997</v>
      </c>
      <c r="G3887" t="s">
        <v>3320</v>
      </c>
      <c r="H3887">
        <v>86</v>
      </c>
      <c r="K3887">
        <v>3762500.000000007</v>
      </c>
      <c r="L3887" t="s">
        <v>576</v>
      </c>
      <c r="M3887" t="s">
        <v>593</v>
      </c>
      <c r="N3887">
        <v>1</v>
      </c>
    </row>
    <row r="3888" spans="1:14" ht="15" customHeight="1" x14ac:dyDescent="0.3">
      <c r="A3888" s="114">
        <v>3885</v>
      </c>
      <c r="B3888" t="s">
        <v>497</v>
      </c>
      <c r="C3888" t="s">
        <v>138</v>
      </c>
      <c r="D3888" t="s">
        <v>100</v>
      </c>
      <c r="E3888" t="s">
        <v>3370</v>
      </c>
      <c r="F3888" s="109">
        <v>45997</v>
      </c>
      <c r="G3888" t="s">
        <v>415</v>
      </c>
      <c r="H3888">
        <v>0.5</v>
      </c>
      <c r="K3888">
        <v>32343.750000000091</v>
      </c>
      <c r="L3888" t="s">
        <v>516</v>
      </c>
      <c r="M3888" t="s">
        <v>517</v>
      </c>
      <c r="N3888">
        <v>0</v>
      </c>
    </row>
    <row r="3889" spans="1:14" ht="15" customHeight="1" x14ac:dyDescent="0.3">
      <c r="A3889" s="114">
        <v>3886</v>
      </c>
      <c r="B3889" t="s">
        <v>497</v>
      </c>
      <c r="C3889">
        <v>496025</v>
      </c>
      <c r="D3889" t="s">
        <v>26</v>
      </c>
      <c r="E3889" t="s">
        <v>3371</v>
      </c>
      <c r="F3889" s="109">
        <v>45997</v>
      </c>
      <c r="G3889" t="s">
        <v>2648</v>
      </c>
      <c r="H3889">
        <v>0.9</v>
      </c>
      <c r="K3889">
        <v>931500.00000000256</v>
      </c>
      <c r="L3889" t="s">
        <v>509</v>
      </c>
      <c r="M3889" t="s">
        <v>1677</v>
      </c>
      <c r="N3889">
        <v>1</v>
      </c>
    </row>
    <row r="3890" spans="1:14" ht="15" customHeight="1" x14ac:dyDescent="0.3">
      <c r="A3890" s="114">
        <v>3887</v>
      </c>
      <c r="B3890" t="s">
        <v>463</v>
      </c>
      <c r="C3890" t="s">
        <v>127</v>
      </c>
      <c r="D3890" t="s">
        <v>102</v>
      </c>
      <c r="E3890" t="s">
        <v>3372</v>
      </c>
      <c r="F3890" s="109">
        <v>45997</v>
      </c>
      <c r="G3890" t="s">
        <v>415</v>
      </c>
      <c r="H3890">
        <v>6</v>
      </c>
      <c r="K3890">
        <v>251249.99999999904</v>
      </c>
      <c r="L3890" t="s">
        <v>526</v>
      </c>
      <c r="M3890" s="110" t="s">
        <v>2782</v>
      </c>
      <c r="N3890">
        <v>1</v>
      </c>
    </row>
    <row r="3891" spans="1:14" ht="15" customHeight="1" x14ac:dyDescent="0.3">
      <c r="A3891" s="114">
        <v>3888</v>
      </c>
      <c r="B3891" t="s">
        <v>463</v>
      </c>
      <c r="C3891" t="s">
        <v>126</v>
      </c>
      <c r="D3891" t="s">
        <v>102</v>
      </c>
      <c r="E3891" t="s">
        <v>3373</v>
      </c>
      <c r="F3891" s="109">
        <v>45997</v>
      </c>
      <c r="G3891" t="s">
        <v>415</v>
      </c>
      <c r="H3891">
        <v>3</v>
      </c>
      <c r="K3891">
        <v>67279.16666666641</v>
      </c>
      <c r="L3891" t="s">
        <v>526</v>
      </c>
      <c r="M3891" t="s">
        <v>1677</v>
      </c>
      <c r="N3891">
        <v>1</v>
      </c>
    </row>
    <row r="3892" spans="1:14" ht="15" customHeight="1" x14ac:dyDescent="0.3">
      <c r="A3892" s="114">
        <v>3889</v>
      </c>
      <c r="B3892" t="s">
        <v>490</v>
      </c>
      <c r="C3892" t="s">
        <v>138</v>
      </c>
      <c r="D3892" t="s">
        <v>100</v>
      </c>
      <c r="E3892" t="s">
        <v>3374</v>
      </c>
      <c r="F3892" s="109">
        <v>45997</v>
      </c>
      <c r="G3892" t="s">
        <v>415</v>
      </c>
      <c r="H3892">
        <v>0.3</v>
      </c>
      <c r="K3892">
        <v>18562.499999999945</v>
      </c>
      <c r="L3892" t="s">
        <v>516</v>
      </c>
      <c r="M3892" t="s">
        <v>517</v>
      </c>
      <c r="N3892">
        <v>1</v>
      </c>
    </row>
    <row r="3893" spans="1:14" ht="15" customHeight="1" x14ac:dyDescent="0.3">
      <c r="A3893" s="114">
        <v>3890</v>
      </c>
      <c r="B3893" t="s">
        <v>490</v>
      </c>
      <c r="C3893" t="s">
        <v>138</v>
      </c>
      <c r="D3893" t="s">
        <v>100</v>
      </c>
      <c r="E3893" t="s">
        <v>3374</v>
      </c>
      <c r="F3893" s="109">
        <v>45997</v>
      </c>
      <c r="G3893" t="s">
        <v>415</v>
      </c>
      <c r="H3893">
        <v>13</v>
      </c>
      <c r="K3893">
        <v>804374.99999999767</v>
      </c>
      <c r="L3893" t="s">
        <v>545</v>
      </c>
      <c r="M3893" t="s">
        <v>514</v>
      </c>
      <c r="N3893">
        <v>8</v>
      </c>
    </row>
    <row r="3894" spans="1:14" ht="15" customHeight="1" x14ac:dyDescent="0.3">
      <c r="A3894" s="114">
        <v>3891</v>
      </c>
      <c r="B3894" t="s">
        <v>499</v>
      </c>
      <c r="C3894" t="s">
        <v>138</v>
      </c>
      <c r="D3894" t="s">
        <v>100</v>
      </c>
      <c r="E3894" t="s">
        <v>3375</v>
      </c>
      <c r="F3894" s="109">
        <v>45997</v>
      </c>
      <c r="G3894" t="s">
        <v>415</v>
      </c>
      <c r="H3894">
        <v>12</v>
      </c>
      <c r="K3894">
        <v>719999.9999999993</v>
      </c>
      <c r="L3894" t="s">
        <v>545</v>
      </c>
      <c r="M3894" t="s">
        <v>580</v>
      </c>
      <c r="N3894">
        <v>4</v>
      </c>
    </row>
    <row r="3895" spans="1:14" ht="15" customHeight="1" x14ac:dyDescent="0.3">
      <c r="A3895" s="114">
        <v>3892</v>
      </c>
      <c r="B3895" t="s">
        <v>499</v>
      </c>
      <c r="C3895" t="s">
        <v>138</v>
      </c>
      <c r="D3895" t="s">
        <v>100</v>
      </c>
      <c r="E3895" t="s">
        <v>3375</v>
      </c>
      <c r="F3895" s="109">
        <v>45997</v>
      </c>
      <c r="G3895" t="s">
        <v>415</v>
      </c>
      <c r="H3895">
        <v>0.5</v>
      </c>
      <c r="K3895">
        <v>29999.999999999971</v>
      </c>
      <c r="L3895" t="s">
        <v>516</v>
      </c>
      <c r="M3895" t="s">
        <v>517</v>
      </c>
      <c r="N3895">
        <v>0</v>
      </c>
    </row>
    <row r="3896" spans="1:14" ht="15" customHeight="1" x14ac:dyDescent="0.3">
      <c r="A3896" s="114">
        <v>3893</v>
      </c>
      <c r="B3896" t="s">
        <v>501</v>
      </c>
      <c r="C3896" t="s">
        <v>127</v>
      </c>
      <c r="D3896" t="s">
        <v>102</v>
      </c>
      <c r="E3896" t="s">
        <v>3376</v>
      </c>
      <c r="F3896" s="109">
        <v>45997</v>
      </c>
      <c r="G3896" t="s">
        <v>415</v>
      </c>
      <c r="H3896">
        <v>8</v>
      </c>
      <c r="K3896">
        <v>319999.99999999971</v>
      </c>
      <c r="L3896" t="s">
        <v>526</v>
      </c>
      <c r="M3896" t="s">
        <v>1474</v>
      </c>
      <c r="N3896">
        <v>1</v>
      </c>
    </row>
    <row r="3897" spans="1:14" ht="15" customHeight="1" x14ac:dyDescent="0.3">
      <c r="A3897" s="114">
        <v>3894</v>
      </c>
      <c r="B3897" t="s">
        <v>501</v>
      </c>
      <c r="C3897" t="s">
        <v>138</v>
      </c>
      <c r="D3897" t="s">
        <v>100</v>
      </c>
      <c r="E3897" t="s">
        <v>3377</v>
      </c>
      <c r="F3897" s="109">
        <v>45997</v>
      </c>
      <c r="G3897" t="s">
        <v>415</v>
      </c>
      <c r="H3897">
        <v>6</v>
      </c>
      <c r="K3897">
        <v>359999.99999999965</v>
      </c>
      <c r="L3897" t="s">
        <v>543</v>
      </c>
      <c r="M3897" t="s">
        <v>517</v>
      </c>
      <c r="N3897">
        <v>0</v>
      </c>
    </row>
    <row r="3898" spans="1:14" ht="15" customHeight="1" x14ac:dyDescent="0.3">
      <c r="A3898" s="114">
        <v>3895</v>
      </c>
      <c r="B3898" t="s">
        <v>482</v>
      </c>
      <c r="C3898" t="s">
        <v>3301</v>
      </c>
      <c r="D3898" t="s">
        <v>3303</v>
      </c>
      <c r="E3898" t="s">
        <v>3304</v>
      </c>
      <c r="F3898" s="109">
        <v>45997</v>
      </c>
      <c r="G3898" t="s">
        <v>3320</v>
      </c>
      <c r="H3898">
        <v>102</v>
      </c>
      <c r="K3898">
        <v>4271249.9999999842</v>
      </c>
      <c r="L3898" t="s">
        <v>576</v>
      </c>
      <c r="M3898" t="s">
        <v>593</v>
      </c>
      <c r="N3898">
        <v>1</v>
      </c>
    </row>
    <row r="3899" spans="1:14" ht="15" customHeight="1" x14ac:dyDescent="0.3">
      <c r="A3899" s="114">
        <v>3896</v>
      </c>
      <c r="B3899" t="s">
        <v>444</v>
      </c>
      <c r="C3899" t="s">
        <v>127</v>
      </c>
      <c r="D3899" t="s">
        <v>102</v>
      </c>
      <c r="E3899" t="s">
        <v>3378</v>
      </c>
      <c r="F3899" s="109">
        <v>45997</v>
      </c>
      <c r="G3899" t="s">
        <v>415</v>
      </c>
      <c r="H3899">
        <v>10</v>
      </c>
      <c r="K3899">
        <v>431250.00000000122</v>
      </c>
      <c r="L3899" t="s">
        <v>526</v>
      </c>
      <c r="M3899" t="s">
        <v>1677</v>
      </c>
      <c r="N3899">
        <v>2</v>
      </c>
    </row>
    <row r="3900" spans="1:14" ht="15" customHeight="1" x14ac:dyDescent="0.3">
      <c r="A3900" s="114">
        <v>3897</v>
      </c>
      <c r="B3900" t="s">
        <v>535</v>
      </c>
      <c r="C3900" t="s">
        <v>202</v>
      </c>
      <c r="D3900" t="s">
        <v>100</v>
      </c>
      <c r="E3900" t="s">
        <v>3379</v>
      </c>
      <c r="F3900" s="109">
        <v>45997</v>
      </c>
      <c r="G3900" t="s">
        <v>456</v>
      </c>
      <c r="H3900">
        <v>90</v>
      </c>
      <c r="K3900">
        <v>304687.49999999942</v>
      </c>
      <c r="L3900" t="s">
        <v>519</v>
      </c>
      <c r="M3900" t="s">
        <v>514</v>
      </c>
      <c r="N3900">
        <v>3</v>
      </c>
    </row>
    <row r="3901" spans="1:14" ht="15" customHeight="1" x14ac:dyDescent="0.3">
      <c r="A3901" s="114">
        <v>3898</v>
      </c>
      <c r="B3901" t="s">
        <v>535</v>
      </c>
      <c r="C3901" t="s">
        <v>138</v>
      </c>
      <c r="D3901" t="s">
        <v>100</v>
      </c>
      <c r="E3901" t="s">
        <v>3380</v>
      </c>
      <c r="F3901" s="109">
        <v>45997</v>
      </c>
      <c r="G3901" t="s">
        <v>415</v>
      </c>
      <c r="H3901">
        <v>6</v>
      </c>
      <c r="K3901">
        <v>365624.9999999993</v>
      </c>
      <c r="L3901" t="s">
        <v>516</v>
      </c>
      <c r="M3901" t="s">
        <v>517</v>
      </c>
      <c r="N3901">
        <v>0</v>
      </c>
    </row>
    <row r="3902" spans="1:14" ht="15" customHeight="1" x14ac:dyDescent="0.3">
      <c r="A3902" s="114">
        <v>3899</v>
      </c>
      <c r="B3902" t="s">
        <v>535</v>
      </c>
      <c r="C3902" t="s">
        <v>202</v>
      </c>
      <c r="D3902" t="s">
        <v>100</v>
      </c>
      <c r="E3902" t="s">
        <v>3379</v>
      </c>
      <c r="F3902" s="109">
        <v>45998</v>
      </c>
      <c r="G3902" t="s">
        <v>456</v>
      </c>
      <c r="H3902">
        <v>110</v>
      </c>
      <c r="K3902">
        <v>372395.83333333262</v>
      </c>
      <c r="L3902" t="s">
        <v>519</v>
      </c>
      <c r="M3902" t="s">
        <v>514</v>
      </c>
      <c r="N3902">
        <v>4</v>
      </c>
    </row>
    <row r="3903" spans="1:14" ht="15" customHeight="1" x14ac:dyDescent="0.3">
      <c r="A3903" s="114">
        <v>3900</v>
      </c>
      <c r="B3903" t="s">
        <v>535</v>
      </c>
      <c r="C3903" t="s">
        <v>138</v>
      </c>
      <c r="D3903" t="s">
        <v>100</v>
      </c>
      <c r="E3903" t="s">
        <v>3380</v>
      </c>
      <c r="F3903" s="109">
        <v>45998</v>
      </c>
      <c r="G3903" t="s">
        <v>415</v>
      </c>
      <c r="H3903">
        <v>6</v>
      </c>
      <c r="K3903">
        <v>365624.9999999993</v>
      </c>
      <c r="L3903" t="s">
        <v>516</v>
      </c>
      <c r="M3903" t="s">
        <v>517</v>
      </c>
      <c r="N3903">
        <v>0</v>
      </c>
    </row>
    <row r="3904" spans="1:14" ht="15" customHeight="1" x14ac:dyDescent="0.3">
      <c r="A3904" s="114">
        <v>3901</v>
      </c>
      <c r="B3904" t="s">
        <v>535</v>
      </c>
      <c r="C3904" t="s">
        <v>85</v>
      </c>
      <c r="D3904" t="s">
        <v>79</v>
      </c>
      <c r="E3904" t="s">
        <v>3381</v>
      </c>
      <c r="F3904" s="109">
        <v>45998</v>
      </c>
      <c r="G3904" t="s">
        <v>443</v>
      </c>
      <c r="H3904">
        <v>2.5</v>
      </c>
      <c r="K3904">
        <v>11848.95833333331</v>
      </c>
      <c r="L3904" t="s">
        <v>516</v>
      </c>
      <c r="M3904" t="s">
        <v>517</v>
      </c>
      <c r="N3904">
        <v>0</v>
      </c>
    </row>
    <row r="3905" spans="1:14" ht="15" customHeight="1" x14ac:dyDescent="0.3">
      <c r="A3905" s="114">
        <v>3902</v>
      </c>
      <c r="B3905" t="s">
        <v>459</v>
      </c>
      <c r="C3905" t="s">
        <v>226</v>
      </c>
      <c r="D3905" t="s">
        <v>26</v>
      </c>
      <c r="E3905" t="s">
        <v>3382</v>
      </c>
      <c r="F3905" s="109">
        <v>45997</v>
      </c>
      <c r="G3905" t="s">
        <v>428</v>
      </c>
      <c r="H3905">
        <v>1</v>
      </c>
      <c r="K3905">
        <v>170000.00000000064</v>
      </c>
      <c r="L3905" t="s">
        <v>509</v>
      </c>
      <c r="M3905" t="s">
        <v>505</v>
      </c>
      <c r="N3905">
        <v>1</v>
      </c>
    </row>
    <row r="3906" spans="1:14" ht="15" customHeight="1" x14ac:dyDescent="0.3">
      <c r="A3906" s="114">
        <v>3903</v>
      </c>
      <c r="B3906" t="s">
        <v>459</v>
      </c>
      <c r="C3906">
        <v>496025</v>
      </c>
      <c r="D3906" t="s">
        <v>26</v>
      </c>
      <c r="E3906" t="s">
        <v>3383</v>
      </c>
      <c r="F3906" s="109">
        <v>45997</v>
      </c>
      <c r="G3906" t="s">
        <v>2648</v>
      </c>
      <c r="H3906">
        <v>0.1</v>
      </c>
      <c r="K3906">
        <v>102000.00000000038</v>
      </c>
      <c r="L3906" t="s">
        <v>509</v>
      </c>
      <c r="M3906" t="s">
        <v>505</v>
      </c>
      <c r="N3906">
        <v>0</v>
      </c>
    </row>
    <row r="3907" spans="1:14" ht="15" customHeight="1" x14ac:dyDescent="0.3">
      <c r="A3907" s="114">
        <v>3904</v>
      </c>
      <c r="B3907" t="s">
        <v>459</v>
      </c>
      <c r="C3907" t="s">
        <v>226</v>
      </c>
      <c r="D3907" t="s">
        <v>26</v>
      </c>
      <c r="E3907" t="s">
        <v>3382</v>
      </c>
      <c r="F3907" s="109">
        <v>45998</v>
      </c>
      <c r="G3907" t="s">
        <v>428</v>
      </c>
      <c r="H3907">
        <v>1</v>
      </c>
      <c r="K3907">
        <v>170000.00000000064</v>
      </c>
      <c r="L3907" t="s">
        <v>509</v>
      </c>
      <c r="M3907" t="s">
        <v>505</v>
      </c>
      <c r="N3907">
        <v>3</v>
      </c>
    </row>
    <row r="3908" spans="1:14" ht="15" customHeight="1" x14ac:dyDescent="0.3">
      <c r="A3908" s="114">
        <v>3905</v>
      </c>
      <c r="B3908" t="s">
        <v>459</v>
      </c>
      <c r="C3908" t="s">
        <v>138</v>
      </c>
      <c r="D3908" t="s">
        <v>100</v>
      </c>
      <c r="E3908" t="s">
        <v>3384</v>
      </c>
      <c r="F3908" s="109">
        <v>45998</v>
      </c>
      <c r="G3908" t="s">
        <v>415</v>
      </c>
      <c r="H3908">
        <v>1</v>
      </c>
      <c r="K3908">
        <v>63750.00000000024</v>
      </c>
      <c r="L3908" t="s">
        <v>543</v>
      </c>
      <c r="M3908" t="s">
        <v>517</v>
      </c>
      <c r="N3908">
        <v>0</v>
      </c>
    </row>
    <row r="3909" spans="1:14" ht="15" customHeight="1" x14ac:dyDescent="0.3">
      <c r="A3909" s="114">
        <v>3906</v>
      </c>
      <c r="B3909" t="s">
        <v>482</v>
      </c>
      <c r="C3909" t="s">
        <v>3301</v>
      </c>
      <c r="D3909" t="s">
        <v>3303</v>
      </c>
      <c r="E3909" t="s">
        <v>3304</v>
      </c>
      <c r="F3909" s="109">
        <v>45998</v>
      </c>
      <c r="G3909" t="s">
        <v>3320</v>
      </c>
      <c r="H3909">
        <v>60</v>
      </c>
      <c r="K3909">
        <v>2512499.9999999902</v>
      </c>
      <c r="L3909" t="s">
        <v>530</v>
      </c>
      <c r="M3909" t="s">
        <v>593</v>
      </c>
      <c r="N3909">
        <v>1</v>
      </c>
    </row>
    <row r="3910" spans="1:14" ht="15" customHeight="1" x14ac:dyDescent="0.3">
      <c r="A3910" s="114">
        <v>3907</v>
      </c>
      <c r="B3910" t="s">
        <v>499</v>
      </c>
      <c r="C3910" t="s">
        <v>138</v>
      </c>
      <c r="D3910" t="s">
        <v>100</v>
      </c>
      <c r="E3910" t="s">
        <v>3385</v>
      </c>
      <c r="F3910" s="109">
        <v>45998</v>
      </c>
      <c r="G3910" t="s">
        <v>415</v>
      </c>
      <c r="H3910">
        <v>5</v>
      </c>
      <c r="K3910">
        <v>299999.99999999971</v>
      </c>
      <c r="L3910" t="s">
        <v>507</v>
      </c>
      <c r="M3910" t="s">
        <v>505</v>
      </c>
      <c r="N3910">
        <v>1</v>
      </c>
    </row>
    <row r="3911" spans="1:14" ht="15" customHeight="1" x14ac:dyDescent="0.3">
      <c r="A3911" s="114">
        <v>3908</v>
      </c>
      <c r="B3911" t="s">
        <v>499</v>
      </c>
      <c r="C3911" t="s">
        <v>138</v>
      </c>
      <c r="D3911" t="s">
        <v>100</v>
      </c>
      <c r="E3911" t="s">
        <v>3385</v>
      </c>
      <c r="F3911" s="109">
        <v>45998</v>
      </c>
      <c r="G3911" t="s">
        <v>415</v>
      </c>
      <c r="H3911">
        <v>0.5</v>
      </c>
      <c r="K3911">
        <v>29999.999999999971</v>
      </c>
      <c r="L3911" t="s">
        <v>507</v>
      </c>
      <c r="M3911" t="s">
        <v>517</v>
      </c>
      <c r="N3911">
        <v>0</v>
      </c>
    </row>
    <row r="3912" spans="1:14" ht="15" customHeight="1" x14ac:dyDescent="0.3">
      <c r="A3912" s="114">
        <v>3909</v>
      </c>
      <c r="B3912" t="s">
        <v>499</v>
      </c>
      <c r="C3912" t="s">
        <v>138</v>
      </c>
      <c r="D3912" t="s">
        <v>100</v>
      </c>
      <c r="E3912" t="s">
        <v>3386</v>
      </c>
      <c r="F3912" s="109">
        <v>45998</v>
      </c>
      <c r="G3912" t="s">
        <v>415</v>
      </c>
      <c r="H3912">
        <v>1</v>
      </c>
      <c r="K3912">
        <v>59999.999999999942</v>
      </c>
      <c r="L3912" t="s">
        <v>545</v>
      </c>
      <c r="M3912" t="s">
        <v>580</v>
      </c>
      <c r="N3912">
        <v>1</v>
      </c>
    </row>
    <row r="3913" spans="1:14" ht="15" customHeight="1" x14ac:dyDescent="0.3">
      <c r="A3913" s="114">
        <v>3910</v>
      </c>
      <c r="B3913" t="s">
        <v>490</v>
      </c>
      <c r="C3913" t="s">
        <v>138</v>
      </c>
      <c r="D3913" t="s">
        <v>100</v>
      </c>
      <c r="E3913" t="s">
        <v>3387</v>
      </c>
      <c r="F3913" s="109">
        <v>45998</v>
      </c>
      <c r="G3913" t="s">
        <v>415</v>
      </c>
      <c r="H3913">
        <v>6</v>
      </c>
      <c r="K3913">
        <v>371249.99999999895</v>
      </c>
      <c r="L3913" t="s">
        <v>516</v>
      </c>
      <c r="M3913" t="s">
        <v>517</v>
      </c>
      <c r="N3913">
        <v>0</v>
      </c>
    </row>
    <row r="3914" spans="1:14" ht="15" customHeight="1" x14ac:dyDescent="0.3">
      <c r="A3914" s="114">
        <v>3911</v>
      </c>
      <c r="B3914" t="s">
        <v>490</v>
      </c>
      <c r="C3914" t="s">
        <v>138</v>
      </c>
      <c r="D3914" t="s">
        <v>100</v>
      </c>
      <c r="E3914" t="s">
        <v>3387</v>
      </c>
      <c r="F3914" s="109">
        <v>45998</v>
      </c>
      <c r="G3914" t="s">
        <v>415</v>
      </c>
      <c r="H3914">
        <v>12</v>
      </c>
      <c r="K3914">
        <v>742499.9999999979</v>
      </c>
      <c r="L3914" t="s">
        <v>516</v>
      </c>
      <c r="M3914" t="s">
        <v>514</v>
      </c>
      <c r="N3914">
        <v>10</v>
      </c>
    </row>
    <row r="3915" spans="1:14" ht="15" customHeight="1" x14ac:dyDescent="0.3">
      <c r="A3915" s="114">
        <v>3912</v>
      </c>
      <c r="B3915" t="s">
        <v>497</v>
      </c>
      <c r="C3915" t="s">
        <v>32</v>
      </c>
      <c r="D3915" t="s">
        <v>26</v>
      </c>
      <c r="E3915" t="s">
        <v>3388</v>
      </c>
      <c r="F3915" s="109">
        <v>45999</v>
      </c>
      <c r="G3915" t="s">
        <v>2645</v>
      </c>
      <c r="H3915">
        <v>1</v>
      </c>
      <c r="K3915">
        <v>2242500.0000000061</v>
      </c>
      <c r="L3915" t="s">
        <v>509</v>
      </c>
      <c r="M3915" t="s">
        <v>1677</v>
      </c>
      <c r="N3915">
        <v>1</v>
      </c>
    </row>
    <row r="3916" spans="1:14" ht="15" customHeight="1" x14ac:dyDescent="0.3">
      <c r="A3916" s="114">
        <v>3913</v>
      </c>
      <c r="B3916" t="s">
        <v>497</v>
      </c>
      <c r="C3916" t="s">
        <v>502</v>
      </c>
      <c r="D3916" t="s">
        <v>100</v>
      </c>
      <c r="E3916" t="s">
        <v>3389</v>
      </c>
      <c r="F3916" s="109">
        <v>45999</v>
      </c>
      <c r="G3916" t="s">
        <v>426</v>
      </c>
      <c r="H3916">
        <v>4</v>
      </c>
      <c r="K3916">
        <v>172500.00000000047</v>
      </c>
      <c r="L3916" t="s">
        <v>516</v>
      </c>
      <c r="M3916" t="s">
        <v>517</v>
      </c>
      <c r="N3916">
        <v>0</v>
      </c>
    </row>
    <row r="3917" spans="1:14" ht="15" customHeight="1" x14ac:dyDescent="0.3">
      <c r="A3917" s="114">
        <v>3914</v>
      </c>
      <c r="B3917" t="s">
        <v>482</v>
      </c>
      <c r="C3917" t="s">
        <v>3301</v>
      </c>
      <c r="D3917" t="s">
        <v>3303</v>
      </c>
      <c r="E3917" t="s">
        <v>3304</v>
      </c>
      <c r="F3917" s="109">
        <v>45999</v>
      </c>
      <c r="G3917" t="s">
        <v>3320</v>
      </c>
      <c r="H3917">
        <v>110</v>
      </c>
      <c r="K3917">
        <v>4606249.9999999823</v>
      </c>
      <c r="L3917" t="s">
        <v>530</v>
      </c>
      <c r="M3917" t="s">
        <v>593</v>
      </c>
      <c r="N3917">
        <v>1</v>
      </c>
    </row>
    <row r="3918" spans="1:14" ht="15" customHeight="1" x14ac:dyDescent="0.3">
      <c r="A3918" s="114">
        <v>3915</v>
      </c>
      <c r="B3918" t="s">
        <v>471</v>
      </c>
      <c r="C3918" t="s">
        <v>138</v>
      </c>
      <c r="D3918" t="s">
        <v>100</v>
      </c>
      <c r="E3918" t="s">
        <v>3392</v>
      </c>
      <c r="F3918" s="109">
        <v>45999</v>
      </c>
      <c r="G3918" t="s">
        <v>415</v>
      </c>
      <c r="H3918">
        <v>8</v>
      </c>
      <c r="K3918">
        <v>517500.00000000146</v>
      </c>
      <c r="L3918" t="s">
        <v>516</v>
      </c>
      <c r="M3918" t="s">
        <v>517</v>
      </c>
      <c r="N3918">
        <v>0</v>
      </c>
    </row>
    <row r="3919" spans="1:14" ht="15" customHeight="1" x14ac:dyDescent="0.3">
      <c r="A3919" s="114">
        <v>3916</v>
      </c>
      <c r="B3919" t="s">
        <v>471</v>
      </c>
      <c r="C3919" t="s">
        <v>3390</v>
      </c>
      <c r="D3919" t="s">
        <v>69</v>
      </c>
      <c r="E3919" t="s">
        <v>3391</v>
      </c>
      <c r="F3919" s="109">
        <v>45999</v>
      </c>
      <c r="G3919" t="s">
        <v>425</v>
      </c>
      <c r="H3919">
        <v>1.2</v>
      </c>
      <c r="K3919">
        <v>10867500.00000003</v>
      </c>
      <c r="L3919" t="s">
        <v>680</v>
      </c>
      <c r="M3919" t="s">
        <v>698</v>
      </c>
      <c r="N3919">
        <v>1</v>
      </c>
    </row>
    <row r="3920" spans="1:14" ht="15" customHeight="1" x14ac:dyDescent="0.3">
      <c r="A3920" s="114">
        <v>3917</v>
      </c>
      <c r="B3920" t="s">
        <v>463</v>
      </c>
      <c r="C3920" t="s">
        <v>127</v>
      </c>
      <c r="D3920" t="s">
        <v>102</v>
      </c>
      <c r="E3920" t="s">
        <v>3393</v>
      </c>
      <c r="F3920" s="109">
        <v>45999</v>
      </c>
      <c r="G3920" t="s">
        <v>415</v>
      </c>
      <c r="H3920">
        <v>8</v>
      </c>
      <c r="K3920">
        <v>334999.99999999872</v>
      </c>
      <c r="L3920" t="s">
        <v>526</v>
      </c>
      <c r="M3920" t="s">
        <v>1677</v>
      </c>
      <c r="N3920">
        <v>1</v>
      </c>
    </row>
    <row r="3921" spans="1:14" ht="15" customHeight="1" x14ac:dyDescent="0.3">
      <c r="A3921" s="114">
        <v>3918</v>
      </c>
      <c r="B3921" t="s">
        <v>463</v>
      </c>
      <c r="C3921" t="s">
        <v>128</v>
      </c>
      <c r="D3921" t="s">
        <v>102</v>
      </c>
      <c r="E3921" t="s">
        <v>3394</v>
      </c>
      <c r="F3921" s="109">
        <v>45999</v>
      </c>
      <c r="G3921" t="s">
        <v>415</v>
      </c>
      <c r="H3921">
        <v>2</v>
      </c>
      <c r="K3921">
        <v>83749.99999999968</v>
      </c>
      <c r="L3921" t="s">
        <v>526</v>
      </c>
      <c r="M3921" t="s">
        <v>1677</v>
      </c>
      <c r="N3921">
        <v>0</v>
      </c>
    </row>
    <row r="3922" spans="1:14" ht="15" customHeight="1" x14ac:dyDescent="0.3">
      <c r="A3922" s="114">
        <v>3919</v>
      </c>
      <c r="B3922" t="s">
        <v>444</v>
      </c>
      <c r="C3922" t="s">
        <v>138</v>
      </c>
      <c r="D3922" t="s">
        <v>100</v>
      </c>
      <c r="E3922" t="s">
        <v>3395</v>
      </c>
      <c r="F3922" s="109">
        <v>45999</v>
      </c>
      <c r="G3922" t="s">
        <v>415</v>
      </c>
      <c r="H3922">
        <v>4</v>
      </c>
      <c r="K3922">
        <v>258750.00000000073</v>
      </c>
      <c r="L3922" t="s">
        <v>543</v>
      </c>
      <c r="M3922" t="s">
        <v>517</v>
      </c>
      <c r="N3922">
        <v>1</v>
      </c>
    </row>
    <row r="3923" spans="1:14" ht="15" customHeight="1" x14ac:dyDescent="0.3">
      <c r="A3923" s="114">
        <v>3920</v>
      </c>
      <c r="B3923" t="s">
        <v>444</v>
      </c>
      <c r="C3923" t="s">
        <v>502</v>
      </c>
      <c r="D3923" t="s">
        <v>100</v>
      </c>
      <c r="E3923" t="s">
        <v>3396</v>
      </c>
      <c r="F3923" s="109">
        <v>45999</v>
      </c>
      <c r="G3923" t="s">
        <v>426</v>
      </c>
      <c r="H3923">
        <v>4</v>
      </c>
      <c r="K3923">
        <v>172500.00000000047</v>
      </c>
      <c r="L3923" t="s">
        <v>507</v>
      </c>
      <c r="M3923" t="s">
        <v>505</v>
      </c>
      <c r="N3923">
        <v>2</v>
      </c>
    </row>
    <row r="3924" spans="1:14" ht="15" customHeight="1" x14ac:dyDescent="0.3">
      <c r="A3924" s="114">
        <v>3921</v>
      </c>
      <c r="B3924" t="s">
        <v>413</v>
      </c>
      <c r="C3924" t="s">
        <v>138</v>
      </c>
      <c r="D3924" t="s">
        <v>100</v>
      </c>
      <c r="E3924" t="s">
        <v>3397</v>
      </c>
      <c r="F3924" s="109">
        <v>45999</v>
      </c>
      <c r="G3924" t="s">
        <v>415</v>
      </c>
      <c r="H3924">
        <v>4</v>
      </c>
      <c r="K3924">
        <v>247499.99999999927</v>
      </c>
      <c r="L3924" t="s">
        <v>554</v>
      </c>
      <c r="M3924" t="s">
        <v>517</v>
      </c>
      <c r="N3924">
        <v>0</v>
      </c>
    </row>
    <row r="3925" spans="1:14" ht="15" customHeight="1" x14ac:dyDescent="0.3">
      <c r="A3925" s="114">
        <v>3922</v>
      </c>
      <c r="B3925" t="s">
        <v>413</v>
      </c>
      <c r="C3925" t="s">
        <v>32</v>
      </c>
      <c r="D3925" t="s">
        <v>26</v>
      </c>
      <c r="E3925" t="s">
        <v>3398</v>
      </c>
      <c r="F3925" s="109">
        <v>45999</v>
      </c>
      <c r="G3925" t="s">
        <v>2645</v>
      </c>
      <c r="H3925">
        <v>1</v>
      </c>
      <c r="K3925">
        <v>2144999.9999999939</v>
      </c>
      <c r="L3925" t="s">
        <v>509</v>
      </c>
      <c r="M3925" t="s">
        <v>698</v>
      </c>
      <c r="N3925">
        <v>1</v>
      </c>
    </row>
    <row r="3926" spans="1:14" ht="15" customHeight="1" x14ac:dyDescent="0.3">
      <c r="A3926" s="114">
        <v>3923</v>
      </c>
      <c r="B3926" t="s">
        <v>413</v>
      </c>
      <c r="C3926" t="s">
        <v>138</v>
      </c>
      <c r="D3926" t="s">
        <v>100</v>
      </c>
      <c r="E3926" t="s">
        <v>3399</v>
      </c>
      <c r="F3926" s="109">
        <v>45998</v>
      </c>
      <c r="G3926" t="s">
        <v>415</v>
      </c>
      <c r="H3926">
        <v>5</v>
      </c>
      <c r="K3926">
        <v>309374.99999999913</v>
      </c>
      <c r="L3926" t="s">
        <v>516</v>
      </c>
      <c r="M3926" t="s">
        <v>517</v>
      </c>
      <c r="N3926">
        <v>1</v>
      </c>
    </row>
    <row r="3927" spans="1:14" ht="15" customHeight="1" x14ac:dyDescent="0.3">
      <c r="A3927" s="114">
        <v>3924</v>
      </c>
      <c r="B3927" t="s">
        <v>413</v>
      </c>
      <c r="C3927" t="s">
        <v>32</v>
      </c>
      <c r="D3927" t="s">
        <v>26</v>
      </c>
      <c r="E3927" t="s">
        <v>3400</v>
      </c>
      <c r="F3927" s="109">
        <v>45998</v>
      </c>
      <c r="G3927" t="s">
        <v>2645</v>
      </c>
      <c r="H3927">
        <v>1</v>
      </c>
      <c r="K3927">
        <v>2144999.9999999939</v>
      </c>
      <c r="L3927" t="s">
        <v>509</v>
      </c>
      <c r="M3927" t="s">
        <v>698</v>
      </c>
      <c r="N3927">
        <v>1</v>
      </c>
    </row>
    <row r="3928" spans="1:14" ht="15" customHeight="1" x14ac:dyDescent="0.3">
      <c r="A3928" s="114">
        <v>3925</v>
      </c>
      <c r="B3928" t="s">
        <v>430</v>
      </c>
      <c r="C3928" t="s">
        <v>502</v>
      </c>
      <c r="D3928" t="s">
        <v>100</v>
      </c>
      <c r="E3928" t="s">
        <v>3401</v>
      </c>
      <c r="F3928" s="109">
        <v>45999</v>
      </c>
      <c r="G3928" t="s">
        <v>426</v>
      </c>
      <c r="H3928">
        <v>3</v>
      </c>
      <c r="K3928">
        <v>116250.00000000012</v>
      </c>
      <c r="L3928" t="s">
        <v>507</v>
      </c>
      <c r="M3928" t="s">
        <v>505</v>
      </c>
      <c r="N3928">
        <v>3</v>
      </c>
    </row>
    <row r="3929" spans="1:14" ht="15" customHeight="1" x14ac:dyDescent="0.3">
      <c r="A3929" s="114">
        <v>3926</v>
      </c>
      <c r="B3929" t="s">
        <v>430</v>
      </c>
      <c r="C3929" t="s">
        <v>138</v>
      </c>
      <c r="D3929" t="s">
        <v>100</v>
      </c>
      <c r="E3929" t="s">
        <v>3402</v>
      </c>
      <c r="F3929" s="109">
        <v>45999</v>
      </c>
      <c r="G3929" t="s">
        <v>415</v>
      </c>
      <c r="H3929">
        <v>4</v>
      </c>
      <c r="K3929">
        <v>232500.00000000023</v>
      </c>
      <c r="L3929" t="s">
        <v>554</v>
      </c>
      <c r="M3929" t="s">
        <v>517</v>
      </c>
      <c r="N3929">
        <v>0</v>
      </c>
    </row>
    <row r="3930" spans="1:14" ht="15" customHeight="1" x14ac:dyDescent="0.3">
      <c r="A3930" s="114">
        <v>3927</v>
      </c>
      <c r="B3930" t="s">
        <v>490</v>
      </c>
      <c r="C3930" t="s">
        <v>138</v>
      </c>
      <c r="D3930" t="s">
        <v>100</v>
      </c>
      <c r="E3930" t="s">
        <v>3403</v>
      </c>
      <c r="F3930" s="109">
        <v>45999</v>
      </c>
      <c r="G3930" t="s">
        <v>415</v>
      </c>
      <c r="H3930">
        <v>6</v>
      </c>
      <c r="K3930">
        <v>371249.99999999895</v>
      </c>
      <c r="L3930" t="s">
        <v>516</v>
      </c>
      <c r="M3930" t="s">
        <v>517</v>
      </c>
      <c r="N3930">
        <v>0</v>
      </c>
    </row>
    <row r="3931" spans="1:14" ht="15" customHeight="1" x14ac:dyDescent="0.3">
      <c r="A3931" s="114">
        <v>3928</v>
      </c>
      <c r="B3931" t="s">
        <v>490</v>
      </c>
      <c r="C3931" t="s">
        <v>127</v>
      </c>
      <c r="D3931" t="s">
        <v>102</v>
      </c>
      <c r="E3931" t="s">
        <v>3404</v>
      </c>
      <c r="F3931" s="109">
        <v>45999</v>
      </c>
      <c r="G3931" t="s">
        <v>415</v>
      </c>
      <c r="H3931">
        <v>9</v>
      </c>
      <c r="K3931">
        <v>371249.99999999895</v>
      </c>
      <c r="L3931" t="s">
        <v>516</v>
      </c>
      <c r="M3931" t="s">
        <v>1677</v>
      </c>
      <c r="N3931">
        <v>1</v>
      </c>
    </row>
    <row r="3932" spans="1:14" ht="15" customHeight="1" x14ac:dyDescent="0.3">
      <c r="A3932" s="114">
        <v>3929</v>
      </c>
      <c r="B3932" t="s">
        <v>474</v>
      </c>
      <c r="C3932" t="s">
        <v>3390</v>
      </c>
      <c r="D3932" t="s">
        <v>69</v>
      </c>
      <c r="E3932" t="s">
        <v>3391</v>
      </c>
      <c r="F3932" s="109">
        <v>45999</v>
      </c>
      <c r="G3932" t="s">
        <v>425</v>
      </c>
      <c r="H3932">
        <v>2.8</v>
      </c>
      <c r="K3932">
        <v>25725000.000000048</v>
      </c>
      <c r="L3932" t="s">
        <v>680</v>
      </c>
      <c r="M3932" t="s">
        <v>505</v>
      </c>
      <c r="N3932">
        <v>3</v>
      </c>
    </row>
    <row r="3933" spans="1:14" ht="15" customHeight="1" x14ac:dyDescent="0.3">
      <c r="A3933" s="114">
        <v>3930</v>
      </c>
      <c r="B3933" t="s">
        <v>497</v>
      </c>
      <c r="C3933" t="s">
        <v>32</v>
      </c>
      <c r="D3933" t="s">
        <v>26</v>
      </c>
      <c r="E3933" t="s">
        <v>3405</v>
      </c>
      <c r="F3933" s="109">
        <v>46000</v>
      </c>
      <c r="G3933" t="s">
        <v>2645</v>
      </c>
      <c r="H3933">
        <v>1</v>
      </c>
      <c r="K3933">
        <v>2242500.0000000061</v>
      </c>
      <c r="L3933" t="s">
        <v>509</v>
      </c>
      <c r="M3933" t="s">
        <v>2620</v>
      </c>
      <c r="N3933">
        <v>1</v>
      </c>
    </row>
    <row r="3934" spans="1:14" ht="15" customHeight="1" x14ac:dyDescent="0.3">
      <c r="A3934" s="114">
        <v>3931</v>
      </c>
      <c r="B3934" t="s">
        <v>497</v>
      </c>
      <c r="C3934" t="s">
        <v>138</v>
      </c>
      <c r="D3934" t="s">
        <v>100</v>
      </c>
      <c r="E3934" t="s">
        <v>3406</v>
      </c>
      <c r="F3934" s="109">
        <v>46000</v>
      </c>
      <c r="G3934" t="s">
        <v>415</v>
      </c>
      <c r="H3934">
        <v>6</v>
      </c>
      <c r="K3934">
        <v>388125.00000000105</v>
      </c>
      <c r="L3934" t="s">
        <v>516</v>
      </c>
      <c r="M3934" t="s">
        <v>517</v>
      </c>
      <c r="N3934">
        <v>0</v>
      </c>
    </row>
    <row r="3935" spans="1:14" ht="15" customHeight="1" x14ac:dyDescent="0.3">
      <c r="A3935" s="114">
        <v>3932</v>
      </c>
      <c r="B3935" t="s">
        <v>459</v>
      </c>
      <c r="C3935" t="s">
        <v>32</v>
      </c>
      <c r="D3935" t="s">
        <v>26</v>
      </c>
      <c r="E3935" t="s">
        <v>3407</v>
      </c>
      <c r="F3935" s="109">
        <v>45999</v>
      </c>
      <c r="G3935" t="s">
        <v>2645</v>
      </c>
      <c r="H3935">
        <v>0.7</v>
      </c>
      <c r="K3935">
        <v>1547000.0000000056</v>
      </c>
      <c r="L3935" t="s">
        <v>509</v>
      </c>
      <c r="M3935" t="s">
        <v>505</v>
      </c>
      <c r="N3935">
        <v>3</v>
      </c>
    </row>
    <row r="3936" spans="1:14" ht="15" customHeight="1" x14ac:dyDescent="0.3">
      <c r="A3936" s="114">
        <v>3933</v>
      </c>
      <c r="B3936" t="s">
        <v>459</v>
      </c>
      <c r="C3936" t="s">
        <v>138</v>
      </c>
      <c r="D3936" t="s">
        <v>100</v>
      </c>
      <c r="E3936" t="s">
        <v>3408</v>
      </c>
      <c r="F3936" s="109">
        <v>45999</v>
      </c>
      <c r="G3936" t="s">
        <v>415</v>
      </c>
      <c r="H3936">
        <v>3</v>
      </c>
      <c r="K3936">
        <v>191250.00000000073</v>
      </c>
      <c r="L3936" t="s">
        <v>543</v>
      </c>
      <c r="M3936" t="s">
        <v>517</v>
      </c>
      <c r="N3936">
        <v>0</v>
      </c>
    </row>
    <row r="3937" spans="1:14" ht="15" customHeight="1" x14ac:dyDescent="0.3">
      <c r="A3937" s="114">
        <v>3934</v>
      </c>
      <c r="B3937" t="s">
        <v>459</v>
      </c>
      <c r="C3937" t="s">
        <v>502</v>
      </c>
      <c r="D3937" t="s">
        <v>100</v>
      </c>
      <c r="E3937" t="s">
        <v>3409</v>
      </c>
      <c r="F3937" s="109">
        <v>45999</v>
      </c>
      <c r="G3937" t="s">
        <v>426</v>
      </c>
      <c r="H3937">
        <v>2</v>
      </c>
      <c r="K3937">
        <v>85000.00000000032</v>
      </c>
      <c r="L3937" t="s">
        <v>543</v>
      </c>
      <c r="M3937" t="s">
        <v>517</v>
      </c>
      <c r="N3937">
        <v>0</v>
      </c>
    </row>
    <row r="3938" spans="1:14" ht="15" customHeight="1" x14ac:dyDescent="0.3">
      <c r="A3938" s="114">
        <v>3935</v>
      </c>
      <c r="B3938" t="s">
        <v>535</v>
      </c>
      <c r="C3938" t="s">
        <v>127</v>
      </c>
      <c r="D3938" t="s">
        <v>102</v>
      </c>
      <c r="E3938" t="s">
        <v>3410</v>
      </c>
      <c r="F3938" s="109">
        <v>46000</v>
      </c>
      <c r="G3938" t="s">
        <v>415</v>
      </c>
      <c r="H3938">
        <v>7</v>
      </c>
      <c r="K3938">
        <v>284374.99999999942</v>
      </c>
      <c r="L3938" t="s">
        <v>526</v>
      </c>
      <c r="M3938" t="s">
        <v>1677</v>
      </c>
      <c r="N3938">
        <v>1</v>
      </c>
    </row>
    <row r="3939" spans="1:14" ht="15" customHeight="1" x14ac:dyDescent="0.3">
      <c r="A3939" s="114">
        <v>3936</v>
      </c>
      <c r="B3939" t="s">
        <v>535</v>
      </c>
      <c r="C3939" t="s">
        <v>138</v>
      </c>
      <c r="D3939" t="s">
        <v>100</v>
      </c>
      <c r="E3939" t="s">
        <v>3411</v>
      </c>
      <c r="F3939" s="109">
        <v>46000</v>
      </c>
      <c r="G3939" t="s">
        <v>415</v>
      </c>
      <c r="H3939">
        <v>6</v>
      </c>
      <c r="K3939">
        <v>365624.9999999993</v>
      </c>
      <c r="L3939" t="s">
        <v>516</v>
      </c>
      <c r="M3939" t="s">
        <v>517</v>
      </c>
      <c r="N3939">
        <v>0</v>
      </c>
    </row>
    <row r="3940" spans="1:14" ht="15" customHeight="1" x14ac:dyDescent="0.3">
      <c r="A3940" s="114">
        <v>3937</v>
      </c>
      <c r="B3940" t="s">
        <v>535</v>
      </c>
      <c r="C3940" t="s">
        <v>85</v>
      </c>
      <c r="D3940" t="s">
        <v>79</v>
      </c>
      <c r="E3940" t="s">
        <v>3412</v>
      </c>
      <c r="F3940" s="109">
        <v>46000</v>
      </c>
      <c r="G3940" t="s">
        <v>443</v>
      </c>
      <c r="H3940">
        <v>3</v>
      </c>
      <c r="K3940">
        <v>14218.749999999973</v>
      </c>
      <c r="L3940" t="s">
        <v>516</v>
      </c>
      <c r="M3940" t="s">
        <v>517</v>
      </c>
      <c r="N3940">
        <v>0</v>
      </c>
    </row>
    <row r="3941" spans="1:14" ht="15" customHeight="1" x14ac:dyDescent="0.3">
      <c r="A3941" s="114">
        <v>3938</v>
      </c>
      <c r="B3941" t="s">
        <v>535</v>
      </c>
      <c r="C3941" t="s">
        <v>85</v>
      </c>
      <c r="D3941" t="s">
        <v>79</v>
      </c>
      <c r="E3941" t="s">
        <v>3412</v>
      </c>
      <c r="F3941" s="109">
        <v>46000</v>
      </c>
      <c r="G3941" t="s">
        <v>443</v>
      </c>
      <c r="H3941">
        <v>4</v>
      </c>
      <c r="K3941">
        <v>18958.333333333296</v>
      </c>
      <c r="L3941" t="s">
        <v>516</v>
      </c>
      <c r="M3941" t="s">
        <v>517</v>
      </c>
      <c r="N3941">
        <v>0</v>
      </c>
    </row>
    <row r="3942" spans="1:14" ht="15" customHeight="1" x14ac:dyDescent="0.3">
      <c r="A3942" s="114">
        <v>3939</v>
      </c>
      <c r="B3942" t="s">
        <v>499</v>
      </c>
      <c r="C3942" t="s">
        <v>32</v>
      </c>
      <c r="D3942" t="s">
        <v>26</v>
      </c>
      <c r="E3942" t="s">
        <v>3413</v>
      </c>
      <c r="F3942" s="109">
        <v>46000</v>
      </c>
      <c r="G3942" t="s">
        <v>1440</v>
      </c>
      <c r="H3942">
        <v>1.5</v>
      </c>
      <c r="K3942">
        <v>224999.99999999977</v>
      </c>
      <c r="L3942" t="s">
        <v>545</v>
      </c>
      <c r="M3942" t="s">
        <v>580</v>
      </c>
      <c r="N3942">
        <v>1</v>
      </c>
    </row>
    <row r="3943" spans="1:14" ht="15" customHeight="1" x14ac:dyDescent="0.3">
      <c r="A3943" s="114">
        <v>3940</v>
      </c>
      <c r="B3943" t="s">
        <v>499</v>
      </c>
      <c r="C3943" t="s">
        <v>138</v>
      </c>
      <c r="D3943" t="s">
        <v>100</v>
      </c>
      <c r="E3943" t="s">
        <v>3414</v>
      </c>
      <c r="F3943" s="109">
        <v>46000</v>
      </c>
      <c r="G3943" t="s">
        <v>415</v>
      </c>
      <c r="H3943">
        <v>4</v>
      </c>
      <c r="K3943">
        <v>239999.99999999977</v>
      </c>
      <c r="L3943" t="s">
        <v>516</v>
      </c>
      <c r="M3943" t="s">
        <v>517</v>
      </c>
      <c r="N3943">
        <v>0</v>
      </c>
    </row>
    <row r="3944" spans="1:14" ht="15" customHeight="1" x14ac:dyDescent="0.3">
      <c r="A3944" s="114">
        <v>3941</v>
      </c>
      <c r="B3944" t="s">
        <v>499</v>
      </c>
      <c r="C3944" t="s">
        <v>138</v>
      </c>
      <c r="D3944" t="s">
        <v>100</v>
      </c>
      <c r="E3944" t="s">
        <v>3414</v>
      </c>
      <c r="F3944" s="109">
        <v>46000</v>
      </c>
      <c r="G3944" t="s">
        <v>415</v>
      </c>
      <c r="H3944">
        <v>2</v>
      </c>
      <c r="K3944">
        <v>119999.99999999988</v>
      </c>
      <c r="L3944" t="s">
        <v>507</v>
      </c>
      <c r="M3944" t="s">
        <v>505</v>
      </c>
      <c r="N3944">
        <v>1</v>
      </c>
    </row>
    <row r="3945" spans="1:14" ht="15" customHeight="1" x14ac:dyDescent="0.3">
      <c r="A3945" s="114">
        <v>3942</v>
      </c>
      <c r="B3945" t="s">
        <v>459</v>
      </c>
      <c r="C3945" t="s">
        <v>32</v>
      </c>
      <c r="D3945" t="s">
        <v>26</v>
      </c>
      <c r="E3945" t="s">
        <v>3415</v>
      </c>
      <c r="F3945" s="109">
        <v>46000</v>
      </c>
      <c r="G3945" t="s">
        <v>2645</v>
      </c>
      <c r="H3945">
        <v>0.8</v>
      </c>
      <c r="K3945">
        <v>1768000.0000000065</v>
      </c>
      <c r="L3945" t="s">
        <v>509</v>
      </c>
      <c r="M3945" t="s">
        <v>505</v>
      </c>
      <c r="N3945">
        <v>3</v>
      </c>
    </row>
    <row r="3946" spans="1:14" ht="15" customHeight="1" x14ac:dyDescent="0.3">
      <c r="A3946" s="114">
        <v>3943</v>
      </c>
      <c r="B3946" t="s">
        <v>459</v>
      </c>
      <c r="C3946" t="s">
        <v>138</v>
      </c>
      <c r="D3946" t="s">
        <v>100</v>
      </c>
      <c r="E3946" t="s">
        <v>3416</v>
      </c>
      <c r="F3946" s="109">
        <v>46000</v>
      </c>
      <c r="G3946" t="s">
        <v>415</v>
      </c>
      <c r="H3946">
        <v>6</v>
      </c>
      <c r="K3946">
        <v>382500.00000000146</v>
      </c>
      <c r="L3946" t="s">
        <v>543</v>
      </c>
      <c r="M3946" t="s">
        <v>517</v>
      </c>
      <c r="N3946">
        <v>0</v>
      </c>
    </row>
    <row r="3947" spans="1:14" ht="15" customHeight="1" x14ac:dyDescent="0.3">
      <c r="A3947" s="114">
        <v>3944</v>
      </c>
      <c r="B3947" t="s">
        <v>482</v>
      </c>
      <c r="C3947" t="s">
        <v>3301</v>
      </c>
      <c r="D3947" t="s">
        <v>3303</v>
      </c>
      <c r="E3947" t="s">
        <v>3304</v>
      </c>
      <c r="F3947" s="109">
        <v>46000</v>
      </c>
      <c r="G3947" t="s">
        <v>3320</v>
      </c>
      <c r="H3947">
        <v>90</v>
      </c>
      <c r="K3947">
        <v>3768749.9999999856</v>
      </c>
      <c r="L3947" t="s">
        <v>530</v>
      </c>
      <c r="M3947" t="s">
        <v>593</v>
      </c>
      <c r="N3947">
        <v>1</v>
      </c>
    </row>
    <row r="3948" spans="1:14" ht="15" customHeight="1" x14ac:dyDescent="0.3">
      <c r="A3948" s="114">
        <v>3945</v>
      </c>
      <c r="B3948" t="s">
        <v>482</v>
      </c>
      <c r="C3948" t="s">
        <v>146</v>
      </c>
      <c r="D3948" t="s">
        <v>100</v>
      </c>
      <c r="E3948" t="s">
        <v>3417</v>
      </c>
      <c r="F3948" s="109">
        <v>46000</v>
      </c>
      <c r="G3948" t="s">
        <v>451</v>
      </c>
      <c r="H3948">
        <v>1</v>
      </c>
      <c r="K3948">
        <v>167499.99999999936</v>
      </c>
      <c r="L3948" t="s">
        <v>576</v>
      </c>
      <c r="M3948" t="s">
        <v>665</v>
      </c>
      <c r="N3948">
        <v>0</v>
      </c>
    </row>
    <row r="3949" spans="1:14" ht="15" customHeight="1" x14ac:dyDescent="0.3">
      <c r="A3949" s="114">
        <v>3946</v>
      </c>
      <c r="B3949" t="s">
        <v>444</v>
      </c>
      <c r="C3949" t="s">
        <v>127</v>
      </c>
      <c r="D3949" t="s">
        <v>102</v>
      </c>
      <c r="E3949" t="s">
        <v>3418</v>
      </c>
      <c r="F3949" s="109">
        <v>46000</v>
      </c>
      <c r="G3949" t="s">
        <v>415</v>
      </c>
      <c r="H3949">
        <v>10</v>
      </c>
      <c r="K3949">
        <v>431250.00000000122</v>
      </c>
      <c r="L3949" t="s">
        <v>526</v>
      </c>
      <c r="M3949" t="s">
        <v>1677</v>
      </c>
      <c r="N3949">
        <v>1</v>
      </c>
    </row>
    <row r="3950" spans="1:14" ht="15" customHeight="1" x14ac:dyDescent="0.3">
      <c r="A3950" s="114">
        <v>3947</v>
      </c>
      <c r="B3950" t="s">
        <v>444</v>
      </c>
      <c r="C3950" t="s">
        <v>3004</v>
      </c>
      <c r="D3950" t="s">
        <v>3009</v>
      </c>
      <c r="E3950" t="s">
        <v>3010</v>
      </c>
      <c r="F3950" s="109">
        <v>46000</v>
      </c>
      <c r="G3950" t="s">
        <v>3012</v>
      </c>
      <c r="H3950">
        <v>1</v>
      </c>
      <c r="K3950">
        <v>1207500.0000000033</v>
      </c>
      <c r="L3950" t="s">
        <v>513</v>
      </c>
      <c r="M3950" t="s">
        <v>514</v>
      </c>
      <c r="N3950">
        <v>4</v>
      </c>
    </row>
    <row r="3951" spans="1:14" ht="15" customHeight="1" x14ac:dyDescent="0.3">
      <c r="A3951" s="114">
        <v>3948</v>
      </c>
      <c r="B3951" t="s">
        <v>413</v>
      </c>
      <c r="C3951" t="s">
        <v>138</v>
      </c>
      <c r="D3951" t="s">
        <v>100</v>
      </c>
      <c r="E3951" t="s">
        <v>3419</v>
      </c>
      <c r="F3951" s="109">
        <v>46000</v>
      </c>
      <c r="G3951" t="s">
        <v>415</v>
      </c>
      <c r="H3951">
        <v>6</v>
      </c>
      <c r="K3951">
        <v>371249.99999999895</v>
      </c>
      <c r="L3951" t="s">
        <v>554</v>
      </c>
      <c r="M3951" t="s">
        <v>517</v>
      </c>
      <c r="N3951">
        <v>0</v>
      </c>
    </row>
    <row r="3952" spans="1:14" ht="15" customHeight="1" x14ac:dyDescent="0.3">
      <c r="A3952" s="114">
        <v>3949</v>
      </c>
      <c r="B3952" t="s">
        <v>413</v>
      </c>
      <c r="C3952" t="s">
        <v>32</v>
      </c>
      <c r="D3952" t="s">
        <v>26</v>
      </c>
      <c r="E3952" t="s">
        <v>3420</v>
      </c>
      <c r="F3952" s="109">
        <v>46000</v>
      </c>
      <c r="G3952" t="s">
        <v>2645</v>
      </c>
      <c r="H3952">
        <v>1</v>
      </c>
      <c r="K3952">
        <v>2144999.9999999939</v>
      </c>
      <c r="L3952" t="s">
        <v>509</v>
      </c>
      <c r="M3952" t="s">
        <v>698</v>
      </c>
      <c r="N3952">
        <v>1</v>
      </c>
    </row>
    <row r="3953" spans="1:14" ht="15" customHeight="1" x14ac:dyDescent="0.3">
      <c r="A3953" s="114">
        <v>3950</v>
      </c>
      <c r="B3953" t="s">
        <v>471</v>
      </c>
      <c r="C3953" t="s">
        <v>138</v>
      </c>
      <c r="D3953" t="s">
        <v>100</v>
      </c>
      <c r="E3953" t="s">
        <v>3421</v>
      </c>
      <c r="F3953" s="109">
        <v>46000</v>
      </c>
      <c r="G3953" t="s">
        <v>415</v>
      </c>
      <c r="H3953">
        <v>6</v>
      </c>
      <c r="K3953">
        <v>388125.00000000105</v>
      </c>
      <c r="L3953" t="s">
        <v>516</v>
      </c>
      <c r="M3953" t="s">
        <v>517</v>
      </c>
      <c r="N3953">
        <v>0</v>
      </c>
    </row>
    <row r="3954" spans="1:14" ht="15" customHeight="1" x14ac:dyDescent="0.3">
      <c r="A3954" s="114">
        <v>3951</v>
      </c>
      <c r="B3954" t="s">
        <v>471</v>
      </c>
      <c r="C3954" t="s">
        <v>587</v>
      </c>
      <c r="D3954" t="s">
        <v>100</v>
      </c>
      <c r="E3954" t="s">
        <v>3422</v>
      </c>
      <c r="F3954" s="109">
        <v>46000</v>
      </c>
      <c r="G3954" t="s">
        <v>415</v>
      </c>
      <c r="H3954">
        <v>2</v>
      </c>
      <c r="K3954">
        <v>86250.000000000233</v>
      </c>
      <c r="L3954" t="s">
        <v>516</v>
      </c>
      <c r="M3954" t="s">
        <v>517</v>
      </c>
      <c r="N3954">
        <v>0</v>
      </c>
    </row>
    <row r="3955" spans="1:14" ht="15" customHeight="1" x14ac:dyDescent="0.3">
      <c r="A3955" s="114">
        <v>3952</v>
      </c>
      <c r="B3955" t="s">
        <v>471</v>
      </c>
      <c r="C3955" t="s">
        <v>3390</v>
      </c>
      <c r="D3955" t="s">
        <v>69</v>
      </c>
      <c r="E3955" t="s">
        <v>3391</v>
      </c>
      <c r="F3955" s="109">
        <v>46000</v>
      </c>
      <c r="G3955" t="s">
        <v>425</v>
      </c>
      <c r="H3955">
        <v>3</v>
      </c>
      <c r="K3955">
        <v>27168750.000000075</v>
      </c>
      <c r="L3955" t="s">
        <v>680</v>
      </c>
      <c r="M3955" t="s">
        <v>698</v>
      </c>
      <c r="N3955">
        <v>3</v>
      </c>
    </row>
    <row r="3956" spans="1:14" ht="15" customHeight="1" x14ac:dyDescent="0.3">
      <c r="A3956" s="114">
        <v>3953</v>
      </c>
      <c r="B3956" t="s">
        <v>490</v>
      </c>
      <c r="C3956" t="s">
        <v>138</v>
      </c>
      <c r="D3956" t="s">
        <v>100</v>
      </c>
      <c r="E3956" t="s">
        <v>3423</v>
      </c>
      <c r="F3956" s="109">
        <v>46000</v>
      </c>
      <c r="G3956" t="s">
        <v>415</v>
      </c>
      <c r="H3956">
        <v>4</v>
      </c>
      <c r="K3956">
        <v>247499.99999999927</v>
      </c>
      <c r="L3956" t="s">
        <v>516</v>
      </c>
      <c r="M3956" t="s">
        <v>517</v>
      </c>
      <c r="N3956">
        <v>0</v>
      </c>
    </row>
    <row r="3957" spans="1:14" ht="15" customHeight="1" x14ac:dyDescent="0.3">
      <c r="A3957" s="114">
        <v>3954</v>
      </c>
      <c r="B3957" t="s">
        <v>490</v>
      </c>
      <c r="C3957" t="s">
        <v>127</v>
      </c>
      <c r="D3957" t="s">
        <v>102</v>
      </c>
      <c r="E3957" t="s">
        <v>3424</v>
      </c>
      <c r="F3957" s="109">
        <v>46000</v>
      </c>
      <c r="G3957" t="s">
        <v>415</v>
      </c>
      <c r="H3957">
        <v>7</v>
      </c>
      <c r="K3957">
        <v>288749.99999999919</v>
      </c>
      <c r="L3957" t="s">
        <v>526</v>
      </c>
      <c r="M3957" t="s">
        <v>1677</v>
      </c>
      <c r="N3957">
        <v>1</v>
      </c>
    </row>
    <row r="3958" spans="1:14" ht="15" customHeight="1" x14ac:dyDescent="0.3">
      <c r="A3958" s="114">
        <v>3955</v>
      </c>
      <c r="B3958" t="s">
        <v>490</v>
      </c>
      <c r="C3958" t="s">
        <v>128</v>
      </c>
      <c r="D3958" t="s">
        <v>102</v>
      </c>
      <c r="E3958" t="s">
        <v>3425</v>
      </c>
      <c r="F3958" s="109">
        <v>46000</v>
      </c>
      <c r="G3958" t="s">
        <v>415</v>
      </c>
      <c r="H3958">
        <v>2</v>
      </c>
      <c r="K3958">
        <v>82499.999999999767</v>
      </c>
      <c r="L3958" t="s">
        <v>526</v>
      </c>
      <c r="M3958" t="s">
        <v>1677</v>
      </c>
      <c r="N3958">
        <v>0</v>
      </c>
    </row>
    <row r="3959" spans="1:14" ht="15" customHeight="1" x14ac:dyDescent="0.3">
      <c r="A3959" s="114">
        <v>3956</v>
      </c>
      <c r="B3959" t="s">
        <v>474</v>
      </c>
      <c r="C3959" t="s">
        <v>3004</v>
      </c>
      <c r="D3959" t="s">
        <v>3009</v>
      </c>
      <c r="E3959" t="s">
        <v>3010</v>
      </c>
      <c r="F3959" s="109">
        <v>46001</v>
      </c>
      <c r="G3959" t="s">
        <v>3012</v>
      </c>
      <c r="H3959">
        <v>0.5</v>
      </c>
      <c r="K3959">
        <v>612500.00000000116</v>
      </c>
      <c r="L3959" t="s">
        <v>513</v>
      </c>
      <c r="M3959" t="s">
        <v>514</v>
      </c>
      <c r="N3959">
        <v>3</v>
      </c>
    </row>
    <row r="3960" spans="1:14" ht="15" customHeight="1" x14ac:dyDescent="0.3">
      <c r="A3960" s="114">
        <v>3957</v>
      </c>
      <c r="B3960" t="s">
        <v>535</v>
      </c>
      <c r="C3960" t="s">
        <v>128</v>
      </c>
      <c r="D3960" t="s">
        <v>102</v>
      </c>
      <c r="E3960" t="s">
        <v>3426</v>
      </c>
      <c r="F3960" s="109">
        <v>46001</v>
      </c>
      <c r="G3960" t="s">
        <v>415</v>
      </c>
      <c r="H3960">
        <v>2</v>
      </c>
      <c r="K3960">
        <v>81249.99999999984</v>
      </c>
      <c r="L3960" t="s">
        <v>526</v>
      </c>
      <c r="M3960" t="s">
        <v>1677</v>
      </c>
      <c r="N3960">
        <v>1</v>
      </c>
    </row>
    <row r="3961" spans="1:14" ht="15" customHeight="1" x14ac:dyDescent="0.3">
      <c r="A3961" s="114">
        <v>3958</v>
      </c>
      <c r="B3961" t="s">
        <v>535</v>
      </c>
      <c r="C3961" t="s">
        <v>125</v>
      </c>
      <c r="D3961" t="s">
        <v>102</v>
      </c>
      <c r="E3961" t="s">
        <v>3427</v>
      </c>
      <c r="F3961" s="109">
        <v>46001</v>
      </c>
      <c r="G3961" t="s">
        <v>415</v>
      </c>
      <c r="H3961">
        <v>8</v>
      </c>
      <c r="K3961">
        <v>143361.11111111083</v>
      </c>
      <c r="L3961" t="s">
        <v>526</v>
      </c>
      <c r="M3961" t="s">
        <v>1677</v>
      </c>
      <c r="N3961">
        <v>1</v>
      </c>
    </row>
    <row r="3962" spans="1:14" ht="15" customHeight="1" x14ac:dyDescent="0.3">
      <c r="A3962" s="114">
        <v>3959</v>
      </c>
      <c r="B3962" t="s">
        <v>535</v>
      </c>
      <c r="C3962" t="s">
        <v>138</v>
      </c>
      <c r="D3962" t="s">
        <v>100</v>
      </c>
      <c r="E3962" t="s">
        <v>3428</v>
      </c>
      <c r="F3962" s="109">
        <v>46001</v>
      </c>
      <c r="G3962" t="s">
        <v>415</v>
      </c>
      <c r="H3962">
        <v>6</v>
      </c>
      <c r="K3962">
        <v>365624.9999999993</v>
      </c>
      <c r="L3962" t="s">
        <v>516</v>
      </c>
      <c r="M3962" t="s">
        <v>517</v>
      </c>
      <c r="N3962">
        <v>0</v>
      </c>
    </row>
    <row r="3963" spans="1:14" ht="15" customHeight="1" x14ac:dyDescent="0.3">
      <c r="A3963" s="114">
        <v>3960</v>
      </c>
      <c r="B3963" t="s">
        <v>499</v>
      </c>
      <c r="C3963" t="s">
        <v>502</v>
      </c>
      <c r="D3963" t="s">
        <v>100</v>
      </c>
      <c r="E3963" t="s">
        <v>3429</v>
      </c>
      <c r="F3963" s="109">
        <v>46001</v>
      </c>
      <c r="G3963" t="s">
        <v>426</v>
      </c>
      <c r="H3963">
        <v>3</v>
      </c>
      <c r="K3963">
        <v>119999.99999999988</v>
      </c>
      <c r="L3963" t="s">
        <v>507</v>
      </c>
      <c r="M3963" t="s">
        <v>505</v>
      </c>
      <c r="N3963">
        <v>1</v>
      </c>
    </row>
    <row r="3964" spans="1:14" ht="15" customHeight="1" x14ac:dyDescent="0.3">
      <c r="A3964" s="114">
        <v>3961</v>
      </c>
      <c r="B3964" t="s">
        <v>499</v>
      </c>
      <c r="C3964" t="s">
        <v>84</v>
      </c>
      <c r="D3964" t="s">
        <v>79</v>
      </c>
      <c r="E3964" t="s">
        <v>3430</v>
      </c>
      <c r="F3964" s="109">
        <v>46001</v>
      </c>
      <c r="G3964" t="s">
        <v>443</v>
      </c>
      <c r="H3964">
        <v>13</v>
      </c>
      <c r="K3964">
        <v>60666.666666666606</v>
      </c>
      <c r="L3964" t="s">
        <v>516</v>
      </c>
      <c r="M3964" t="s">
        <v>517</v>
      </c>
      <c r="N3964">
        <v>0</v>
      </c>
    </row>
    <row r="3965" spans="1:14" ht="15" customHeight="1" x14ac:dyDescent="0.3">
      <c r="A3965" s="114">
        <v>3962</v>
      </c>
      <c r="B3965" t="s">
        <v>499</v>
      </c>
      <c r="C3965" t="s">
        <v>84</v>
      </c>
      <c r="D3965" t="s">
        <v>79</v>
      </c>
      <c r="E3965" t="s">
        <v>3430</v>
      </c>
      <c r="F3965" s="109">
        <v>46001</v>
      </c>
      <c r="G3965" t="s">
        <v>450</v>
      </c>
      <c r="H3965">
        <v>13</v>
      </c>
      <c r="K3965">
        <v>25999.999999999975</v>
      </c>
      <c r="L3965" t="s">
        <v>516</v>
      </c>
      <c r="M3965" t="s">
        <v>517</v>
      </c>
      <c r="N3965">
        <v>0</v>
      </c>
    </row>
    <row r="3966" spans="1:14" ht="15" customHeight="1" x14ac:dyDescent="0.3">
      <c r="A3966" s="114">
        <v>3963</v>
      </c>
      <c r="B3966" t="s">
        <v>499</v>
      </c>
      <c r="C3966" t="s">
        <v>138</v>
      </c>
      <c r="D3966" t="s">
        <v>100</v>
      </c>
      <c r="E3966" t="s">
        <v>3431</v>
      </c>
      <c r="F3966" s="109">
        <v>46001</v>
      </c>
      <c r="G3966" t="s">
        <v>415</v>
      </c>
      <c r="H3966">
        <v>6</v>
      </c>
      <c r="K3966">
        <v>359999.99999999965</v>
      </c>
      <c r="L3966" t="s">
        <v>516</v>
      </c>
      <c r="M3966" t="s">
        <v>517</v>
      </c>
      <c r="N3966">
        <v>0</v>
      </c>
    </row>
    <row r="3967" spans="1:14" ht="15" customHeight="1" x14ac:dyDescent="0.3">
      <c r="A3967" s="114">
        <v>3964</v>
      </c>
      <c r="B3967" t="s">
        <v>482</v>
      </c>
      <c r="C3967">
        <v>496025</v>
      </c>
      <c r="D3967" t="s">
        <v>26</v>
      </c>
      <c r="E3967" t="s">
        <v>3432</v>
      </c>
      <c r="F3967" s="109">
        <v>46001</v>
      </c>
      <c r="G3967" t="s">
        <v>1440</v>
      </c>
      <c r="H3967">
        <v>0.3</v>
      </c>
      <c r="K3967">
        <v>301499.99999999884</v>
      </c>
      <c r="L3967" t="s">
        <v>509</v>
      </c>
      <c r="M3967" t="s">
        <v>1334</v>
      </c>
      <c r="N3967">
        <v>1</v>
      </c>
    </row>
    <row r="3968" spans="1:14" ht="15" customHeight="1" x14ac:dyDescent="0.3">
      <c r="A3968" s="114">
        <v>3965</v>
      </c>
      <c r="B3968" t="s">
        <v>482</v>
      </c>
      <c r="C3968" t="s">
        <v>138</v>
      </c>
      <c r="D3968" t="s">
        <v>100</v>
      </c>
      <c r="E3968" t="s">
        <v>3433</v>
      </c>
      <c r="F3968" s="109">
        <v>46001</v>
      </c>
      <c r="G3968" t="s">
        <v>415</v>
      </c>
      <c r="H3968">
        <v>0.3</v>
      </c>
      <c r="K3968">
        <v>18843.749999999927</v>
      </c>
      <c r="L3968" t="s">
        <v>513</v>
      </c>
      <c r="M3968" t="s">
        <v>580</v>
      </c>
      <c r="N3968">
        <v>10</v>
      </c>
    </row>
    <row r="3969" spans="1:14" ht="15" customHeight="1" x14ac:dyDescent="0.3">
      <c r="A3969" s="114">
        <v>3966</v>
      </c>
      <c r="B3969" t="s">
        <v>444</v>
      </c>
      <c r="C3969" t="s">
        <v>85</v>
      </c>
      <c r="D3969" t="s">
        <v>79</v>
      </c>
      <c r="E3969" t="s">
        <v>3434</v>
      </c>
      <c r="F3969" s="109">
        <v>46001</v>
      </c>
      <c r="G3969" t="s">
        <v>443</v>
      </c>
      <c r="H3969">
        <v>5</v>
      </c>
      <c r="K3969">
        <v>25156.250000000069</v>
      </c>
      <c r="L3969" t="s">
        <v>543</v>
      </c>
      <c r="M3969" t="s">
        <v>517</v>
      </c>
      <c r="N3969">
        <v>0</v>
      </c>
    </row>
    <row r="3970" spans="1:14" ht="15" customHeight="1" x14ac:dyDescent="0.3">
      <c r="A3970" s="114">
        <v>3967</v>
      </c>
      <c r="B3970" t="s">
        <v>444</v>
      </c>
      <c r="C3970" t="s">
        <v>3134</v>
      </c>
      <c r="D3970" t="s">
        <v>3136</v>
      </c>
      <c r="E3970" t="s">
        <v>3137</v>
      </c>
      <c r="F3970" s="109">
        <v>46001</v>
      </c>
      <c r="G3970" t="s">
        <v>3135</v>
      </c>
      <c r="H3970">
        <v>9</v>
      </c>
      <c r="K3970">
        <v>77625.000000000218</v>
      </c>
      <c r="L3970" t="s">
        <v>713</v>
      </c>
      <c r="M3970" t="s">
        <v>917</v>
      </c>
      <c r="N3970">
        <v>0</v>
      </c>
    </row>
    <row r="3971" spans="1:14" ht="15" customHeight="1" x14ac:dyDescent="0.3">
      <c r="A3971" s="114">
        <v>3968</v>
      </c>
      <c r="B3971" t="s">
        <v>444</v>
      </c>
      <c r="C3971" t="s">
        <v>3138</v>
      </c>
      <c r="D3971" t="s">
        <v>3136</v>
      </c>
      <c r="E3971" t="s">
        <v>3140</v>
      </c>
      <c r="F3971" s="109">
        <v>46001</v>
      </c>
      <c r="G3971" t="s">
        <v>3135</v>
      </c>
      <c r="H3971">
        <v>1</v>
      </c>
      <c r="K3971">
        <v>17250.000000000047</v>
      </c>
      <c r="L3971" t="s">
        <v>713</v>
      </c>
      <c r="M3971" t="s">
        <v>917</v>
      </c>
      <c r="N3971">
        <v>0</v>
      </c>
    </row>
    <row r="3972" spans="1:14" ht="15" customHeight="1" x14ac:dyDescent="0.3">
      <c r="A3972" s="114">
        <v>3969</v>
      </c>
      <c r="B3972" t="s">
        <v>413</v>
      </c>
      <c r="C3972" t="s">
        <v>25</v>
      </c>
      <c r="D3972" t="s">
        <v>26</v>
      </c>
      <c r="E3972" t="s">
        <v>3435</v>
      </c>
      <c r="F3972" s="109">
        <v>46001</v>
      </c>
      <c r="G3972" t="s">
        <v>2416</v>
      </c>
      <c r="H3972">
        <v>1</v>
      </c>
      <c r="K3972">
        <v>61874.999999999818</v>
      </c>
      <c r="L3972" t="s">
        <v>509</v>
      </c>
      <c r="M3972" t="s">
        <v>1677</v>
      </c>
      <c r="N3972">
        <v>2</v>
      </c>
    </row>
    <row r="3973" spans="1:14" ht="15" customHeight="1" x14ac:dyDescent="0.3">
      <c r="A3973" s="114">
        <v>3970</v>
      </c>
      <c r="B3973" t="s">
        <v>413</v>
      </c>
      <c r="C3973" t="s">
        <v>25</v>
      </c>
      <c r="D3973" t="s">
        <v>26</v>
      </c>
      <c r="E3973" t="s">
        <v>3435</v>
      </c>
      <c r="F3973" s="109">
        <v>46001</v>
      </c>
      <c r="G3973" t="s">
        <v>2433</v>
      </c>
      <c r="H3973">
        <v>1</v>
      </c>
      <c r="K3973">
        <v>61874.999999999818</v>
      </c>
      <c r="L3973" t="s">
        <v>509</v>
      </c>
      <c r="M3973" t="s">
        <v>1677</v>
      </c>
      <c r="N3973">
        <v>1</v>
      </c>
    </row>
    <row r="3974" spans="1:14" ht="15" customHeight="1" x14ac:dyDescent="0.3">
      <c r="A3974" s="114">
        <v>3971</v>
      </c>
      <c r="B3974" t="s">
        <v>413</v>
      </c>
      <c r="C3974" t="s">
        <v>138</v>
      </c>
      <c r="D3974" t="s">
        <v>100</v>
      </c>
      <c r="E3974" t="s">
        <v>3436</v>
      </c>
      <c r="F3974" s="109">
        <v>46001</v>
      </c>
      <c r="G3974" t="s">
        <v>415</v>
      </c>
      <c r="H3974">
        <v>1</v>
      </c>
      <c r="K3974">
        <v>61874.999999999818</v>
      </c>
      <c r="L3974" t="s">
        <v>554</v>
      </c>
      <c r="M3974" t="s">
        <v>517</v>
      </c>
      <c r="N3974">
        <v>0</v>
      </c>
    </row>
    <row r="3975" spans="1:14" ht="15" customHeight="1" x14ac:dyDescent="0.3">
      <c r="A3975" s="114">
        <v>3972</v>
      </c>
      <c r="B3975" t="s">
        <v>463</v>
      </c>
      <c r="C3975" t="s">
        <v>128</v>
      </c>
      <c r="D3975" t="s">
        <v>102</v>
      </c>
      <c r="E3975" t="s">
        <v>3437</v>
      </c>
      <c r="F3975" s="109">
        <v>46001</v>
      </c>
      <c r="G3975" t="s">
        <v>415</v>
      </c>
      <c r="H3975">
        <v>4</v>
      </c>
      <c r="K3975">
        <v>167499.99999999936</v>
      </c>
      <c r="L3975" t="s">
        <v>526</v>
      </c>
      <c r="M3975" t="s">
        <v>1677</v>
      </c>
      <c r="N3975">
        <v>1</v>
      </c>
    </row>
    <row r="3976" spans="1:14" ht="15" customHeight="1" x14ac:dyDescent="0.3">
      <c r="A3976" s="114">
        <v>3973</v>
      </c>
      <c r="B3976" t="s">
        <v>463</v>
      </c>
      <c r="C3976" t="s">
        <v>125</v>
      </c>
      <c r="D3976" t="s">
        <v>102</v>
      </c>
      <c r="E3976" t="s">
        <v>3438</v>
      </c>
      <c r="F3976" s="109">
        <v>46001</v>
      </c>
      <c r="G3976" t="s">
        <v>415</v>
      </c>
      <c r="H3976">
        <v>5</v>
      </c>
      <c r="K3976">
        <v>92357.638888888541</v>
      </c>
      <c r="L3976" t="s">
        <v>526</v>
      </c>
      <c r="M3976" t="s">
        <v>1677</v>
      </c>
      <c r="N3976">
        <v>1</v>
      </c>
    </row>
    <row r="3977" spans="1:14" ht="15" customHeight="1" x14ac:dyDescent="0.3">
      <c r="A3977" s="114">
        <v>3974</v>
      </c>
      <c r="B3977" t="s">
        <v>471</v>
      </c>
      <c r="C3977" t="s">
        <v>587</v>
      </c>
      <c r="D3977" t="s">
        <v>100</v>
      </c>
      <c r="E3977" t="s">
        <v>3439</v>
      </c>
      <c r="F3977" s="109">
        <v>46001</v>
      </c>
      <c r="G3977" t="s">
        <v>415</v>
      </c>
      <c r="H3977">
        <v>1</v>
      </c>
      <c r="K3977">
        <v>43125.000000000116</v>
      </c>
      <c r="L3977" t="s">
        <v>516</v>
      </c>
      <c r="M3977" t="s">
        <v>517</v>
      </c>
      <c r="N3977">
        <v>0</v>
      </c>
    </row>
    <row r="3978" spans="1:14" ht="15" customHeight="1" x14ac:dyDescent="0.3">
      <c r="A3978" s="114">
        <v>3975</v>
      </c>
      <c r="B3978" t="s">
        <v>471</v>
      </c>
      <c r="C3978" t="s">
        <v>85</v>
      </c>
      <c r="D3978" t="s">
        <v>79</v>
      </c>
      <c r="E3978" t="s">
        <v>3440</v>
      </c>
      <c r="F3978" s="109">
        <v>46001</v>
      </c>
      <c r="G3978" t="s">
        <v>443</v>
      </c>
      <c r="H3978">
        <v>5</v>
      </c>
      <c r="K3978">
        <v>25156.250000000069</v>
      </c>
      <c r="L3978" t="s">
        <v>516</v>
      </c>
      <c r="M3978" t="s">
        <v>517</v>
      </c>
      <c r="N3978">
        <v>0</v>
      </c>
    </row>
    <row r="3979" spans="1:14" ht="15" customHeight="1" x14ac:dyDescent="0.3">
      <c r="A3979" s="114">
        <v>3976</v>
      </c>
      <c r="B3979" t="s">
        <v>471</v>
      </c>
      <c r="C3979" t="s">
        <v>3390</v>
      </c>
      <c r="D3979" t="s">
        <v>69</v>
      </c>
      <c r="E3979" t="s">
        <v>3391</v>
      </c>
      <c r="F3979" s="109">
        <v>46001</v>
      </c>
      <c r="G3979" t="s">
        <v>425</v>
      </c>
      <c r="H3979">
        <v>2</v>
      </c>
      <c r="K3979">
        <v>18112500.000000048</v>
      </c>
      <c r="L3979" t="s">
        <v>680</v>
      </c>
      <c r="M3979" t="s">
        <v>698</v>
      </c>
      <c r="N3979">
        <v>2</v>
      </c>
    </row>
    <row r="3980" spans="1:14" ht="15" customHeight="1" x14ac:dyDescent="0.3">
      <c r="A3980" s="114">
        <v>3977</v>
      </c>
      <c r="B3980" t="s">
        <v>474</v>
      </c>
      <c r="C3980">
        <v>4210291</v>
      </c>
      <c r="D3980" t="s">
        <v>26</v>
      </c>
      <c r="E3980" t="s">
        <v>3441</v>
      </c>
      <c r="F3980" s="109">
        <v>46001</v>
      </c>
      <c r="G3980" t="s">
        <v>1440</v>
      </c>
      <c r="H3980">
        <v>1.5</v>
      </c>
      <c r="K3980">
        <v>1575000.0000000028</v>
      </c>
      <c r="L3980" t="s">
        <v>576</v>
      </c>
      <c r="M3980" t="s">
        <v>531</v>
      </c>
      <c r="N3980">
        <v>4</v>
      </c>
    </row>
    <row r="3981" spans="1:14" ht="15" customHeight="1" x14ac:dyDescent="0.3">
      <c r="A3981" s="114">
        <v>3978</v>
      </c>
      <c r="B3981" t="s">
        <v>490</v>
      </c>
      <c r="C3981" t="s">
        <v>587</v>
      </c>
      <c r="D3981" t="s">
        <v>100</v>
      </c>
      <c r="E3981" t="s">
        <v>3442</v>
      </c>
      <c r="F3981" s="109">
        <v>46001</v>
      </c>
      <c r="G3981" t="s">
        <v>415</v>
      </c>
      <c r="H3981">
        <v>1</v>
      </c>
      <c r="K3981">
        <v>41249.999999999884</v>
      </c>
      <c r="L3981" t="s">
        <v>516</v>
      </c>
      <c r="M3981" t="s">
        <v>517</v>
      </c>
      <c r="N3981">
        <v>0</v>
      </c>
    </row>
    <row r="3982" spans="1:14" ht="15" customHeight="1" x14ac:dyDescent="0.3">
      <c r="A3982" s="114">
        <v>3979</v>
      </c>
      <c r="B3982" t="s">
        <v>490</v>
      </c>
      <c r="C3982" t="s">
        <v>138</v>
      </c>
      <c r="D3982" t="s">
        <v>100</v>
      </c>
      <c r="E3982" t="s">
        <v>3443</v>
      </c>
      <c r="F3982" s="109">
        <v>46001</v>
      </c>
      <c r="G3982" t="s">
        <v>415</v>
      </c>
      <c r="H3982">
        <v>1</v>
      </c>
      <c r="K3982">
        <v>61874.999999999818</v>
      </c>
      <c r="L3982" t="s">
        <v>516</v>
      </c>
      <c r="M3982" t="s">
        <v>517</v>
      </c>
      <c r="N3982">
        <v>0</v>
      </c>
    </row>
    <row r="3983" spans="1:14" ht="15" customHeight="1" x14ac:dyDescent="0.3">
      <c r="A3983" s="114">
        <v>3980</v>
      </c>
      <c r="B3983" t="s">
        <v>490</v>
      </c>
      <c r="C3983" t="s">
        <v>127</v>
      </c>
      <c r="D3983" t="s">
        <v>102</v>
      </c>
      <c r="E3983" t="s">
        <v>3444</v>
      </c>
      <c r="F3983" s="109">
        <v>46001</v>
      </c>
      <c r="G3983" t="s">
        <v>415</v>
      </c>
      <c r="H3983">
        <v>8</v>
      </c>
      <c r="K3983">
        <v>329999.99999999907</v>
      </c>
      <c r="L3983" t="s">
        <v>526</v>
      </c>
      <c r="M3983" t="s">
        <v>1677</v>
      </c>
      <c r="N3983">
        <v>1</v>
      </c>
    </row>
    <row r="3984" spans="1:14" ht="15" customHeight="1" x14ac:dyDescent="0.3">
      <c r="A3984" s="114">
        <v>3981</v>
      </c>
      <c r="B3984" t="s">
        <v>490</v>
      </c>
      <c r="C3984" t="s">
        <v>128</v>
      </c>
      <c r="D3984" t="s">
        <v>102</v>
      </c>
      <c r="E3984" t="s">
        <v>3445</v>
      </c>
      <c r="F3984" s="109">
        <v>46001</v>
      </c>
      <c r="G3984" t="s">
        <v>415</v>
      </c>
      <c r="H3984">
        <v>2</v>
      </c>
      <c r="K3984">
        <v>82499.999999999767</v>
      </c>
      <c r="L3984" t="s">
        <v>526</v>
      </c>
      <c r="M3984" t="s">
        <v>1677</v>
      </c>
      <c r="N3984">
        <v>0</v>
      </c>
    </row>
    <row r="3985" spans="1:14" ht="15" customHeight="1" x14ac:dyDescent="0.3">
      <c r="A3985" s="114">
        <v>3982</v>
      </c>
      <c r="B3985" t="s">
        <v>497</v>
      </c>
      <c r="C3985" t="s">
        <v>25</v>
      </c>
      <c r="D3985" t="s">
        <v>26</v>
      </c>
      <c r="E3985" t="s">
        <v>3446</v>
      </c>
      <c r="F3985" s="109">
        <v>46001</v>
      </c>
      <c r="G3985" t="s">
        <v>2432</v>
      </c>
      <c r="H3985">
        <v>0.7</v>
      </c>
      <c r="K3985">
        <v>45281.250000000116</v>
      </c>
      <c r="L3985" t="s">
        <v>509</v>
      </c>
      <c r="M3985" t="s">
        <v>1677</v>
      </c>
      <c r="N3985">
        <v>1</v>
      </c>
    </row>
    <row r="3986" spans="1:14" ht="15" customHeight="1" x14ac:dyDescent="0.3">
      <c r="A3986" s="114">
        <v>3983</v>
      </c>
      <c r="B3986" t="s">
        <v>497</v>
      </c>
      <c r="C3986" t="s">
        <v>502</v>
      </c>
      <c r="D3986" t="s">
        <v>100</v>
      </c>
      <c r="E3986" t="s">
        <v>3447</v>
      </c>
      <c r="F3986" s="109">
        <v>46001</v>
      </c>
      <c r="G3986" t="s">
        <v>426</v>
      </c>
      <c r="H3986">
        <v>1.5</v>
      </c>
      <c r="K3986">
        <v>64687.500000000182</v>
      </c>
      <c r="L3986" t="s">
        <v>516</v>
      </c>
      <c r="M3986" t="s">
        <v>517</v>
      </c>
      <c r="N3986">
        <v>1</v>
      </c>
    </row>
    <row r="3987" spans="1:14" ht="15" customHeight="1" x14ac:dyDescent="0.3">
      <c r="A3987" s="114">
        <v>3984</v>
      </c>
      <c r="B3987" t="s">
        <v>430</v>
      </c>
      <c r="C3987" t="s">
        <v>233</v>
      </c>
      <c r="D3987" t="s">
        <v>26</v>
      </c>
      <c r="E3987" t="s">
        <v>247</v>
      </c>
      <c r="F3987" s="109">
        <v>46001</v>
      </c>
      <c r="G3987" t="s">
        <v>664</v>
      </c>
      <c r="H3987">
        <v>3</v>
      </c>
      <c r="K3987">
        <v>116250.00000000012</v>
      </c>
      <c r="L3987" t="s">
        <v>545</v>
      </c>
      <c r="M3987" t="s">
        <v>514</v>
      </c>
      <c r="N3987">
        <v>4</v>
      </c>
    </row>
    <row r="3988" spans="1:14" ht="15" customHeight="1" x14ac:dyDescent="0.3">
      <c r="A3988" s="114">
        <v>3985</v>
      </c>
      <c r="B3988" t="s">
        <v>430</v>
      </c>
      <c r="C3988" t="s">
        <v>233</v>
      </c>
      <c r="D3988" t="s">
        <v>26</v>
      </c>
      <c r="E3988" t="s">
        <v>247</v>
      </c>
      <c r="F3988" s="109">
        <v>46001</v>
      </c>
      <c r="G3988" t="s">
        <v>1596</v>
      </c>
      <c r="H3988">
        <v>2</v>
      </c>
      <c r="K3988">
        <v>51666.666666666722</v>
      </c>
      <c r="L3988" t="s">
        <v>545</v>
      </c>
      <c r="M3988" t="s">
        <v>580</v>
      </c>
      <c r="N3988">
        <v>0</v>
      </c>
    </row>
    <row r="3989" spans="1:14" ht="15" customHeight="1" x14ac:dyDescent="0.3">
      <c r="A3989" s="114">
        <v>3986</v>
      </c>
      <c r="B3989" t="s">
        <v>499</v>
      </c>
      <c r="C3989">
        <v>210766</v>
      </c>
      <c r="D3989" t="s">
        <v>26</v>
      </c>
      <c r="E3989" t="s">
        <v>3448</v>
      </c>
      <c r="F3989" s="109">
        <v>46002</v>
      </c>
      <c r="G3989" t="s">
        <v>437</v>
      </c>
      <c r="H3989">
        <v>9</v>
      </c>
      <c r="K3989">
        <v>1349999.9999999986</v>
      </c>
      <c r="L3989" t="s">
        <v>545</v>
      </c>
      <c r="M3989" t="s">
        <v>2632</v>
      </c>
      <c r="N3989">
        <v>2</v>
      </c>
    </row>
    <row r="3990" spans="1:14" ht="15" customHeight="1" x14ac:dyDescent="0.3">
      <c r="A3990" s="114">
        <v>3987</v>
      </c>
      <c r="B3990" t="s">
        <v>499</v>
      </c>
      <c r="C3990" t="s">
        <v>138</v>
      </c>
      <c r="D3990" t="s">
        <v>100</v>
      </c>
      <c r="E3990" t="s">
        <v>3449</v>
      </c>
      <c r="F3990" s="109">
        <v>46002</v>
      </c>
      <c r="G3990" t="s">
        <v>415</v>
      </c>
      <c r="H3990">
        <v>8</v>
      </c>
      <c r="K3990">
        <v>479999.99999999953</v>
      </c>
      <c r="L3990" t="s">
        <v>516</v>
      </c>
      <c r="M3990" t="s">
        <v>517</v>
      </c>
      <c r="N3990">
        <v>0</v>
      </c>
    </row>
    <row r="3991" spans="1:14" ht="15" customHeight="1" x14ac:dyDescent="0.3">
      <c r="A3991" s="114">
        <v>3988</v>
      </c>
      <c r="B3991" t="s">
        <v>444</v>
      </c>
      <c r="C3991" t="s">
        <v>138</v>
      </c>
      <c r="D3991" t="s">
        <v>100</v>
      </c>
      <c r="E3991" t="s">
        <v>3450</v>
      </c>
      <c r="F3991" s="109">
        <v>46002</v>
      </c>
      <c r="G3991" t="s">
        <v>415</v>
      </c>
      <c r="H3991">
        <v>3</v>
      </c>
      <c r="K3991">
        <v>194062.50000000052</v>
      </c>
      <c r="L3991" t="s">
        <v>543</v>
      </c>
      <c r="M3991" t="s">
        <v>517</v>
      </c>
      <c r="N3991">
        <v>0</v>
      </c>
    </row>
    <row r="3992" spans="1:14" ht="15" customHeight="1" x14ac:dyDescent="0.3">
      <c r="A3992" s="114">
        <v>3989</v>
      </c>
      <c r="B3992" t="s">
        <v>444</v>
      </c>
      <c r="C3992" t="s">
        <v>138</v>
      </c>
      <c r="D3992" t="s">
        <v>100</v>
      </c>
      <c r="E3992" t="s">
        <v>3450</v>
      </c>
      <c r="F3992" s="109">
        <v>46002</v>
      </c>
      <c r="G3992" t="s">
        <v>415</v>
      </c>
      <c r="H3992">
        <v>2</v>
      </c>
      <c r="K3992">
        <v>129375.00000000036</v>
      </c>
      <c r="L3992" t="s">
        <v>713</v>
      </c>
      <c r="M3992" t="s">
        <v>917</v>
      </c>
      <c r="N3992">
        <v>1</v>
      </c>
    </row>
    <row r="3993" spans="1:14" ht="15" customHeight="1" x14ac:dyDescent="0.3">
      <c r="A3993" s="114">
        <v>3990</v>
      </c>
      <c r="B3993" t="s">
        <v>471</v>
      </c>
      <c r="C3993" t="s">
        <v>138</v>
      </c>
      <c r="D3993" t="s">
        <v>100</v>
      </c>
      <c r="E3993" t="s">
        <v>3451</v>
      </c>
      <c r="F3993" s="109">
        <v>46002</v>
      </c>
      <c r="G3993" t="s">
        <v>415</v>
      </c>
      <c r="H3993">
        <v>4</v>
      </c>
      <c r="K3993">
        <v>258750.00000000073</v>
      </c>
      <c r="L3993" t="s">
        <v>516</v>
      </c>
      <c r="M3993" t="s">
        <v>517</v>
      </c>
      <c r="N3993">
        <v>0</v>
      </c>
    </row>
    <row r="3994" spans="1:14" ht="15" customHeight="1" x14ac:dyDescent="0.3">
      <c r="A3994" s="114">
        <v>3991</v>
      </c>
      <c r="B3994" t="s">
        <v>471</v>
      </c>
      <c r="C3994" t="s">
        <v>502</v>
      </c>
      <c r="D3994" t="s">
        <v>100</v>
      </c>
      <c r="E3994" t="s">
        <v>3452</v>
      </c>
      <c r="F3994" s="109">
        <v>46002</v>
      </c>
      <c r="G3994" t="s">
        <v>426</v>
      </c>
      <c r="H3994">
        <v>2</v>
      </c>
      <c r="K3994">
        <v>86250.000000000233</v>
      </c>
      <c r="L3994" t="s">
        <v>516</v>
      </c>
      <c r="M3994" t="s">
        <v>517</v>
      </c>
      <c r="N3994">
        <v>0</v>
      </c>
    </row>
    <row r="3995" spans="1:14" ht="15" customHeight="1" x14ac:dyDescent="0.3">
      <c r="A3995" s="114">
        <v>3992</v>
      </c>
      <c r="B3995" t="s">
        <v>463</v>
      </c>
      <c r="C3995" t="s">
        <v>3004</v>
      </c>
      <c r="D3995" t="s">
        <v>3009</v>
      </c>
      <c r="E3995" t="s">
        <v>3010</v>
      </c>
      <c r="F3995" s="109">
        <v>46001</v>
      </c>
      <c r="G3995" t="s">
        <v>3011</v>
      </c>
      <c r="H3995">
        <v>0.2</v>
      </c>
      <c r="K3995">
        <v>133999.99999999948</v>
      </c>
      <c r="L3995" t="s">
        <v>513</v>
      </c>
      <c r="M3995" t="s">
        <v>537</v>
      </c>
      <c r="N3995">
        <v>1</v>
      </c>
    </row>
    <row r="3996" spans="1:14" ht="15" customHeight="1" x14ac:dyDescent="0.3">
      <c r="A3996" s="114">
        <v>3993</v>
      </c>
      <c r="B3996" t="s">
        <v>463</v>
      </c>
      <c r="C3996" t="s">
        <v>125</v>
      </c>
      <c r="D3996" t="s">
        <v>102</v>
      </c>
      <c r="E3996" t="s">
        <v>3453</v>
      </c>
      <c r="F3996" s="109">
        <v>46002</v>
      </c>
      <c r="G3996" t="s">
        <v>415</v>
      </c>
      <c r="H3996">
        <v>8</v>
      </c>
      <c r="K3996">
        <v>147772.22222222167</v>
      </c>
      <c r="L3996" t="s">
        <v>526</v>
      </c>
      <c r="M3996" t="s">
        <v>1677</v>
      </c>
      <c r="N3996">
        <v>0</v>
      </c>
    </row>
    <row r="3997" spans="1:14" ht="14.25" customHeight="1" x14ac:dyDescent="0.3">
      <c r="A3997" s="114">
        <v>3994</v>
      </c>
      <c r="B3997" t="s">
        <v>463</v>
      </c>
      <c r="C3997" t="s">
        <v>130</v>
      </c>
      <c r="D3997" t="s">
        <v>102</v>
      </c>
      <c r="E3997" t="s">
        <v>3454</v>
      </c>
      <c r="F3997" s="109">
        <v>46002</v>
      </c>
      <c r="G3997" t="s">
        <v>415</v>
      </c>
      <c r="H3997">
        <v>2</v>
      </c>
      <c r="K3997">
        <v>83749.99999999968</v>
      </c>
      <c r="L3997" t="s">
        <v>526</v>
      </c>
      <c r="M3997" t="s">
        <v>1677</v>
      </c>
      <c r="N3997">
        <v>0</v>
      </c>
    </row>
    <row r="3998" spans="1:14" ht="15" customHeight="1" x14ac:dyDescent="0.3">
      <c r="A3998" s="114">
        <v>3995</v>
      </c>
      <c r="B3998" t="s">
        <v>490</v>
      </c>
      <c r="C3998" t="s">
        <v>125</v>
      </c>
      <c r="D3998" t="s">
        <v>102</v>
      </c>
      <c r="E3998" t="s">
        <v>3455</v>
      </c>
      <c r="F3998" s="109">
        <v>46002</v>
      </c>
      <c r="G3998" t="s">
        <v>415</v>
      </c>
      <c r="H3998">
        <v>12</v>
      </c>
      <c r="K3998">
        <v>218349.99999999936</v>
      </c>
      <c r="L3998" t="s">
        <v>526</v>
      </c>
      <c r="M3998" t="s">
        <v>1677</v>
      </c>
      <c r="N3998">
        <v>1</v>
      </c>
    </row>
    <row r="3999" spans="1:14" ht="15" customHeight="1" x14ac:dyDescent="0.3">
      <c r="A3999" s="114">
        <v>3996</v>
      </c>
      <c r="B3999" t="s">
        <v>490</v>
      </c>
      <c r="C3999" t="s">
        <v>138</v>
      </c>
      <c r="D3999" t="s">
        <v>100</v>
      </c>
      <c r="E3999" t="s">
        <v>3456</v>
      </c>
      <c r="F3999" s="109">
        <v>46002</v>
      </c>
      <c r="G3999" t="s">
        <v>415</v>
      </c>
      <c r="H3999">
        <v>4</v>
      </c>
      <c r="K3999">
        <v>247499.99999999927</v>
      </c>
      <c r="L3999" t="s">
        <v>516</v>
      </c>
      <c r="M3999" t="s">
        <v>517</v>
      </c>
      <c r="N3999">
        <v>0</v>
      </c>
    </row>
    <row r="4000" spans="1:14" ht="15" customHeight="1" x14ac:dyDescent="0.3">
      <c r="A4000" s="114">
        <v>3997</v>
      </c>
      <c r="B4000" t="s">
        <v>490</v>
      </c>
      <c r="C4000" t="s">
        <v>138</v>
      </c>
      <c r="D4000" t="s">
        <v>100</v>
      </c>
      <c r="E4000" t="s">
        <v>3456</v>
      </c>
      <c r="F4000" s="109">
        <v>46002</v>
      </c>
      <c r="G4000" t="s">
        <v>415</v>
      </c>
      <c r="H4000">
        <v>1</v>
      </c>
      <c r="K4000">
        <v>61874.999999999818</v>
      </c>
      <c r="L4000" t="s">
        <v>516</v>
      </c>
      <c r="M4000" t="s">
        <v>517</v>
      </c>
      <c r="N4000">
        <v>0</v>
      </c>
    </row>
    <row r="4001" spans="1:14" ht="15" customHeight="1" x14ac:dyDescent="0.3">
      <c r="A4001" s="114">
        <v>3998</v>
      </c>
      <c r="B4001" t="s">
        <v>430</v>
      </c>
      <c r="C4001" t="s">
        <v>138</v>
      </c>
      <c r="D4001" t="s">
        <v>100</v>
      </c>
      <c r="E4001" t="s">
        <v>3457</v>
      </c>
      <c r="F4001" s="109">
        <v>46002</v>
      </c>
      <c r="G4001" t="s">
        <v>415</v>
      </c>
      <c r="H4001">
        <v>4</v>
      </c>
      <c r="K4001">
        <v>232500.00000000023</v>
      </c>
      <c r="L4001" t="s">
        <v>554</v>
      </c>
      <c r="M4001" t="s">
        <v>517</v>
      </c>
      <c r="N4001">
        <v>0</v>
      </c>
    </row>
    <row r="4002" spans="1:14" ht="15" customHeight="1" x14ac:dyDescent="0.3">
      <c r="A4002" s="114">
        <v>3999</v>
      </c>
      <c r="B4002" t="s">
        <v>430</v>
      </c>
      <c r="C4002" t="s">
        <v>502</v>
      </c>
      <c r="D4002" t="s">
        <v>100</v>
      </c>
      <c r="E4002" t="s">
        <v>3458</v>
      </c>
      <c r="F4002" s="109">
        <v>46002</v>
      </c>
      <c r="G4002" t="s">
        <v>426</v>
      </c>
      <c r="H4002">
        <v>8</v>
      </c>
      <c r="K4002">
        <v>310000.00000000029</v>
      </c>
      <c r="L4002" t="s">
        <v>507</v>
      </c>
      <c r="M4002" t="s">
        <v>505</v>
      </c>
      <c r="N4002">
        <v>1</v>
      </c>
    </row>
    <row r="4003" spans="1:14" ht="15" customHeight="1" x14ac:dyDescent="0.3">
      <c r="A4003" s="114">
        <v>4000</v>
      </c>
      <c r="B4003" t="s">
        <v>497</v>
      </c>
      <c r="C4003" t="s">
        <v>502</v>
      </c>
      <c r="D4003" t="s">
        <v>100</v>
      </c>
      <c r="E4003" t="s">
        <v>3459</v>
      </c>
      <c r="F4003" s="109">
        <v>46002</v>
      </c>
      <c r="G4003" t="s">
        <v>426</v>
      </c>
      <c r="H4003">
        <v>3</v>
      </c>
      <c r="K4003">
        <v>129375.00000000036</v>
      </c>
      <c r="L4003" t="s">
        <v>516</v>
      </c>
      <c r="M4003" t="s">
        <v>517</v>
      </c>
      <c r="N4003">
        <v>0</v>
      </c>
    </row>
    <row r="4004" spans="1:14" ht="15" customHeight="1" x14ac:dyDescent="0.3">
      <c r="A4004" s="114">
        <v>4001</v>
      </c>
      <c r="B4004" t="s">
        <v>474</v>
      </c>
      <c r="C4004" t="s">
        <v>25</v>
      </c>
      <c r="D4004" t="s">
        <v>26</v>
      </c>
      <c r="E4004" t="s">
        <v>3460</v>
      </c>
      <c r="F4004" s="109">
        <v>46002</v>
      </c>
      <c r="G4004" t="s">
        <v>2491</v>
      </c>
      <c r="H4004">
        <v>1.5</v>
      </c>
      <c r="K4004">
        <v>525000.00000000093</v>
      </c>
      <c r="L4004" t="s">
        <v>576</v>
      </c>
      <c r="M4004" t="s">
        <v>917</v>
      </c>
      <c r="N4004">
        <v>0</v>
      </c>
    </row>
    <row r="4005" spans="1:14" ht="15" customHeight="1" x14ac:dyDescent="0.3">
      <c r="A4005" s="114">
        <v>4002</v>
      </c>
      <c r="B4005" t="s">
        <v>471</v>
      </c>
      <c r="C4005" t="s">
        <v>3390</v>
      </c>
      <c r="D4005" t="s">
        <v>69</v>
      </c>
      <c r="E4005" t="s">
        <v>3391</v>
      </c>
      <c r="F4005" s="109">
        <v>46002</v>
      </c>
      <c r="G4005" t="s">
        <v>425</v>
      </c>
      <c r="H4005">
        <v>1</v>
      </c>
      <c r="K4005">
        <v>8316000</v>
      </c>
      <c r="L4005" t="s">
        <v>680</v>
      </c>
      <c r="M4005" t="s">
        <v>698</v>
      </c>
      <c r="N4005">
        <v>2</v>
      </c>
    </row>
    <row r="4006" spans="1:14" ht="15" customHeight="1" x14ac:dyDescent="0.3">
      <c r="A4006" s="114">
        <v>4003</v>
      </c>
      <c r="B4006" t="s">
        <v>535</v>
      </c>
      <c r="C4006" t="s">
        <v>130</v>
      </c>
      <c r="D4006" t="s">
        <v>102</v>
      </c>
      <c r="E4006" t="s">
        <v>3462</v>
      </c>
      <c r="F4006" s="109">
        <v>46002</v>
      </c>
      <c r="G4006" t="s">
        <v>415</v>
      </c>
      <c r="H4006">
        <v>4</v>
      </c>
      <c r="K4006">
        <v>158400</v>
      </c>
      <c r="L4006" t="s">
        <v>526</v>
      </c>
      <c r="M4006" t="s">
        <v>1677</v>
      </c>
      <c r="N4006">
        <v>0</v>
      </c>
    </row>
    <row r="4007" spans="1:14" ht="15" customHeight="1" x14ac:dyDescent="0.3">
      <c r="A4007" s="114">
        <v>4004</v>
      </c>
      <c r="B4007" t="s">
        <v>459</v>
      </c>
      <c r="C4007" t="s">
        <v>32</v>
      </c>
      <c r="D4007" t="s">
        <v>26</v>
      </c>
      <c r="E4007" t="s">
        <v>3463</v>
      </c>
      <c r="F4007" s="109">
        <v>46001</v>
      </c>
      <c r="G4007" t="s">
        <v>2645</v>
      </c>
      <c r="H4007">
        <v>0.7</v>
      </c>
      <c r="K4007">
        <v>1547000.0000000056</v>
      </c>
      <c r="L4007" t="s">
        <v>509</v>
      </c>
      <c r="M4007" t="s">
        <v>505</v>
      </c>
      <c r="N4007">
        <v>3</v>
      </c>
    </row>
    <row r="4008" spans="1:14" ht="15" customHeight="1" x14ac:dyDescent="0.3">
      <c r="A4008" s="114">
        <v>4005</v>
      </c>
      <c r="B4008" t="s">
        <v>459</v>
      </c>
      <c r="C4008" t="s">
        <v>138</v>
      </c>
      <c r="D4008" t="s">
        <v>100</v>
      </c>
      <c r="E4008" t="s">
        <v>3464</v>
      </c>
      <c r="F4008" s="109">
        <v>46001</v>
      </c>
      <c r="G4008" t="s">
        <v>415</v>
      </c>
      <c r="H4008">
        <v>0.3</v>
      </c>
      <c r="K4008">
        <v>19125.000000000073</v>
      </c>
      <c r="L4008" t="s">
        <v>513</v>
      </c>
      <c r="M4008" t="s">
        <v>580</v>
      </c>
      <c r="N4008">
        <v>0</v>
      </c>
    </row>
    <row r="4009" spans="1:14" ht="15" customHeight="1" x14ac:dyDescent="0.3">
      <c r="A4009" s="114">
        <v>4006</v>
      </c>
      <c r="B4009" t="s">
        <v>459</v>
      </c>
      <c r="C4009" t="s">
        <v>138</v>
      </c>
      <c r="D4009" t="s">
        <v>100</v>
      </c>
      <c r="E4009" t="s">
        <v>3464</v>
      </c>
      <c r="F4009" s="109">
        <v>46002</v>
      </c>
      <c r="G4009" t="s">
        <v>415</v>
      </c>
      <c r="H4009">
        <v>0.3</v>
      </c>
      <c r="K4009">
        <v>19125.000000000073</v>
      </c>
      <c r="L4009" t="s">
        <v>513</v>
      </c>
      <c r="M4009" t="s">
        <v>580</v>
      </c>
      <c r="N4009">
        <v>0</v>
      </c>
    </row>
    <row r="4010" spans="1:14" ht="15" customHeight="1" x14ac:dyDescent="0.3">
      <c r="A4010" s="114">
        <v>4007</v>
      </c>
      <c r="B4010" t="s">
        <v>459</v>
      </c>
      <c r="C4010" t="s">
        <v>25</v>
      </c>
      <c r="D4010" t="s">
        <v>26</v>
      </c>
      <c r="E4010" t="s">
        <v>3465</v>
      </c>
      <c r="F4010" s="109">
        <v>46002</v>
      </c>
      <c r="G4010" t="s">
        <v>2439</v>
      </c>
      <c r="H4010">
        <v>0.6</v>
      </c>
      <c r="K4010">
        <v>38250.000000000146</v>
      </c>
      <c r="L4010" t="s">
        <v>513</v>
      </c>
      <c r="M4010" t="s">
        <v>505</v>
      </c>
      <c r="N4010">
        <v>3</v>
      </c>
    </row>
    <row r="4011" spans="1:14" ht="15" customHeight="1" x14ac:dyDescent="0.3">
      <c r="A4011" s="114">
        <v>4008</v>
      </c>
      <c r="B4011" t="s">
        <v>459</v>
      </c>
      <c r="C4011" t="s">
        <v>226</v>
      </c>
      <c r="D4011" t="s">
        <v>26</v>
      </c>
      <c r="E4011" t="s">
        <v>3466</v>
      </c>
      <c r="F4011" s="109">
        <v>46003</v>
      </c>
      <c r="G4011" t="s">
        <v>428</v>
      </c>
      <c r="H4011">
        <v>0.7</v>
      </c>
      <c r="K4011">
        <v>119000.00000000045</v>
      </c>
      <c r="L4011" t="s">
        <v>513</v>
      </c>
      <c r="M4011" t="s">
        <v>505</v>
      </c>
      <c r="N4011">
        <v>1</v>
      </c>
    </row>
    <row r="4012" spans="1:14" ht="15" customHeight="1" x14ac:dyDescent="0.3">
      <c r="A4012" s="114">
        <v>4009</v>
      </c>
      <c r="B4012" t="s">
        <v>459</v>
      </c>
      <c r="C4012" t="s">
        <v>625</v>
      </c>
      <c r="D4012" t="s">
        <v>100</v>
      </c>
      <c r="E4012" t="s">
        <v>3467</v>
      </c>
      <c r="F4012" s="109">
        <v>46003</v>
      </c>
      <c r="G4012" t="s">
        <v>627</v>
      </c>
      <c r="H4012">
        <v>2</v>
      </c>
      <c r="K4012">
        <v>85000.00000000032</v>
      </c>
      <c r="L4012" t="s">
        <v>618</v>
      </c>
      <c r="M4012" t="s">
        <v>669</v>
      </c>
      <c r="N4012">
        <v>0</v>
      </c>
    </row>
    <row r="4013" spans="1:14" ht="15" customHeight="1" x14ac:dyDescent="0.3">
      <c r="A4013" s="114">
        <v>4010</v>
      </c>
      <c r="B4013" t="s">
        <v>499</v>
      </c>
      <c r="C4013">
        <v>210766</v>
      </c>
      <c r="D4013" t="s">
        <v>26</v>
      </c>
      <c r="E4013" t="s">
        <v>3468</v>
      </c>
      <c r="F4013" s="109">
        <v>46003</v>
      </c>
      <c r="G4013" t="s">
        <v>437</v>
      </c>
      <c r="H4013">
        <v>3</v>
      </c>
      <c r="K4013">
        <v>449999.99999999953</v>
      </c>
      <c r="L4013" t="s">
        <v>545</v>
      </c>
      <c r="M4013" t="s">
        <v>580</v>
      </c>
      <c r="N4013">
        <v>3</v>
      </c>
    </row>
    <row r="4014" spans="1:14" ht="15" customHeight="1" x14ac:dyDescent="0.3">
      <c r="A4014" s="114">
        <v>4011</v>
      </c>
      <c r="B4014" t="s">
        <v>499</v>
      </c>
      <c r="C4014" t="s">
        <v>138</v>
      </c>
      <c r="D4014" t="s">
        <v>100</v>
      </c>
      <c r="E4014" t="s">
        <v>3469</v>
      </c>
      <c r="F4014" s="109">
        <v>46003</v>
      </c>
      <c r="G4014" t="s">
        <v>415</v>
      </c>
      <c r="H4014">
        <v>4</v>
      </c>
      <c r="K4014">
        <v>239999.99999999977</v>
      </c>
      <c r="L4014" t="s">
        <v>507</v>
      </c>
      <c r="M4014" t="s">
        <v>505</v>
      </c>
      <c r="N4014">
        <v>1</v>
      </c>
    </row>
    <row r="4015" spans="1:14" ht="15" customHeight="1" x14ac:dyDescent="0.3">
      <c r="A4015" s="114">
        <v>4012</v>
      </c>
      <c r="B4015" t="s">
        <v>499</v>
      </c>
      <c r="C4015" t="s">
        <v>138</v>
      </c>
      <c r="D4015" t="s">
        <v>100</v>
      </c>
      <c r="E4015" t="s">
        <v>3469</v>
      </c>
      <c r="F4015" s="109">
        <v>46003</v>
      </c>
      <c r="G4015" t="s">
        <v>415</v>
      </c>
      <c r="H4015">
        <v>7</v>
      </c>
      <c r="K4015">
        <v>419999.99999999959</v>
      </c>
      <c r="L4015" t="s">
        <v>516</v>
      </c>
      <c r="M4015" t="s">
        <v>517</v>
      </c>
      <c r="N4015">
        <v>0.1</v>
      </c>
    </row>
    <row r="4016" spans="1:14" ht="15" customHeight="1" x14ac:dyDescent="0.3">
      <c r="A4016" s="114">
        <v>4013</v>
      </c>
      <c r="B4016" t="s">
        <v>444</v>
      </c>
      <c r="C4016" t="s">
        <v>138</v>
      </c>
      <c r="D4016" t="s">
        <v>100</v>
      </c>
      <c r="E4016" t="s">
        <v>3470</v>
      </c>
      <c r="F4016" s="109">
        <v>46003</v>
      </c>
      <c r="G4016" t="s">
        <v>415</v>
      </c>
      <c r="H4016">
        <v>3</v>
      </c>
      <c r="K4016">
        <v>194062.50000000052</v>
      </c>
      <c r="L4016" t="s">
        <v>543</v>
      </c>
      <c r="M4016" t="s">
        <v>517</v>
      </c>
      <c r="N4016">
        <v>0</v>
      </c>
    </row>
    <row r="4017" spans="1:14" ht="15" customHeight="1" x14ac:dyDescent="0.3">
      <c r="A4017" s="114">
        <v>4014</v>
      </c>
      <c r="B4017" t="s">
        <v>444</v>
      </c>
      <c r="C4017" t="s">
        <v>3004</v>
      </c>
      <c r="D4017" t="s">
        <v>3009</v>
      </c>
      <c r="E4017" t="s">
        <v>3010</v>
      </c>
      <c r="F4017" s="109">
        <v>46003</v>
      </c>
      <c r="G4017" t="s">
        <v>3011</v>
      </c>
      <c r="H4017">
        <v>1</v>
      </c>
      <c r="K4017">
        <v>690000.00000000186</v>
      </c>
      <c r="L4017" t="s">
        <v>513</v>
      </c>
      <c r="M4017" t="s">
        <v>514</v>
      </c>
      <c r="N4017">
        <v>4</v>
      </c>
    </row>
    <row r="4018" spans="1:14" ht="15" customHeight="1" x14ac:dyDescent="0.3">
      <c r="A4018" s="114">
        <v>4015</v>
      </c>
      <c r="B4018" t="s">
        <v>463</v>
      </c>
      <c r="C4018" t="s">
        <v>125</v>
      </c>
      <c r="D4018" t="s">
        <v>102</v>
      </c>
      <c r="E4018" t="s">
        <v>3471</v>
      </c>
      <c r="F4018" s="109">
        <v>46003</v>
      </c>
      <c r="G4018" t="s">
        <v>415</v>
      </c>
      <c r="H4018">
        <v>11</v>
      </c>
      <c r="K4018">
        <v>203186.80555555478</v>
      </c>
      <c r="L4018" t="s">
        <v>526</v>
      </c>
      <c r="M4018" t="s">
        <v>1677</v>
      </c>
      <c r="N4018">
        <v>1</v>
      </c>
    </row>
    <row r="4019" spans="1:14" ht="15" customHeight="1" x14ac:dyDescent="0.3">
      <c r="A4019" s="114">
        <v>4016</v>
      </c>
      <c r="B4019" t="s">
        <v>471</v>
      </c>
      <c r="C4019" t="s">
        <v>138</v>
      </c>
      <c r="D4019" t="s">
        <v>100</v>
      </c>
      <c r="E4019" t="s">
        <v>3472</v>
      </c>
      <c r="F4019" s="109">
        <v>46003</v>
      </c>
      <c r="G4019" t="s">
        <v>415</v>
      </c>
      <c r="H4019">
        <v>2</v>
      </c>
      <c r="K4019">
        <v>129375.00000000036</v>
      </c>
      <c r="L4019" t="s">
        <v>516</v>
      </c>
      <c r="M4019" t="s">
        <v>517</v>
      </c>
      <c r="N4019">
        <v>0</v>
      </c>
    </row>
    <row r="4020" spans="1:14" ht="15" customHeight="1" x14ac:dyDescent="0.3">
      <c r="A4020" s="114">
        <v>4017</v>
      </c>
      <c r="B4020" t="s">
        <v>471</v>
      </c>
      <c r="C4020" t="s">
        <v>587</v>
      </c>
      <c r="D4020" t="s">
        <v>100</v>
      </c>
      <c r="E4020" t="s">
        <v>3473</v>
      </c>
      <c r="F4020" s="109">
        <v>46003</v>
      </c>
      <c r="G4020" t="s">
        <v>415</v>
      </c>
      <c r="H4020">
        <v>1</v>
      </c>
      <c r="K4020">
        <v>43125.000000000116</v>
      </c>
      <c r="L4020" t="s">
        <v>516</v>
      </c>
      <c r="M4020" t="s">
        <v>517</v>
      </c>
      <c r="N4020">
        <v>0</v>
      </c>
    </row>
    <row r="4021" spans="1:14" ht="15" customHeight="1" x14ac:dyDescent="0.3">
      <c r="A4021" s="114">
        <v>4018</v>
      </c>
      <c r="B4021" t="s">
        <v>471</v>
      </c>
      <c r="C4021" t="s">
        <v>84</v>
      </c>
      <c r="D4021" t="s">
        <v>79</v>
      </c>
      <c r="E4021" t="s">
        <v>3474</v>
      </c>
      <c r="F4021" s="109">
        <v>46003</v>
      </c>
      <c r="G4021" t="s">
        <v>443</v>
      </c>
      <c r="H4021">
        <v>1</v>
      </c>
      <c r="K4021">
        <v>5031.2500000000136</v>
      </c>
      <c r="L4021" t="s">
        <v>516</v>
      </c>
      <c r="M4021" t="s">
        <v>517</v>
      </c>
      <c r="N4021">
        <v>0</v>
      </c>
    </row>
    <row r="4022" spans="1:14" ht="15" customHeight="1" x14ac:dyDescent="0.3">
      <c r="A4022" s="114">
        <v>4019</v>
      </c>
      <c r="B4022" t="s">
        <v>471</v>
      </c>
      <c r="C4022" t="s">
        <v>239</v>
      </c>
      <c r="D4022" t="s">
        <v>100</v>
      </c>
      <c r="E4022" t="s">
        <v>3475</v>
      </c>
      <c r="F4022" s="109">
        <v>46003</v>
      </c>
      <c r="G4022" t="s">
        <v>435</v>
      </c>
      <c r="H4022">
        <v>36</v>
      </c>
      <c r="K4022">
        <v>103500.00000000029</v>
      </c>
      <c r="L4022" t="s">
        <v>680</v>
      </c>
      <c r="M4022" t="s">
        <v>640</v>
      </c>
      <c r="N4022">
        <v>0</v>
      </c>
    </row>
    <row r="4023" spans="1:14" ht="15" customHeight="1" x14ac:dyDescent="0.3">
      <c r="A4023" s="114">
        <v>4020</v>
      </c>
      <c r="B4023" t="s">
        <v>471</v>
      </c>
      <c r="C4023" t="s">
        <v>3390</v>
      </c>
      <c r="D4023" t="s">
        <v>69</v>
      </c>
      <c r="E4023" t="s">
        <v>3391</v>
      </c>
      <c r="F4023" s="109">
        <v>46003</v>
      </c>
      <c r="G4023" t="s">
        <v>425</v>
      </c>
      <c r="H4023">
        <v>0.2</v>
      </c>
      <c r="K4023">
        <v>1811250.0000000051</v>
      </c>
      <c r="L4023" t="s">
        <v>680</v>
      </c>
      <c r="M4023" t="s">
        <v>698</v>
      </c>
      <c r="N4023">
        <v>0</v>
      </c>
    </row>
    <row r="4024" spans="1:14" ht="15" customHeight="1" x14ac:dyDescent="0.3">
      <c r="A4024" s="114">
        <v>4021</v>
      </c>
      <c r="B4024" t="s">
        <v>413</v>
      </c>
      <c r="C4024" t="s">
        <v>138</v>
      </c>
      <c r="D4024" t="s">
        <v>100</v>
      </c>
      <c r="E4024" t="s">
        <v>3476</v>
      </c>
      <c r="F4024" s="109">
        <v>46003</v>
      </c>
      <c r="G4024" t="s">
        <v>415</v>
      </c>
      <c r="H4024">
        <v>4</v>
      </c>
      <c r="K4024">
        <v>247499.99999999927</v>
      </c>
      <c r="L4024" t="s">
        <v>554</v>
      </c>
      <c r="M4024" t="s">
        <v>517</v>
      </c>
      <c r="N4024">
        <v>0</v>
      </c>
    </row>
    <row r="4025" spans="1:14" ht="15" customHeight="1" x14ac:dyDescent="0.3">
      <c r="A4025" s="114">
        <v>4022</v>
      </c>
      <c r="B4025" t="s">
        <v>490</v>
      </c>
      <c r="C4025" t="s">
        <v>138</v>
      </c>
      <c r="D4025" t="s">
        <v>100</v>
      </c>
      <c r="E4025" t="s">
        <v>3477</v>
      </c>
      <c r="F4025" s="109">
        <v>46003</v>
      </c>
      <c r="G4025" t="s">
        <v>415</v>
      </c>
      <c r="H4025">
        <v>6</v>
      </c>
      <c r="K4025">
        <v>371249.99999999895</v>
      </c>
      <c r="L4025" t="s">
        <v>516</v>
      </c>
      <c r="M4025" t="s">
        <v>517</v>
      </c>
      <c r="N4025">
        <v>0</v>
      </c>
    </row>
    <row r="4026" spans="1:14" ht="15" customHeight="1" x14ac:dyDescent="0.3">
      <c r="A4026" s="114">
        <v>4023</v>
      </c>
      <c r="B4026" t="s">
        <v>490</v>
      </c>
      <c r="C4026" t="s">
        <v>3004</v>
      </c>
      <c r="D4026" t="s">
        <v>3009</v>
      </c>
      <c r="E4026" t="s">
        <v>3010</v>
      </c>
      <c r="F4026" s="109">
        <v>46003</v>
      </c>
      <c r="G4026" t="s">
        <v>3012</v>
      </c>
      <c r="H4026">
        <v>0.5</v>
      </c>
      <c r="K4026">
        <v>577499.99999999837</v>
      </c>
      <c r="L4026" t="s">
        <v>516</v>
      </c>
      <c r="M4026" t="s">
        <v>514</v>
      </c>
      <c r="N4026">
        <v>0</v>
      </c>
    </row>
    <row r="4027" spans="1:14" ht="15" customHeight="1" x14ac:dyDescent="0.3">
      <c r="A4027" s="114">
        <v>4024</v>
      </c>
      <c r="B4027" t="s">
        <v>430</v>
      </c>
      <c r="C4027" t="s">
        <v>233</v>
      </c>
      <c r="D4027" t="s">
        <v>26</v>
      </c>
      <c r="E4027" t="s">
        <v>3478</v>
      </c>
      <c r="F4027" s="109">
        <v>46003</v>
      </c>
      <c r="G4027" t="s">
        <v>664</v>
      </c>
      <c r="H4027">
        <v>1</v>
      </c>
      <c r="K4027">
        <v>38750.000000000036</v>
      </c>
      <c r="L4027" t="s">
        <v>545</v>
      </c>
      <c r="M4027" t="s">
        <v>514</v>
      </c>
      <c r="N4027">
        <v>0</v>
      </c>
    </row>
    <row r="4028" spans="1:14" ht="15" customHeight="1" x14ac:dyDescent="0.3">
      <c r="A4028" s="114">
        <v>4025</v>
      </c>
      <c r="B4028" t="s">
        <v>430</v>
      </c>
      <c r="C4028" t="s">
        <v>502</v>
      </c>
      <c r="D4028" t="s">
        <v>100</v>
      </c>
      <c r="E4028" t="s">
        <v>3479</v>
      </c>
      <c r="F4028" s="109">
        <v>46003</v>
      </c>
      <c r="G4028" t="s">
        <v>426</v>
      </c>
      <c r="H4028">
        <v>1</v>
      </c>
      <c r="K4028">
        <v>38750.000000000036</v>
      </c>
      <c r="L4028" t="s">
        <v>554</v>
      </c>
      <c r="M4028" t="s">
        <v>517</v>
      </c>
      <c r="N4028">
        <v>1</v>
      </c>
    </row>
    <row r="4029" spans="1:14" ht="15" customHeight="1" x14ac:dyDescent="0.3">
      <c r="A4029" s="114">
        <v>4026</v>
      </c>
      <c r="B4029" t="s">
        <v>430</v>
      </c>
      <c r="C4029" t="s">
        <v>138</v>
      </c>
      <c r="D4029" t="s">
        <v>100</v>
      </c>
      <c r="E4029" t="s">
        <v>3480</v>
      </c>
      <c r="F4029" s="109">
        <v>46003</v>
      </c>
      <c r="G4029" t="s">
        <v>415</v>
      </c>
      <c r="H4029">
        <v>4</v>
      </c>
      <c r="K4029">
        <v>232500.00000000023</v>
      </c>
      <c r="L4029" t="s">
        <v>554</v>
      </c>
      <c r="M4029" t="s">
        <v>517</v>
      </c>
      <c r="N4029">
        <v>0</v>
      </c>
    </row>
    <row r="4030" spans="1:14" ht="15" customHeight="1" x14ac:dyDescent="0.3">
      <c r="A4030" s="114">
        <v>4027</v>
      </c>
      <c r="B4030" t="s">
        <v>430</v>
      </c>
      <c r="C4030" t="s">
        <v>502</v>
      </c>
      <c r="D4030" t="s">
        <v>100</v>
      </c>
      <c r="E4030" t="s">
        <v>3479</v>
      </c>
      <c r="F4030" s="109">
        <v>46003</v>
      </c>
      <c r="G4030" t="s">
        <v>426</v>
      </c>
      <c r="H4030">
        <v>5</v>
      </c>
      <c r="K4030">
        <v>193750.0000000002</v>
      </c>
      <c r="L4030" t="s">
        <v>507</v>
      </c>
      <c r="M4030" t="s">
        <v>505</v>
      </c>
      <c r="N4030">
        <v>2</v>
      </c>
    </row>
    <row r="4031" spans="1:14" ht="15" customHeight="1" x14ac:dyDescent="0.3">
      <c r="A4031" s="114">
        <v>4028</v>
      </c>
      <c r="B4031" t="s">
        <v>474</v>
      </c>
      <c r="C4031" t="s">
        <v>3482</v>
      </c>
      <c r="D4031" t="s">
        <v>26</v>
      </c>
      <c r="E4031" t="s">
        <v>3481</v>
      </c>
      <c r="F4031" s="109">
        <v>46003</v>
      </c>
      <c r="G4031" t="s">
        <v>1440</v>
      </c>
      <c r="H4031">
        <v>0.8</v>
      </c>
      <c r="K4031">
        <v>840000.00000000151</v>
      </c>
      <c r="L4031" t="s">
        <v>680</v>
      </c>
      <c r="M4031" t="s">
        <v>505</v>
      </c>
      <c r="N4031">
        <v>1</v>
      </c>
    </row>
    <row r="4032" spans="1:14" ht="15" customHeight="1" x14ac:dyDescent="0.3">
      <c r="A4032" s="114">
        <v>4029</v>
      </c>
      <c r="B4032" t="s">
        <v>497</v>
      </c>
      <c r="C4032" t="s">
        <v>226</v>
      </c>
      <c r="D4032" t="s">
        <v>26</v>
      </c>
      <c r="E4032" t="s">
        <v>3483</v>
      </c>
      <c r="F4032" s="109">
        <v>46004</v>
      </c>
      <c r="G4032" t="s">
        <v>428</v>
      </c>
      <c r="H4032">
        <v>0.8</v>
      </c>
      <c r="K4032">
        <v>138000.00000000038</v>
      </c>
      <c r="L4032" t="s">
        <v>509</v>
      </c>
      <c r="M4032" s="110" t="s">
        <v>2782</v>
      </c>
      <c r="N4032">
        <v>1</v>
      </c>
    </row>
    <row r="4033" spans="1:14" ht="15" customHeight="1" x14ac:dyDescent="0.3">
      <c r="A4033" s="114">
        <v>4030</v>
      </c>
      <c r="B4033" t="s">
        <v>497</v>
      </c>
      <c r="C4033" t="s">
        <v>138</v>
      </c>
      <c r="D4033" t="s">
        <v>100</v>
      </c>
      <c r="E4033" t="s">
        <v>3484</v>
      </c>
      <c r="F4033" s="109">
        <v>46004</v>
      </c>
      <c r="G4033" t="s">
        <v>415</v>
      </c>
      <c r="H4033">
        <v>6</v>
      </c>
      <c r="K4033">
        <v>388125.00000000105</v>
      </c>
      <c r="L4033" t="s">
        <v>516</v>
      </c>
      <c r="M4033" t="s">
        <v>517</v>
      </c>
      <c r="N4033">
        <v>0</v>
      </c>
    </row>
    <row r="4034" spans="1:14" ht="15" customHeight="1" x14ac:dyDescent="0.3">
      <c r="A4034" s="114">
        <v>4031</v>
      </c>
      <c r="B4034" t="s">
        <v>535</v>
      </c>
      <c r="C4034" t="s">
        <v>138</v>
      </c>
      <c r="D4034" t="s">
        <v>100</v>
      </c>
      <c r="E4034" t="s">
        <v>3485</v>
      </c>
      <c r="F4034" s="109">
        <v>46004</v>
      </c>
      <c r="G4034" t="s">
        <v>415</v>
      </c>
      <c r="H4034">
        <v>6</v>
      </c>
      <c r="K4034">
        <v>365624.9999999993</v>
      </c>
      <c r="L4034" t="s">
        <v>516</v>
      </c>
      <c r="M4034" t="s">
        <v>517</v>
      </c>
      <c r="N4034">
        <v>0</v>
      </c>
    </row>
    <row r="4035" spans="1:14" ht="15" customHeight="1" x14ac:dyDescent="0.3">
      <c r="A4035" s="114">
        <v>4032</v>
      </c>
      <c r="B4035" t="s">
        <v>535</v>
      </c>
      <c r="C4035" t="s">
        <v>308</v>
      </c>
      <c r="D4035" t="s">
        <v>100</v>
      </c>
      <c r="E4035" t="s">
        <v>309</v>
      </c>
      <c r="F4035" s="109">
        <v>46004</v>
      </c>
      <c r="G4035" t="s">
        <v>435</v>
      </c>
      <c r="H4035">
        <v>74</v>
      </c>
      <c r="K4035">
        <v>200416.66666666628</v>
      </c>
      <c r="L4035" t="s">
        <v>519</v>
      </c>
      <c r="M4035" t="s">
        <v>640</v>
      </c>
      <c r="N4035">
        <v>1</v>
      </c>
    </row>
    <row r="4036" spans="1:14" ht="15" customHeight="1" x14ac:dyDescent="0.3">
      <c r="A4036" s="114">
        <v>4033</v>
      </c>
      <c r="B4036" t="s">
        <v>499</v>
      </c>
      <c r="C4036" t="s">
        <v>138</v>
      </c>
      <c r="D4036" t="s">
        <v>100</v>
      </c>
      <c r="E4036" t="s">
        <v>3486</v>
      </c>
      <c r="F4036" s="109">
        <v>46004</v>
      </c>
      <c r="G4036" t="s">
        <v>415</v>
      </c>
      <c r="H4036">
        <v>6</v>
      </c>
      <c r="K4036">
        <v>359999.99999999965</v>
      </c>
      <c r="L4036" t="s">
        <v>545</v>
      </c>
      <c r="M4036" t="s">
        <v>2235</v>
      </c>
      <c r="N4036">
        <v>1</v>
      </c>
    </row>
    <row r="4037" spans="1:14" ht="15" customHeight="1" x14ac:dyDescent="0.3">
      <c r="A4037" s="114">
        <v>4034</v>
      </c>
      <c r="B4037" t="s">
        <v>499</v>
      </c>
      <c r="C4037" t="s">
        <v>138</v>
      </c>
      <c r="D4037" t="s">
        <v>100</v>
      </c>
      <c r="E4037" t="s">
        <v>3486</v>
      </c>
      <c r="F4037" s="109">
        <v>46004</v>
      </c>
      <c r="G4037" t="s">
        <v>415</v>
      </c>
      <c r="H4037">
        <v>1</v>
      </c>
      <c r="K4037">
        <v>59999.999999999942</v>
      </c>
      <c r="L4037" t="s">
        <v>507</v>
      </c>
      <c r="M4037" t="s">
        <v>505</v>
      </c>
      <c r="N4037">
        <v>1</v>
      </c>
    </row>
    <row r="4038" spans="1:14" ht="15" customHeight="1" x14ac:dyDescent="0.3">
      <c r="A4038" s="114">
        <v>4035</v>
      </c>
      <c r="B4038" t="s">
        <v>499</v>
      </c>
      <c r="C4038" t="s">
        <v>138</v>
      </c>
      <c r="D4038" t="s">
        <v>100</v>
      </c>
      <c r="E4038" t="s">
        <v>3486</v>
      </c>
      <c r="F4038" s="109">
        <v>46004</v>
      </c>
      <c r="G4038" t="s">
        <v>415</v>
      </c>
      <c r="H4038">
        <v>6</v>
      </c>
      <c r="K4038">
        <v>359999.99999999965</v>
      </c>
      <c r="L4038" t="s">
        <v>516</v>
      </c>
      <c r="M4038" t="s">
        <v>517</v>
      </c>
      <c r="N4038">
        <v>0.1</v>
      </c>
    </row>
    <row r="4039" spans="1:14" ht="15" customHeight="1" x14ac:dyDescent="0.3">
      <c r="A4039" s="114">
        <v>4036</v>
      </c>
      <c r="B4039" t="s">
        <v>482</v>
      </c>
      <c r="C4039" t="s">
        <v>146</v>
      </c>
      <c r="D4039" t="s">
        <v>100</v>
      </c>
      <c r="E4039" t="s">
        <v>3487</v>
      </c>
      <c r="F4039" s="109">
        <v>46004</v>
      </c>
      <c r="G4039" t="s">
        <v>451</v>
      </c>
      <c r="H4039">
        <v>2</v>
      </c>
      <c r="K4039">
        <v>334999.99999999872</v>
      </c>
      <c r="L4039" t="s">
        <v>530</v>
      </c>
      <c r="M4039" t="s">
        <v>593</v>
      </c>
      <c r="N4039">
        <v>0</v>
      </c>
    </row>
    <row r="4040" spans="1:14" ht="15" customHeight="1" x14ac:dyDescent="0.3">
      <c r="A4040" s="114">
        <v>4037</v>
      </c>
      <c r="B4040" t="s">
        <v>444</v>
      </c>
      <c r="C4040" t="s">
        <v>138</v>
      </c>
      <c r="D4040" t="s">
        <v>100</v>
      </c>
      <c r="E4040" t="s">
        <v>3488</v>
      </c>
      <c r="F4040" s="109">
        <v>46004</v>
      </c>
      <c r="G4040" t="s">
        <v>415</v>
      </c>
      <c r="H4040">
        <v>6</v>
      </c>
      <c r="K4040">
        <v>388125.00000000105</v>
      </c>
      <c r="L4040" t="s">
        <v>543</v>
      </c>
      <c r="M4040" t="s">
        <v>517</v>
      </c>
      <c r="N4040">
        <v>1</v>
      </c>
    </row>
    <row r="4041" spans="1:14" ht="15" customHeight="1" x14ac:dyDescent="0.3">
      <c r="A4041" s="114">
        <v>4038</v>
      </c>
      <c r="B4041" t="s">
        <v>444</v>
      </c>
      <c r="C4041" t="s">
        <v>138</v>
      </c>
      <c r="D4041" t="s">
        <v>100</v>
      </c>
      <c r="E4041" t="s">
        <v>3488</v>
      </c>
      <c r="F4041" s="109">
        <v>46004</v>
      </c>
      <c r="G4041" t="s">
        <v>415</v>
      </c>
      <c r="H4041">
        <v>3</v>
      </c>
      <c r="K4041">
        <v>194062.50000000052</v>
      </c>
      <c r="L4041" t="s">
        <v>713</v>
      </c>
      <c r="M4041" t="s">
        <v>917</v>
      </c>
      <c r="N4041">
        <v>1</v>
      </c>
    </row>
    <row r="4042" spans="1:14" ht="15" customHeight="1" x14ac:dyDescent="0.3">
      <c r="A4042" s="114">
        <v>4039</v>
      </c>
      <c r="B4042" t="s">
        <v>463</v>
      </c>
      <c r="C4042" t="s">
        <v>125</v>
      </c>
      <c r="D4042" t="s">
        <v>102</v>
      </c>
      <c r="E4042" t="s">
        <v>3489</v>
      </c>
      <c r="F4042" s="109">
        <v>46004</v>
      </c>
      <c r="G4042" t="s">
        <v>415</v>
      </c>
      <c r="H4042">
        <v>12</v>
      </c>
      <c r="K4042">
        <v>221658.3333333325</v>
      </c>
      <c r="L4042" t="s">
        <v>526</v>
      </c>
      <c r="M4042" t="s">
        <v>1677</v>
      </c>
      <c r="N4042">
        <v>0</v>
      </c>
    </row>
    <row r="4043" spans="1:14" ht="15" customHeight="1" x14ac:dyDescent="0.3">
      <c r="A4043" s="114">
        <v>4040</v>
      </c>
      <c r="B4043" t="s">
        <v>471</v>
      </c>
      <c r="C4043" t="s">
        <v>138</v>
      </c>
      <c r="D4043" t="s">
        <v>100</v>
      </c>
      <c r="E4043" t="s">
        <v>3490</v>
      </c>
      <c r="F4043" s="109">
        <v>46004</v>
      </c>
      <c r="G4043" t="s">
        <v>415</v>
      </c>
      <c r="H4043">
        <v>6</v>
      </c>
      <c r="K4043">
        <v>388125.00000000105</v>
      </c>
      <c r="L4043" t="s">
        <v>516</v>
      </c>
      <c r="M4043" t="s">
        <v>517</v>
      </c>
      <c r="N4043">
        <v>0</v>
      </c>
    </row>
    <row r="4044" spans="1:14" ht="15" customHeight="1" x14ac:dyDescent="0.3">
      <c r="A4044" s="114">
        <v>4041</v>
      </c>
      <c r="B4044" t="s">
        <v>471</v>
      </c>
      <c r="C4044" t="s">
        <v>138</v>
      </c>
      <c r="D4044" t="s">
        <v>100</v>
      </c>
      <c r="E4044" t="s">
        <v>3490</v>
      </c>
      <c r="F4044" s="109">
        <v>46004</v>
      </c>
      <c r="G4044" t="s">
        <v>415</v>
      </c>
      <c r="H4044">
        <v>2</v>
      </c>
      <c r="K4044">
        <v>129375.00000000036</v>
      </c>
      <c r="L4044" t="s">
        <v>516</v>
      </c>
      <c r="M4044" t="s">
        <v>517</v>
      </c>
      <c r="N4044">
        <v>0</v>
      </c>
    </row>
    <row r="4045" spans="1:14" ht="15" customHeight="1" x14ac:dyDescent="0.3">
      <c r="A4045" s="114">
        <v>4042</v>
      </c>
      <c r="B4045" t="s">
        <v>471</v>
      </c>
      <c r="C4045" t="s">
        <v>239</v>
      </c>
      <c r="D4045" t="s">
        <v>100</v>
      </c>
      <c r="E4045" t="s">
        <v>3491</v>
      </c>
      <c r="F4045" s="109">
        <v>46004</v>
      </c>
      <c r="G4045" t="s">
        <v>435</v>
      </c>
      <c r="H4045">
        <v>42</v>
      </c>
      <c r="K4045">
        <v>120750.00000000033</v>
      </c>
      <c r="L4045" t="s">
        <v>680</v>
      </c>
      <c r="M4045" t="s">
        <v>640</v>
      </c>
      <c r="N4045">
        <v>1</v>
      </c>
    </row>
    <row r="4046" spans="1:14" ht="15" customHeight="1" x14ac:dyDescent="0.3">
      <c r="A4046" s="114">
        <v>4043</v>
      </c>
      <c r="B4046" t="s">
        <v>471</v>
      </c>
      <c r="C4046" t="s">
        <v>3390</v>
      </c>
      <c r="D4046" t="s">
        <v>69</v>
      </c>
      <c r="E4046" t="s">
        <v>3391</v>
      </c>
      <c r="F4046" s="109">
        <v>46004</v>
      </c>
      <c r="G4046" t="s">
        <v>425</v>
      </c>
      <c r="H4046">
        <v>0.7</v>
      </c>
      <c r="K4046">
        <v>6339375.0000000177</v>
      </c>
      <c r="L4046" t="s">
        <v>680</v>
      </c>
      <c r="M4046" t="s">
        <v>698</v>
      </c>
      <c r="N4046">
        <v>1</v>
      </c>
    </row>
    <row r="4047" spans="1:14" ht="15" customHeight="1" x14ac:dyDescent="0.3">
      <c r="A4047" s="114">
        <v>4044</v>
      </c>
      <c r="B4047" t="s">
        <v>474</v>
      </c>
      <c r="C4047" t="s">
        <v>3482</v>
      </c>
      <c r="D4047" t="s">
        <v>26</v>
      </c>
      <c r="E4047" t="s">
        <v>3492</v>
      </c>
      <c r="F4047" s="109">
        <v>46004</v>
      </c>
      <c r="G4047" t="s">
        <v>1440</v>
      </c>
      <c r="H4047">
        <v>1.6</v>
      </c>
      <c r="K4047">
        <v>262500.00000000047</v>
      </c>
      <c r="L4047" t="s">
        <v>680</v>
      </c>
      <c r="M4047" s="110" t="s">
        <v>2782</v>
      </c>
      <c r="N4047">
        <v>1</v>
      </c>
    </row>
    <row r="4048" spans="1:14" ht="15" customHeight="1" x14ac:dyDescent="0.3">
      <c r="A4048" s="114">
        <v>4045</v>
      </c>
      <c r="B4048" t="s">
        <v>430</v>
      </c>
      <c r="C4048" t="s">
        <v>138</v>
      </c>
      <c r="D4048" t="s">
        <v>100</v>
      </c>
      <c r="E4048" t="s">
        <v>3493</v>
      </c>
      <c r="F4048" s="109">
        <v>46004</v>
      </c>
      <c r="G4048" t="s">
        <v>415</v>
      </c>
      <c r="H4048">
        <v>2</v>
      </c>
      <c r="K4048">
        <v>116250.00000000012</v>
      </c>
      <c r="L4048" t="s">
        <v>554</v>
      </c>
      <c r="M4048" t="s">
        <v>517</v>
      </c>
      <c r="N4048">
        <v>0</v>
      </c>
    </row>
    <row r="4049" spans="1:14" ht="15" customHeight="1" x14ac:dyDescent="0.3">
      <c r="A4049" s="114">
        <v>4046</v>
      </c>
      <c r="B4049" t="s">
        <v>430</v>
      </c>
      <c r="C4049" t="s">
        <v>138</v>
      </c>
      <c r="D4049" t="s">
        <v>100</v>
      </c>
      <c r="E4049" t="s">
        <v>3493</v>
      </c>
      <c r="F4049" s="109">
        <v>46004</v>
      </c>
      <c r="G4049" t="s">
        <v>415</v>
      </c>
      <c r="H4049">
        <v>8</v>
      </c>
      <c r="K4049">
        <v>465000.00000000047</v>
      </c>
      <c r="L4049" t="s">
        <v>1313</v>
      </c>
      <c r="M4049" t="s">
        <v>2235</v>
      </c>
      <c r="N4049">
        <v>4</v>
      </c>
    </row>
    <row r="4050" spans="1:14" ht="15" customHeight="1" x14ac:dyDescent="0.3">
      <c r="A4050" s="114">
        <v>4047</v>
      </c>
      <c r="B4050" t="s">
        <v>490</v>
      </c>
      <c r="C4050" t="s">
        <v>138</v>
      </c>
      <c r="D4050" t="s">
        <v>100</v>
      </c>
      <c r="E4050" t="s">
        <v>3493</v>
      </c>
      <c r="F4050" s="109">
        <v>46004</v>
      </c>
      <c r="G4050" t="s">
        <v>415</v>
      </c>
      <c r="H4050">
        <v>6</v>
      </c>
      <c r="K4050">
        <v>371249.99999999895</v>
      </c>
      <c r="L4050" t="s">
        <v>516</v>
      </c>
      <c r="M4050" t="s">
        <v>517</v>
      </c>
      <c r="N4050">
        <v>0</v>
      </c>
    </row>
    <row r="4051" spans="1:14" ht="15" customHeight="1" x14ac:dyDescent="0.3">
      <c r="A4051" s="114">
        <v>4048</v>
      </c>
      <c r="B4051" t="s">
        <v>490</v>
      </c>
      <c r="C4051" t="s">
        <v>127</v>
      </c>
      <c r="D4051" t="s">
        <v>102</v>
      </c>
      <c r="E4051" t="s">
        <v>3494</v>
      </c>
      <c r="F4051" s="109">
        <v>46004</v>
      </c>
      <c r="G4051" t="s">
        <v>415</v>
      </c>
      <c r="H4051">
        <v>4</v>
      </c>
      <c r="K4051">
        <v>164999.99999999953</v>
      </c>
      <c r="L4051" t="s">
        <v>526</v>
      </c>
      <c r="M4051" t="s">
        <v>1677</v>
      </c>
      <c r="N4051">
        <v>0</v>
      </c>
    </row>
    <row r="4052" spans="1:14" ht="15" customHeight="1" x14ac:dyDescent="0.3">
      <c r="A4052" s="114">
        <v>4049</v>
      </c>
      <c r="B4052" t="s">
        <v>490</v>
      </c>
      <c r="C4052" t="s">
        <v>126</v>
      </c>
      <c r="D4052" t="s">
        <v>102</v>
      </c>
      <c r="E4052" t="s">
        <v>3495</v>
      </c>
      <c r="F4052" s="109">
        <v>46004</v>
      </c>
      <c r="G4052" t="s">
        <v>415</v>
      </c>
      <c r="H4052">
        <v>6</v>
      </c>
      <c r="K4052">
        <v>132549.99999999962</v>
      </c>
      <c r="L4052" t="s">
        <v>526</v>
      </c>
      <c r="M4052" t="s">
        <v>1677</v>
      </c>
      <c r="N4052">
        <v>1</v>
      </c>
    </row>
    <row r="4053" spans="1:14" ht="15" customHeight="1" x14ac:dyDescent="0.3">
      <c r="A4053" s="114">
        <v>4050</v>
      </c>
      <c r="B4053" t="s">
        <v>471</v>
      </c>
      <c r="C4053" t="s">
        <v>239</v>
      </c>
      <c r="D4053" t="s">
        <v>100</v>
      </c>
      <c r="E4053" t="s">
        <v>3496</v>
      </c>
      <c r="F4053" s="109">
        <v>46005</v>
      </c>
      <c r="G4053" t="s">
        <v>435</v>
      </c>
      <c r="H4053">
        <v>76</v>
      </c>
      <c r="K4053">
        <v>218500.00000000061</v>
      </c>
      <c r="L4053" t="s">
        <v>519</v>
      </c>
      <c r="M4053" t="s">
        <v>640</v>
      </c>
      <c r="N4053">
        <v>1</v>
      </c>
    </row>
    <row r="4054" spans="1:14" ht="15" customHeight="1" x14ac:dyDescent="0.3">
      <c r="A4054" s="114">
        <v>4051</v>
      </c>
      <c r="B4054" t="s">
        <v>471</v>
      </c>
      <c r="C4054" t="s">
        <v>3390</v>
      </c>
      <c r="D4054" t="s">
        <v>69</v>
      </c>
      <c r="E4054" t="s">
        <v>3391</v>
      </c>
      <c r="F4054" s="109">
        <v>46005</v>
      </c>
      <c r="G4054" t="s">
        <v>425</v>
      </c>
      <c r="H4054">
        <v>2</v>
      </c>
      <c r="K4054">
        <v>18112500.000000048</v>
      </c>
      <c r="L4054" t="s">
        <v>680</v>
      </c>
      <c r="M4054" t="s">
        <v>698</v>
      </c>
      <c r="N4054">
        <v>3</v>
      </c>
    </row>
    <row r="4055" spans="1:14" ht="15" customHeight="1" x14ac:dyDescent="0.3">
      <c r="A4055" s="114">
        <v>4052</v>
      </c>
      <c r="B4055" t="s">
        <v>482</v>
      </c>
      <c r="C4055" t="s">
        <v>3301</v>
      </c>
      <c r="D4055" t="s">
        <v>3303</v>
      </c>
      <c r="E4055" t="s">
        <v>3304</v>
      </c>
      <c r="F4055" s="109">
        <v>46005</v>
      </c>
      <c r="G4055" t="s">
        <v>3320</v>
      </c>
      <c r="H4055">
        <v>80</v>
      </c>
      <c r="K4055">
        <v>3349999.9999999874</v>
      </c>
      <c r="L4055" t="s">
        <v>530</v>
      </c>
      <c r="M4055" t="s">
        <v>593</v>
      </c>
      <c r="N4055">
        <v>1</v>
      </c>
    </row>
    <row r="4056" spans="1:14" ht="15" customHeight="1" x14ac:dyDescent="0.3">
      <c r="A4056" s="114">
        <v>4053</v>
      </c>
      <c r="B4056" t="s">
        <v>444</v>
      </c>
      <c r="C4056" t="s">
        <v>85</v>
      </c>
      <c r="D4056" t="s">
        <v>79</v>
      </c>
      <c r="E4056" t="s">
        <v>3497</v>
      </c>
      <c r="F4056" s="109">
        <v>46006</v>
      </c>
      <c r="G4056" t="s">
        <v>443</v>
      </c>
      <c r="H4056">
        <v>14</v>
      </c>
      <c r="K4056">
        <v>70437.500000000189</v>
      </c>
      <c r="L4056" t="s">
        <v>543</v>
      </c>
      <c r="M4056" t="s">
        <v>517</v>
      </c>
      <c r="N4056">
        <v>0</v>
      </c>
    </row>
    <row r="4057" spans="1:14" ht="15" customHeight="1" x14ac:dyDescent="0.3">
      <c r="A4057" s="114">
        <v>4054</v>
      </c>
      <c r="B4057" t="s">
        <v>444</v>
      </c>
      <c r="C4057" t="s">
        <v>138</v>
      </c>
      <c r="D4057" t="s">
        <v>100</v>
      </c>
      <c r="E4057" t="s">
        <v>3498</v>
      </c>
      <c r="F4057" s="109">
        <v>46006</v>
      </c>
      <c r="G4057" t="s">
        <v>415</v>
      </c>
      <c r="H4057">
        <v>2</v>
      </c>
      <c r="K4057">
        <v>129375.00000000036</v>
      </c>
      <c r="L4057" t="s">
        <v>713</v>
      </c>
      <c r="M4057" t="s">
        <v>917</v>
      </c>
      <c r="N4057">
        <v>0</v>
      </c>
    </row>
    <row r="4058" spans="1:14" ht="15" customHeight="1" x14ac:dyDescent="0.3">
      <c r="A4058" s="114">
        <v>4055</v>
      </c>
      <c r="B4058" t="s">
        <v>463</v>
      </c>
      <c r="C4058" t="s">
        <v>209</v>
      </c>
      <c r="D4058" t="s">
        <v>102</v>
      </c>
      <c r="E4058" t="s">
        <v>3499</v>
      </c>
      <c r="F4058" s="109">
        <v>46006</v>
      </c>
      <c r="G4058" t="s">
        <v>466</v>
      </c>
      <c r="H4058">
        <v>13</v>
      </c>
      <c r="K4058">
        <v>229091.14583333247</v>
      </c>
      <c r="L4058" t="s">
        <v>526</v>
      </c>
      <c r="M4058" t="s">
        <v>1677</v>
      </c>
      <c r="N4058">
        <v>1</v>
      </c>
    </row>
    <row r="4059" spans="1:14" ht="15" customHeight="1" x14ac:dyDescent="0.3">
      <c r="A4059" s="114">
        <v>4056</v>
      </c>
      <c r="B4059" t="s">
        <v>413</v>
      </c>
      <c r="C4059" t="s">
        <v>587</v>
      </c>
      <c r="D4059" t="s">
        <v>100</v>
      </c>
      <c r="E4059" t="s">
        <v>3500</v>
      </c>
      <c r="F4059" s="109">
        <v>46006</v>
      </c>
      <c r="G4059" t="s">
        <v>415</v>
      </c>
      <c r="H4059">
        <v>1</v>
      </c>
      <c r="K4059">
        <v>41249.999999999884</v>
      </c>
      <c r="L4059" t="s">
        <v>554</v>
      </c>
      <c r="M4059" t="s">
        <v>517</v>
      </c>
      <c r="N4059">
        <v>0</v>
      </c>
    </row>
    <row r="4060" spans="1:14" ht="15" customHeight="1" x14ac:dyDescent="0.3">
      <c r="A4060" s="114">
        <v>4057</v>
      </c>
      <c r="B4060" t="s">
        <v>413</v>
      </c>
      <c r="C4060" t="s">
        <v>226</v>
      </c>
      <c r="D4060" t="s">
        <v>26</v>
      </c>
      <c r="E4060" t="s">
        <v>3501</v>
      </c>
      <c r="F4060" s="109">
        <v>46006</v>
      </c>
      <c r="G4060" t="s">
        <v>428</v>
      </c>
      <c r="H4060">
        <v>0.5</v>
      </c>
      <c r="K4060">
        <v>82499.999999999767</v>
      </c>
      <c r="L4060" t="s">
        <v>509</v>
      </c>
      <c r="M4060" t="s">
        <v>698</v>
      </c>
      <c r="N4060">
        <v>1</v>
      </c>
    </row>
    <row r="4061" spans="1:14" ht="15" customHeight="1" x14ac:dyDescent="0.3">
      <c r="A4061" s="114">
        <v>4058</v>
      </c>
      <c r="B4061" t="s">
        <v>471</v>
      </c>
      <c r="C4061" t="s">
        <v>85</v>
      </c>
      <c r="D4061" t="s">
        <v>79</v>
      </c>
      <c r="E4061" t="s">
        <v>3502</v>
      </c>
      <c r="F4061" s="109">
        <v>46006</v>
      </c>
      <c r="G4061" t="s">
        <v>443</v>
      </c>
      <c r="H4061">
        <v>5</v>
      </c>
      <c r="K4061">
        <v>25156.250000000069</v>
      </c>
      <c r="L4061" t="s">
        <v>516</v>
      </c>
      <c r="M4061" t="s">
        <v>517</v>
      </c>
      <c r="N4061">
        <v>0</v>
      </c>
    </row>
    <row r="4062" spans="1:14" ht="15" customHeight="1" x14ac:dyDescent="0.3">
      <c r="A4062" s="114">
        <v>4059</v>
      </c>
      <c r="B4062" t="s">
        <v>471</v>
      </c>
      <c r="C4062" t="s">
        <v>138</v>
      </c>
      <c r="D4062" t="s">
        <v>100</v>
      </c>
      <c r="E4062" t="s">
        <v>3503</v>
      </c>
      <c r="F4062" s="109">
        <v>46006</v>
      </c>
      <c r="G4062" t="s">
        <v>415</v>
      </c>
      <c r="H4062">
        <v>8</v>
      </c>
      <c r="K4062">
        <v>517500.00000000146</v>
      </c>
      <c r="L4062" t="s">
        <v>545</v>
      </c>
      <c r="M4062" t="s">
        <v>514</v>
      </c>
      <c r="N4062">
        <v>10</v>
      </c>
    </row>
    <row r="4063" spans="1:14" ht="15" customHeight="1" x14ac:dyDescent="0.3">
      <c r="A4063" s="114">
        <v>4060</v>
      </c>
      <c r="B4063" t="s">
        <v>490</v>
      </c>
      <c r="C4063" t="s">
        <v>138</v>
      </c>
      <c r="D4063" t="s">
        <v>100</v>
      </c>
      <c r="E4063" t="s">
        <v>3504</v>
      </c>
      <c r="F4063" s="109">
        <v>46006</v>
      </c>
      <c r="G4063" t="s">
        <v>415</v>
      </c>
      <c r="H4063">
        <v>2</v>
      </c>
      <c r="K4063">
        <v>123749.99999999964</v>
      </c>
      <c r="L4063" t="s">
        <v>516</v>
      </c>
      <c r="M4063" t="s">
        <v>517</v>
      </c>
      <c r="N4063">
        <v>0</v>
      </c>
    </row>
    <row r="4064" spans="1:14" ht="15" customHeight="1" x14ac:dyDescent="0.3">
      <c r="A4064" s="114">
        <v>4061</v>
      </c>
      <c r="B4064" t="s">
        <v>490</v>
      </c>
      <c r="C4064" t="s">
        <v>85</v>
      </c>
      <c r="D4064" t="s">
        <v>79</v>
      </c>
      <c r="E4064" t="s">
        <v>3505</v>
      </c>
      <c r="F4064" s="109">
        <v>46006</v>
      </c>
      <c r="G4064" t="s">
        <v>443</v>
      </c>
      <c r="H4064">
        <v>9</v>
      </c>
      <c r="K4064">
        <v>43312.499999999876</v>
      </c>
      <c r="L4064" t="s">
        <v>516</v>
      </c>
      <c r="M4064" t="s">
        <v>517</v>
      </c>
      <c r="N4064">
        <v>0</v>
      </c>
    </row>
    <row r="4065" spans="1:14" ht="15" customHeight="1" x14ac:dyDescent="0.3">
      <c r="A4065" s="114">
        <v>4062</v>
      </c>
      <c r="B4065" t="s">
        <v>490</v>
      </c>
      <c r="C4065" t="s">
        <v>138</v>
      </c>
      <c r="D4065" t="s">
        <v>100</v>
      </c>
      <c r="E4065" t="s">
        <v>3506</v>
      </c>
      <c r="F4065" s="109">
        <v>46006</v>
      </c>
      <c r="G4065" t="s">
        <v>415</v>
      </c>
      <c r="H4065">
        <v>2</v>
      </c>
      <c r="K4065">
        <v>123749.99999999964</v>
      </c>
      <c r="L4065" t="s">
        <v>713</v>
      </c>
      <c r="M4065" t="s">
        <v>917</v>
      </c>
      <c r="N4065">
        <v>0</v>
      </c>
    </row>
    <row r="4066" spans="1:14" ht="15" customHeight="1" x14ac:dyDescent="0.3">
      <c r="A4066" s="114">
        <v>4063</v>
      </c>
      <c r="B4066" t="s">
        <v>430</v>
      </c>
      <c r="C4066" t="s">
        <v>3080</v>
      </c>
      <c r="D4066" t="s">
        <v>3078</v>
      </c>
      <c r="E4066" t="s">
        <v>3082</v>
      </c>
      <c r="F4066" s="109">
        <v>46006</v>
      </c>
      <c r="G4066" t="s">
        <v>921</v>
      </c>
      <c r="H4066">
        <v>11</v>
      </c>
      <c r="K4066">
        <v>284166.66666666698</v>
      </c>
      <c r="L4066" t="s">
        <v>545</v>
      </c>
      <c r="M4066" t="s">
        <v>514</v>
      </c>
      <c r="N4066">
        <v>8</v>
      </c>
    </row>
    <row r="4067" spans="1:14" ht="15" customHeight="1" x14ac:dyDescent="0.3">
      <c r="A4067" s="114">
        <v>4064</v>
      </c>
      <c r="B4067" t="s">
        <v>430</v>
      </c>
      <c r="C4067" t="s">
        <v>502</v>
      </c>
      <c r="D4067" t="s">
        <v>100</v>
      </c>
      <c r="E4067" t="s">
        <v>3507</v>
      </c>
      <c r="F4067" s="109">
        <v>46006</v>
      </c>
      <c r="G4067" t="s">
        <v>426</v>
      </c>
      <c r="H4067">
        <v>2</v>
      </c>
      <c r="K4067">
        <v>77500.000000000073</v>
      </c>
      <c r="L4067" t="s">
        <v>554</v>
      </c>
      <c r="M4067" t="s">
        <v>517</v>
      </c>
      <c r="N4067">
        <v>0</v>
      </c>
    </row>
    <row r="4068" spans="1:14" ht="15" customHeight="1" x14ac:dyDescent="0.3">
      <c r="A4068" s="114">
        <v>4065</v>
      </c>
      <c r="B4068" t="s">
        <v>444</v>
      </c>
      <c r="C4068" t="s">
        <v>3508</v>
      </c>
      <c r="D4068" t="s">
        <v>26</v>
      </c>
      <c r="E4068" t="s">
        <v>3509</v>
      </c>
      <c r="F4068" s="109">
        <v>46007</v>
      </c>
      <c r="G4068" t="s">
        <v>1893</v>
      </c>
      <c r="H4068">
        <v>2</v>
      </c>
      <c r="K4068">
        <v>172500.00000000047</v>
      </c>
      <c r="L4068" t="s">
        <v>545</v>
      </c>
      <c r="M4068" t="s">
        <v>514</v>
      </c>
      <c r="N4068">
        <v>3</v>
      </c>
    </row>
    <row r="4069" spans="1:14" ht="15" customHeight="1" x14ac:dyDescent="0.3">
      <c r="A4069" s="114">
        <v>4066</v>
      </c>
      <c r="B4069" t="s">
        <v>490</v>
      </c>
      <c r="C4069" t="s">
        <v>138</v>
      </c>
      <c r="D4069" t="s">
        <v>100</v>
      </c>
      <c r="E4069" t="s">
        <v>3515</v>
      </c>
      <c r="F4069" s="109">
        <v>46007</v>
      </c>
      <c r="G4069" t="s">
        <v>415</v>
      </c>
      <c r="H4069">
        <v>6</v>
      </c>
      <c r="K4069">
        <v>371249.99999999895</v>
      </c>
      <c r="L4069" t="s">
        <v>516</v>
      </c>
      <c r="M4069" t="s">
        <v>517</v>
      </c>
      <c r="N4069">
        <v>0</v>
      </c>
    </row>
    <row r="4070" spans="1:14" ht="15" customHeight="1" x14ac:dyDescent="0.3">
      <c r="A4070" s="114">
        <v>4067</v>
      </c>
      <c r="B4070" t="s">
        <v>490</v>
      </c>
      <c r="C4070" t="s">
        <v>138</v>
      </c>
      <c r="D4070" t="s">
        <v>100</v>
      </c>
      <c r="E4070" t="s">
        <v>3515</v>
      </c>
      <c r="F4070" s="109">
        <v>46007</v>
      </c>
      <c r="G4070" t="s">
        <v>415</v>
      </c>
      <c r="H4070">
        <v>1</v>
      </c>
      <c r="K4070">
        <v>61874.999999999818</v>
      </c>
      <c r="L4070" t="s">
        <v>516</v>
      </c>
      <c r="M4070" t="s">
        <v>517</v>
      </c>
      <c r="N4070">
        <v>0</v>
      </c>
    </row>
    <row r="4071" spans="1:14" ht="15" customHeight="1" x14ac:dyDescent="0.3">
      <c r="A4071" s="114">
        <v>4068</v>
      </c>
      <c r="B4071" t="s">
        <v>490</v>
      </c>
      <c r="C4071" t="s">
        <v>3301</v>
      </c>
      <c r="D4071" t="s">
        <v>3303</v>
      </c>
      <c r="E4071" t="s">
        <v>3304</v>
      </c>
      <c r="F4071" s="109">
        <v>46007</v>
      </c>
      <c r="G4071" t="s">
        <v>3320</v>
      </c>
      <c r="H4071">
        <v>40</v>
      </c>
      <c r="K4071">
        <v>1649999.9999999951</v>
      </c>
      <c r="L4071" t="s">
        <v>516</v>
      </c>
      <c r="M4071" t="s">
        <v>514</v>
      </c>
      <c r="N4071">
        <v>0</v>
      </c>
    </row>
    <row r="4072" spans="1:14" ht="15" customHeight="1" x14ac:dyDescent="0.3">
      <c r="A4072" s="114">
        <v>4069</v>
      </c>
      <c r="B4072" t="s">
        <v>430</v>
      </c>
      <c r="C4072" t="s">
        <v>138</v>
      </c>
      <c r="D4072" t="s">
        <v>100</v>
      </c>
      <c r="E4072" t="s">
        <v>3516</v>
      </c>
      <c r="F4072" s="109">
        <v>46007</v>
      </c>
      <c r="G4072" t="s">
        <v>415</v>
      </c>
      <c r="H4072">
        <v>5</v>
      </c>
      <c r="K4072">
        <v>290625.00000000029</v>
      </c>
      <c r="L4072" t="s">
        <v>507</v>
      </c>
      <c r="M4072" t="s">
        <v>505</v>
      </c>
      <c r="N4072">
        <v>1</v>
      </c>
    </row>
    <row r="4073" spans="1:14" ht="15" customHeight="1" x14ac:dyDescent="0.3">
      <c r="A4073" s="114">
        <v>4070</v>
      </c>
      <c r="B4073" t="s">
        <v>430</v>
      </c>
      <c r="C4073" t="s">
        <v>138</v>
      </c>
      <c r="D4073" t="s">
        <v>100</v>
      </c>
      <c r="E4073" t="s">
        <v>3516</v>
      </c>
      <c r="F4073" s="109">
        <v>46007</v>
      </c>
      <c r="G4073" t="s">
        <v>415</v>
      </c>
      <c r="H4073">
        <v>1</v>
      </c>
      <c r="K4073">
        <v>58125.000000000058</v>
      </c>
      <c r="L4073" t="s">
        <v>554</v>
      </c>
      <c r="M4073" t="s">
        <v>517</v>
      </c>
      <c r="N4073">
        <v>0</v>
      </c>
    </row>
    <row r="4074" spans="1:14" ht="15" customHeight="1" x14ac:dyDescent="0.3">
      <c r="A4074" s="114">
        <v>4071</v>
      </c>
      <c r="B4074" t="s">
        <v>430</v>
      </c>
      <c r="C4074" t="s">
        <v>138</v>
      </c>
      <c r="D4074" t="s">
        <v>100</v>
      </c>
      <c r="E4074" t="s">
        <v>3516</v>
      </c>
      <c r="F4074" s="109">
        <v>46007</v>
      </c>
      <c r="G4074" t="s">
        <v>415</v>
      </c>
      <c r="H4074">
        <v>1</v>
      </c>
      <c r="K4074">
        <v>58125.000000000058</v>
      </c>
      <c r="L4074" t="s">
        <v>554</v>
      </c>
      <c r="M4074" t="s">
        <v>517</v>
      </c>
      <c r="N4074">
        <v>0</v>
      </c>
    </row>
    <row r="4075" spans="1:14" ht="15" customHeight="1" x14ac:dyDescent="0.3">
      <c r="A4075" s="114">
        <v>4072</v>
      </c>
      <c r="B4075" t="s">
        <v>430</v>
      </c>
      <c r="C4075" t="s">
        <v>502</v>
      </c>
      <c r="D4075" t="s">
        <v>100</v>
      </c>
      <c r="E4075" t="s">
        <v>3517</v>
      </c>
      <c r="F4075" s="109">
        <v>46007</v>
      </c>
      <c r="G4075" t="s">
        <v>426</v>
      </c>
      <c r="H4075">
        <v>1</v>
      </c>
      <c r="K4075">
        <v>38750.000000000036</v>
      </c>
      <c r="L4075" t="s">
        <v>554</v>
      </c>
      <c r="M4075" t="s">
        <v>517</v>
      </c>
      <c r="N4075">
        <v>0</v>
      </c>
    </row>
    <row r="4076" spans="1:14" ht="15" customHeight="1" x14ac:dyDescent="0.3">
      <c r="A4076" s="114">
        <v>4073</v>
      </c>
      <c r="B4076" t="s">
        <v>497</v>
      </c>
      <c r="C4076" t="s">
        <v>226</v>
      </c>
      <c r="D4076" t="s">
        <v>26</v>
      </c>
      <c r="E4076" t="s">
        <v>3518</v>
      </c>
      <c r="F4076" s="109">
        <v>46007</v>
      </c>
      <c r="G4076" t="s">
        <v>428</v>
      </c>
      <c r="H4076">
        <v>0.8</v>
      </c>
      <c r="K4076">
        <v>138000.00000000038</v>
      </c>
      <c r="L4076" t="s">
        <v>509</v>
      </c>
      <c r="M4076" s="110" t="s">
        <v>2782</v>
      </c>
      <c r="N4076">
        <v>1</v>
      </c>
    </row>
    <row r="4077" spans="1:14" ht="15" customHeight="1" x14ac:dyDescent="0.3">
      <c r="A4077" s="114">
        <v>4074</v>
      </c>
      <c r="B4077" t="s">
        <v>497</v>
      </c>
      <c r="C4077" t="s">
        <v>625</v>
      </c>
      <c r="D4077" t="s">
        <v>100</v>
      </c>
      <c r="E4077" t="s">
        <v>3519</v>
      </c>
      <c r="F4077" s="109">
        <v>46007</v>
      </c>
      <c r="G4077" t="s">
        <v>1816</v>
      </c>
      <c r="H4077">
        <v>3</v>
      </c>
      <c r="K4077">
        <v>129375.00000000036</v>
      </c>
      <c r="L4077" t="s">
        <v>618</v>
      </c>
      <c r="M4077" t="s">
        <v>669</v>
      </c>
      <c r="N4077">
        <v>0</v>
      </c>
    </row>
    <row r="4078" spans="1:14" ht="15" customHeight="1" x14ac:dyDescent="0.3">
      <c r="A4078" s="114">
        <v>4075</v>
      </c>
      <c r="B4078" t="s">
        <v>535</v>
      </c>
      <c r="C4078" t="s">
        <v>3301</v>
      </c>
      <c r="D4078" t="s">
        <v>3303</v>
      </c>
      <c r="E4078" t="s">
        <v>3304</v>
      </c>
      <c r="F4078" s="109">
        <v>46007</v>
      </c>
      <c r="G4078" t="s">
        <v>3320</v>
      </c>
      <c r="H4078">
        <v>30</v>
      </c>
      <c r="K4078">
        <v>1218749.9999999977</v>
      </c>
      <c r="L4078" t="s">
        <v>1313</v>
      </c>
      <c r="M4078" t="s">
        <v>580</v>
      </c>
      <c r="N4078">
        <v>0</v>
      </c>
    </row>
    <row r="4079" spans="1:14" ht="15" customHeight="1" x14ac:dyDescent="0.3">
      <c r="A4079" s="114">
        <v>4076</v>
      </c>
      <c r="B4079" t="s">
        <v>535</v>
      </c>
      <c r="C4079" t="s">
        <v>138</v>
      </c>
      <c r="D4079" t="s">
        <v>100</v>
      </c>
      <c r="E4079" t="s">
        <v>3520</v>
      </c>
      <c r="F4079" s="109">
        <v>46007</v>
      </c>
      <c r="G4079" t="s">
        <v>415</v>
      </c>
      <c r="H4079">
        <v>4</v>
      </c>
      <c r="K4079">
        <v>243749.99999999953</v>
      </c>
      <c r="L4079" t="s">
        <v>516</v>
      </c>
      <c r="M4079" t="s">
        <v>517</v>
      </c>
      <c r="N4079">
        <v>0</v>
      </c>
    </row>
    <row r="4080" spans="1:14" ht="15" customHeight="1" x14ac:dyDescent="0.3">
      <c r="A4080" s="114">
        <v>4077</v>
      </c>
      <c r="B4080" t="s">
        <v>535</v>
      </c>
      <c r="C4080" t="s">
        <v>3508</v>
      </c>
      <c r="D4080" t="s">
        <v>26</v>
      </c>
      <c r="E4080" t="s">
        <v>3509</v>
      </c>
      <c r="F4080" s="109">
        <v>46007</v>
      </c>
      <c r="G4080" t="s">
        <v>1893</v>
      </c>
      <c r="H4080">
        <v>1.5</v>
      </c>
      <c r="K4080">
        <v>121874.99999999977</v>
      </c>
      <c r="L4080" t="s">
        <v>545</v>
      </c>
      <c r="M4080" t="s">
        <v>514</v>
      </c>
      <c r="N4080">
        <v>5</v>
      </c>
    </row>
    <row r="4081" spans="1:14" ht="15" customHeight="1" x14ac:dyDescent="0.3">
      <c r="A4081" s="114">
        <v>4078</v>
      </c>
      <c r="B4081" t="s">
        <v>499</v>
      </c>
      <c r="C4081" t="s">
        <v>502</v>
      </c>
      <c r="D4081" t="s">
        <v>100</v>
      </c>
      <c r="E4081" t="s">
        <v>3521</v>
      </c>
      <c r="F4081" s="109">
        <v>46007</v>
      </c>
      <c r="G4081" t="s">
        <v>426</v>
      </c>
      <c r="H4081">
        <v>3</v>
      </c>
      <c r="K4081">
        <v>119999.99999999988</v>
      </c>
      <c r="L4081" t="s">
        <v>507</v>
      </c>
      <c r="M4081" t="s">
        <v>505</v>
      </c>
      <c r="N4081">
        <v>1</v>
      </c>
    </row>
    <row r="4082" spans="1:14" ht="15" customHeight="1" x14ac:dyDescent="0.3">
      <c r="A4082" s="114">
        <v>4079</v>
      </c>
      <c r="B4082" t="s">
        <v>499</v>
      </c>
      <c r="C4082" t="s">
        <v>138</v>
      </c>
      <c r="D4082" t="s">
        <v>100</v>
      </c>
      <c r="E4082" t="s">
        <v>3522</v>
      </c>
      <c r="F4082" s="109">
        <v>46007</v>
      </c>
      <c r="G4082" t="s">
        <v>415</v>
      </c>
      <c r="H4082">
        <v>6</v>
      </c>
      <c r="K4082">
        <v>359999.99999999965</v>
      </c>
      <c r="L4082" t="s">
        <v>507</v>
      </c>
      <c r="M4082" t="s">
        <v>505</v>
      </c>
      <c r="N4082">
        <v>1</v>
      </c>
    </row>
    <row r="4083" spans="1:14" ht="15" customHeight="1" x14ac:dyDescent="0.3">
      <c r="A4083" s="114">
        <v>4080</v>
      </c>
      <c r="B4083" t="s">
        <v>499</v>
      </c>
      <c r="C4083" t="s">
        <v>138</v>
      </c>
      <c r="D4083" t="s">
        <v>100</v>
      </c>
      <c r="E4083" t="s">
        <v>3522</v>
      </c>
      <c r="F4083" s="109">
        <v>46007</v>
      </c>
      <c r="G4083" t="s">
        <v>415</v>
      </c>
      <c r="H4083">
        <v>6</v>
      </c>
      <c r="K4083">
        <v>359999.99999999965</v>
      </c>
      <c r="L4083" t="s">
        <v>516</v>
      </c>
      <c r="M4083" t="s">
        <v>517</v>
      </c>
      <c r="N4083">
        <v>0</v>
      </c>
    </row>
    <row r="4084" spans="1:14" ht="15" customHeight="1" x14ac:dyDescent="0.3">
      <c r="A4084" s="114">
        <v>4081</v>
      </c>
      <c r="B4084" t="s">
        <v>459</v>
      </c>
      <c r="C4084" t="s">
        <v>226</v>
      </c>
      <c r="D4084" t="s">
        <v>26</v>
      </c>
      <c r="E4084" t="s">
        <v>3523</v>
      </c>
      <c r="F4084" s="109">
        <v>46007</v>
      </c>
      <c r="G4084" t="s">
        <v>428</v>
      </c>
      <c r="H4084">
        <v>1</v>
      </c>
      <c r="K4084">
        <v>170000.00000000064</v>
      </c>
      <c r="L4084" t="s">
        <v>509</v>
      </c>
      <c r="M4084" t="s">
        <v>505</v>
      </c>
      <c r="N4084">
        <v>3</v>
      </c>
    </row>
    <row r="4085" spans="1:14" ht="15" customHeight="1" x14ac:dyDescent="0.3">
      <c r="A4085" s="114">
        <v>4082</v>
      </c>
      <c r="B4085" t="s">
        <v>459</v>
      </c>
      <c r="C4085" t="s">
        <v>625</v>
      </c>
      <c r="D4085" t="s">
        <v>100</v>
      </c>
      <c r="E4085" t="s">
        <v>3524</v>
      </c>
      <c r="F4085" s="109">
        <v>46007</v>
      </c>
      <c r="G4085" t="s">
        <v>627</v>
      </c>
      <c r="H4085">
        <v>4</v>
      </c>
      <c r="K4085">
        <v>170000.00000000064</v>
      </c>
      <c r="L4085" t="s">
        <v>618</v>
      </c>
      <c r="M4085" t="s">
        <v>669</v>
      </c>
      <c r="N4085">
        <v>0</v>
      </c>
    </row>
    <row r="4086" spans="1:14" ht="15" customHeight="1" x14ac:dyDescent="0.3">
      <c r="A4086" s="114">
        <v>4083</v>
      </c>
      <c r="B4086" t="s">
        <v>444</v>
      </c>
      <c r="C4086" t="s">
        <v>138</v>
      </c>
      <c r="D4086" t="s">
        <v>100</v>
      </c>
      <c r="E4086" t="s">
        <v>3525</v>
      </c>
      <c r="F4086" s="109">
        <v>46008</v>
      </c>
      <c r="G4086" t="s">
        <v>415</v>
      </c>
      <c r="H4086">
        <v>4</v>
      </c>
      <c r="K4086">
        <v>258750.00000000073</v>
      </c>
      <c r="L4086" t="s">
        <v>543</v>
      </c>
      <c r="M4086" t="s">
        <v>517</v>
      </c>
      <c r="N4086">
        <v>0</v>
      </c>
    </row>
    <row r="4087" spans="1:14" ht="15" customHeight="1" x14ac:dyDescent="0.3">
      <c r="A4087" s="114">
        <v>4084</v>
      </c>
      <c r="B4087" t="s">
        <v>444</v>
      </c>
      <c r="C4087" t="s">
        <v>138</v>
      </c>
      <c r="D4087" t="s">
        <v>100</v>
      </c>
      <c r="E4087" t="s">
        <v>3525</v>
      </c>
      <c r="F4087" s="109">
        <v>46008</v>
      </c>
      <c r="G4087" t="s">
        <v>415</v>
      </c>
      <c r="H4087">
        <v>10</v>
      </c>
      <c r="K4087">
        <v>646875.00000000175</v>
      </c>
      <c r="L4087" t="s">
        <v>507</v>
      </c>
      <c r="M4087" t="s">
        <v>505</v>
      </c>
      <c r="N4087">
        <v>1</v>
      </c>
    </row>
    <row r="4088" spans="1:14" ht="15" customHeight="1" x14ac:dyDescent="0.3">
      <c r="A4088" s="114">
        <v>4085</v>
      </c>
      <c r="B4088" t="s">
        <v>444</v>
      </c>
      <c r="C4088" t="s">
        <v>138</v>
      </c>
      <c r="D4088" t="s">
        <v>100</v>
      </c>
      <c r="E4088" t="s">
        <v>3525</v>
      </c>
      <c r="F4088" s="109">
        <v>46008</v>
      </c>
      <c r="G4088" t="s">
        <v>415</v>
      </c>
      <c r="H4088">
        <v>1</v>
      </c>
      <c r="K4088">
        <v>64687.500000000182</v>
      </c>
      <c r="L4088" t="s">
        <v>545</v>
      </c>
      <c r="M4088" t="s">
        <v>514</v>
      </c>
      <c r="N4088">
        <v>3</v>
      </c>
    </row>
    <row r="4089" spans="1:14" ht="15" customHeight="1" x14ac:dyDescent="0.3">
      <c r="A4089" s="114">
        <v>4086</v>
      </c>
      <c r="B4089" t="s">
        <v>471</v>
      </c>
      <c r="C4089" t="s">
        <v>138</v>
      </c>
      <c r="D4089" t="s">
        <v>100</v>
      </c>
      <c r="E4089" t="s">
        <v>3526</v>
      </c>
      <c r="F4089" s="109">
        <v>46008</v>
      </c>
      <c r="G4089" t="s">
        <v>415</v>
      </c>
      <c r="H4089">
        <v>4</v>
      </c>
      <c r="K4089">
        <v>258750.00000000073</v>
      </c>
      <c r="L4089" t="s">
        <v>516</v>
      </c>
      <c r="M4089" t="s">
        <v>517</v>
      </c>
      <c r="N4089">
        <v>0</v>
      </c>
    </row>
    <row r="4090" spans="1:14" ht="15" customHeight="1" x14ac:dyDescent="0.3">
      <c r="A4090" s="114">
        <v>4087</v>
      </c>
      <c r="B4090" t="s">
        <v>471</v>
      </c>
      <c r="C4090" t="s">
        <v>32</v>
      </c>
      <c r="D4090" t="s">
        <v>26</v>
      </c>
      <c r="E4090" t="s">
        <v>3527</v>
      </c>
      <c r="F4090" s="109">
        <v>46008</v>
      </c>
      <c r="G4090" t="s">
        <v>1440</v>
      </c>
      <c r="H4090">
        <v>1.3</v>
      </c>
      <c r="K4090">
        <v>210234.37500000058</v>
      </c>
      <c r="L4090" t="s">
        <v>696</v>
      </c>
      <c r="M4090" t="s">
        <v>505</v>
      </c>
      <c r="N4090">
        <v>6</v>
      </c>
    </row>
    <row r="4091" spans="1:14" ht="15" customHeight="1" x14ac:dyDescent="0.3">
      <c r="A4091" s="114">
        <v>4088</v>
      </c>
      <c r="B4091" t="s">
        <v>463</v>
      </c>
      <c r="C4091" t="s">
        <v>104</v>
      </c>
      <c r="D4091" t="s">
        <v>102</v>
      </c>
      <c r="E4091" t="s">
        <v>3528</v>
      </c>
      <c r="F4091" s="109">
        <v>46008</v>
      </c>
      <c r="G4091" t="s">
        <v>758</v>
      </c>
      <c r="H4091">
        <v>1</v>
      </c>
      <c r="K4091">
        <v>41874.99999999984</v>
      </c>
      <c r="L4091" t="s">
        <v>618</v>
      </c>
      <c r="M4091" t="s">
        <v>669</v>
      </c>
      <c r="N4091">
        <v>0</v>
      </c>
    </row>
    <row r="4092" spans="1:14" ht="15" customHeight="1" x14ac:dyDescent="0.3">
      <c r="A4092" s="114">
        <v>4089</v>
      </c>
      <c r="B4092" t="s">
        <v>463</v>
      </c>
      <c r="C4092" t="s">
        <v>3301</v>
      </c>
      <c r="D4092" t="s">
        <v>3303</v>
      </c>
      <c r="E4092" t="s">
        <v>3304</v>
      </c>
      <c r="F4092" s="109">
        <v>46008</v>
      </c>
      <c r="G4092" t="s">
        <v>3320</v>
      </c>
      <c r="H4092">
        <v>20</v>
      </c>
      <c r="K4092">
        <v>837499.99999999686</v>
      </c>
      <c r="L4092" t="s">
        <v>545</v>
      </c>
      <c r="M4092" t="s">
        <v>593</v>
      </c>
      <c r="N4092">
        <v>4</v>
      </c>
    </row>
    <row r="4093" spans="1:14" ht="15" customHeight="1" x14ac:dyDescent="0.3">
      <c r="A4093" s="114">
        <v>4090</v>
      </c>
      <c r="B4093" t="s">
        <v>413</v>
      </c>
      <c r="C4093" t="s">
        <v>138</v>
      </c>
      <c r="D4093" t="s">
        <v>100</v>
      </c>
      <c r="E4093" t="s">
        <v>3529</v>
      </c>
      <c r="F4093" s="109">
        <v>46008</v>
      </c>
      <c r="G4093" t="s">
        <v>415</v>
      </c>
      <c r="H4093">
        <v>6</v>
      </c>
      <c r="K4093">
        <v>371249.99999999895</v>
      </c>
      <c r="L4093" t="s">
        <v>509</v>
      </c>
      <c r="M4093" t="s">
        <v>698</v>
      </c>
      <c r="N4093">
        <v>1</v>
      </c>
    </row>
    <row r="4094" spans="1:14" ht="15" customHeight="1" x14ac:dyDescent="0.3">
      <c r="A4094" s="114">
        <v>4091</v>
      </c>
      <c r="B4094" t="s">
        <v>490</v>
      </c>
      <c r="C4094" t="s">
        <v>138</v>
      </c>
      <c r="D4094" t="s">
        <v>100</v>
      </c>
      <c r="E4094" t="s">
        <v>3530</v>
      </c>
      <c r="F4094" s="109">
        <v>46008</v>
      </c>
      <c r="G4094" t="s">
        <v>415</v>
      </c>
      <c r="H4094">
        <v>6</v>
      </c>
      <c r="K4094">
        <v>371249.99999999895</v>
      </c>
      <c r="L4094" t="s">
        <v>516</v>
      </c>
      <c r="M4094" t="s">
        <v>517</v>
      </c>
      <c r="N4094">
        <v>0</v>
      </c>
    </row>
    <row r="4095" spans="1:14" ht="15" customHeight="1" x14ac:dyDescent="0.3">
      <c r="A4095" s="114">
        <v>4092</v>
      </c>
      <c r="B4095" t="s">
        <v>490</v>
      </c>
      <c r="C4095" t="s">
        <v>3301</v>
      </c>
      <c r="D4095" t="s">
        <v>3303</v>
      </c>
      <c r="E4095" t="s">
        <v>3304</v>
      </c>
      <c r="F4095" s="109">
        <v>46008</v>
      </c>
      <c r="G4095" t="s">
        <v>3320</v>
      </c>
      <c r="H4095" t="s">
        <v>1332</v>
      </c>
      <c r="K4095">
        <v>3382499.9999999902</v>
      </c>
      <c r="L4095" t="s">
        <v>516</v>
      </c>
      <c r="M4095" t="s">
        <v>514</v>
      </c>
      <c r="N4095">
        <v>0</v>
      </c>
    </row>
    <row r="4096" spans="1:14" ht="15" customHeight="1" x14ac:dyDescent="0.3">
      <c r="A4096" s="114">
        <v>4093</v>
      </c>
      <c r="B4096" t="s">
        <v>444</v>
      </c>
      <c r="C4096" t="s">
        <v>138</v>
      </c>
      <c r="D4096" t="s">
        <v>100</v>
      </c>
      <c r="E4096" t="s">
        <v>3531</v>
      </c>
      <c r="F4096" s="109">
        <v>46009</v>
      </c>
      <c r="G4096" t="s">
        <v>415</v>
      </c>
      <c r="H4096">
        <v>3</v>
      </c>
      <c r="K4096">
        <v>194062.50000000052</v>
      </c>
      <c r="L4096" t="s">
        <v>543</v>
      </c>
      <c r="M4096" t="s">
        <v>517</v>
      </c>
      <c r="N4096">
        <v>0</v>
      </c>
    </row>
    <row r="4097" spans="1:14" ht="15" customHeight="1" x14ac:dyDescent="0.3">
      <c r="A4097" s="114">
        <v>4094</v>
      </c>
      <c r="B4097" t="s">
        <v>444</v>
      </c>
      <c r="C4097" t="s">
        <v>32</v>
      </c>
      <c r="D4097" t="s">
        <v>26</v>
      </c>
      <c r="E4097" t="s">
        <v>3532</v>
      </c>
      <c r="F4097" s="109">
        <v>46009</v>
      </c>
      <c r="G4097" t="s">
        <v>1440</v>
      </c>
      <c r="H4097">
        <v>1.5</v>
      </c>
      <c r="K4097">
        <v>242578.12500000067</v>
      </c>
      <c r="L4097" t="s">
        <v>696</v>
      </c>
      <c r="M4097" t="s">
        <v>505</v>
      </c>
      <c r="N4097">
        <v>3</v>
      </c>
    </row>
    <row r="4098" spans="1:14" ht="15" customHeight="1" x14ac:dyDescent="0.3">
      <c r="A4098" s="114">
        <v>4095</v>
      </c>
      <c r="B4098" t="s">
        <v>413</v>
      </c>
      <c r="C4098" t="s">
        <v>138</v>
      </c>
      <c r="D4098" t="s">
        <v>100</v>
      </c>
      <c r="E4098" t="s">
        <v>3533</v>
      </c>
      <c r="F4098" s="109">
        <v>46009</v>
      </c>
      <c r="G4098" t="s">
        <v>415</v>
      </c>
      <c r="H4098">
        <v>6</v>
      </c>
      <c r="K4098">
        <v>371249.99999999895</v>
      </c>
      <c r="L4098" t="s">
        <v>554</v>
      </c>
      <c r="M4098" t="s">
        <v>517</v>
      </c>
      <c r="N4098">
        <v>0</v>
      </c>
    </row>
    <row r="4099" spans="1:14" ht="15" customHeight="1" x14ac:dyDescent="0.3">
      <c r="A4099" s="114">
        <v>4096</v>
      </c>
      <c r="B4099" t="s">
        <v>413</v>
      </c>
      <c r="C4099" t="s">
        <v>128</v>
      </c>
      <c r="D4099" t="s">
        <v>102</v>
      </c>
      <c r="E4099" t="s">
        <v>3534</v>
      </c>
      <c r="F4099" s="109">
        <v>46009</v>
      </c>
      <c r="G4099" t="s">
        <v>415</v>
      </c>
      <c r="H4099">
        <v>5</v>
      </c>
      <c r="K4099">
        <v>206249.99999999939</v>
      </c>
      <c r="L4099" t="s">
        <v>509</v>
      </c>
      <c r="M4099" t="s">
        <v>1677</v>
      </c>
      <c r="N4099">
        <v>1</v>
      </c>
    </row>
    <row r="4100" spans="1:14" ht="15" customHeight="1" x14ac:dyDescent="0.3">
      <c r="A4100" s="114">
        <v>4097</v>
      </c>
      <c r="B4100" t="s">
        <v>413</v>
      </c>
      <c r="C4100" t="s">
        <v>132</v>
      </c>
      <c r="D4100" t="s">
        <v>102</v>
      </c>
      <c r="E4100" t="s">
        <v>3535</v>
      </c>
      <c r="F4100" s="109">
        <v>46009</v>
      </c>
      <c r="G4100" t="s">
        <v>415</v>
      </c>
      <c r="H4100">
        <v>5</v>
      </c>
      <c r="K4100">
        <v>206249.99999999939</v>
      </c>
      <c r="L4100" t="s">
        <v>509</v>
      </c>
      <c r="M4100" t="s">
        <v>1677</v>
      </c>
      <c r="N4100">
        <v>1</v>
      </c>
    </row>
    <row r="4101" spans="1:14" ht="15" customHeight="1" x14ac:dyDescent="0.3">
      <c r="A4101" s="114">
        <v>4098</v>
      </c>
      <c r="B4101" t="s">
        <v>471</v>
      </c>
      <c r="C4101" t="s">
        <v>138</v>
      </c>
      <c r="D4101" t="s">
        <v>100</v>
      </c>
      <c r="E4101" t="s">
        <v>3536</v>
      </c>
      <c r="F4101" s="109">
        <v>46009</v>
      </c>
      <c r="G4101" t="s">
        <v>415</v>
      </c>
      <c r="H4101">
        <v>6</v>
      </c>
      <c r="K4101">
        <v>388125.00000000105</v>
      </c>
      <c r="L4101" t="s">
        <v>516</v>
      </c>
      <c r="M4101" t="s">
        <v>517</v>
      </c>
      <c r="N4101">
        <v>1</v>
      </c>
    </row>
    <row r="4102" spans="1:14" ht="15" customHeight="1" x14ac:dyDescent="0.3">
      <c r="A4102" s="114">
        <v>4099</v>
      </c>
      <c r="B4102" t="s">
        <v>463</v>
      </c>
      <c r="C4102" t="s">
        <v>111</v>
      </c>
      <c r="D4102" t="s">
        <v>102</v>
      </c>
      <c r="E4102" t="s">
        <v>3537</v>
      </c>
      <c r="F4102" s="109">
        <v>46009</v>
      </c>
      <c r="G4102" t="s">
        <v>758</v>
      </c>
      <c r="H4102">
        <v>2</v>
      </c>
      <c r="K4102">
        <v>334999.99999999872</v>
      </c>
      <c r="L4102" t="s">
        <v>516</v>
      </c>
      <c r="M4102" t="s">
        <v>669</v>
      </c>
      <c r="N4102">
        <v>0</v>
      </c>
    </row>
    <row r="4103" spans="1:14" ht="15" customHeight="1" x14ac:dyDescent="0.3">
      <c r="A4103" s="114">
        <v>4100</v>
      </c>
      <c r="B4103" t="s">
        <v>463</v>
      </c>
      <c r="C4103" t="s">
        <v>3301</v>
      </c>
      <c r="D4103" t="s">
        <v>3303</v>
      </c>
      <c r="E4103" t="s">
        <v>3304</v>
      </c>
      <c r="F4103" s="109">
        <v>46009</v>
      </c>
      <c r="G4103" t="s">
        <v>3320</v>
      </c>
      <c r="H4103">
        <v>84</v>
      </c>
      <c r="K4103">
        <v>3517499.9999999865</v>
      </c>
      <c r="L4103" t="s">
        <v>516</v>
      </c>
      <c r="M4103" t="s">
        <v>2633</v>
      </c>
      <c r="N4103">
        <v>1</v>
      </c>
    </row>
    <row r="4104" spans="1:14" ht="15" customHeight="1" x14ac:dyDescent="0.3">
      <c r="A4104" s="114">
        <v>4101</v>
      </c>
      <c r="B4104" t="s">
        <v>463</v>
      </c>
      <c r="C4104" t="s">
        <v>109</v>
      </c>
      <c r="D4104" t="s">
        <v>102</v>
      </c>
      <c r="E4104" t="s">
        <v>3538</v>
      </c>
      <c r="F4104" s="109">
        <v>46009</v>
      </c>
      <c r="G4104" t="s">
        <v>758</v>
      </c>
      <c r="H4104">
        <v>1</v>
      </c>
      <c r="K4104">
        <v>41874.99999999984</v>
      </c>
      <c r="L4104" t="s">
        <v>618</v>
      </c>
      <c r="M4104" t="s">
        <v>669</v>
      </c>
      <c r="N4104">
        <v>0</v>
      </c>
    </row>
    <row r="4105" spans="1:14" ht="15" customHeight="1" x14ac:dyDescent="0.3">
      <c r="A4105" s="114">
        <v>4102</v>
      </c>
      <c r="B4105" t="s">
        <v>463</v>
      </c>
      <c r="C4105" t="s">
        <v>104</v>
      </c>
      <c r="D4105" t="s">
        <v>102</v>
      </c>
      <c r="E4105" t="s">
        <v>3539</v>
      </c>
      <c r="F4105" s="109">
        <v>46009</v>
      </c>
      <c r="G4105" t="s">
        <v>758</v>
      </c>
      <c r="H4105">
        <v>1</v>
      </c>
      <c r="K4105">
        <v>41874.99999999984</v>
      </c>
      <c r="L4105" t="s">
        <v>618</v>
      </c>
      <c r="M4105" t="s">
        <v>669</v>
      </c>
      <c r="N4105">
        <v>0</v>
      </c>
    </row>
    <row r="4106" spans="1:14" ht="15" customHeight="1" x14ac:dyDescent="0.3">
      <c r="A4106" s="114">
        <v>4103</v>
      </c>
      <c r="B4106" t="s">
        <v>490</v>
      </c>
      <c r="C4106" t="s">
        <v>138</v>
      </c>
      <c r="D4106" t="s">
        <v>100</v>
      </c>
      <c r="E4106" t="s">
        <v>3540</v>
      </c>
      <c r="F4106" s="109">
        <v>46009</v>
      </c>
      <c r="G4106" t="s">
        <v>415</v>
      </c>
      <c r="H4106">
        <v>1</v>
      </c>
      <c r="K4106">
        <v>61874.999999999818</v>
      </c>
      <c r="L4106" t="s">
        <v>516</v>
      </c>
      <c r="M4106" t="s">
        <v>517</v>
      </c>
      <c r="N4106">
        <v>0</v>
      </c>
    </row>
    <row r="4107" spans="1:14" ht="15" customHeight="1" x14ac:dyDescent="0.3">
      <c r="A4107" s="114">
        <v>4104</v>
      </c>
      <c r="B4107" t="s">
        <v>490</v>
      </c>
      <c r="C4107" t="s">
        <v>138</v>
      </c>
      <c r="D4107" t="s">
        <v>100</v>
      </c>
      <c r="E4107" t="s">
        <v>3541</v>
      </c>
      <c r="F4107" s="109">
        <v>46009</v>
      </c>
      <c r="G4107" t="s">
        <v>415</v>
      </c>
      <c r="H4107">
        <v>2</v>
      </c>
      <c r="K4107">
        <v>123749.99999999964</v>
      </c>
      <c r="L4107" t="s">
        <v>526</v>
      </c>
      <c r="M4107" t="s">
        <v>514</v>
      </c>
      <c r="N4107">
        <v>0</v>
      </c>
    </row>
    <row r="4108" spans="1:14" ht="15" customHeight="1" x14ac:dyDescent="0.3">
      <c r="A4108" s="114">
        <v>4105</v>
      </c>
      <c r="B4108" t="s">
        <v>430</v>
      </c>
      <c r="C4108" t="s">
        <v>138</v>
      </c>
      <c r="D4108" t="s">
        <v>100</v>
      </c>
      <c r="E4108" t="s">
        <v>3542</v>
      </c>
      <c r="F4108" s="109">
        <v>46009</v>
      </c>
      <c r="G4108" t="s">
        <v>415</v>
      </c>
      <c r="H4108">
        <v>10</v>
      </c>
      <c r="K4108">
        <v>581250.00000000058</v>
      </c>
      <c r="L4108" t="s">
        <v>507</v>
      </c>
      <c r="M4108" t="s">
        <v>505</v>
      </c>
      <c r="N4108">
        <v>2</v>
      </c>
    </row>
    <row r="4109" spans="1:14" ht="15" customHeight="1" x14ac:dyDescent="0.3">
      <c r="A4109" s="114">
        <v>4106</v>
      </c>
      <c r="B4109" t="s">
        <v>430</v>
      </c>
      <c r="C4109" t="s">
        <v>138</v>
      </c>
      <c r="D4109" t="s">
        <v>100</v>
      </c>
      <c r="E4109" t="s">
        <v>3542</v>
      </c>
      <c r="F4109" s="109">
        <v>46009</v>
      </c>
      <c r="G4109" t="s">
        <v>415</v>
      </c>
      <c r="H4109">
        <v>6</v>
      </c>
      <c r="K4109">
        <v>348750.00000000035</v>
      </c>
      <c r="L4109" t="s">
        <v>554</v>
      </c>
      <c r="M4109" t="s">
        <v>517</v>
      </c>
      <c r="N4109">
        <v>1</v>
      </c>
    </row>
    <row r="4110" spans="1:14" ht="15" customHeight="1" x14ac:dyDescent="0.3">
      <c r="A4110" s="114">
        <v>4107</v>
      </c>
      <c r="B4110" t="s">
        <v>430</v>
      </c>
      <c r="C4110" t="s">
        <v>587</v>
      </c>
      <c r="D4110" t="s">
        <v>100</v>
      </c>
      <c r="E4110" t="s">
        <v>3543</v>
      </c>
      <c r="F4110" s="109">
        <v>46009</v>
      </c>
      <c r="G4110" t="s">
        <v>415</v>
      </c>
      <c r="H4110">
        <v>1</v>
      </c>
      <c r="K4110">
        <v>38750.000000000036</v>
      </c>
      <c r="L4110" t="s">
        <v>554</v>
      </c>
      <c r="M4110" t="s">
        <v>517</v>
      </c>
      <c r="N4110">
        <v>0</v>
      </c>
    </row>
    <row r="4111" spans="1:14" ht="15" customHeight="1" x14ac:dyDescent="0.3">
      <c r="A4111" s="114">
        <v>4108</v>
      </c>
      <c r="B4111" t="s">
        <v>497</v>
      </c>
      <c r="C4111" t="s">
        <v>132</v>
      </c>
      <c r="D4111" t="s">
        <v>102</v>
      </c>
      <c r="E4111" t="s">
        <v>3544</v>
      </c>
      <c r="F4111" s="109">
        <v>46009</v>
      </c>
      <c r="G4111" t="s">
        <v>415</v>
      </c>
      <c r="H4111">
        <v>8</v>
      </c>
      <c r="K4111">
        <v>345000.00000000093</v>
      </c>
      <c r="L4111" t="s">
        <v>509</v>
      </c>
      <c r="M4111" t="s">
        <v>1677</v>
      </c>
      <c r="N4111">
        <v>1</v>
      </c>
    </row>
    <row r="4112" spans="1:14" ht="15" customHeight="1" x14ac:dyDescent="0.3">
      <c r="A4112" s="114">
        <v>4109</v>
      </c>
      <c r="B4112" t="s">
        <v>497</v>
      </c>
      <c r="C4112" t="s">
        <v>138</v>
      </c>
      <c r="D4112" t="s">
        <v>100</v>
      </c>
      <c r="E4112" t="s">
        <v>3545</v>
      </c>
      <c r="F4112" s="109">
        <v>46009</v>
      </c>
      <c r="G4112" t="s">
        <v>415</v>
      </c>
      <c r="H4112">
        <v>6</v>
      </c>
      <c r="K4112">
        <v>388125.00000000105</v>
      </c>
      <c r="L4112" t="s">
        <v>516</v>
      </c>
      <c r="M4112" t="s">
        <v>517</v>
      </c>
      <c r="N4112">
        <v>0</v>
      </c>
    </row>
    <row r="4113" spans="1:14" ht="15" customHeight="1" x14ac:dyDescent="0.3">
      <c r="A4113" s="114">
        <v>4110</v>
      </c>
      <c r="B4113" t="s">
        <v>535</v>
      </c>
      <c r="C4113" t="s">
        <v>138</v>
      </c>
      <c r="D4113" t="s">
        <v>100</v>
      </c>
      <c r="E4113" t="s">
        <v>3546</v>
      </c>
      <c r="F4113" s="109">
        <v>46009</v>
      </c>
      <c r="G4113" t="s">
        <v>415</v>
      </c>
      <c r="H4113">
        <v>5</v>
      </c>
      <c r="K4113">
        <v>304687.49999999942</v>
      </c>
      <c r="L4113" t="s">
        <v>545</v>
      </c>
      <c r="M4113" t="s">
        <v>514</v>
      </c>
      <c r="N4113">
        <v>3</v>
      </c>
    </row>
    <row r="4114" spans="1:14" ht="15" customHeight="1" x14ac:dyDescent="0.3">
      <c r="A4114" s="114">
        <v>4111</v>
      </c>
      <c r="B4114" t="s">
        <v>535</v>
      </c>
      <c r="C4114" t="s">
        <v>2870</v>
      </c>
      <c r="D4114" t="s">
        <v>74</v>
      </c>
      <c r="E4114" t="s">
        <v>2873</v>
      </c>
      <c r="F4114" s="109">
        <v>46009</v>
      </c>
      <c r="G4114" t="s">
        <v>2876</v>
      </c>
      <c r="H4114">
        <v>1</v>
      </c>
      <c r="K4114">
        <v>1299999.9999999974</v>
      </c>
      <c r="L4114" t="s">
        <v>526</v>
      </c>
      <c r="M4114" t="s">
        <v>505</v>
      </c>
      <c r="N4114">
        <v>0</v>
      </c>
    </row>
    <row r="4115" spans="1:14" ht="15" customHeight="1" x14ac:dyDescent="0.3">
      <c r="A4115" s="114">
        <v>4112</v>
      </c>
      <c r="B4115" t="s">
        <v>535</v>
      </c>
      <c r="C4115" t="s">
        <v>138</v>
      </c>
      <c r="D4115" t="s">
        <v>100</v>
      </c>
      <c r="E4115" t="s">
        <v>3547</v>
      </c>
      <c r="F4115" s="109">
        <v>46009</v>
      </c>
      <c r="G4115" t="s">
        <v>415</v>
      </c>
      <c r="H4115">
        <v>1</v>
      </c>
      <c r="K4115">
        <v>60937.499999999884</v>
      </c>
      <c r="L4115" t="s">
        <v>516</v>
      </c>
      <c r="M4115" t="s">
        <v>517</v>
      </c>
      <c r="N4115">
        <v>0</v>
      </c>
    </row>
    <row r="4116" spans="1:14" ht="15" customHeight="1" x14ac:dyDescent="0.3">
      <c r="A4116" s="114">
        <v>4113</v>
      </c>
      <c r="B4116" t="s">
        <v>499</v>
      </c>
      <c r="C4116" t="s">
        <v>138</v>
      </c>
      <c r="D4116" t="s">
        <v>100</v>
      </c>
      <c r="E4116" t="s">
        <v>3548</v>
      </c>
      <c r="F4116" s="109">
        <v>46009</v>
      </c>
      <c r="G4116" t="s">
        <v>415</v>
      </c>
      <c r="H4116">
        <v>11</v>
      </c>
      <c r="K4116">
        <v>659999.9999999993</v>
      </c>
      <c r="L4116" t="s">
        <v>507</v>
      </c>
      <c r="M4116" t="s">
        <v>505</v>
      </c>
      <c r="N4116">
        <v>1</v>
      </c>
    </row>
    <row r="4117" spans="1:14" ht="15" customHeight="1" x14ac:dyDescent="0.3">
      <c r="A4117" s="114">
        <v>4114</v>
      </c>
      <c r="B4117" t="s">
        <v>499</v>
      </c>
      <c r="C4117" t="s">
        <v>138</v>
      </c>
      <c r="D4117" t="s">
        <v>100</v>
      </c>
      <c r="E4117" t="s">
        <v>3548</v>
      </c>
      <c r="F4117" s="109">
        <v>46009</v>
      </c>
      <c r="G4117" t="s">
        <v>415</v>
      </c>
      <c r="H4117">
        <v>6</v>
      </c>
      <c r="K4117">
        <v>359999.99999999965</v>
      </c>
      <c r="L4117" t="s">
        <v>516</v>
      </c>
      <c r="M4117" t="s">
        <v>517</v>
      </c>
      <c r="N4117">
        <v>0</v>
      </c>
    </row>
    <row r="4118" spans="1:14" ht="15" customHeight="1" x14ac:dyDescent="0.3">
      <c r="A4118" s="114">
        <v>4115</v>
      </c>
      <c r="B4118" t="s">
        <v>459</v>
      </c>
      <c r="C4118" t="s">
        <v>138</v>
      </c>
      <c r="D4118" t="s">
        <v>100</v>
      </c>
      <c r="E4118" t="s">
        <v>3549</v>
      </c>
      <c r="F4118" s="109">
        <v>46008</v>
      </c>
      <c r="G4118" t="s">
        <v>415</v>
      </c>
      <c r="H4118">
        <v>6</v>
      </c>
      <c r="K4118">
        <v>382500.00000000146</v>
      </c>
      <c r="L4118" t="s">
        <v>543</v>
      </c>
      <c r="M4118" t="s">
        <v>517</v>
      </c>
      <c r="N4118">
        <v>1</v>
      </c>
    </row>
    <row r="4119" spans="1:14" ht="15" customHeight="1" x14ac:dyDescent="0.3">
      <c r="A4119" s="114">
        <v>4116</v>
      </c>
      <c r="B4119" t="s">
        <v>459</v>
      </c>
      <c r="C4119" t="s">
        <v>132</v>
      </c>
      <c r="D4119" t="s">
        <v>102</v>
      </c>
      <c r="E4119" t="s">
        <v>3550</v>
      </c>
      <c r="F4119" s="109">
        <v>46008</v>
      </c>
      <c r="G4119" t="s">
        <v>415</v>
      </c>
      <c r="H4119">
        <v>8</v>
      </c>
      <c r="K4119">
        <v>340000.00000000128</v>
      </c>
      <c r="L4119" t="s">
        <v>509</v>
      </c>
      <c r="M4119" t="s">
        <v>1334</v>
      </c>
      <c r="N4119">
        <v>1</v>
      </c>
    </row>
    <row r="4120" spans="1:14" ht="15" customHeight="1" x14ac:dyDescent="0.3">
      <c r="A4120" s="114">
        <v>4117</v>
      </c>
      <c r="B4120" t="s">
        <v>459</v>
      </c>
      <c r="C4120" t="s">
        <v>132</v>
      </c>
      <c r="D4120" t="s">
        <v>102</v>
      </c>
      <c r="E4120" t="s">
        <v>3550</v>
      </c>
      <c r="F4120" s="109">
        <v>46009</v>
      </c>
      <c r="G4120" t="s">
        <v>415</v>
      </c>
      <c r="H4120">
        <v>8</v>
      </c>
      <c r="K4120">
        <v>340000.00000000128</v>
      </c>
      <c r="L4120" t="s">
        <v>509</v>
      </c>
      <c r="M4120" t="s">
        <v>1334</v>
      </c>
      <c r="N4120">
        <v>1</v>
      </c>
    </row>
    <row r="4121" spans="1:14" ht="15" customHeight="1" x14ac:dyDescent="0.3">
      <c r="A4121" s="114">
        <v>4118</v>
      </c>
      <c r="B4121" t="s">
        <v>459</v>
      </c>
      <c r="C4121" t="s">
        <v>625</v>
      </c>
      <c r="D4121" t="s">
        <v>100</v>
      </c>
      <c r="E4121" t="s">
        <v>3551</v>
      </c>
      <c r="F4121" s="109">
        <v>46009</v>
      </c>
      <c r="G4121" t="s">
        <v>627</v>
      </c>
      <c r="H4121">
        <v>4</v>
      </c>
      <c r="K4121">
        <v>170000.00000000064</v>
      </c>
      <c r="L4121" t="s">
        <v>618</v>
      </c>
      <c r="M4121" t="s">
        <v>669</v>
      </c>
      <c r="N4121">
        <v>0</v>
      </c>
    </row>
    <row r="4122" spans="1:14" ht="15" customHeight="1" x14ac:dyDescent="0.3">
      <c r="A4122" s="114">
        <v>4119</v>
      </c>
      <c r="B4122" t="s">
        <v>413</v>
      </c>
      <c r="C4122" t="s">
        <v>132</v>
      </c>
      <c r="D4122" t="s">
        <v>102</v>
      </c>
      <c r="E4122" t="s">
        <v>3552</v>
      </c>
      <c r="F4122" s="109">
        <v>46010</v>
      </c>
      <c r="G4122" t="s">
        <v>415</v>
      </c>
      <c r="H4122">
        <v>4</v>
      </c>
      <c r="K4122">
        <v>164999.99999999953</v>
      </c>
      <c r="L4122" t="s">
        <v>509</v>
      </c>
      <c r="M4122" t="s">
        <v>1677</v>
      </c>
      <c r="N4122">
        <v>1</v>
      </c>
    </row>
    <row r="4123" spans="1:14" ht="15" customHeight="1" x14ac:dyDescent="0.3">
      <c r="A4123" s="114">
        <v>4120</v>
      </c>
      <c r="B4123" t="s">
        <v>444</v>
      </c>
      <c r="C4123" t="s">
        <v>32</v>
      </c>
      <c r="D4123" t="s">
        <v>26</v>
      </c>
      <c r="E4123" t="s">
        <v>3553</v>
      </c>
      <c r="F4123" s="109">
        <v>46010</v>
      </c>
      <c r="G4123" t="s">
        <v>1440</v>
      </c>
      <c r="H4123">
        <v>2</v>
      </c>
      <c r="K4123">
        <v>323437.50000000087</v>
      </c>
      <c r="L4123" t="s">
        <v>696</v>
      </c>
      <c r="M4123" t="s">
        <v>505</v>
      </c>
      <c r="N4123">
        <v>2</v>
      </c>
    </row>
    <row r="4124" spans="1:14" ht="15" customHeight="1" x14ac:dyDescent="0.3">
      <c r="A4124" s="114">
        <v>4121</v>
      </c>
      <c r="B4124" t="s">
        <v>444</v>
      </c>
      <c r="C4124" t="s">
        <v>138</v>
      </c>
      <c r="D4124" t="s">
        <v>100</v>
      </c>
      <c r="E4124" t="s">
        <v>3554</v>
      </c>
      <c r="F4124" s="109">
        <v>46010</v>
      </c>
      <c r="G4124" t="s">
        <v>415</v>
      </c>
      <c r="H4124">
        <v>1</v>
      </c>
      <c r="K4124">
        <v>64687.500000000182</v>
      </c>
      <c r="L4124" t="s">
        <v>543</v>
      </c>
      <c r="M4124" t="s">
        <v>517</v>
      </c>
      <c r="N4124">
        <v>0</v>
      </c>
    </row>
    <row r="4125" spans="1:14" ht="15" customHeight="1" x14ac:dyDescent="0.3">
      <c r="A4125" s="114">
        <v>4122</v>
      </c>
      <c r="B4125" t="s">
        <v>471</v>
      </c>
      <c r="C4125" t="s">
        <v>3080</v>
      </c>
      <c r="D4125" t="s">
        <v>3078</v>
      </c>
      <c r="E4125" t="s">
        <v>3082</v>
      </c>
      <c r="F4125" s="109">
        <v>46010</v>
      </c>
      <c r="G4125" t="s">
        <v>921</v>
      </c>
      <c r="H4125">
        <v>1</v>
      </c>
      <c r="K4125">
        <v>28750.00000000008</v>
      </c>
      <c r="L4125" t="s">
        <v>545</v>
      </c>
      <c r="M4125" t="s">
        <v>514</v>
      </c>
      <c r="N4125">
        <v>3</v>
      </c>
    </row>
    <row r="4126" spans="1:14" ht="15" customHeight="1" x14ac:dyDescent="0.3">
      <c r="A4126" s="114">
        <v>4123</v>
      </c>
      <c r="B4126" t="s">
        <v>471</v>
      </c>
      <c r="C4126" t="s">
        <v>3076</v>
      </c>
      <c r="D4126" t="s">
        <v>3078</v>
      </c>
      <c r="E4126" t="s">
        <v>3079</v>
      </c>
      <c r="F4126" s="109">
        <v>46010</v>
      </c>
      <c r="G4126" t="s">
        <v>3555</v>
      </c>
      <c r="H4126">
        <v>1</v>
      </c>
      <c r="K4126">
        <v>28750.00000000008</v>
      </c>
      <c r="L4126" t="s">
        <v>545</v>
      </c>
      <c r="M4126" t="s">
        <v>514</v>
      </c>
      <c r="N4126">
        <v>2</v>
      </c>
    </row>
    <row r="4127" spans="1:14" ht="15" customHeight="1" x14ac:dyDescent="0.3">
      <c r="A4127" s="114">
        <v>4124</v>
      </c>
      <c r="B4127" t="s">
        <v>471</v>
      </c>
      <c r="C4127" t="s">
        <v>138</v>
      </c>
      <c r="D4127" t="s">
        <v>100</v>
      </c>
      <c r="E4127" t="s">
        <v>3556</v>
      </c>
      <c r="F4127" s="109">
        <v>46010</v>
      </c>
      <c r="G4127" t="s">
        <v>415</v>
      </c>
      <c r="H4127">
        <v>2</v>
      </c>
      <c r="K4127">
        <v>129375.00000000036</v>
      </c>
      <c r="L4127" t="s">
        <v>516</v>
      </c>
      <c r="M4127" t="s">
        <v>517</v>
      </c>
      <c r="N4127">
        <v>0</v>
      </c>
    </row>
    <row r="4128" spans="1:14" ht="15" customHeight="1" x14ac:dyDescent="0.3">
      <c r="A4128" s="114">
        <v>4125</v>
      </c>
      <c r="B4128" t="s">
        <v>471</v>
      </c>
      <c r="C4128" t="s">
        <v>502</v>
      </c>
      <c r="D4128" t="s">
        <v>100</v>
      </c>
      <c r="E4128" t="s">
        <v>3557</v>
      </c>
      <c r="F4128" s="109">
        <v>46010</v>
      </c>
      <c r="G4128" t="s">
        <v>426</v>
      </c>
      <c r="H4128">
        <v>2</v>
      </c>
      <c r="K4128">
        <v>86250.000000000233</v>
      </c>
      <c r="L4128" t="s">
        <v>507</v>
      </c>
      <c r="M4128" t="s">
        <v>505</v>
      </c>
      <c r="N4128">
        <v>2</v>
      </c>
    </row>
    <row r="4129" spans="1:14" ht="15" customHeight="1" x14ac:dyDescent="0.3">
      <c r="A4129" s="114">
        <v>4126</v>
      </c>
      <c r="B4129" t="s">
        <v>463</v>
      </c>
      <c r="C4129" t="s">
        <v>3512</v>
      </c>
      <c r="D4129" t="s">
        <v>3078</v>
      </c>
      <c r="E4129" t="s">
        <v>3514</v>
      </c>
      <c r="F4129" s="109">
        <v>46010</v>
      </c>
      <c r="G4129" t="s">
        <v>449</v>
      </c>
      <c r="H4129">
        <v>1</v>
      </c>
      <c r="K4129">
        <v>41874.99999999984</v>
      </c>
      <c r="L4129" t="s">
        <v>545</v>
      </c>
      <c r="M4129" t="s">
        <v>514</v>
      </c>
      <c r="N4129">
        <v>0</v>
      </c>
    </row>
    <row r="4130" spans="1:14" ht="15" customHeight="1" x14ac:dyDescent="0.3">
      <c r="A4130" s="114">
        <v>4127</v>
      </c>
      <c r="B4130" t="s">
        <v>463</v>
      </c>
      <c r="C4130" t="s">
        <v>132</v>
      </c>
      <c r="D4130" t="s">
        <v>102</v>
      </c>
      <c r="E4130" t="s">
        <v>3558</v>
      </c>
      <c r="F4130" s="109">
        <v>46010</v>
      </c>
      <c r="G4130" t="s">
        <v>415</v>
      </c>
      <c r="H4130">
        <v>1</v>
      </c>
      <c r="K4130">
        <v>41874.99999999984</v>
      </c>
      <c r="L4130" t="s">
        <v>509</v>
      </c>
      <c r="M4130" t="s">
        <v>505</v>
      </c>
      <c r="N4130">
        <v>0</v>
      </c>
    </row>
    <row r="4131" spans="1:14" ht="15" customHeight="1" x14ac:dyDescent="0.3">
      <c r="A4131" s="114">
        <v>4128</v>
      </c>
      <c r="B4131" t="s">
        <v>463</v>
      </c>
      <c r="C4131" t="s">
        <v>124</v>
      </c>
      <c r="D4131" t="s">
        <v>102</v>
      </c>
      <c r="E4131" t="s">
        <v>3559</v>
      </c>
      <c r="F4131" s="109">
        <v>46010</v>
      </c>
      <c r="G4131" t="s">
        <v>758</v>
      </c>
      <c r="H4131">
        <v>1</v>
      </c>
      <c r="K4131">
        <v>41874.99999999984</v>
      </c>
      <c r="L4131" t="s">
        <v>618</v>
      </c>
      <c r="M4131" t="s">
        <v>669</v>
      </c>
      <c r="N4131">
        <v>0</v>
      </c>
    </row>
    <row r="4132" spans="1:14" ht="15" customHeight="1" x14ac:dyDescent="0.3">
      <c r="A4132" s="114">
        <v>4129</v>
      </c>
      <c r="B4132" t="s">
        <v>430</v>
      </c>
      <c r="C4132" t="s">
        <v>138</v>
      </c>
      <c r="D4132" t="s">
        <v>100</v>
      </c>
      <c r="E4132" t="s">
        <v>3560</v>
      </c>
      <c r="F4132" s="109">
        <v>46010</v>
      </c>
      <c r="G4132" t="s">
        <v>415</v>
      </c>
      <c r="H4132">
        <v>12</v>
      </c>
      <c r="K4132">
        <v>697500.0000000007</v>
      </c>
      <c r="L4132" t="s">
        <v>554</v>
      </c>
      <c r="M4132" t="s">
        <v>517</v>
      </c>
      <c r="N4132">
        <v>0</v>
      </c>
    </row>
    <row r="4133" spans="1:14" ht="15" customHeight="1" x14ac:dyDescent="0.3">
      <c r="A4133" s="114">
        <v>4130</v>
      </c>
      <c r="B4133" t="s">
        <v>430</v>
      </c>
      <c r="C4133" t="s">
        <v>138</v>
      </c>
      <c r="D4133" t="s">
        <v>100</v>
      </c>
      <c r="E4133" t="s">
        <v>3561</v>
      </c>
      <c r="F4133" s="109">
        <v>46010</v>
      </c>
      <c r="G4133" t="s">
        <v>415</v>
      </c>
      <c r="H4133">
        <v>1</v>
      </c>
      <c r="K4133">
        <v>58125.000000000058</v>
      </c>
      <c r="L4133" t="s">
        <v>507</v>
      </c>
      <c r="M4133" t="s">
        <v>505</v>
      </c>
      <c r="N4133">
        <v>1</v>
      </c>
    </row>
    <row r="4134" spans="1:14" ht="15" customHeight="1" x14ac:dyDescent="0.3">
      <c r="A4134" s="114">
        <v>4131</v>
      </c>
      <c r="B4134" t="s">
        <v>490</v>
      </c>
      <c r="C4134" t="s">
        <v>138</v>
      </c>
      <c r="D4134" t="s">
        <v>100</v>
      </c>
      <c r="E4134" t="s">
        <v>3561</v>
      </c>
      <c r="F4134" s="109">
        <v>46010</v>
      </c>
      <c r="G4134" t="s">
        <v>415</v>
      </c>
      <c r="H4134">
        <v>3</v>
      </c>
      <c r="K4134">
        <v>185624.99999999948</v>
      </c>
      <c r="L4134" t="s">
        <v>516</v>
      </c>
      <c r="M4134" t="s">
        <v>517</v>
      </c>
      <c r="N4134">
        <v>0</v>
      </c>
    </row>
    <row r="4135" spans="1:14" ht="15" customHeight="1" x14ac:dyDescent="0.3">
      <c r="A4135" s="114">
        <v>4132</v>
      </c>
      <c r="B4135" t="s">
        <v>490</v>
      </c>
      <c r="C4135" t="s">
        <v>127</v>
      </c>
      <c r="D4135" t="s">
        <v>102</v>
      </c>
      <c r="E4135" t="s">
        <v>3562</v>
      </c>
      <c r="F4135" s="109">
        <v>46010</v>
      </c>
      <c r="G4135" t="s">
        <v>415</v>
      </c>
      <c r="H4135">
        <v>4</v>
      </c>
      <c r="K4135">
        <v>164999.99999999953</v>
      </c>
      <c r="L4135" t="s">
        <v>516</v>
      </c>
      <c r="M4135" t="s">
        <v>1677</v>
      </c>
      <c r="N4135">
        <v>0</v>
      </c>
    </row>
    <row r="4136" spans="1:14" ht="15" customHeight="1" x14ac:dyDescent="0.3">
      <c r="A4136" s="114">
        <v>4133</v>
      </c>
      <c r="B4136" t="s">
        <v>490</v>
      </c>
      <c r="C4136" t="s">
        <v>128</v>
      </c>
      <c r="D4136" t="s">
        <v>102</v>
      </c>
      <c r="E4136" t="s">
        <v>3563</v>
      </c>
      <c r="F4136" s="109">
        <v>46010</v>
      </c>
      <c r="G4136" t="s">
        <v>415</v>
      </c>
      <c r="H4136">
        <v>6</v>
      </c>
      <c r="K4136">
        <v>247499.99999999927</v>
      </c>
      <c r="L4136" t="s">
        <v>516</v>
      </c>
      <c r="M4136" t="s">
        <v>1677</v>
      </c>
      <c r="N4136">
        <v>1</v>
      </c>
    </row>
    <row r="4137" spans="1:14" ht="15" customHeight="1" x14ac:dyDescent="0.3">
      <c r="A4137" s="114">
        <v>4134</v>
      </c>
      <c r="B4137" t="s">
        <v>535</v>
      </c>
      <c r="C4137" t="s">
        <v>3390</v>
      </c>
      <c r="D4137" t="s">
        <v>69</v>
      </c>
      <c r="E4137" t="s">
        <v>3391</v>
      </c>
      <c r="F4137" s="109">
        <v>46010</v>
      </c>
      <c r="G4137" t="s">
        <v>425</v>
      </c>
      <c r="H4137">
        <v>2</v>
      </c>
      <c r="K4137">
        <v>17062499.999999966</v>
      </c>
      <c r="L4137" t="s">
        <v>680</v>
      </c>
      <c r="M4137" t="s">
        <v>505</v>
      </c>
      <c r="N4137">
        <v>3</v>
      </c>
    </row>
    <row r="4138" spans="1:14" ht="15" customHeight="1" x14ac:dyDescent="0.3">
      <c r="A4138" s="114">
        <v>4135</v>
      </c>
      <c r="B4138" t="s">
        <v>459</v>
      </c>
      <c r="C4138" t="s">
        <v>138</v>
      </c>
      <c r="D4138" t="s">
        <v>100</v>
      </c>
      <c r="E4138" t="s">
        <v>3564</v>
      </c>
      <c r="F4138" s="109">
        <v>46010</v>
      </c>
      <c r="G4138" t="s">
        <v>415</v>
      </c>
      <c r="H4138">
        <v>10</v>
      </c>
      <c r="K4138">
        <v>637500.00000000244</v>
      </c>
      <c r="L4138" t="s">
        <v>545</v>
      </c>
      <c r="M4138" t="s">
        <v>580</v>
      </c>
      <c r="N4138">
        <v>0</v>
      </c>
    </row>
    <row r="4139" spans="1:14" ht="15" customHeight="1" x14ac:dyDescent="0.3">
      <c r="A4139" s="114">
        <v>4136</v>
      </c>
      <c r="B4139" t="s">
        <v>459</v>
      </c>
      <c r="C4139" t="s">
        <v>128</v>
      </c>
      <c r="D4139" t="s">
        <v>102</v>
      </c>
      <c r="E4139" t="s">
        <v>3565</v>
      </c>
      <c r="F4139" s="109">
        <v>46010</v>
      </c>
      <c r="G4139" t="s">
        <v>415</v>
      </c>
      <c r="H4139">
        <v>4</v>
      </c>
      <c r="K4139">
        <v>170000.00000000064</v>
      </c>
      <c r="L4139" t="s">
        <v>545</v>
      </c>
      <c r="M4139" t="s">
        <v>1334</v>
      </c>
      <c r="N4139">
        <v>0</v>
      </c>
    </row>
    <row r="4140" spans="1:14" ht="15" customHeight="1" x14ac:dyDescent="0.3">
      <c r="A4140" s="114">
        <v>4137</v>
      </c>
      <c r="B4140" t="s">
        <v>499</v>
      </c>
      <c r="C4140" t="s">
        <v>138</v>
      </c>
      <c r="D4140" t="s">
        <v>100</v>
      </c>
      <c r="E4140" t="s">
        <v>3566</v>
      </c>
      <c r="F4140" s="109">
        <v>46011</v>
      </c>
      <c r="G4140" t="s">
        <v>415</v>
      </c>
      <c r="H4140">
        <v>14</v>
      </c>
      <c r="K4140">
        <v>839999.99999999919</v>
      </c>
      <c r="L4140" t="s">
        <v>507</v>
      </c>
      <c r="M4140" t="s">
        <v>505</v>
      </c>
      <c r="N4140">
        <v>1</v>
      </c>
    </row>
    <row r="4141" spans="1:14" ht="15" customHeight="1" x14ac:dyDescent="0.3">
      <c r="A4141" s="114">
        <v>4138</v>
      </c>
      <c r="B4141" t="s">
        <v>499</v>
      </c>
      <c r="C4141" t="s">
        <v>138</v>
      </c>
      <c r="D4141" t="s">
        <v>100</v>
      </c>
      <c r="E4141" t="s">
        <v>3566</v>
      </c>
      <c r="F4141" s="109">
        <v>46011</v>
      </c>
      <c r="G4141" t="s">
        <v>415</v>
      </c>
      <c r="H4141">
        <v>8</v>
      </c>
      <c r="K4141">
        <v>479999.99999999953</v>
      </c>
      <c r="L4141" t="s">
        <v>516</v>
      </c>
      <c r="M4141" t="s">
        <v>517</v>
      </c>
      <c r="N4141">
        <v>0</v>
      </c>
    </row>
    <row r="4142" spans="1:14" ht="15" customHeight="1" x14ac:dyDescent="0.3">
      <c r="A4142" s="114">
        <v>4139</v>
      </c>
      <c r="B4142" t="s">
        <v>444</v>
      </c>
      <c r="C4142" t="s">
        <v>32</v>
      </c>
      <c r="D4142" t="s">
        <v>26</v>
      </c>
      <c r="E4142" t="s">
        <v>3567</v>
      </c>
      <c r="F4142" s="109">
        <v>46011</v>
      </c>
      <c r="G4142" t="s">
        <v>1440</v>
      </c>
      <c r="H4142">
        <v>1</v>
      </c>
      <c r="K4142">
        <v>161718.75000000044</v>
      </c>
      <c r="L4142" t="s">
        <v>696</v>
      </c>
      <c r="M4142" t="s">
        <v>505</v>
      </c>
      <c r="N4142">
        <v>1</v>
      </c>
    </row>
    <row r="4143" spans="1:14" ht="15" customHeight="1" x14ac:dyDescent="0.3">
      <c r="A4143" s="114">
        <v>4140</v>
      </c>
      <c r="B4143" t="s">
        <v>444</v>
      </c>
      <c r="C4143" t="s">
        <v>138</v>
      </c>
      <c r="D4143" t="s">
        <v>100</v>
      </c>
      <c r="E4143" t="s">
        <v>3568</v>
      </c>
      <c r="F4143" s="109">
        <v>46011</v>
      </c>
      <c r="G4143" t="s">
        <v>415</v>
      </c>
      <c r="H4143">
        <v>1</v>
      </c>
      <c r="K4143">
        <v>64687.500000000182</v>
      </c>
      <c r="L4143" t="s">
        <v>713</v>
      </c>
      <c r="M4143" t="s">
        <v>917</v>
      </c>
      <c r="N4143">
        <v>0</v>
      </c>
    </row>
    <row r="4144" spans="1:14" ht="15" customHeight="1" x14ac:dyDescent="0.3">
      <c r="A4144" s="114">
        <v>4141</v>
      </c>
      <c r="B4144" t="s">
        <v>444</v>
      </c>
      <c r="C4144" t="s">
        <v>138</v>
      </c>
      <c r="D4144" t="s">
        <v>100</v>
      </c>
      <c r="E4144" t="s">
        <v>3568</v>
      </c>
      <c r="F4144" s="109">
        <v>46011</v>
      </c>
      <c r="G4144" t="s">
        <v>415</v>
      </c>
      <c r="H4144">
        <v>3</v>
      </c>
      <c r="K4144">
        <v>194062.50000000052</v>
      </c>
      <c r="L4144" t="s">
        <v>543</v>
      </c>
      <c r="M4144" t="s">
        <v>517</v>
      </c>
      <c r="N4144">
        <v>0</v>
      </c>
    </row>
    <row r="4145" spans="1:14" ht="15" customHeight="1" x14ac:dyDescent="0.3">
      <c r="A4145" s="114">
        <v>4142</v>
      </c>
      <c r="B4145" t="s">
        <v>471</v>
      </c>
      <c r="C4145" t="s">
        <v>3390</v>
      </c>
      <c r="D4145" t="s">
        <v>69</v>
      </c>
      <c r="E4145" t="s">
        <v>3391</v>
      </c>
      <c r="F4145" s="109">
        <v>46011</v>
      </c>
      <c r="G4145" t="s">
        <v>425</v>
      </c>
      <c r="H4145">
        <v>1</v>
      </c>
      <c r="K4145">
        <v>9056250.0000000242</v>
      </c>
      <c r="L4145" t="s">
        <v>680</v>
      </c>
      <c r="M4145" t="s">
        <v>505</v>
      </c>
      <c r="N4145">
        <v>2</v>
      </c>
    </row>
    <row r="4146" spans="1:14" ht="15" customHeight="1" x14ac:dyDescent="0.3">
      <c r="A4146" s="114">
        <v>4143</v>
      </c>
      <c r="B4146" t="s">
        <v>471</v>
      </c>
      <c r="C4146" t="s">
        <v>138</v>
      </c>
      <c r="D4146" t="s">
        <v>100</v>
      </c>
      <c r="E4146" t="s">
        <v>3569</v>
      </c>
      <c r="F4146" s="109">
        <v>46011</v>
      </c>
      <c r="G4146" t="s">
        <v>415</v>
      </c>
      <c r="H4146">
        <v>10</v>
      </c>
      <c r="K4146">
        <v>646875.00000000175</v>
      </c>
      <c r="L4146" t="s">
        <v>516</v>
      </c>
      <c r="M4146" t="s">
        <v>517</v>
      </c>
      <c r="N4146">
        <v>0</v>
      </c>
    </row>
    <row r="4147" spans="1:14" ht="15" customHeight="1" x14ac:dyDescent="0.3">
      <c r="A4147" s="114">
        <v>4144</v>
      </c>
      <c r="B4147" t="s">
        <v>471</v>
      </c>
      <c r="C4147" t="s">
        <v>502</v>
      </c>
      <c r="D4147" t="s">
        <v>100</v>
      </c>
      <c r="E4147" t="s">
        <v>3570</v>
      </c>
      <c r="F4147" s="109">
        <v>46011</v>
      </c>
      <c r="G4147" t="s">
        <v>426</v>
      </c>
      <c r="H4147">
        <v>1</v>
      </c>
      <c r="K4147">
        <v>43125.000000000116</v>
      </c>
      <c r="L4147" t="s">
        <v>507</v>
      </c>
      <c r="M4147" t="s">
        <v>505</v>
      </c>
      <c r="N4147">
        <v>1</v>
      </c>
    </row>
    <row r="4148" spans="1:14" ht="15" customHeight="1" x14ac:dyDescent="0.3">
      <c r="A4148" s="114">
        <v>4145</v>
      </c>
      <c r="B4148" t="s">
        <v>497</v>
      </c>
      <c r="C4148" t="s">
        <v>128</v>
      </c>
      <c r="D4148" t="s">
        <v>102</v>
      </c>
      <c r="E4148" t="s">
        <v>3571</v>
      </c>
      <c r="F4148" s="109">
        <v>46010</v>
      </c>
      <c r="G4148" t="s">
        <v>415</v>
      </c>
      <c r="H4148">
        <v>1</v>
      </c>
      <c r="K4148">
        <v>43125.000000000116</v>
      </c>
      <c r="L4148" t="s">
        <v>509</v>
      </c>
      <c r="M4148" t="s">
        <v>1474</v>
      </c>
      <c r="N4148">
        <v>0</v>
      </c>
    </row>
    <row r="4149" spans="1:14" ht="15" customHeight="1" x14ac:dyDescent="0.3">
      <c r="A4149" s="114">
        <v>4146</v>
      </c>
      <c r="B4149" t="s">
        <v>497</v>
      </c>
      <c r="C4149" t="s">
        <v>125</v>
      </c>
      <c r="D4149" t="s">
        <v>102</v>
      </c>
      <c r="E4149" t="s">
        <v>3572</v>
      </c>
      <c r="F4149" s="109">
        <v>46010</v>
      </c>
      <c r="G4149" t="s">
        <v>415</v>
      </c>
      <c r="H4149">
        <v>3</v>
      </c>
      <c r="K4149">
        <v>57068.75000000016</v>
      </c>
      <c r="L4149" t="s">
        <v>509</v>
      </c>
      <c r="M4149" t="s">
        <v>1474</v>
      </c>
      <c r="N4149">
        <v>0</v>
      </c>
    </row>
    <row r="4150" spans="1:14" ht="15" customHeight="1" x14ac:dyDescent="0.3">
      <c r="A4150" s="114">
        <v>4147</v>
      </c>
      <c r="B4150" t="s">
        <v>501</v>
      </c>
      <c r="C4150" t="s">
        <v>132</v>
      </c>
      <c r="D4150" t="s">
        <v>102</v>
      </c>
      <c r="E4150" t="s">
        <v>3573</v>
      </c>
      <c r="F4150" s="109">
        <v>46010</v>
      </c>
      <c r="G4150" t="s">
        <v>415</v>
      </c>
      <c r="H4150">
        <v>3</v>
      </c>
      <c r="K4150">
        <v>119999.99999999988</v>
      </c>
      <c r="L4150" t="s">
        <v>526</v>
      </c>
      <c r="M4150" t="s">
        <v>1474</v>
      </c>
      <c r="N4150">
        <v>1</v>
      </c>
    </row>
    <row r="4151" spans="1:14" ht="15" customHeight="1" x14ac:dyDescent="0.3">
      <c r="A4151" s="114">
        <v>4148</v>
      </c>
      <c r="B4151" t="s">
        <v>501</v>
      </c>
      <c r="C4151" t="s">
        <v>128</v>
      </c>
      <c r="D4151" t="s">
        <v>102</v>
      </c>
      <c r="E4151" t="s">
        <v>3574</v>
      </c>
      <c r="F4151" s="109">
        <v>46010</v>
      </c>
      <c r="G4151" t="s">
        <v>415</v>
      </c>
      <c r="H4151">
        <v>4</v>
      </c>
      <c r="K4151">
        <v>159999.99999999985</v>
      </c>
      <c r="L4151" t="s">
        <v>526</v>
      </c>
      <c r="M4151" t="s">
        <v>1474</v>
      </c>
      <c r="N4151">
        <v>0</v>
      </c>
    </row>
    <row r="4152" spans="1:14" ht="15" customHeight="1" x14ac:dyDescent="0.3">
      <c r="A4152" s="114">
        <v>4149</v>
      </c>
      <c r="B4152" t="s">
        <v>501</v>
      </c>
      <c r="C4152" t="s">
        <v>127</v>
      </c>
      <c r="D4152" t="s">
        <v>102</v>
      </c>
      <c r="E4152" t="s">
        <v>3575</v>
      </c>
      <c r="F4152" s="109">
        <v>46008</v>
      </c>
      <c r="G4152" t="s">
        <v>415</v>
      </c>
      <c r="H4152">
        <v>4</v>
      </c>
      <c r="K4152">
        <v>159999.99999999985</v>
      </c>
      <c r="L4152" t="s">
        <v>526</v>
      </c>
      <c r="M4152" t="s">
        <v>1474</v>
      </c>
      <c r="N4152">
        <v>0</v>
      </c>
    </row>
    <row r="4153" spans="1:14" ht="15" customHeight="1" x14ac:dyDescent="0.3">
      <c r="A4153" s="114">
        <v>4150</v>
      </c>
      <c r="B4153" t="s">
        <v>501</v>
      </c>
      <c r="C4153" t="s">
        <v>32</v>
      </c>
      <c r="D4153" t="s">
        <v>26</v>
      </c>
      <c r="E4153" t="s">
        <v>3576</v>
      </c>
      <c r="F4153" s="109">
        <v>46009</v>
      </c>
      <c r="G4153" t="s">
        <v>1440</v>
      </c>
      <c r="H4153">
        <v>1</v>
      </c>
      <c r="K4153">
        <v>149999.99999999985</v>
      </c>
      <c r="L4153" t="s">
        <v>696</v>
      </c>
      <c r="M4153" t="s">
        <v>505</v>
      </c>
      <c r="N4153">
        <v>4</v>
      </c>
    </row>
    <row r="4154" spans="1:14" ht="15" customHeight="1" x14ac:dyDescent="0.3">
      <c r="A4154" s="114">
        <v>4151</v>
      </c>
      <c r="B4154" t="s">
        <v>501</v>
      </c>
      <c r="C4154" t="s">
        <v>3301</v>
      </c>
      <c r="D4154" t="s">
        <v>3303</v>
      </c>
      <c r="E4154" t="s">
        <v>3304</v>
      </c>
      <c r="F4154" s="109">
        <v>46007</v>
      </c>
      <c r="G4154" t="s">
        <v>3320</v>
      </c>
      <c r="H4154">
        <v>18</v>
      </c>
      <c r="K4154">
        <v>719999.9999999993</v>
      </c>
      <c r="L4154" t="s">
        <v>545</v>
      </c>
      <c r="M4154" t="s">
        <v>593</v>
      </c>
      <c r="N4154">
        <v>2</v>
      </c>
    </row>
    <row r="4155" spans="1:14" ht="15" customHeight="1" x14ac:dyDescent="0.3">
      <c r="A4155" s="114">
        <v>4152</v>
      </c>
      <c r="B4155" t="s">
        <v>501</v>
      </c>
      <c r="C4155" t="s">
        <v>32</v>
      </c>
      <c r="D4155" t="s">
        <v>26</v>
      </c>
      <c r="E4155" t="s">
        <v>3577</v>
      </c>
      <c r="F4155" s="109">
        <v>46007</v>
      </c>
      <c r="G4155" t="s">
        <v>1440</v>
      </c>
      <c r="H4155">
        <v>0.5</v>
      </c>
      <c r="K4155">
        <v>74999.999999999927</v>
      </c>
      <c r="L4155" t="s">
        <v>696</v>
      </c>
      <c r="M4155" t="s">
        <v>505</v>
      </c>
      <c r="N4155">
        <v>3</v>
      </c>
    </row>
    <row r="4156" spans="1:14" ht="15" customHeight="1" x14ac:dyDescent="0.3">
      <c r="A4156" s="114">
        <v>4153</v>
      </c>
      <c r="B4156" t="s">
        <v>501</v>
      </c>
      <c r="C4156" t="s">
        <v>138</v>
      </c>
      <c r="D4156" t="s">
        <v>100</v>
      </c>
      <c r="E4156" t="s">
        <v>3578</v>
      </c>
      <c r="F4156" s="109">
        <v>46006</v>
      </c>
      <c r="G4156" t="s">
        <v>415</v>
      </c>
      <c r="H4156">
        <v>6</v>
      </c>
      <c r="K4156">
        <v>359999.99999999965</v>
      </c>
      <c r="L4156" t="s">
        <v>543</v>
      </c>
      <c r="M4156" t="s">
        <v>517</v>
      </c>
      <c r="N4156">
        <v>0</v>
      </c>
    </row>
    <row r="4157" spans="1:14" ht="15" customHeight="1" x14ac:dyDescent="0.3">
      <c r="A4157" s="114">
        <v>4154</v>
      </c>
      <c r="B4157" t="s">
        <v>501</v>
      </c>
      <c r="C4157" t="s">
        <v>32</v>
      </c>
      <c r="D4157" t="s">
        <v>26</v>
      </c>
      <c r="E4157" t="s">
        <v>3579</v>
      </c>
      <c r="F4157" s="109">
        <v>46006</v>
      </c>
      <c r="G4157" t="s">
        <v>1440</v>
      </c>
      <c r="H4157">
        <v>8</v>
      </c>
      <c r="K4157">
        <v>1199999.9999999988</v>
      </c>
      <c r="L4157" t="s">
        <v>543</v>
      </c>
      <c r="M4157" t="s">
        <v>2626</v>
      </c>
      <c r="N4157">
        <v>8</v>
      </c>
    </row>
    <row r="4158" spans="1:14" ht="15" customHeight="1" x14ac:dyDescent="0.3">
      <c r="A4158" s="114">
        <v>4155</v>
      </c>
      <c r="B4158" t="s">
        <v>430</v>
      </c>
      <c r="C4158" t="s">
        <v>138</v>
      </c>
      <c r="D4158" t="s">
        <v>100</v>
      </c>
      <c r="E4158" t="s">
        <v>3580</v>
      </c>
      <c r="F4158" s="109">
        <v>46011</v>
      </c>
      <c r="G4158" t="s">
        <v>415</v>
      </c>
      <c r="H4158">
        <v>4</v>
      </c>
      <c r="K4158">
        <v>232500.00000000023</v>
      </c>
      <c r="L4158" t="s">
        <v>554</v>
      </c>
      <c r="M4158" t="s">
        <v>517</v>
      </c>
      <c r="N4158">
        <v>0</v>
      </c>
    </row>
    <row r="4159" spans="1:14" ht="15" customHeight="1" x14ac:dyDescent="0.3">
      <c r="A4159" s="114">
        <v>4156</v>
      </c>
      <c r="B4159" t="s">
        <v>430</v>
      </c>
      <c r="C4159" t="s">
        <v>138</v>
      </c>
      <c r="D4159" t="s">
        <v>100</v>
      </c>
      <c r="E4159" t="s">
        <v>3580</v>
      </c>
      <c r="F4159" s="109">
        <v>46011</v>
      </c>
      <c r="G4159" t="s">
        <v>415</v>
      </c>
      <c r="H4159">
        <v>8</v>
      </c>
      <c r="K4159">
        <v>465000.00000000047</v>
      </c>
      <c r="L4159" t="s">
        <v>1313</v>
      </c>
      <c r="M4159" t="s">
        <v>2235</v>
      </c>
      <c r="N4159">
        <v>4</v>
      </c>
    </row>
    <row r="4160" spans="1:14" ht="15" customHeight="1" x14ac:dyDescent="0.3">
      <c r="A4160" s="114">
        <v>4157</v>
      </c>
      <c r="B4160" t="s">
        <v>501</v>
      </c>
      <c r="C4160" t="s">
        <v>32</v>
      </c>
      <c r="D4160" t="s">
        <v>26</v>
      </c>
      <c r="E4160" t="s">
        <v>3581</v>
      </c>
      <c r="F4160" s="109">
        <v>46011</v>
      </c>
      <c r="G4160" t="s">
        <v>1440</v>
      </c>
      <c r="H4160">
        <v>0.5</v>
      </c>
      <c r="K4160">
        <v>74999.999999999927</v>
      </c>
      <c r="L4160" t="s">
        <v>696</v>
      </c>
      <c r="M4160" t="s">
        <v>505</v>
      </c>
      <c r="N4160">
        <v>1</v>
      </c>
    </row>
    <row r="4161" spans="1:14" ht="15" customHeight="1" x14ac:dyDescent="0.3">
      <c r="A4161" s="114">
        <v>4158</v>
      </c>
      <c r="B4161" t="s">
        <v>501</v>
      </c>
      <c r="C4161" t="s">
        <v>138</v>
      </c>
      <c r="D4161" t="s">
        <v>100</v>
      </c>
      <c r="E4161" t="s">
        <v>3582</v>
      </c>
      <c r="F4161" s="109">
        <v>46011</v>
      </c>
      <c r="G4161" t="s">
        <v>415</v>
      </c>
      <c r="H4161">
        <v>0.5</v>
      </c>
      <c r="K4161">
        <v>29999.999999999971</v>
      </c>
      <c r="L4161" t="s">
        <v>543</v>
      </c>
      <c r="M4161" t="s">
        <v>517</v>
      </c>
      <c r="N4161">
        <v>0</v>
      </c>
    </row>
    <row r="4162" spans="1:14" ht="15" customHeight="1" x14ac:dyDescent="0.3">
      <c r="A4162" s="114">
        <v>4159</v>
      </c>
      <c r="B4162" t="s">
        <v>490</v>
      </c>
      <c r="C4162" t="s">
        <v>138</v>
      </c>
      <c r="D4162" t="s">
        <v>100</v>
      </c>
      <c r="E4162" t="s">
        <v>3583</v>
      </c>
      <c r="F4162" s="109">
        <v>46011</v>
      </c>
      <c r="G4162" t="s">
        <v>415</v>
      </c>
      <c r="H4162">
        <v>5</v>
      </c>
      <c r="K4162">
        <v>309374.99999999913</v>
      </c>
      <c r="L4162" t="s">
        <v>516</v>
      </c>
      <c r="M4162" t="s">
        <v>517</v>
      </c>
      <c r="N4162">
        <v>0</v>
      </c>
    </row>
    <row r="4163" spans="1:14" ht="15" customHeight="1" x14ac:dyDescent="0.3">
      <c r="A4163" s="114">
        <v>4160</v>
      </c>
      <c r="B4163" t="s">
        <v>490</v>
      </c>
      <c r="C4163" t="s">
        <v>138</v>
      </c>
      <c r="D4163" t="s">
        <v>100</v>
      </c>
      <c r="E4163" t="s">
        <v>3583</v>
      </c>
      <c r="F4163" s="109">
        <v>46011</v>
      </c>
      <c r="G4163" t="s">
        <v>415</v>
      </c>
      <c r="H4163">
        <v>2</v>
      </c>
      <c r="K4163">
        <v>123749.99999999964</v>
      </c>
      <c r="L4163" t="s">
        <v>507</v>
      </c>
      <c r="M4163" t="s">
        <v>514</v>
      </c>
      <c r="N4163">
        <v>0</v>
      </c>
    </row>
    <row r="4164" spans="1:14" ht="15" customHeight="1" x14ac:dyDescent="0.3">
      <c r="A4164" s="114">
        <v>4161</v>
      </c>
      <c r="B4164" t="s">
        <v>490</v>
      </c>
      <c r="C4164" t="s">
        <v>138</v>
      </c>
      <c r="D4164" t="s">
        <v>100</v>
      </c>
      <c r="E4164" t="s">
        <v>3583</v>
      </c>
      <c r="F4164" s="109">
        <v>46011</v>
      </c>
      <c r="G4164" t="s">
        <v>415</v>
      </c>
      <c r="H4164">
        <v>20</v>
      </c>
      <c r="K4164">
        <v>1237499.9999999965</v>
      </c>
      <c r="L4164" t="s">
        <v>545</v>
      </c>
      <c r="M4164" t="s">
        <v>514</v>
      </c>
      <c r="N4164">
        <v>0</v>
      </c>
    </row>
    <row r="4165" spans="1:14" ht="15" customHeight="1" x14ac:dyDescent="0.3">
      <c r="A4165" s="114">
        <v>4162</v>
      </c>
      <c r="B4165" t="s">
        <v>430</v>
      </c>
      <c r="C4165" t="s">
        <v>138</v>
      </c>
      <c r="D4165" t="s">
        <v>100</v>
      </c>
      <c r="E4165" t="s">
        <v>3584</v>
      </c>
      <c r="F4165" s="109">
        <v>46012</v>
      </c>
      <c r="G4165" t="s">
        <v>415</v>
      </c>
      <c r="H4165">
        <v>4</v>
      </c>
      <c r="K4165">
        <v>232500.00000000023</v>
      </c>
      <c r="L4165" t="s">
        <v>554</v>
      </c>
      <c r="M4165" t="s">
        <v>517</v>
      </c>
      <c r="N4165">
        <v>0</v>
      </c>
    </row>
    <row r="4166" spans="1:14" ht="15" customHeight="1" x14ac:dyDescent="0.3">
      <c r="A4166" s="114">
        <v>4163</v>
      </c>
      <c r="B4166" t="s">
        <v>430</v>
      </c>
      <c r="C4166" t="s">
        <v>138</v>
      </c>
      <c r="D4166" t="s">
        <v>100</v>
      </c>
      <c r="E4166" t="s">
        <v>3584</v>
      </c>
      <c r="F4166" s="109">
        <v>46012</v>
      </c>
      <c r="G4166" t="s">
        <v>415</v>
      </c>
      <c r="H4166">
        <v>2</v>
      </c>
      <c r="K4166">
        <v>116250.00000000012</v>
      </c>
      <c r="L4166" t="s">
        <v>554</v>
      </c>
      <c r="M4166" t="s">
        <v>517</v>
      </c>
      <c r="N4166">
        <v>0</v>
      </c>
    </row>
    <row r="4167" spans="1:14" ht="15" customHeight="1" x14ac:dyDescent="0.3">
      <c r="A4167" s="114">
        <v>4164</v>
      </c>
      <c r="B4167" t="s">
        <v>430</v>
      </c>
      <c r="C4167" t="s">
        <v>32</v>
      </c>
      <c r="D4167" t="s">
        <v>26</v>
      </c>
      <c r="E4167" t="s">
        <v>3585</v>
      </c>
      <c r="F4167" s="109">
        <v>46012</v>
      </c>
      <c r="G4167" t="s">
        <v>2645</v>
      </c>
      <c r="H4167">
        <v>1</v>
      </c>
      <c r="K4167">
        <v>2015000.0000000021</v>
      </c>
      <c r="L4167" t="s">
        <v>696</v>
      </c>
      <c r="M4167" t="s">
        <v>505</v>
      </c>
      <c r="N4167">
        <v>3</v>
      </c>
    </row>
    <row r="4168" spans="1:14" ht="15" customHeight="1" x14ac:dyDescent="0.3">
      <c r="A4168" s="114">
        <v>4165</v>
      </c>
      <c r="B4168" t="s">
        <v>490</v>
      </c>
      <c r="C4168" t="s">
        <v>138</v>
      </c>
      <c r="D4168" t="s">
        <v>100</v>
      </c>
      <c r="E4168" t="s">
        <v>3586</v>
      </c>
      <c r="F4168" s="109">
        <v>46012</v>
      </c>
      <c r="G4168" t="s">
        <v>415</v>
      </c>
      <c r="H4168">
        <v>2</v>
      </c>
      <c r="K4168">
        <v>123749.99999999964</v>
      </c>
      <c r="L4168" t="s">
        <v>516</v>
      </c>
      <c r="M4168" t="s">
        <v>517</v>
      </c>
      <c r="N4168">
        <v>1</v>
      </c>
    </row>
    <row r="4169" spans="1:14" ht="15" customHeight="1" x14ac:dyDescent="0.3">
      <c r="A4169" s="114">
        <v>4166</v>
      </c>
      <c r="B4169" t="s">
        <v>490</v>
      </c>
      <c r="C4169" t="s">
        <v>138</v>
      </c>
      <c r="D4169" t="s">
        <v>100</v>
      </c>
      <c r="E4169" t="s">
        <v>3586</v>
      </c>
      <c r="F4169" s="109">
        <v>46012</v>
      </c>
      <c r="G4169" t="s">
        <v>415</v>
      </c>
      <c r="H4169">
        <v>16</v>
      </c>
      <c r="K4169">
        <v>989999.99999999709</v>
      </c>
      <c r="L4169" t="s">
        <v>545</v>
      </c>
      <c r="M4169" t="s">
        <v>514</v>
      </c>
      <c r="N4169">
        <v>0</v>
      </c>
    </row>
    <row r="4170" spans="1:14" ht="15" customHeight="1" x14ac:dyDescent="0.3">
      <c r="A4170" s="114">
        <v>4167</v>
      </c>
      <c r="B4170" t="s">
        <v>490</v>
      </c>
      <c r="C4170" t="s">
        <v>138</v>
      </c>
      <c r="D4170" t="s">
        <v>100</v>
      </c>
      <c r="E4170" t="s">
        <v>3586</v>
      </c>
      <c r="F4170" s="109">
        <v>46012</v>
      </c>
      <c r="G4170" t="s">
        <v>415</v>
      </c>
      <c r="H4170">
        <v>0.1</v>
      </c>
      <c r="K4170">
        <v>6187.4999999999818</v>
      </c>
      <c r="L4170" t="s">
        <v>526</v>
      </c>
      <c r="M4170" t="s">
        <v>514</v>
      </c>
      <c r="N4170">
        <v>0</v>
      </c>
    </row>
    <row r="4171" spans="1:14" ht="15" customHeight="1" x14ac:dyDescent="0.3">
      <c r="A4171" s="114">
        <v>4168</v>
      </c>
      <c r="B4171" t="s">
        <v>444</v>
      </c>
      <c r="C4171" t="s">
        <v>138</v>
      </c>
      <c r="D4171" t="s">
        <v>100</v>
      </c>
      <c r="E4171" t="s">
        <v>3587</v>
      </c>
      <c r="F4171" s="109">
        <v>46012</v>
      </c>
      <c r="G4171" t="s">
        <v>415</v>
      </c>
      <c r="H4171">
        <v>4</v>
      </c>
      <c r="K4171">
        <v>258750.00000000073</v>
      </c>
      <c r="L4171" t="s">
        <v>543</v>
      </c>
      <c r="M4171" t="s">
        <v>517</v>
      </c>
      <c r="N4171">
        <v>1</v>
      </c>
    </row>
    <row r="4172" spans="1:14" ht="15" customHeight="1" x14ac:dyDescent="0.3">
      <c r="A4172" s="114">
        <v>4169</v>
      </c>
      <c r="B4172" t="s">
        <v>444</v>
      </c>
      <c r="C4172" t="s">
        <v>138</v>
      </c>
      <c r="D4172" t="s">
        <v>100</v>
      </c>
      <c r="E4172" t="s">
        <v>3587</v>
      </c>
      <c r="F4172" s="109">
        <v>46012</v>
      </c>
      <c r="G4172" t="s">
        <v>415</v>
      </c>
      <c r="H4172">
        <v>11</v>
      </c>
      <c r="K4172">
        <v>711562.50000000198</v>
      </c>
      <c r="L4172" t="s">
        <v>545</v>
      </c>
      <c r="M4172" t="s">
        <v>514</v>
      </c>
      <c r="N4172">
        <v>3</v>
      </c>
    </row>
    <row r="4173" spans="1:14" ht="15" customHeight="1" x14ac:dyDescent="0.3">
      <c r="A4173" s="114">
        <v>4170</v>
      </c>
      <c r="B4173" t="s">
        <v>471</v>
      </c>
      <c r="C4173" t="s">
        <v>502</v>
      </c>
      <c r="D4173" t="s">
        <v>100</v>
      </c>
      <c r="E4173" t="s">
        <v>3588</v>
      </c>
      <c r="F4173" s="109">
        <v>46012</v>
      </c>
      <c r="G4173" t="s">
        <v>426</v>
      </c>
      <c r="H4173">
        <v>2</v>
      </c>
      <c r="K4173">
        <v>86250.000000000233</v>
      </c>
      <c r="L4173" t="s">
        <v>516</v>
      </c>
      <c r="M4173" t="s">
        <v>517</v>
      </c>
      <c r="N4173">
        <v>0</v>
      </c>
    </row>
    <row r="4174" spans="1:14" ht="15" customHeight="1" x14ac:dyDescent="0.3">
      <c r="A4174" s="114">
        <v>4171</v>
      </c>
      <c r="B4174" t="s">
        <v>471</v>
      </c>
      <c r="C4174" t="s">
        <v>32</v>
      </c>
      <c r="D4174" t="s">
        <v>26</v>
      </c>
      <c r="E4174" t="s">
        <v>3589</v>
      </c>
      <c r="F4174" s="109">
        <v>46012</v>
      </c>
      <c r="G4174" t="s">
        <v>1440</v>
      </c>
      <c r="H4174">
        <v>1.3</v>
      </c>
      <c r="K4174">
        <v>210234.37500000058</v>
      </c>
      <c r="L4174" t="s">
        <v>696</v>
      </c>
      <c r="M4174" t="s">
        <v>505</v>
      </c>
      <c r="N4174">
        <v>4</v>
      </c>
    </row>
    <row r="4175" spans="1:14" ht="15" customHeight="1" x14ac:dyDescent="0.3">
      <c r="A4175" s="114">
        <v>4172</v>
      </c>
      <c r="B4175" t="s">
        <v>490</v>
      </c>
      <c r="C4175" t="s">
        <v>138</v>
      </c>
      <c r="D4175" t="s">
        <v>100</v>
      </c>
      <c r="E4175" t="s">
        <v>3590</v>
      </c>
      <c r="F4175" s="109">
        <v>46013</v>
      </c>
      <c r="G4175" t="s">
        <v>415</v>
      </c>
      <c r="H4175">
        <v>1</v>
      </c>
      <c r="K4175">
        <v>61874.999999999818</v>
      </c>
      <c r="L4175" t="s">
        <v>554</v>
      </c>
      <c r="M4175" t="s">
        <v>517</v>
      </c>
      <c r="N4175">
        <v>1</v>
      </c>
    </row>
    <row r="4176" spans="1:14" ht="15" customHeight="1" x14ac:dyDescent="0.3">
      <c r="A4176" s="114">
        <v>4173</v>
      </c>
      <c r="B4176" t="s">
        <v>490</v>
      </c>
      <c r="C4176" t="s">
        <v>138</v>
      </c>
      <c r="D4176" t="s">
        <v>100</v>
      </c>
      <c r="E4176" t="s">
        <v>3590</v>
      </c>
      <c r="F4176" s="109">
        <v>46013</v>
      </c>
      <c r="G4176" t="s">
        <v>415</v>
      </c>
      <c r="H4176">
        <v>6</v>
      </c>
      <c r="K4176">
        <v>371249.99999999895</v>
      </c>
      <c r="L4176" t="s">
        <v>713</v>
      </c>
      <c r="M4176" t="s">
        <v>917</v>
      </c>
      <c r="N4176">
        <v>0</v>
      </c>
    </row>
    <row r="4177" spans="1:14" ht="15" customHeight="1" x14ac:dyDescent="0.3">
      <c r="A4177" s="114">
        <v>4174</v>
      </c>
      <c r="B4177" t="s">
        <v>463</v>
      </c>
      <c r="C4177" t="s">
        <v>138</v>
      </c>
      <c r="D4177" t="s">
        <v>100</v>
      </c>
      <c r="E4177" t="s">
        <v>3591</v>
      </c>
      <c r="F4177" s="109">
        <v>46013</v>
      </c>
      <c r="G4177" t="s">
        <v>415</v>
      </c>
      <c r="H4177">
        <v>22</v>
      </c>
      <c r="K4177">
        <v>1381874.9999999946</v>
      </c>
      <c r="L4177" t="s">
        <v>545</v>
      </c>
      <c r="M4177" t="s">
        <v>514</v>
      </c>
      <c r="N4177">
        <v>0</v>
      </c>
    </row>
    <row r="4178" spans="1:14" ht="15" customHeight="1" x14ac:dyDescent="0.3">
      <c r="A4178" s="114">
        <v>4175</v>
      </c>
      <c r="B4178" t="s">
        <v>497</v>
      </c>
      <c r="C4178" t="s">
        <v>138</v>
      </c>
      <c r="D4178" t="s">
        <v>100</v>
      </c>
      <c r="E4178" t="s">
        <v>3592</v>
      </c>
      <c r="F4178" s="109">
        <v>46012</v>
      </c>
      <c r="G4178" t="s">
        <v>415</v>
      </c>
      <c r="H4178">
        <v>1</v>
      </c>
      <c r="K4178">
        <v>64687.500000000182</v>
      </c>
      <c r="L4178" t="s">
        <v>509</v>
      </c>
      <c r="M4178" t="s">
        <v>1677</v>
      </c>
      <c r="N4178">
        <v>1</v>
      </c>
    </row>
    <row r="4179" spans="1:14" ht="15" customHeight="1" x14ac:dyDescent="0.3">
      <c r="A4179" s="114">
        <v>4176</v>
      </c>
      <c r="B4179" t="s">
        <v>497</v>
      </c>
      <c r="C4179" t="s">
        <v>138</v>
      </c>
      <c r="D4179" t="s">
        <v>100</v>
      </c>
      <c r="E4179" t="s">
        <v>3593</v>
      </c>
      <c r="F4179" s="109">
        <v>46013</v>
      </c>
      <c r="G4179" t="s">
        <v>415</v>
      </c>
      <c r="H4179">
        <v>1</v>
      </c>
      <c r="K4179">
        <v>64687.500000000182</v>
      </c>
      <c r="L4179" t="s">
        <v>509</v>
      </c>
      <c r="M4179" t="s">
        <v>1677</v>
      </c>
      <c r="N4179">
        <v>1</v>
      </c>
    </row>
    <row r="4180" spans="1:14" ht="15" customHeight="1" x14ac:dyDescent="0.3">
      <c r="A4180" s="114">
        <v>4177</v>
      </c>
      <c r="B4180" t="s">
        <v>430</v>
      </c>
      <c r="C4180" t="s">
        <v>138</v>
      </c>
      <c r="D4180" t="s">
        <v>100</v>
      </c>
      <c r="E4180" t="s">
        <v>3594</v>
      </c>
      <c r="F4180" s="109">
        <v>46013</v>
      </c>
      <c r="G4180" t="s">
        <v>415</v>
      </c>
      <c r="H4180">
        <v>0.5</v>
      </c>
      <c r="K4180">
        <v>29062.500000000029</v>
      </c>
      <c r="L4180" t="s">
        <v>554</v>
      </c>
      <c r="M4180" t="s">
        <v>517</v>
      </c>
      <c r="N4180">
        <v>0</v>
      </c>
    </row>
    <row r="4181" spans="1:14" ht="15" customHeight="1" x14ac:dyDescent="0.3">
      <c r="A4181" s="114">
        <v>4178</v>
      </c>
      <c r="B4181" t="s">
        <v>430</v>
      </c>
      <c r="C4181" t="s">
        <v>502</v>
      </c>
      <c r="D4181" t="s">
        <v>100</v>
      </c>
      <c r="E4181" t="s">
        <v>3595</v>
      </c>
      <c r="F4181" s="109">
        <v>46013</v>
      </c>
      <c r="G4181" t="s">
        <v>426</v>
      </c>
      <c r="H4181">
        <v>1</v>
      </c>
      <c r="K4181">
        <v>38750.000000000036</v>
      </c>
      <c r="L4181" t="s">
        <v>554</v>
      </c>
      <c r="M4181" t="s">
        <v>517</v>
      </c>
      <c r="N4181">
        <v>0</v>
      </c>
    </row>
    <row r="4182" spans="1:14" ht="15" customHeight="1" x14ac:dyDescent="0.3">
      <c r="A4182" s="114">
        <v>4179</v>
      </c>
      <c r="B4182" t="s">
        <v>430</v>
      </c>
      <c r="C4182" t="s">
        <v>502</v>
      </c>
      <c r="D4182" t="s">
        <v>100</v>
      </c>
      <c r="E4182" t="s">
        <v>3595</v>
      </c>
      <c r="F4182" s="109">
        <v>46013</v>
      </c>
      <c r="G4182" t="s">
        <v>426</v>
      </c>
      <c r="H4182">
        <v>4</v>
      </c>
      <c r="K4182">
        <v>155000.00000000015</v>
      </c>
      <c r="L4182" t="s">
        <v>696</v>
      </c>
      <c r="M4182" t="s">
        <v>505</v>
      </c>
      <c r="N4182">
        <v>3</v>
      </c>
    </row>
    <row r="4183" spans="1:14" ht="15" customHeight="1" x14ac:dyDescent="0.3">
      <c r="A4183" s="114">
        <v>4180</v>
      </c>
      <c r="B4183" t="s">
        <v>501</v>
      </c>
      <c r="C4183" t="s">
        <v>138</v>
      </c>
      <c r="D4183" t="s">
        <v>100</v>
      </c>
      <c r="E4183" t="s">
        <v>3596</v>
      </c>
      <c r="F4183" s="109">
        <v>46013</v>
      </c>
      <c r="G4183" t="s">
        <v>415</v>
      </c>
      <c r="H4183">
        <v>1.5</v>
      </c>
      <c r="K4183">
        <v>59999.999999999942</v>
      </c>
      <c r="L4183" t="s">
        <v>543</v>
      </c>
      <c r="M4183" t="s">
        <v>517</v>
      </c>
      <c r="N4183">
        <v>0</v>
      </c>
    </row>
    <row r="4184" spans="1:14" ht="15" customHeight="1" x14ac:dyDescent="0.3">
      <c r="A4184" s="114">
        <v>4181</v>
      </c>
      <c r="B4184" t="s">
        <v>501</v>
      </c>
      <c r="C4184" t="s">
        <v>502</v>
      </c>
      <c r="D4184" t="s">
        <v>100</v>
      </c>
      <c r="E4184" t="s">
        <v>3597</v>
      </c>
      <c r="F4184" s="109">
        <v>46013</v>
      </c>
      <c r="G4184" t="s">
        <v>426</v>
      </c>
      <c r="H4184">
        <v>2</v>
      </c>
      <c r="K4184">
        <v>79999.999999999927</v>
      </c>
      <c r="L4184" t="s">
        <v>696</v>
      </c>
      <c r="M4184" t="s">
        <v>505</v>
      </c>
      <c r="N4184">
        <v>1</v>
      </c>
    </row>
    <row r="4185" spans="1:14" ht="15" customHeight="1" x14ac:dyDescent="0.3">
      <c r="A4185" s="114">
        <v>4182</v>
      </c>
      <c r="B4185" t="s">
        <v>501</v>
      </c>
      <c r="C4185" t="s">
        <v>32</v>
      </c>
      <c r="D4185" t="s">
        <v>26</v>
      </c>
      <c r="E4185" t="s">
        <v>3598</v>
      </c>
      <c r="F4185" s="109">
        <v>46013</v>
      </c>
      <c r="G4185" t="s">
        <v>1440</v>
      </c>
      <c r="H4185">
        <v>0.5</v>
      </c>
      <c r="K4185">
        <v>74999.999999999927</v>
      </c>
      <c r="L4185" t="s">
        <v>696</v>
      </c>
      <c r="M4185" t="s">
        <v>505</v>
      </c>
      <c r="N4185">
        <v>0</v>
      </c>
    </row>
    <row r="4186" spans="1:14" ht="15" customHeight="1" x14ac:dyDescent="0.3">
      <c r="A4186" s="114">
        <v>4183</v>
      </c>
      <c r="B4186" t="s">
        <v>459</v>
      </c>
      <c r="C4186" t="s">
        <v>138</v>
      </c>
      <c r="D4186" t="s">
        <v>100</v>
      </c>
      <c r="E4186" t="s">
        <v>3599</v>
      </c>
      <c r="F4186" s="109">
        <v>46011</v>
      </c>
      <c r="G4186" t="s">
        <v>415</v>
      </c>
      <c r="H4186">
        <v>0.7</v>
      </c>
      <c r="K4186">
        <v>44625.00000000016</v>
      </c>
      <c r="L4186" t="s">
        <v>509</v>
      </c>
      <c r="M4186" t="s">
        <v>505</v>
      </c>
      <c r="N4186">
        <v>3</v>
      </c>
    </row>
    <row r="4187" spans="1:14" ht="15" customHeight="1" x14ac:dyDescent="0.3">
      <c r="A4187" s="114">
        <v>4184</v>
      </c>
      <c r="B4187" t="s">
        <v>459</v>
      </c>
      <c r="C4187" t="s">
        <v>138</v>
      </c>
      <c r="D4187" t="s">
        <v>100</v>
      </c>
      <c r="E4187" t="s">
        <v>3599</v>
      </c>
      <c r="F4187" s="109">
        <v>46011</v>
      </c>
      <c r="G4187" t="s">
        <v>415</v>
      </c>
      <c r="H4187">
        <v>6</v>
      </c>
      <c r="K4187">
        <v>382500.00000000146</v>
      </c>
      <c r="L4187" t="s">
        <v>543</v>
      </c>
      <c r="M4187" t="s">
        <v>517</v>
      </c>
      <c r="N4187">
        <v>0</v>
      </c>
    </row>
    <row r="4188" spans="1:14" ht="15" customHeight="1" x14ac:dyDescent="0.3">
      <c r="A4188" s="114">
        <v>4185</v>
      </c>
      <c r="B4188" t="s">
        <v>459</v>
      </c>
      <c r="C4188" t="s">
        <v>128</v>
      </c>
      <c r="D4188" t="s">
        <v>102</v>
      </c>
      <c r="E4188" t="s">
        <v>3600</v>
      </c>
      <c r="F4188" s="109">
        <v>46011</v>
      </c>
      <c r="G4188" t="s">
        <v>415</v>
      </c>
      <c r="H4188">
        <v>8</v>
      </c>
      <c r="K4188">
        <v>340000.00000000128</v>
      </c>
      <c r="L4188" t="s">
        <v>509</v>
      </c>
      <c r="M4188" t="s">
        <v>1334</v>
      </c>
      <c r="N4188">
        <v>1</v>
      </c>
    </row>
    <row r="4189" spans="1:14" ht="15" customHeight="1" x14ac:dyDescent="0.3">
      <c r="A4189" s="114">
        <v>4186</v>
      </c>
      <c r="B4189" t="s">
        <v>459</v>
      </c>
      <c r="C4189" t="s">
        <v>127</v>
      </c>
      <c r="D4189" t="s">
        <v>102</v>
      </c>
      <c r="E4189" t="s">
        <v>3601</v>
      </c>
      <c r="F4189" s="109">
        <v>46011</v>
      </c>
      <c r="G4189" t="s">
        <v>415</v>
      </c>
      <c r="H4189">
        <v>1</v>
      </c>
      <c r="K4189">
        <v>42500.00000000016</v>
      </c>
      <c r="L4189" t="s">
        <v>509</v>
      </c>
      <c r="M4189" t="s">
        <v>1334</v>
      </c>
      <c r="N4189">
        <v>0</v>
      </c>
    </row>
    <row r="4190" spans="1:14" ht="15" customHeight="1" x14ac:dyDescent="0.3">
      <c r="A4190" s="114">
        <v>4187</v>
      </c>
      <c r="B4190" t="s">
        <v>499</v>
      </c>
      <c r="C4190" t="s">
        <v>138</v>
      </c>
      <c r="D4190" t="s">
        <v>100</v>
      </c>
      <c r="E4190" t="s">
        <v>3602</v>
      </c>
      <c r="F4190" s="109">
        <v>46013</v>
      </c>
      <c r="G4190" t="s">
        <v>415</v>
      </c>
      <c r="H4190">
        <v>24</v>
      </c>
      <c r="K4190">
        <v>1439999.9999999986</v>
      </c>
      <c r="L4190" t="s">
        <v>545</v>
      </c>
      <c r="M4190" t="s">
        <v>580</v>
      </c>
      <c r="N4190">
        <v>1</v>
      </c>
    </row>
    <row r="4191" spans="1:14" ht="15" customHeight="1" x14ac:dyDescent="0.3">
      <c r="A4191" s="114">
        <v>4188</v>
      </c>
      <c r="B4191" t="s">
        <v>535</v>
      </c>
      <c r="C4191" t="s">
        <v>82</v>
      </c>
      <c r="D4191" t="s">
        <v>79</v>
      </c>
      <c r="E4191" t="s">
        <v>3603</v>
      </c>
      <c r="F4191" s="109">
        <v>46013</v>
      </c>
      <c r="G4191" t="s">
        <v>443</v>
      </c>
      <c r="H4191">
        <v>6</v>
      </c>
      <c r="K4191">
        <v>28437.499999999945</v>
      </c>
      <c r="L4191" t="s">
        <v>516</v>
      </c>
      <c r="M4191" t="s">
        <v>517</v>
      </c>
      <c r="N4191">
        <v>0</v>
      </c>
    </row>
    <row r="4192" spans="1:14" ht="15" customHeight="1" x14ac:dyDescent="0.3">
      <c r="A4192" s="114">
        <v>4189</v>
      </c>
      <c r="B4192" t="s">
        <v>535</v>
      </c>
      <c r="C4192" t="s">
        <v>138</v>
      </c>
      <c r="D4192" t="s">
        <v>100</v>
      </c>
      <c r="E4192" t="s">
        <v>3604</v>
      </c>
      <c r="F4192" s="109">
        <v>46013</v>
      </c>
      <c r="G4192" t="s">
        <v>415</v>
      </c>
      <c r="H4192">
        <v>0.5</v>
      </c>
      <c r="K4192">
        <v>30468.749999999942</v>
      </c>
      <c r="L4192" t="s">
        <v>516</v>
      </c>
      <c r="M4192" t="s">
        <v>517</v>
      </c>
      <c r="N4192">
        <v>0</v>
      </c>
    </row>
    <row r="4193" spans="1:14" ht="15" customHeight="1" x14ac:dyDescent="0.3">
      <c r="A4193" s="114">
        <v>4190</v>
      </c>
      <c r="B4193" t="s">
        <v>535</v>
      </c>
      <c r="C4193" t="s">
        <v>502</v>
      </c>
      <c r="D4193" t="s">
        <v>100</v>
      </c>
      <c r="E4193" t="s">
        <v>3605</v>
      </c>
      <c r="F4193" s="109">
        <v>46013</v>
      </c>
      <c r="G4193" t="s">
        <v>426</v>
      </c>
      <c r="H4193">
        <v>6</v>
      </c>
      <c r="K4193">
        <v>243749.99999999953</v>
      </c>
      <c r="L4193" t="s">
        <v>516</v>
      </c>
      <c r="M4193" t="s">
        <v>517</v>
      </c>
      <c r="N4193">
        <v>0</v>
      </c>
    </row>
    <row r="4194" spans="1:14" ht="15" customHeight="1" x14ac:dyDescent="0.3">
      <c r="A4194" s="114">
        <v>4191</v>
      </c>
      <c r="B4194" t="s">
        <v>535</v>
      </c>
      <c r="C4194" t="s">
        <v>3508</v>
      </c>
      <c r="D4194" t="s">
        <v>26</v>
      </c>
      <c r="E4194" t="s">
        <v>3509</v>
      </c>
      <c r="F4194" s="109">
        <v>46013</v>
      </c>
      <c r="G4194" t="s">
        <v>1893</v>
      </c>
      <c r="H4194">
        <v>1</v>
      </c>
      <c r="K4194">
        <v>81249.99999999984</v>
      </c>
      <c r="L4194" t="s">
        <v>513</v>
      </c>
      <c r="M4194" t="s">
        <v>514</v>
      </c>
      <c r="N4194">
        <v>0</v>
      </c>
    </row>
    <row r="4195" spans="1:14" ht="15" customHeight="1" x14ac:dyDescent="0.3">
      <c r="A4195" s="114">
        <v>4192</v>
      </c>
      <c r="B4195" t="s">
        <v>471</v>
      </c>
      <c r="C4195" t="s">
        <v>138</v>
      </c>
      <c r="D4195" t="s">
        <v>100</v>
      </c>
      <c r="E4195" t="s">
        <v>3606</v>
      </c>
      <c r="F4195" s="109">
        <v>46013</v>
      </c>
      <c r="G4195" t="s">
        <v>415</v>
      </c>
      <c r="H4195">
        <v>4</v>
      </c>
      <c r="K4195">
        <v>258750.00000000073</v>
      </c>
      <c r="L4195" t="s">
        <v>554</v>
      </c>
      <c r="M4195" t="s">
        <v>517</v>
      </c>
      <c r="N4195">
        <v>0</v>
      </c>
    </row>
    <row r="4196" spans="1:14" ht="15" customHeight="1" x14ac:dyDescent="0.3">
      <c r="A4196" s="114">
        <v>4193</v>
      </c>
      <c r="B4196" t="s">
        <v>471</v>
      </c>
      <c r="C4196" t="s">
        <v>144</v>
      </c>
      <c r="D4196" t="s">
        <v>100</v>
      </c>
      <c r="E4196" t="s">
        <v>3607</v>
      </c>
      <c r="F4196" s="109">
        <v>46013</v>
      </c>
      <c r="G4196" t="s">
        <v>491</v>
      </c>
      <c r="H4196">
        <v>1</v>
      </c>
      <c r="K4196">
        <v>43125.000000000116</v>
      </c>
      <c r="L4196" t="s">
        <v>680</v>
      </c>
      <c r="M4196" t="s">
        <v>505</v>
      </c>
      <c r="N4196">
        <v>0</v>
      </c>
    </row>
    <row r="4197" spans="1:14" ht="15" customHeight="1" x14ac:dyDescent="0.3">
      <c r="A4197" s="114">
        <v>4194</v>
      </c>
      <c r="B4197" t="s">
        <v>413</v>
      </c>
      <c r="C4197" t="s">
        <v>125</v>
      </c>
      <c r="D4197" t="s">
        <v>102</v>
      </c>
      <c r="E4197" t="s">
        <v>3608</v>
      </c>
      <c r="F4197" s="109">
        <v>46013</v>
      </c>
      <c r="G4197" t="s">
        <v>415</v>
      </c>
      <c r="H4197">
        <v>11</v>
      </c>
      <c r="K4197">
        <v>200154.16666666607</v>
      </c>
      <c r="L4197" t="s">
        <v>509</v>
      </c>
      <c r="M4197" t="s">
        <v>1677</v>
      </c>
      <c r="N4197">
        <v>1</v>
      </c>
    </row>
    <row r="4198" spans="1:14" ht="15" customHeight="1" x14ac:dyDescent="0.3">
      <c r="A4198" s="114">
        <v>4195</v>
      </c>
      <c r="B4198" t="s">
        <v>413</v>
      </c>
      <c r="C4198" t="s">
        <v>128</v>
      </c>
      <c r="D4198" t="s">
        <v>102</v>
      </c>
      <c r="E4198" t="s">
        <v>3609</v>
      </c>
      <c r="F4198" s="109">
        <v>46013</v>
      </c>
      <c r="G4198" t="s">
        <v>415</v>
      </c>
      <c r="H4198">
        <v>1</v>
      </c>
      <c r="K4198">
        <v>41249.999999999884</v>
      </c>
      <c r="L4198" t="s">
        <v>509</v>
      </c>
      <c r="M4198" t="s">
        <v>1677</v>
      </c>
      <c r="N4198">
        <v>1</v>
      </c>
    </row>
    <row r="4199" spans="1:14" ht="15" customHeight="1" x14ac:dyDescent="0.3">
      <c r="A4199" s="114">
        <v>4196</v>
      </c>
      <c r="B4199" t="s">
        <v>444</v>
      </c>
      <c r="C4199" t="s">
        <v>138</v>
      </c>
      <c r="D4199" t="s">
        <v>100</v>
      </c>
      <c r="E4199" t="s">
        <v>3610</v>
      </c>
      <c r="F4199" s="109">
        <v>46013</v>
      </c>
      <c r="G4199" t="s">
        <v>415</v>
      </c>
      <c r="H4199">
        <v>2</v>
      </c>
      <c r="K4199">
        <v>129375.00000000036</v>
      </c>
      <c r="L4199" t="s">
        <v>543</v>
      </c>
      <c r="M4199" t="s">
        <v>517</v>
      </c>
      <c r="N4199">
        <v>1</v>
      </c>
    </row>
    <row r="4200" spans="1:14" ht="15" customHeight="1" x14ac:dyDescent="0.3">
      <c r="A4200" s="114">
        <v>4197</v>
      </c>
      <c r="B4200" t="s">
        <v>444</v>
      </c>
      <c r="C4200" t="s">
        <v>138</v>
      </c>
      <c r="D4200" t="s">
        <v>100</v>
      </c>
      <c r="E4200" t="s">
        <v>3610</v>
      </c>
      <c r="F4200" s="109">
        <v>46013</v>
      </c>
      <c r="G4200" t="s">
        <v>415</v>
      </c>
      <c r="H4200">
        <v>34</v>
      </c>
      <c r="K4200">
        <v>2199375.0000000061</v>
      </c>
      <c r="L4200" t="s">
        <v>545</v>
      </c>
      <c r="M4200" t="s">
        <v>537</v>
      </c>
      <c r="N4200">
        <v>1</v>
      </c>
    </row>
    <row r="4201" spans="1:14" ht="15" customHeight="1" x14ac:dyDescent="0.3">
      <c r="A4201" s="114">
        <v>4198</v>
      </c>
      <c r="B4201" t="s">
        <v>497</v>
      </c>
      <c r="C4201" t="s">
        <v>125</v>
      </c>
      <c r="D4201" t="s">
        <v>102</v>
      </c>
      <c r="E4201" t="s">
        <v>3611</v>
      </c>
      <c r="F4201" s="109">
        <v>46014</v>
      </c>
      <c r="G4201" t="s">
        <v>415</v>
      </c>
      <c r="H4201">
        <v>4</v>
      </c>
      <c r="K4201">
        <v>76091.666666666875</v>
      </c>
      <c r="L4201" t="s">
        <v>509</v>
      </c>
      <c r="M4201" t="s">
        <v>1677</v>
      </c>
      <c r="N4201">
        <v>1</v>
      </c>
    </row>
    <row r="4202" spans="1:14" ht="15" customHeight="1" x14ac:dyDescent="0.3">
      <c r="A4202" s="114">
        <v>4199</v>
      </c>
      <c r="B4202" t="s">
        <v>497</v>
      </c>
      <c r="C4202" t="s">
        <v>128</v>
      </c>
      <c r="D4202" t="s">
        <v>102</v>
      </c>
      <c r="E4202" t="s">
        <v>3612</v>
      </c>
      <c r="F4202" s="109">
        <v>46014</v>
      </c>
      <c r="G4202" t="s">
        <v>415</v>
      </c>
      <c r="H4202">
        <v>6</v>
      </c>
      <c r="K4202">
        <v>258750.00000000073</v>
      </c>
      <c r="L4202" t="s">
        <v>509</v>
      </c>
      <c r="M4202" t="s">
        <v>1677</v>
      </c>
      <c r="N4202">
        <v>0</v>
      </c>
    </row>
    <row r="4203" spans="1:14" ht="15" customHeight="1" x14ac:dyDescent="0.3">
      <c r="A4203" s="114">
        <v>4200</v>
      </c>
      <c r="B4203" t="s">
        <v>463</v>
      </c>
      <c r="C4203" t="s">
        <v>138</v>
      </c>
      <c r="D4203" t="s">
        <v>100</v>
      </c>
      <c r="E4203" t="s">
        <v>3613</v>
      </c>
      <c r="F4203" s="109">
        <v>46014</v>
      </c>
      <c r="G4203" t="s">
        <v>415</v>
      </c>
      <c r="H4203">
        <v>26</v>
      </c>
      <c r="K4203">
        <v>1633124.9999999937</v>
      </c>
      <c r="L4203" t="s">
        <v>545</v>
      </c>
      <c r="M4203" t="s">
        <v>514</v>
      </c>
      <c r="N4203">
        <v>5</v>
      </c>
    </row>
    <row r="4204" spans="1:14" ht="15" customHeight="1" x14ac:dyDescent="0.3">
      <c r="A4204" s="114">
        <v>4201</v>
      </c>
      <c r="B4204" t="s">
        <v>490</v>
      </c>
      <c r="C4204" t="s">
        <v>138</v>
      </c>
      <c r="D4204" t="s">
        <v>100</v>
      </c>
      <c r="E4204" t="s">
        <v>3614</v>
      </c>
      <c r="F4204" s="109">
        <v>46014</v>
      </c>
      <c r="G4204" t="s">
        <v>415</v>
      </c>
      <c r="H4204">
        <v>4</v>
      </c>
      <c r="K4204">
        <v>247499.99999999927</v>
      </c>
      <c r="L4204" t="s">
        <v>513</v>
      </c>
      <c r="M4204" t="s">
        <v>514</v>
      </c>
      <c r="N4204">
        <v>10</v>
      </c>
    </row>
    <row r="4205" spans="1:14" ht="15" customHeight="1" x14ac:dyDescent="0.3">
      <c r="A4205" s="114">
        <v>4202</v>
      </c>
      <c r="B4205" t="s">
        <v>490</v>
      </c>
      <c r="C4205" t="s">
        <v>138</v>
      </c>
      <c r="D4205" t="s">
        <v>100</v>
      </c>
      <c r="E4205" t="s">
        <v>3615</v>
      </c>
      <c r="F4205" s="109">
        <v>46014</v>
      </c>
      <c r="G4205" t="s">
        <v>415</v>
      </c>
      <c r="H4205">
        <v>1</v>
      </c>
      <c r="K4205">
        <v>61874.999999999818</v>
      </c>
      <c r="L4205" t="s">
        <v>680</v>
      </c>
      <c r="M4205" t="s">
        <v>514</v>
      </c>
      <c r="N4205">
        <v>0</v>
      </c>
    </row>
    <row r="4206" spans="1:14" ht="15" customHeight="1" x14ac:dyDescent="0.3">
      <c r="A4206" s="114">
        <v>4203</v>
      </c>
      <c r="B4206" t="s">
        <v>430</v>
      </c>
      <c r="C4206" t="s">
        <v>32</v>
      </c>
      <c r="D4206" t="s">
        <v>26</v>
      </c>
      <c r="E4206" t="s">
        <v>3616</v>
      </c>
      <c r="F4206" s="109">
        <v>46014</v>
      </c>
      <c r="G4206" t="s">
        <v>1440</v>
      </c>
      <c r="H4206">
        <v>1</v>
      </c>
      <c r="K4206">
        <v>145312.50000000015</v>
      </c>
      <c r="L4206" t="s">
        <v>696</v>
      </c>
      <c r="M4206" t="s">
        <v>505</v>
      </c>
      <c r="N4206">
        <v>3</v>
      </c>
    </row>
    <row r="4207" spans="1:14" ht="15" customHeight="1" x14ac:dyDescent="0.3">
      <c r="A4207" s="114">
        <v>4204</v>
      </c>
      <c r="B4207" t="s">
        <v>430</v>
      </c>
      <c r="C4207" t="s">
        <v>138</v>
      </c>
      <c r="D4207" t="s">
        <v>100</v>
      </c>
      <c r="E4207" t="s">
        <v>3617</v>
      </c>
      <c r="F4207" s="109">
        <v>46014</v>
      </c>
      <c r="G4207" t="s">
        <v>415</v>
      </c>
      <c r="H4207">
        <v>2</v>
      </c>
      <c r="K4207">
        <v>116250.00000000012</v>
      </c>
      <c r="L4207" t="s">
        <v>696</v>
      </c>
      <c r="M4207" s="110" t="s">
        <v>2782</v>
      </c>
      <c r="N4207">
        <v>0</v>
      </c>
    </row>
    <row r="4208" spans="1:14" ht="15" customHeight="1" x14ac:dyDescent="0.3">
      <c r="A4208" s="114">
        <v>4205</v>
      </c>
      <c r="B4208" t="s">
        <v>501</v>
      </c>
      <c r="C4208" t="s">
        <v>138</v>
      </c>
      <c r="D4208" t="s">
        <v>100</v>
      </c>
      <c r="E4208" t="s">
        <v>3618</v>
      </c>
      <c r="F4208" s="109">
        <v>46014</v>
      </c>
      <c r="G4208" t="s">
        <v>415</v>
      </c>
      <c r="H4208">
        <v>0.5</v>
      </c>
      <c r="K4208">
        <v>29999.999999999971</v>
      </c>
      <c r="L4208" t="s">
        <v>3622</v>
      </c>
      <c r="M4208" t="s">
        <v>517</v>
      </c>
      <c r="N4208">
        <v>0</v>
      </c>
    </row>
    <row r="4209" spans="1:14" ht="15" customHeight="1" x14ac:dyDescent="0.3">
      <c r="A4209" s="114">
        <v>4206</v>
      </c>
      <c r="B4209" t="s">
        <v>501</v>
      </c>
      <c r="C4209" t="s">
        <v>138</v>
      </c>
      <c r="D4209" t="s">
        <v>100</v>
      </c>
      <c r="E4209" t="s">
        <v>3618</v>
      </c>
      <c r="F4209" s="109">
        <v>46014</v>
      </c>
      <c r="G4209" t="s">
        <v>415</v>
      </c>
      <c r="H4209">
        <v>4</v>
      </c>
      <c r="K4209">
        <v>239999.99999999977</v>
      </c>
      <c r="L4209" t="s">
        <v>543</v>
      </c>
      <c r="M4209" t="s">
        <v>517</v>
      </c>
      <c r="N4209">
        <v>0</v>
      </c>
    </row>
    <row r="4210" spans="1:14" ht="15" customHeight="1" x14ac:dyDescent="0.3">
      <c r="A4210" s="114">
        <v>4207</v>
      </c>
      <c r="B4210" t="s">
        <v>501</v>
      </c>
      <c r="C4210" t="s">
        <v>32</v>
      </c>
      <c r="D4210" t="s">
        <v>26</v>
      </c>
      <c r="E4210" t="s">
        <v>3619</v>
      </c>
      <c r="F4210" s="109">
        <v>46014</v>
      </c>
      <c r="G4210" t="s">
        <v>1440</v>
      </c>
      <c r="H4210">
        <v>0.5</v>
      </c>
      <c r="K4210">
        <v>74999.999999999927</v>
      </c>
      <c r="L4210" t="s">
        <v>696</v>
      </c>
      <c r="M4210" t="s">
        <v>505</v>
      </c>
      <c r="N4210">
        <v>1</v>
      </c>
    </row>
    <row r="4211" spans="1:14" ht="15" customHeight="1" x14ac:dyDescent="0.3">
      <c r="A4211" s="114">
        <v>4208</v>
      </c>
      <c r="B4211" t="s">
        <v>459</v>
      </c>
      <c r="C4211" t="s">
        <v>138</v>
      </c>
      <c r="D4211" t="s">
        <v>100</v>
      </c>
      <c r="E4211" t="s">
        <v>3620</v>
      </c>
      <c r="F4211" s="109">
        <v>46014</v>
      </c>
      <c r="G4211" t="s">
        <v>415</v>
      </c>
      <c r="H4211">
        <v>2</v>
      </c>
      <c r="K4211">
        <v>127500.00000000048</v>
      </c>
      <c r="L4211" t="s">
        <v>554</v>
      </c>
      <c r="M4211" t="s">
        <v>517</v>
      </c>
      <c r="N4211">
        <v>0</v>
      </c>
    </row>
    <row r="4212" spans="1:14" ht="15" customHeight="1" x14ac:dyDescent="0.3">
      <c r="A4212" s="114">
        <v>4209</v>
      </c>
      <c r="B4212" t="s">
        <v>459</v>
      </c>
      <c r="C4212" t="s">
        <v>123</v>
      </c>
      <c r="D4212" t="s">
        <v>102</v>
      </c>
      <c r="E4212" t="s">
        <v>3621</v>
      </c>
      <c r="F4212" s="109">
        <v>46014</v>
      </c>
      <c r="G4212" t="s">
        <v>415</v>
      </c>
      <c r="H4212">
        <v>12</v>
      </c>
      <c r="K4212">
        <v>80325.000000000306</v>
      </c>
      <c r="L4212" t="s">
        <v>509</v>
      </c>
      <c r="M4212" t="s">
        <v>505</v>
      </c>
      <c r="N4212">
        <v>2</v>
      </c>
    </row>
    <row r="4213" spans="1:14" ht="15" customHeight="1" x14ac:dyDescent="0.3">
      <c r="A4213" s="114">
        <v>4210</v>
      </c>
      <c r="B4213" t="s">
        <v>499</v>
      </c>
      <c r="C4213" t="s">
        <v>138</v>
      </c>
      <c r="D4213" t="s">
        <v>100</v>
      </c>
      <c r="E4213" t="s">
        <v>3623</v>
      </c>
      <c r="F4213" s="109">
        <v>46014</v>
      </c>
      <c r="G4213" t="s">
        <v>415</v>
      </c>
      <c r="H4213">
        <v>28</v>
      </c>
      <c r="K4213">
        <v>1679999.9999999984</v>
      </c>
      <c r="L4213" t="s">
        <v>545</v>
      </c>
      <c r="M4213" t="s">
        <v>580</v>
      </c>
      <c r="N4213">
        <v>1</v>
      </c>
    </row>
    <row r="4214" spans="1:14" ht="15" customHeight="1" x14ac:dyDescent="0.3">
      <c r="A4214" s="114">
        <v>4211</v>
      </c>
      <c r="B4214" t="s">
        <v>444</v>
      </c>
      <c r="C4214" t="s">
        <v>138</v>
      </c>
      <c r="D4214" t="s">
        <v>100</v>
      </c>
      <c r="E4214" t="s">
        <v>3624</v>
      </c>
      <c r="F4214" s="109">
        <v>46014</v>
      </c>
      <c r="G4214" t="s">
        <v>415</v>
      </c>
      <c r="H4214">
        <v>6</v>
      </c>
      <c r="K4214">
        <v>388125.00000000105</v>
      </c>
      <c r="L4214" t="s">
        <v>543</v>
      </c>
      <c r="M4214" t="s">
        <v>517</v>
      </c>
      <c r="N4214">
        <v>0</v>
      </c>
    </row>
    <row r="4215" spans="1:14" ht="15" customHeight="1" x14ac:dyDescent="0.3">
      <c r="A4215" s="114">
        <v>4212</v>
      </c>
      <c r="B4215" t="s">
        <v>444</v>
      </c>
      <c r="C4215" t="s">
        <v>138</v>
      </c>
      <c r="D4215" t="s">
        <v>100</v>
      </c>
      <c r="E4215" t="s">
        <v>3624</v>
      </c>
      <c r="F4215" s="109">
        <v>46014</v>
      </c>
      <c r="G4215" t="s">
        <v>415</v>
      </c>
      <c r="H4215">
        <v>5</v>
      </c>
      <c r="K4215">
        <v>323437.50000000087</v>
      </c>
      <c r="L4215" t="s">
        <v>513</v>
      </c>
      <c r="M4215" t="s">
        <v>514</v>
      </c>
      <c r="N4215">
        <v>4</v>
      </c>
    </row>
    <row r="4216" spans="1:14" ht="15" customHeight="1" x14ac:dyDescent="0.3">
      <c r="A4216" s="114">
        <v>4213</v>
      </c>
      <c r="B4216" t="s">
        <v>471</v>
      </c>
      <c r="C4216" t="s">
        <v>138</v>
      </c>
      <c r="D4216" t="s">
        <v>100</v>
      </c>
      <c r="E4216" t="s">
        <v>3625</v>
      </c>
      <c r="F4216" s="109">
        <v>46014</v>
      </c>
      <c r="G4216" t="s">
        <v>415</v>
      </c>
      <c r="H4216">
        <v>6</v>
      </c>
      <c r="K4216">
        <v>388125.00000000105</v>
      </c>
      <c r="L4216" t="s">
        <v>516</v>
      </c>
      <c r="M4216" t="s">
        <v>517</v>
      </c>
      <c r="N4216">
        <v>0</v>
      </c>
    </row>
    <row r="4217" spans="1:14" ht="15" customHeight="1" x14ac:dyDescent="0.3">
      <c r="A4217" s="114">
        <v>4214</v>
      </c>
      <c r="B4217" t="s">
        <v>471</v>
      </c>
      <c r="C4217" t="s">
        <v>138</v>
      </c>
      <c r="D4217" t="s">
        <v>100</v>
      </c>
      <c r="E4217" t="s">
        <v>3626</v>
      </c>
      <c r="F4217" s="109">
        <v>46014</v>
      </c>
      <c r="G4217" t="s">
        <v>415</v>
      </c>
      <c r="H4217">
        <v>0.2</v>
      </c>
      <c r="K4217">
        <v>12937.500000000036</v>
      </c>
      <c r="L4217" t="s">
        <v>526</v>
      </c>
      <c r="M4217" t="s">
        <v>698</v>
      </c>
      <c r="N4217">
        <v>4</v>
      </c>
    </row>
    <row r="4218" spans="1:14" ht="15" customHeight="1" x14ac:dyDescent="0.3">
      <c r="A4218" s="114">
        <v>4215</v>
      </c>
      <c r="B4218" t="s">
        <v>413</v>
      </c>
      <c r="C4218" t="s">
        <v>125</v>
      </c>
      <c r="D4218" t="s">
        <v>102</v>
      </c>
      <c r="E4218" t="s">
        <v>3627</v>
      </c>
      <c r="F4218" s="109">
        <v>46014</v>
      </c>
      <c r="G4218" t="s">
        <v>415</v>
      </c>
      <c r="H4218">
        <v>11</v>
      </c>
      <c r="K4218">
        <v>200154.16666666607</v>
      </c>
      <c r="L4218" t="s">
        <v>509</v>
      </c>
      <c r="M4218" t="s">
        <v>505</v>
      </c>
      <c r="N4218">
        <v>2</v>
      </c>
    </row>
    <row r="4219" spans="1:14" ht="15" customHeight="1" x14ac:dyDescent="0.3">
      <c r="A4219" s="114">
        <v>4216</v>
      </c>
      <c r="B4219" t="s">
        <v>413</v>
      </c>
      <c r="C4219" t="s">
        <v>127</v>
      </c>
      <c r="D4219" t="s">
        <v>102</v>
      </c>
      <c r="E4219" t="s">
        <v>3628</v>
      </c>
      <c r="F4219" s="109">
        <v>46014</v>
      </c>
      <c r="G4219" t="s">
        <v>415</v>
      </c>
      <c r="H4219">
        <v>1</v>
      </c>
      <c r="K4219">
        <v>41249.999999999884</v>
      </c>
      <c r="L4219" t="s">
        <v>509</v>
      </c>
      <c r="M4219" t="s">
        <v>505</v>
      </c>
      <c r="N4219">
        <v>2</v>
      </c>
    </row>
    <row r="4220" spans="1:14" ht="15" customHeight="1" x14ac:dyDescent="0.3">
      <c r="A4220" s="114">
        <v>4217</v>
      </c>
      <c r="B4220" t="s">
        <v>413</v>
      </c>
      <c r="C4220" t="s">
        <v>138</v>
      </c>
      <c r="D4220" t="s">
        <v>100</v>
      </c>
      <c r="E4220" t="s">
        <v>3629</v>
      </c>
      <c r="F4220" s="109">
        <v>46014</v>
      </c>
      <c r="G4220" t="s">
        <v>415</v>
      </c>
      <c r="H4220">
        <v>6</v>
      </c>
      <c r="K4220">
        <v>371249.99999999895</v>
      </c>
      <c r="L4220" t="s">
        <v>554</v>
      </c>
      <c r="M4220" t="s">
        <v>517</v>
      </c>
      <c r="N4220">
        <v>0</v>
      </c>
    </row>
    <row r="4221" spans="1:14" ht="15" customHeight="1" x14ac:dyDescent="0.3">
      <c r="A4221" s="114">
        <v>4218</v>
      </c>
      <c r="B4221" t="s">
        <v>430</v>
      </c>
      <c r="C4221" t="s">
        <v>138</v>
      </c>
      <c r="D4221" t="s">
        <v>100</v>
      </c>
      <c r="E4221" t="s">
        <v>3670</v>
      </c>
      <c r="F4221" s="109">
        <v>46015</v>
      </c>
      <c r="G4221" t="s">
        <v>415</v>
      </c>
      <c r="H4221">
        <v>25</v>
      </c>
      <c r="K4221">
        <v>1453125.0000000014</v>
      </c>
      <c r="L4221" t="s">
        <v>545</v>
      </c>
      <c r="M4221" t="s">
        <v>537</v>
      </c>
      <c r="N4221">
        <v>0</v>
      </c>
    </row>
    <row r="4222" spans="1:14" ht="15" customHeight="1" x14ac:dyDescent="0.3">
      <c r="A4222" s="114">
        <v>4219</v>
      </c>
      <c r="B4222" t="s">
        <v>430</v>
      </c>
      <c r="C4222" t="s">
        <v>138</v>
      </c>
      <c r="D4222" t="s">
        <v>100</v>
      </c>
      <c r="E4222" t="s">
        <v>3670</v>
      </c>
      <c r="F4222" s="109">
        <v>46015</v>
      </c>
      <c r="G4222" t="s">
        <v>415</v>
      </c>
      <c r="H4222">
        <v>1</v>
      </c>
      <c r="K4222">
        <v>58125.000000000058</v>
      </c>
      <c r="L4222" t="s">
        <v>696</v>
      </c>
      <c r="M4222" t="s">
        <v>505</v>
      </c>
      <c r="N4222">
        <v>0</v>
      </c>
    </row>
    <row r="4223" spans="1:14" ht="15" customHeight="1" x14ac:dyDescent="0.3">
      <c r="A4223" s="114">
        <v>4220</v>
      </c>
      <c r="B4223" t="s">
        <v>430</v>
      </c>
      <c r="C4223" t="s">
        <v>138</v>
      </c>
      <c r="D4223" t="s">
        <v>100</v>
      </c>
      <c r="E4223" t="s">
        <v>3670</v>
      </c>
      <c r="F4223" s="109">
        <v>46015</v>
      </c>
      <c r="G4223" t="s">
        <v>415</v>
      </c>
      <c r="H4223">
        <v>6</v>
      </c>
      <c r="K4223">
        <v>348750.00000000035</v>
      </c>
      <c r="L4223" t="s">
        <v>554</v>
      </c>
      <c r="M4223" t="s">
        <v>517</v>
      </c>
      <c r="N4223">
        <v>0</v>
      </c>
    </row>
    <row r="4224" spans="1:14" ht="15" customHeight="1" x14ac:dyDescent="0.3">
      <c r="A4224" s="114">
        <v>4221</v>
      </c>
      <c r="B4224" t="s">
        <v>430</v>
      </c>
      <c r="C4224" t="s">
        <v>138</v>
      </c>
      <c r="D4224" t="s">
        <v>100</v>
      </c>
      <c r="E4224" t="s">
        <v>3670</v>
      </c>
      <c r="F4224" s="109">
        <v>46015</v>
      </c>
      <c r="G4224" t="s">
        <v>415</v>
      </c>
      <c r="H4224">
        <v>2</v>
      </c>
      <c r="K4224">
        <v>116250.00000000012</v>
      </c>
      <c r="L4224" t="s">
        <v>554</v>
      </c>
      <c r="M4224" t="s">
        <v>517</v>
      </c>
      <c r="N4224">
        <v>0</v>
      </c>
    </row>
    <row r="4225" spans="1:14" ht="15" customHeight="1" x14ac:dyDescent="0.3">
      <c r="A4225" s="114">
        <v>4222</v>
      </c>
      <c r="B4225" t="s">
        <v>490</v>
      </c>
      <c r="C4225" t="s">
        <v>138</v>
      </c>
      <c r="D4225" t="s">
        <v>100</v>
      </c>
      <c r="E4225" t="s">
        <v>3671</v>
      </c>
      <c r="F4225" s="109">
        <v>46015</v>
      </c>
      <c r="G4225" t="s">
        <v>415</v>
      </c>
      <c r="H4225">
        <v>6</v>
      </c>
      <c r="K4225">
        <v>371249.99999999895</v>
      </c>
      <c r="L4225" t="s">
        <v>516</v>
      </c>
      <c r="M4225" t="s">
        <v>517</v>
      </c>
      <c r="N4225">
        <v>0</v>
      </c>
    </row>
    <row r="4226" spans="1:14" ht="15" customHeight="1" x14ac:dyDescent="0.3">
      <c r="A4226" s="114">
        <v>4223</v>
      </c>
      <c r="B4226" t="s">
        <v>490</v>
      </c>
      <c r="C4226" t="s">
        <v>85</v>
      </c>
      <c r="D4226" t="s">
        <v>79</v>
      </c>
      <c r="E4226" t="s">
        <v>3672</v>
      </c>
      <c r="F4226" s="109">
        <v>46015</v>
      </c>
      <c r="G4226" t="s">
        <v>443</v>
      </c>
      <c r="H4226">
        <v>1</v>
      </c>
      <c r="K4226">
        <v>4812.4999999999864</v>
      </c>
      <c r="L4226" t="s">
        <v>516</v>
      </c>
      <c r="M4226" t="s">
        <v>517</v>
      </c>
      <c r="N4226">
        <v>0</v>
      </c>
    </row>
    <row r="4227" spans="1:14" ht="15" customHeight="1" x14ac:dyDescent="0.3">
      <c r="A4227" s="114">
        <v>4224</v>
      </c>
      <c r="B4227" t="s">
        <v>490</v>
      </c>
      <c r="C4227" t="s">
        <v>213</v>
      </c>
      <c r="D4227" t="s">
        <v>102</v>
      </c>
      <c r="E4227" t="s">
        <v>3673</v>
      </c>
      <c r="F4227" s="109">
        <v>46015</v>
      </c>
      <c r="G4227" t="s">
        <v>466</v>
      </c>
      <c r="H4227">
        <v>5</v>
      </c>
      <c r="K4227">
        <v>206249.99999999939</v>
      </c>
      <c r="L4227" t="s">
        <v>509</v>
      </c>
      <c r="M4227" t="s">
        <v>1677</v>
      </c>
      <c r="N4227">
        <v>0</v>
      </c>
    </row>
    <row r="4228" spans="1:14" ht="15" customHeight="1" x14ac:dyDescent="0.3">
      <c r="A4228" s="114">
        <v>4225</v>
      </c>
      <c r="B4228" t="s">
        <v>490</v>
      </c>
      <c r="C4228" t="s">
        <v>211</v>
      </c>
      <c r="D4228" t="s">
        <v>102</v>
      </c>
      <c r="E4228" t="s">
        <v>3674</v>
      </c>
      <c r="F4228" s="109">
        <v>46015</v>
      </c>
      <c r="G4228" t="s">
        <v>466</v>
      </c>
      <c r="H4228">
        <v>4</v>
      </c>
      <c r="K4228">
        <v>188558.33333333279</v>
      </c>
      <c r="L4228" t="s">
        <v>509</v>
      </c>
      <c r="M4228" t="s">
        <v>1677</v>
      </c>
      <c r="N4228">
        <v>1</v>
      </c>
    </row>
    <row r="4229" spans="1:14" ht="15" customHeight="1" x14ac:dyDescent="0.3">
      <c r="A4229" s="114">
        <v>4226</v>
      </c>
      <c r="B4229" t="s">
        <v>459</v>
      </c>
      <c r="C4229" t="s">
        <v>132</v>
      </c>
      <c r="D4229" t="s">
        <v>102</v>
      </c>
      <c r="E4229" t="s">
        <v>3675</v>
      </c>
      <c r="F4229" s="109">
        <v>46015</v>
      </c>
      <c r="G4229" t="s">
        <v>415</v>
      </c>
      <c r="H4229">
        <v>9</v>
      </c>
      <c r="K4229">
        <v>356400</v>
      </c>
      <c r="L4229" t="s">
        <v>509</v>
      </c>
      <c r="M4229" t="s">
        <v>1677</v>
      </c>
      <c r="N4229">
        <v>0</v>
      </c>
    </row>
    <row r="4230" spans="1:14" ht="15" customHeight="1" x14ac:dyDescent="0.3">
      <c r="A4230" s="114">
        <v>4227</v>
      </c>
      <c r="B4230" t="s">
        <v>430</v>
      </c>
      <c r="C4230" t="s">
        <v>138</v>
      </c>
      <c r="D4230" t="s">
        <v>100</v>
      </c>
      <c r="E4230" t="s">
        <v>3680</v>
      </c>
      <c r="F4230" s="109">
        <v>46016</v>
      </c>
      <c r="G4230" t="s">
        <v>415</v>
      </c>
      <c r="H4230">
        <v>6</v>
      </c>
      <c r="K4230">
        <v>348750.00000000035</v>
      </c>
      <c r="L4230" t="s">
        <v>554</v>
      </c>
      <c r="M4230" t="s">
        <v>517</v>
      </c>
      <c r="N4230">
        <v>1</v>
      </c>
    </row>
    <row r="4231" spans="1:14" ht="15" customHeight="1" x14ac:dyDescent="0.3">
      <c r="A4231" s="114">
        <v>4228</v>
      </c>
      <c r="B4231" t="s">
        <v>430</v>
      </c>
      <c r="C4231" t="s">
        <v>138</v>
      </c>
      <c r="D4231" t="s">
        <v>100</v>
      </c>
      <c r="E4231" t="s">
        <v>3680</v>
      </c>
      <c r="F4231" s="109">
        <v>46016</v>
      </c>
      <c r="G4231" t="s">
        <v>415</v>
      </c>
      <c r="H4231">
        <v>2</v>
      </c>
      <c r="K4231">
        <v>116250.00000000012</v>
      </c>
      <c r="L4231" t="s">
        <v>545</v>
      </c>
      <c r="M4231" t="s">
        <v>505</v>
      </c>
      <c r="N4231">
        <v>4</v>
      </c>
    </row>
    <row r="4232" spans="1:14" ht="15" customHeight="1" x14ac:dyDescent="0.3">
      <c r="A4232" s="114">
        <v>4229</v>
      </c>
      <c r="B4232" t="s">
        <v>430</v>
      </c>
      <c r="C4232" t="s">
        <v>31</v>
      </c>
      <c r="D4232" t="s">
        <v>26</v>
      </c>
      <c r="E4232" t="s">
        <v>3681</v>
      </c>
      <c r="F4232" s="109">
        <v>46016</v>
      </c>
      <c r="G4232" t="s">
        <v>3678</v>
      </c>
      <c r="H4232">
        <v>2</v>
      </c>
      <c r="K4232">
        <v>51666.666666666722</v>
      </c>
      <c r="L4232" t="s">
        <v>545</v>
      </c>
      <c r="M4232" t="s">
        <v>505</v>
      </c>
      <c r="N4232">
        <v>0</v>
      </c>
    </row>
    <row r="4233" spans="1:14" ht="15" customHeight="1" x14ac:dyDescent="0.3">
      <c r="A4233" s="114">
        <v>4230</v>
      </c>
      <c r="B4233" t="s">
        <v>490</v>
      </c>
      <c r="C4233" t="s">
        <v>138</v>
      </c>
      <c r="D4233" t="s">
        <v>100</v>
      </c>
      <c r="E4233" t="s">
        <v>3682</v>
      </c>
      <c r="F4233" s="109">
        <v>46016</v>
      </c>
      <c r="G4233" t="s">
        <v>415</v>
      </c>
      <c r="H4233">
        <v>6</v>
      </c>
      <c r="K4233">
        <v>371249.99999999895</v>
      </c>
      <c r="L4233" t="s">
        <v>516</v>
      </c>
      <c r="M4233" t="s">
        <v>517</v>
      </c>
      <c r="N4233">
        <v>0</v>
      </c>
    </row>
    <row r="4234" spans="1:14" ht="15" customHeight="1" x14ac:dyDescent="0.3">
      <c r="A4234" s="114">
        <v>4231</v>
      </c>
      <c r="B4234" t="s">
        <v>490</v>
      </c>
      <c r="C4234" t="s">
        <v>138</v>
      </c>
      <c r="D4234" t="s">
        <v>100</v>
      </c>
      <c r="E4234" t="s">
        <v>3682</v>
      </c>
      <c r="F4234" s="109">
        <v>46016</v>
      </c>
      <c r="G4234" t="s">
        <v>415</v>
      </c>
      <c r="H4234">
        <v>5</v>
      </c>
      <c r="K4234">
        <v>309374.99999999913</v>
      </c>
      <c r="L4234" t="s">
        <v>1313</v>
      </c>
      <c r="M4234" t="s">
        <v>514</v>
      </c>
      <c r="N4234">
        <v>0</v>
      </c>
    </row>
    <row r="4235" spans="1:14" ht="15" customHeight="1" x14ac:dyDescent="0.3">
      <c r="A4235" s="114">
        <v>4232</v>
      </c>
      <c r="B4235" t="s">
        <v>497</v>
      </c>
      <c r="C4235" t="s">
        <v>138</v>
      </c>
      <c r="D4235" t="s">
        <v>100</v>
      </c>
      <c r="E4235" t="s">
        <v>3683</v>
      </c>
      <c r="F4235" s="109">
        <v>46016</v>
      </c>
      <c r="G4235" t="s">
        <v>415</v>
      </c>
      <c r="H4235">
        <v>6</v>
      </c>
      <c r="K4235">
        <v>388125.00000000105</v>
      </c>
      <c r="L4235" t="s">
        <v>516</v>
      </c>
      <c r="M4235" t="s">
        <v>517</v>
      </c>
      <c r="N4235">
        <v>1</v>
      </c>
    </row>
    <row r="4236" spans="1:14" ht="15" customHeight="1" x14ac:dyDescent="0.3">
      <c r="A4236" s="114">
        <v>4233</v>
      </c>
      <c r="B4236" t="s">
        <v>497</v>
      </c>
      <c r="C4236" t="s">
        <v>132</v>
      </c>
      <c r="D4236" t="s">
        <v>102</v>
      </c>
      <c r="E4236" t="s">
        <v>3684</v>
      </c>
      <c r="F4236" s="109">
        <v>46016</v>
      </c>
      <c r="G4236" t="s">
        <v>415</v>
      </c>
      <c r="H4236">
        <v>7</v>
      </c>
      <c r="K4236">
        <v>301875.00000000081</v>
      </c>
      <c r="L4236" t="s">
        <v>509</v>
      </c>
      <c r="M4236" t="s">
        <v>1677</v>
      </c>
      <c r="N4236">
        <v>1</v>
      </c>
    </row>
    <row r="4237" spans="1:14" ht="15" customHeight="1" x14ac:dyDescent="0.3">
      <c r="A4237" s="114">
        <v>4234</v>
      </c>
      <c r="B4237" t="s">
        <v>499</v>
      </c>
      <c r="C4237" t="s">
        <v>138</v>
      </c>
      <c r="D4237" t="s">
        <v>100</v>
      </c>
      <c r="E4237" t="s">
        <v>3685</v>
      </c>
      <c r="F4237" s="109">
        <v>46016</v>
      </c>
      <c r="G4237" t="s">
        <v>415</v>
      </c>
      <c r="H4237">
        <v>6</v>
      </c>
      <c r="K4237">
        <v>359999.99999999965</v>
      </c>
      <c r="L4237" t="s">
        <v>545</v>
      </c>
      <c r="M4237" t="s">
        <v>2622</v>
      </c>
      <c r="N4237">
        <v>2</v>
      </c>
    </row>
    <row r="4238" spans="1:14" ht="15" customHeight="1" x14ac:dyDescent="0.3">
      <c r="A4238" s="114">
        <v>4235</v>
      </c>
      <c r="B4238" t="s">
        <v>499</v>
      </c>
      <c r="C4238" t="s">
        <v>138</v>
      </c>
      <c r="D4238" t="s">
        <v>100</v>
      </c>
      <c r="E4238" t="s">
        <v>3685</v>
      </c>
      <c r="F4238" s="109">
        <v>46016</v>
      </c>
      <c r="G4238" t="s">
        <v>415</v>
      </c>
      <c r="H4238">
        <v>6</v>
      </c>
      <c r="K4238">
        <v>359999.99999999965</v>
      </c>
      <c r="L4238" t="s">
        <v>516</v>
      </c>
      <c r="M4238" t="s">
        <v>517</v>
      </c>
      <c r="N4238">
        <v>0</v>
      </c>
    </row>
    <row r="4239" spans="1:14" ht="15" customHeight="1" x14ac:dyDescent="0.3">
      <c r="A4239" s="114">
        <v>4236</v>
      </c>
      <c r="B4239" t="s">
        <v>459</v>
      </c>
      <c r="C4239" t="s">
        <v>132</v>
      </c>
      <c r="D4239" t="s">
        <v>102</v>
      </c>
      <c r="E4239" t="s">
        <v>3686</v>
      </c>
      <c r="F4239" s="109">
        <v>46016</v>
      </c>
      <c r="G4239" t="s">
        <v>415</v>
      </c>
      <c r="H4239">
        <v>5</v>
      </c>
      <c r="K4239">
        <v>212500.00000000079</v>
      </c>
      <c r="L4239" t="s">
        <v>509</v>
      </c>
      <c r="M4239" t="s">
        <v>1334</v>
      </c>
      <c r="N4239">
        <v>1</v>
      </c>
    </row>
    <row r="4240" spans="1:14" ht="15" customHeight="1" x14ac:dyDescent="0.3">
      <c r="A4240" s="114">
        <v>4237</v>
      </c>
      <c r="B4240" t="s">
        <v>459</v>
      </c>
      <c r="C4240" t="s">
        <v>128</v>
      </c>
      <c r="D4240" t="s">
        <v>102</v>
      </c>
      <c r="E4240" t="s">
        <v>3687</v>
      </c>
      <c r="F4240" s="109">
        <v>46016</v>
      </c>
      <c r="G4240" t="s">
        <v>415</v>
      </c>
      <c r="H4240">
        <v>4</v>
      </c>
      <c r="K4240">
        <v>170000.00000000064</v>
      </c>
      <c r="L4240" t="s">
        <v>509</v>
      </c>
      <c r="M4240" t="s">
        <v>1334</v>
      </c>
      <c r="N4240">
        <v>1</v>
      </c>
    </row>
    <row r="4241" spans="1:14" ht="15" customHeight="1" x14ac:dyDescent="0.3">
      <c r="A4241" s="114">
        <v>4238</v>
      </c>
      <c r="B4241" t="s">
        <v>459</v>
      </c>
      <c r="C4241" t="s">
        <v>625</v>
      </c>
      <c r="D4241" t="s">
        <v>100</v>
      </c>
      <c r="E4241" t="s">
        <v>3688</v>
      </c>
      <c r="F4241" s="109">
        <v>46016</v>
      </c>
      <c r="G4241" t="s">
        <v>627</v>
      </c>
      <c r="H4241">
        <v>3</v>
      </c>
      <c r="K4241">
        <v>127500.00000000048</v>
      </c>
      <c r="L4241" t="s">
        <v>618</v>
      </c>
      <c r="M4241" t="s">
        <v>669</v>
      </c>
      <c r="N4241">
        <v>0</v>
      </c>
    </row>
    <row r="4242" spans="1:14" ht="15" customHeight="1" x14ac:dyDescent="0.3">
      <c r="A4242" s="114">
        <v>4239</v>
      </c>
      <c r="B4242" t="s">
        <v>501</v>
      </c>
      <c r="C4242" t="s">
        <v>138</v>
      </c>
      <c r="D4242" t="s">
        <v>100</v>
      </c>
      <c r="E4242" t="s">
        <v>3689</v>
      </c>
      <c r="F4242" s="109">
        <v>46016</v>
      </c>
      <c r="G4242" t="s">
        <v>415</v>
      </c>
      <c r="H4242">
        <v>9</v>
      </c>
      <c r="K4242">
        <v>539999.99999999942</v>
      </c>
      <c r="L4242" t="s">
        <v>543</v>
      </c>
      <c r="M4242" t="s">
        <v>517</v>
      </c>
      <c r="N4242">
        <v>0</v>
      </c>
    </row>
    <row r="4243" spans="1:14" ht="15" customHeight="1" x14ac:dyDescent="0.3">
      <c r="A4243" s="114">
        <v>4240</v>
      </c>
      <c r="B4243" t="s">
        <v>501</v>
      </c>
      <c r="C4243" t="s">
        <v>106</v>
      </c>
      <c r="D4243" t="s">
        <v>102</v>
      </c>
      <c r="E4243" t="s">
        <v>3690</v>
      </c>
      <c r="F4243" s="109">
        <v>46016</v>
      </c>
      <c r="G4243" t="s">
        <v>415</v>
      </c>
      <c r="H4243">
        <v>20</v>
      </c>
      <c r="K4243">
        <v>106666.66666666656</v>
      </c>
      <c r="L4243" t="s">
        <v>696</v>
      </c>
      <c r="M4243" t="s">
        <v>505</v>
      </c>
      <c r="N4243">
        <v>0</v>
      </c>
    </row>
    <row r="4244" spans="1:14" ht="15" customHeight="1" x14ac:dyDescent="0.3">
      <c r="A4244" s="114">
        <v>4241</v>
      </c>
      <c r="B4244" t="s">
        <v>413</v>
      </c>
      <c r="C4244" t="s">
        <v>128</v>
      </c>
      <c r="D4244" t="s">
        <v>102</v>
      </c>
      <c r="E4244" t="s">
        <v>3691</v>
      </c>
      <c r="F4244" s="109">
        <v>46016</v>
      </c>
      <c r="G4244" t="s">
        <v>415</v>
      </c>
      <c r="H4244">
        <v>8</v>
      </c>
      <c r="K4244">
        <v>329999.99999999907</v>
      </c>
      <c r="L4244" t="s">
        <v>509</v>
      </c>
      <c r="M4244" t="s">
        <v>1677</v>
      </c>
      <c r="N4244">
        <v>1</v>
      </c>
    </row>
    <row r="4245" spans="1:14" ht="15" customHeight="1" x14ac:dyDescent="0.3">
      <c r="A4245" s="114">
        <v>4242</v>
      </c>
      <c r="B4245" t="s">
        <v>413</v>
      </c>
      <c r="C4245" t="s">
        <v>138</v>
      </c>
      <c r="D4245" t="s">
        <v>100</v>
      </c>
      <c r="E4245" t="s">
        <v>3692</v>
      </c>
      <c r="F4245" s="109">
        <v>46016</v>
      </c>
      <c r="G4245" t="s">
        <v>415</v>
      </c>
      <c r="H4245">
        <v>2</v>
      </c>
      <c r="K4245">
        <v>123749.99999999964</v>
      </c>
      <c r="L4245" t="s">
        <v>554</v>
      </c>
      <c r="M4245" t="s">
        <v>517</v>
      </c>
      <c r="N4245">
        <v>0</v>
      </c>
    </row>
    <row r="4246" spans="1:14" ht="15" customHeight="1" x14ac:dyDescent="0.3">
      <c r="A4246" s="114">
        <v>4243</v>
      </c>
      <c r="B4246" t="s">
        <v>413</v>
      </c>
      <c r="C4246" t="s">
        <v>125</v>
      </c>
      <c r="D4246" t="s">
        <v>102</v>
      </c>
      <c r="E4246" t="s">
        <v>3693</v>
      </c>
      <c r="F4246" s="109">
        <v>46016</v>
      </c>
      <c r="G4246" t="s">
        <v>415</v>
      </c>
      <c r="H4246">
        <v>2</v>
      </c>
      <c r="K4246">
        <v>36391.666666666562</v>
      </c>
      <c r="L4246" t="s">
        <v>509</v>
      </c>
      <c r="M4246" t="s">
        <v>1677</v>
      </c>
      <c r="N4246">
        <v>1</v>
      </c>
    </row>
    <row r="4247" spans="1:14" ht="15" customHeight="1" x14ac:dyDescent="0.3">
      <c r="A4247" s="114">
        <v>4244</v>
      </c>
      <c r="B4247" t="s">
        <v>444</v>
      </c>
      <c r="C4247" t="s">
        <v>138</v>
      </c>
      <c r="D4247" t="s">
        <v>100</v>
      </c>
      <c r="E4247" t="s">
        <v>3694</v>
      </c>
      <c r="F4247" s="109">
        <v>46016</v>
      </c>
      <c r="G4247" t="s">
        <v>415</v>
      </c>
      <c r="H4247">
        <v>6</v>
      </c>
      <c r="K4247">
        <v>388125.00000000105</v>
      </c>
      <c r="L4247" t="s">
        <v>543</v>
      </c>
      <c r="M4247" t="s">
        <v>517</v>
      </c>
      <c r="N4247">
        <v>0</v>
      </c>
    </row>
    <row r="4248" spans="1:14" ht="15" customHeight="1" x14ac:dyDescent="0.3">
      <c r="A4248" s="114">
        <v>4245</v>
      </c>
      <c r="B4248" t="s">
        <v>444</v>
      </c>
      <c r="C4248" t="s">
        <v>138</v>
      </c>
      <c r="D4248" t="s">
        <v>100</v>
      </c>
      <c r="E4248" t="s">
        <v>3694</v>
      </c>
      <c r="F4248" s="109">
        <v>46016</v>
      </c>
      <c r="G4248" t="s">
        <v>415</v>
      </c>
      <c r="H4248">
        <v>1</v>
      </c>
      <c r="K4248">
        <v>64687.500000000182</v>
      </c>
      <c r="L4248" t="s">
        <v>713</v>
      </c>
      <c r="M4248" t="s">
        <v>917</v>
      </c>
      <c r="N4248">
        <v>0</v>
      </c>
    </row>
    <row r="4249" spans="1:14" ht="15" customHeight="1" x14ac:dyDescent="0.3">
      <c r="A4249" s="114">
        <v>4246</v>
      </c>
      <c r="B4249" t="s">
        <v>497</v>
      </c>
      <c r="C4249" t="s">
        <v>125</v>
      </c>
      <c r="D4249" t="s">
        <v>102</v>
      </c>
      <c r="E4249" t="s">
        <v>3695</v>
      </c>
      <c r="F4249" s="109">
        <v>46017</v>
      </c>
      <c r="G4249" t="s">
        <v>415</v>
      </c>
      <c r="H4249">
        <v>8</v>
      </c>
      <c r="K4249">
        <v>152183.33333333375</v>
      </c>
      <c r="L4249" t="s">
        <v>509</v>
      </c>
      <c r="M4249" t="s">
        <v>1677</v>
      </c>
      <c r="N4249">
        <v>1</v>
      </c>
    </row>
    <row r="4250" spans="1:14" ht="15" customHeight="1" x14ac:dyDescent="0.3">
      <c r="A4250" s="114">
        <v>4247</v>
      </c>
      <c r="B4250" t="s">
        <v>497</v>
      </c>
      <c r="C4250" t="s">
        <v>128</v>
      </c>
      <c r="D4250" t="s">
        <v>102</v>
      </c>
      <c r="E4250" t="s">
        <v>3696</v>
      </c>
      <c r="F4250" s="109">
        <v>46017</v>
      </c>
      <c r="G4250" t="s">
        <v>415</v>
      </c>
      <c r="H4250">
        <v>2</v>
      </c>
      <c r="K4250">
        <v>86250.000000000233</v>
      </c>
      <c r="L4250" t="s">
        <v>509</v>
      </c>
      <c r="M4250" t="s">
        <v>1677</v>
      </c>
      <c r="N4250">
        <v>0</v>
      </c>
    </row>
    <row r="4251" spans="1:14" ht="15" customHeight="1" x14ac:dyDescent="0.3">
      <c r="A4251" s="114">
        <v>4248</v>
      </c>
      <c r="B4251" t="s">
        <v>490</v>
      </c>
      <c r="C4251" t="s">
        <v>138</v>
      </c>
      <c r="D4251" t="s">
        <v>100</v>
      </c>
      <c r="E4251" t="s">
        <v>3697</v>
      </c>
      <c r="F4251" s="109">
        <v>46017</v>
      </c>
      <c r="G4251" t="s">
        <v>415</v>
      </c>
      <c r="H4251">
        <v>2</v>
      </c>
      <c r="K4251">
        <v>123749.99999999964</v>
      </c>
      <c r="L4251" t="s">
        <v>545</v>
      </c>
      <c r="M4251" t="s">
        <v>514</v>
      </c>
      <c r="N4251">
        <v>0</v>
      </c>
    </row>
    <row r="4252" spans="1:14" ht="15" customHeight="1" x14ac:dyDescent="0.3">
      <c r="A4252" s="114">
        <v>4249</v>
      </c>
      <c r="B4252" t="s">
        <v>490</v>
      </c>
      <c r="C4252" t="s">
        <v>123</v>
      </c>
      <c r="D4252" t="s">
        <v>102</v>
      </c>
      <c r="E4252" t="s">
        <v>3698</v>
      </c>
      <c r="F4252" s="109">
        <v>46017</v>
      </c>
      <c r="G4252" t="s">
        <v>415</v>
      </c>
      <c r="H4252">
        <v>3</v>
      </c>
      <c r="K4252">
        <v>19490.624999999942</v>
      </c>
      <c r="L4252" t="s">
        <v>545</v>
      </c>
      <c r="M4252" t="s">
        <v>1677</v>
      </c>
      <c r="N4252">
        <v>0</v>
      </c>
    </row>
    <row r="4253" spans="1:14" ht="15" customHeight="1" x14ac:dyDescent="0.3">
      <c r="A4253" s="114">
        <v>4250</v>
      </c>
      <c r="B4253" t="s">
        <v>490</v>
      </c>
      <c r="C4253" t="s">
        <v>587</v>
      </c>
      <c r="D4253" t="s">
        <v>100</v>
      </c>
      <c r="E4253" t="s">
        <v>3699</v>
      </c>
      <c r="F4253" s="109">
        <v>46017</v>
      </c>
      <c r="G4253" t="s">
        <v>415</v>
      </c>
      <c r="H4253">
        <v>1</v>
      </c>
      <c r="K4253">
        <v>41249.999999999884</v>
      </c>
      <c r="L4253" t="s">
        <v>516</v>
      </c>
      <c r="M4253" t="s">
        <v>517</v>
      </c>
      <c r="N4253">
        <v>0</v>
      </c>
    </row>
    <row r="4254" spans="1:14" ht="15" customHeight="1" x14ac:dyDescent="0.3">
      <c r="A4254" s="114">
        <v>4251</v>
      </c>
      <c r="B4254" t="s">
        <v>459</v>
      </c>
      <c r="C4254" t="s">
        <v>132</v>
      </c>
      <c r="D4254" t="s">
        <v>102</v>
      </c>
      <c r="E4254" t="s">
        <v>3700</v>
      </c>
      <c r="F4254" s="109">
        <v>46017</v>
      </c>
      <c r="G4254" t="s">
        <v>415</v>
      </c>
      <c r="H4254">
        <v>1</v>
      </c>
      <c r="K4254">
        <v>42500.00000000016</v>
      </c>
      <c r="L4254" t="s">
        <v>509</v>
      </c>
      <c r="M4254" t="s">
        <v>1334</v>
      </c>
      <c r="N4254">
        <v>0</v>
      </c>
    </row>
    <row r="4255" spans="1:14" ht="15" customHeight="1" x14ac:dyDescent="0.3">
      <c r="A4255" s="114">
        <v>4252</v>
      </c>
      <c r="B4255" t="s">
        <v>459</v>
      </c>
      <c r="C4255" t="s">
        <v>128</v>
      </c>
      <c r="D4255" t="s">
        <v>102</v>
      </c>
      <c r="E4255" t="s">
        <v>3701</v>
      </c>
      <c r="F4255" s="109">
        <v>46017</v>
      </c>
      <c r="G4255" t="s">
        <v>415</v>
      </c>
      <c r="H4255">
        <v>9</v>
      </c>
      <c r="K4255">
        <v>382500.00000000146</v>
      </c>
      <c r="L4255" t="s">
        <v>509</v>
      </c>
      <c r="M4255" t="s">
        <v>1334</v>
      </c>
      <c r="N4255">
        <v>1</v>
      </c>
    </row>
    <row r="4256" spans="1:14" ht="15" customHeight="1" x14ac:dyDescent="0.3">
      <c r="A4256" s="114">
        <v>4253</v>
      </c>
      <c r="B4256" t="s">
        <v>501</v>
      </c>
      <c r="C4256" t="s">
        <v>123</v>
      </c>
      <c r="D4256" t="s">
        <v>102</v>
      </c>
      <c r="E4256" t="s">
        <v>3702</v>
      </c>
      <c r="F4256" s="109">
        <v>46017</v>
      </c>
      <c r="G4256" t="s">
        <v>415</v>
      </c>
      <c r="H4256">
        <v>13</v>
      </c>
      <c r="K4256">
        <v>81899.999999999913</v>
      </c>
      <c r="L4256" t="s">
        <v>696</v>
      </c>
      <c r="M4256" t="s">
        <v>505</v>
      </c>
      <c r="N4256">
        <v>0</v>
      </c>
    </row>
    <row r="4257" spans="1:14" ht="15" customHeight="1" x14ac:dyDescent="0.3">
      <c r="A4257" s="114">
        <v>4254</v>
      </c>
      <c r="B4257" t="s">
        <v>501</v>
      </c>
      <c r="C4257" t="s">
        <v>138</v>
      </c>
      <c r="D4257" t="s">
        <v>100</v>
      </c>
      <c r="E4257" t="s">
        <v>3703</v>
      </c>
      <c r="F4257" s="109">
        <v>46017</v>
      </c>
      <c r="G4257" t="s">
        <v>415</v>
      </c>
      <c r="H4257">
        <v>0.5</v>
      </c>
      <c r="K4257">
        <v>29999.999999999971</v>
      </c>
      <c r="L4257" t="s">
        <v>543</v>
      </c>
      <c r="M4257" t="s">
        <v>517</v>
      </c>
      <c r="N4257">
        <v>0</v>
      </c>
    </row>
    <row r="4258" spans="1:14" ht="15" customHeight="1" x14ac:dyDescent="0.3">
      <c r="A4258" s="114">
        <v>4255</v>
      </c>
      <c r="B4258" t="s">
        <v>499</v>
      </c>
      <c r="C4258" t="s">
        <v>502</v>
      </c>
      <c r="D4258" t="s">
        <v>100</v>
      </c>
      <c r="E4258" t="s">
        <v>3704</v>
      </c>
      <c r="F4258" s="109">
        <v>46017</v>
      </c>
      <c r="G4258" t="s">
        <v>426</v>
      </c>
      <c r="H4258">
        <v>1</v>
      </c>
      <c r="K4258">
        <v>39999.999999999964</v>
      </c>
      <c r="L4258" t="s">
        <v>680</v>
      </c>
      <c r="M4258" t="s">
        <v>505</v>
      </c>
      <c r="N4258">
        <v>1</v>
      </c>
    </row>
    <row r="4259" spans="1:14" ht="15" customHeight="1" x14ac:dyDescent="0.3">
      <c r="A4259" s="114">
        <v>4256</v>
      </c>
      <c r="B4259" t="s">
        <v>499</v>
      </c>
      <c r="C4259" t="s">
        <v>138</v>
      </c>
      <c r="D4259" t="s">
        <v>100</v>
      </c>
      <c r="E4259" t="s">
        <v>3705</v>
      </c>
      <c r="F4259" s="109">
        <v>46017</v>
      </c>
      <c r="G4259" t="s">
        <v>415</v>
      </c>
      <c r="H4259">
        <v>6</v>
      </c>
      <c r="K4259">
        <v>359999.99999999965</v>
      </c>
      <c r="L4259" t="s">
        <v>680</v>
      </c>
      <c r="M4259" t="s">
        <v>505</v>
      </c>
      <c r="N4259">
        <v>1</v>
      </c>
    </row>
    <row r="4260" spans="1:14" ht="15" customHeight="1" x14ac:dyDescent="0.3">
      <c r="A4260" s="114">
        <v>4257</v>
      </c>
      <c r="B4260" t="s">
        <v>499</v>
      </c>
      <c r="C4260" t="s">
        <v>138</v>
      </c>
      <c r="D4260" t="s">
        <v>100</v>
      </c>
      <c r="E4260" t="s">
        <v>3705</v>
      </c>
      <c r="F4260" s="109">
        <v>46017</v>
      </c>
      <c r="G4260" t="s">
        <v>415</v>
      </c>
      <c r="H4260">
        <v>5</v>
      </c>
      <c r="K4260">
        <v>299999.99999999971</v>
      </c>
      <c r="L4260" t="s">
        <v>516</v>
      </c>
      <c r="M4260" t="s">
        <v>517</v>
      </c>
      <c r="N4260">
        <v>0</v>
      </c>
    </row>
    <row r="4261" spans="1:14" ht="15" customHeight="1" x14ac:dyDescent="0.3">
      <c r="A4261" s="114">
        <v>4258</v>
      </c>
      <c r="B4261" t="s">
        <v>471</v>
      </c>
      <c r="C4261" t="s">
        <v>138</v>
      </c>
      <c r="D4261" t="s">
        <v>100</v>
      </c>
      <c r="E4261" t="s">
        <v>3706</v>
      </c>
      <c r="F4261" s="109">
        <v>46016</v>
      </c>
      <c r="G4261" t="s">
        <v>415</v>
      </c>
      <c r="H4261">
        <v>4</v>
      </c>
      <c r="K4261">
        <v>258750.00000000073</v>
      </c>
      <c r="L4261" t="s">
        <v>516</v>
      </c>
      <c r="M4261" t="s">
        <v>517</v>
      </c>
      <c r="N4261">
        <v>0</v>
      </c>
    </row>
    <row r="4262" spans="1:14" ht="15" customHeight="1" x14ac:dyDescent="0.3">
      <c r="A4262" s="114">
        <v>4259</v>
      </c>
      <c r="B4262" t="s">
        <v>471</v>
      </c>
      <c r="C4262" t="s">
        <v>3630</v>
      </c>
      <c r="D4262" t="s">
        <v>69</v>
      </c>
      <c r="E4262" t="s">
        <v>3633</v>
      </c>
      <c r="F4262" s="109">
        <v>46016</v>
      </c>
      <c r="G4262" t="s">
        <v>3632</v>
      </c>
      <c r="H4262">
        <v>0.1</v>
      </c>
      <c r="K4262">
        <v>103500.00000000029</v>
      </c>
      <c r="L4262" t="s">
        <v>526</v>
      </c>
      <c r="M4262" t="s">
        <v>505</v>
      </c>
      <c r="N4262">
        <v>4</v>
      </c>
    </row>
    <row r="4263" spans="1:14" ht="15" customHeight="1" x14ac:dyDescent="0.3">
      <c r="A4263" s="114">
        <v>4260</v>
      </c>
      <c r="B4263" t="s">
        <v>444</v>
      </c>
      <c r="C4263" t="s">
        <v>138</v>
      </c>
      <c r="D4263" t="s">
        <v>100</v>
      </c>
      <c r="E4263" t="s">
        <v>3707</v>
      </c>
      <c r="F4263" s="109">
        <v>46017</v>
      </c>
      <c r="G4263" t="s">
        <v>415</v>
      </c>
      <c r="H4263">
        <v>6</v>
      </c>
      <c r="K4263">
        <v>388125.00000000105</v>
      </c>
      <c r="L4263" t="s">
        <v>543</v>
      </c>
      <c r="M4263" t="s">
        <v>517</v>
      </c>
      <c r="N4263">
        <v>0</v>
      </c>
    </row>
    <row r="4264" spans="1:14" ht="15" customHeight="1" x14ac:dyDescent="0.3">
      <c r="A4264" s="114">
        <v>4261</v>
      </c>
      <c r="B4264" t="s">
        <v>444</v>
      </c>
      <c r="C4264" t="s">
        <v>138</v>
      </c>
      <c r="D4264" t="s">
        <v>100</v>
      </c>
      <c r="E4264" t="s">
        <v>3707</v>
      </c>
      <c r="F4264" s="109">
        <v>46017</v>
      </c>
      <c r="G4264" t="s">
        <v>415</v>
      </c>
      <c r="H4264">
        <v>1</v>
      </c>
      <c r="K4264">
        <v>64687.500000000182</v>
      </c>
      <c r="L4264" t="s">
        <v>696</v>
      </c>
      <c r="M4264" t="s">
        <v>505</v>
      </c>
      <c r="N4264">
        <v>1</v>
      </c>
    </row>
    <row r="4265" spans="1:14" ht="15" customHeight="1" x14ac:dyDescent="0.3">
      <c r="A4265" s="114">
        <v>4262</v>
      </c>
      <c r="B4265" t="s">
        <v>471</v>
      </c>
      <c r="C4265" t="s">
        <v>3630</v>
      </c>
      <c r="D4265" t="s">
        <v>69</v>
      </c>
      <c r="E4265" t="s">
        <v>3633</v>
      </c>
      <c r="F4265" s="109">
        <v>46017</v>
      </c>
      <c r="G4265" t="s">
        <v>3632</v>
      </c>
      <c r="H4265">
        <v>0.2</v>
      </c>
      <c r="K4265">
        <v>207000.00000000058</v>
      </c>
      <c r="L4265" t="s">
        <v>526</v>
      </c>
      <c r="M4265" t="s">
        <v>698</v>
      </c>
      <c r="N4265">
        <v>4</v>
      </c>
    </row>
    <row r="4266" spans="1:14" ht="15" customHeight="1" x14ac:dyDescent="0.3">
      <c r="A4266" s="114">
        <v>4263</v>
      </c>
      <c r="B4266" t="s">
        <v>471</v>
      </c>
      <c r="C4266" t="s">
        <v>138</v>
      </c>
      <c r="D4266" t="s">
        <v>100</v>
      </c>
      <c r="E4266" t="s">
        <v>3708</v>
      </c>
      <c r="F4266" s="109">
        <v>46017</v>
      </c>
      <c r="G4266" t="s">
        <v>415</v>
      </c>
      <c r="H4266">
        <v>6</v>
      </c>
      <c r="K4266">
        <v>388125.00000000105</v>
      </c>
      <c r="L4266" t="s">
        <v>516</v>
      </c>
      <c r="M4266" t="s">
        <v>517</v>
      </c>
      <c r="N4266">
        <v>0</v>
      </c>
    </row>
    <row r="4267" spans="1:14" ht="15" customHeight="1" x14ac:dyDescent="0.3">
      <c r="A4267" s="114">
        <v>4264</v>
      </c>
      <c r="B4267" t="s">
        <v>413</v>
      </c>
      <c r="C4267" t="s">
        <v>138</v>
      </c>
      <c r="D4267" t="s">
        <v>100</v>
      </c>
      <c r="E4267" t="s">
        <v>3709</v>
      </c>
      <c r="F4267" s="109">
        <v>46017</v>
      </c>
      <c r="G4267" t="s">
        <v>415</v>
      </c>
      <c r="H4267">
        <v>2</v>
      </c>
      <c r="K4267">
        <v>123749.99999999964</v>
      </c>
      <c r="L4267" t="s">
        <v>554</v>
      </c>
      <c r="M4267" t="s">
        <v>517</v>
      </c>
      <c r="N4267">
        <v>0</v>
      </c>
    </row>
    <row r="4268" spans="1:14" ht="15" customHeight="1" x14ac:dyDescent="0.3">
      <c r="A4268" s="114">
        <v>4265</v>
      </c>
      <c r="B4268" t="s">
        <v>413</v>
      </c>
      <c r="C4268" t="s">
        <v>133</v>
      </c>
      <c r="D4268" t="s">
        <v>102</v>
      </c>
      <c r="E4268" t="s">
        <v>3710</v>
      </c>
      <c r="F4268" s="109">
        <v>46017</v>
      </c>
      <c r="G4268" t="s">
        <v>415</v>
      </c>
      <c r="H4268">
        <v>1</v>
      </c>
      <c r="K4268">
        <v>54999.99999999984</v>
      </c>
      <c r="L4268" t="s">
        <v>509</v>
      </c>
      <c r="M4268" t="s">
        <v>1677</v>
      </c>
      <c r="N4268">
        <v>1</v>
      </c>
    </row>
    <row r="4269" spans="1:14" ht="15" customHeight="1" x14ac:dyDescent="0.3">
      <c r="A4269" s="114">
        <v>4266</v>
      </c>
      <c r="B4269" t="s">
        <v>413</v>
      </c>
      <c r="C4269" t="s">
        <v>123</v>
      </c>
      <c r="D4269" t="s">
        <v>102</v>
      </c>
      <c r="E4269" t="s">
        <v>3711</v>
      </c>
      <c r="F4269" s="109">
        <v>46017</v>
      </c>
      <c r="G4269" t="s">
        <v>415</v>
      </c>
      <c r="H4269">
        <v>14</v>
      </c>
      <c r="K4269">
        <v>90956.249999999738</v>
      </c>
      <c r="L4269" t="s">
        <v>509</v>
      </c>
      <c r="M4269" t="s">
        <v>1677</v>
      </c>
      <c r="N4269">
        <v>1</v>
      </c>
    </row>
    <row r="4270" spans="1:14" ht="15" customHeight="1" x14ac:dyDescent="0.3">
      <c r="A4270" s="114">
        <v>4267</v>
      </c>
      <c r="B4270" t="s">
        <v>430</v>
      </c>
      <c r="C4270" t="s">
        <v>502</v>
      </c>
      <c r="D4270" t="s">
        <v>100</v>
      </c>
      <c r="E4270" t="s">
        <v>3712</v>
      </c>
      <c r="F4270" s="109">
        <v>46018</v>
      </c>
      <c r="G4270" t="s">
        <v>426</v>
      </c>
      <c r="H4270">
        <v>5</v>
      </c>
      <c r="K4270">
        <v>193750.0000000002</v>
      </c>
      <c r="L4270" t="s">
        <v>680</v>
      </c>
      <c r="M4270" t="s">
        <v>505</v>
      </c>
      <c r="N4270">
        <v>2</v>
      </c>
    </row>
    <row r="4271" spans="1:14" ht="15" customHeight="1" x14ac:dyDescent="0.3">
      <c r="A4271" s="114">
        <v>4268</v>
      </c>
      <c r="B4271" t="s">
        <v>430</v>
      </c>
      <c r="C4271" t="s">
        <v>502</v>
      </c>
      <c r="D4271" t="s">
        <v>100</v>
      </c>
      <c r="E4271" t="s">
        <v>3712</v>
      </c>
      <c r="F4271" s="109">
        <v>46018</v>
      </c>
      <c r="G4271" t="s">
        <v>426</v>
      </c>
      <c r="H4271">
        <v>1</v>
      </c>
      <c r="K4271">
        <v>38750.000000000036</v>
      </c>
      <c r="L4271" t="s">
        <v>554</v>
      </c>
      <c r="M4271" t="s">
        <v>517</v>
      </c>
      <c r="N4271">
        <v>0</v>
      </c>
    </row>
    <row r="4272" spans="1:14" ht="15" customHeight="1" x14ac:dyDescent="0.3">
      <c r="A4272" s="114">
        <v>4269</v>
      </c>
      <c r="B4272" t="s">
        <v>490</v>
      </c>
      <c r="C4272" t="s">
        <v>138</v>
      </c>
      <c r="D4272" t="s">
        <v>100</v>
      </c>
      <c r="E4272" t="s">
        <v>3713</v>
      </c>
      <c r="F4272" s="109">
        <v>46018</v>
      </c>
      <c r="G4272" t="s">
        <v>415</v>
      </c>
      <c r="H4272">
        <v>1</v>
      </c>
      <c r="K4272">
        <v>61874.999999999818</v>
      </c>
      <c r="L4272" t="s">
        <v>713</v>
      </c>
      <c r="M4272" t="s">
        <v>917</v>
      </c>
      <c r="N4272">
        <v>0</v>
      </c>
    </row>
    <row r="4273" spans="1:14" ht="15" customHeight="1" x14ac:dyDescent="0.3">
      <c r="A4273" s="114">
        <v>4270</v>
      </c>
      <c r="B4273" t="s">
        <v>490</v>
      </c>
      <c r="C4273" t="s">
        <v>138</v>
      </c>
      <c r="D4273" t="s">
        <v>100</v>
      </c>
      <c r="E4273" t="s">
        <v>3713</v>
      </c>
      <c r="F4273" s="109">
        <v>46018</v>
      </c>
      <c r="G4273" t="s">
        <v>415</v>
      </c>
      <c r="H4273">
        <v>3</v>
      </c>
      <c r="K4273">
        <v>185624.99999999948</v>
      </c>
      <c r="L4273" t="s">
        <v>696</v>
      </c>
      <c r="M4273" t="s">
        <v>505</v>
      </c>
      <c r="N4273">
        <v>3</v>
      </c>
    </row>
    <row r="4274" spans="1:14" ht="15" customHeight="1" x14ac:dyDescent="0.3">
      <c r="A4274" s="114">
        <v>4271</v>
      </c>
      <c r="B4274" t="s">
        <v>490</v>
      </c>
      <c r="C4274" t="s">
        <v>138</v>
      </c>
      <c r="D4274" t="s">
        <v>100</v>
      </c>
      <c r="E4274" t="s">
        <v>3713</v>
      </c>
      <c r="F4274" s="109">
        <v>46018</v>
      </c>
      <c r="G4274" t="s">
        <v>415</v>
      </c>
      <c r="H4274">
        <v>6</v>
      </c>
      <c r="K4274">
        <v>371249.99999999895</v>
      </c>
      <c r="L4274" t="s">
        <v>516</v>
      </c>
      <c r="M4274" t="s">
        <v>517</v>
      </c>
      <c r="N4274">
        <v>0</v>
      </c>
    </row>
    <row r="4275" spans="1:14" ht="15" customHeight="1" x14ac:dyDescent="0.3">
      <c r="A4275" s="114">
        <v>4272</v>
      </c>
      <c r="B4275" t="s">
        <v>499</v>
      </c>
      <c r="C4275" t="s">
        <v>138</v>
      </c>
      <c r="D4275" t="s">
        <v>100</v>
      </c>
      <c r="E4275" t="s">
        <v>3714</v>
      </c>
      <c r="F4275" s="109">
        <v>46018</v>
      </c>
      <c r="G4275" t="s">
        <v>415</v>
      </c>
      <c r="H4275">
        <v>20</v>
      </c>
      <c r="K4275">
        <v>1199999.9999999988</v>
      </c>
      <c r="L4275" t="s">
        <v>680</v>
      </c>
      <c r="M4275" t="s">
        <v>505</v>
      </c>
      <c r="N4275">
        <v>1</v>
      </c>
    </row>
    <row r="4276" spans="1:14" ht="15" customHeight="1" x14ac:dyDescent="0.3">
      <c r="A4276" s="114">
        <v>4273</v>
      </c>
      <c r="B4276" t="s">
        <v>499</v>
      </c>
      <c r="C4276" t="s">
        <v>138</v>
      </c>
      <c r="D4276" t="s">
        <v>100</v>
      </c>
      <c r="E4276" t="s">
        <v>3714</v>
      </c>
      <c r="F4276" s="109">
        <v>46018</v>
      </c>
      <c r="G4276" t="s">
        <v>415</v>
      </c>
      <c r="H4276">
        <v>4</v>
      </c>
      <c r="K4276">
        <v>239999.99999999977</v>
      </c>
      <c r="L4276" t="s">
        <v>516</v>
      </c>
      <c r="M4276" t="s">
        <v>517</v>
      </c>
      <c r="N4276">
        <v>0.1</v>
      </c>
    </row>
    <row r="4277" spans="1:14" ht="15" customHeight="1" x14ac:dyDescent="0.3">
      <c r="A4277" s="114">
        <v>4274</v>
      </c>
      <c r="B4277" t="s">
        <v>499</v>
      </c>
      <c r="C4277" t="s">
        <v>502</v>
      </c>
      <c r="D4277" t="s">
        <v>100</v>
      </c>
      <c r="E4277" t="s">
        <v>3715</v>
      </c>
      <c r="F4277" s="109">
        <v>46018</v>
      </c>
      <c r="G4277" t="s">
        <v>426</v>
      </c>
      <c r="H4277">
        <v>1</v>
      </c>
      <c r="K4277">
        <v>39999.999999999964</v>
      </c>
      <c r="L4277" t="s">
        <v>680</v>
      </c>
      <c r="M4277" t="s">
        <v>505</v>
      </c>
      <c r="N4277">
        <v>0</v>
      </c>
    </row>
    <row r="4278" spans="1:14" ht="15" customHeight="1" x14ac:dyDescent="0.3">
      <c r="A4278" s="114">
        <v>4275</v>
      </c>
      <c r="B4278" t="s">
        <v>501</v>
      </c>
      <c r="C4278" t="s">
        <v>138</v>
      </c>
      <c r="D4278" t="s">
        <v>100</v>
      </c>
      <c r="E4278" t="s">
        <v>3716</v>
      </c>
      <c r="F4278" s="109">
        <v>46018</v>
      </c>
      <c r="G4278" t="s">
        <v>415</v>
      </c>
      <c r="H4278">
        <v>0.5</v>
      </c>
      <c r="K4278">
        <v>29999.999999999971</v>
      </c>
      <c r="L4278" t="s">
        <v>543</v>
      </c>
      <c r="M4278" t="s">
        <v>517</v>
      </c>
      <c r="N4278">
        <v>0</v>
      </c>
    </row>
    <row r="4279" spans="1:14" ht="15" customHeight="1" x14ac:dyDescent="0.3">
      <c r="A4279" s="114">
        <v>4276</v>
      </c>
      <c r="B4279" t="s">
        <v>501</v>
      </c>
      <c r="C4279" t="s">
        <v>123</v>
      </c>
      <c r="D4279" t="s">
        <v>102</v>
      </c>
      <c r="E4279" t="s">
        <v>3717</v>
      </c>
      <c r="F4279" s="109">
        <v>46018</v>
      </c>
      <c r="G4279" t="s">
        <v>415</v>
      </c>
      <c r="H4279">
        <v>11</v>
      </c>
      <c r="K4279">
        <v>69299.999999999927</v>
      </c>
      <c r="L4279" t="s">
        <v>696</v>
      </c>
      <c r="M4279" t="s">
        <v>505</v>
      </c>
      <c r="N4279">
        <v>0</v>
      </c>
    </row>
    <row r="4280" spans="1:14" ht="15" customHeight="1" x14ac:dyDescent="0.3">
      <c r="A4280" s="114">
        <v>4277</v>
      </c>
      <c r="B4280" t="s">
        <v>459</v>
      </c>
      <c r="C4280" t="s">
        <v>138</v>
      </c>
      <c r="D4280" t="s">
        <v>100</v>
      </c>
      <c r="E4280" t="s">
        <v>3718</v>
      </c>
      <c r="F4280" s="109">
        <v>46018</v>
      </c>
      <c r="G4280" t="s">
        <v>415</v>
      </c>
      <c r="H4280">
        <v>0.2</v>
      </c>
      <c r="K4280">
        <v>12750.000000000047</v>
      </c>
      <c r="L4280" t="s">
        <v>526</v>
      </c>
      <c r="M4280" t="s">
        <v>505</v>
      </c>
      <c r="N4280">
        <v>1</v>
      </c>
    </row>
    <row r="4281" spans="1:14" ht="15" customHeight="1" x14ac:dyDescent="0.3">
      <c r="A4281" s="114">
        <v>4278</v>
      </c>
      <c r="B4281" t="s">
        <v>459</v>
      </c>
      <c r="C4281" t="s">
        <v>138</v>
      </c>
      <c r="D4281" t="s">
        <v>100</v>
      </c>
      <c r="E4281" t="s">
        <v>3718</v>
      </c>
      <c r="F4281" s="109">
        <v>46018</v>
      </c>
      <c r="G4281" t="s">
        <v>415</v>
      </c>
      <c r="H4281">
        <v>1</v>
      </c>
      <c r="K4281">
        <v>63750.00000000024</v>
      </c>
      <c r="L4281" t="s">
        <v>554</v>
      </c>
      <c r="M4281" t="s">
        <v>517</v>
      </c>
      <c r="N4281">
        <v>0</v>
      </c>
    </row>
    <row r="4282" spans="1:14" ht="15" customHeight="1" x14ac:dyDescent="0.3">
      <c r="A4282" s="114">
        <v>4279</v>
      </c>
      <c r="B4282" t="s">
        <v>459</v>
      </c>
      <c r="C4282" t="s">
        <v>138</v>
      </c>
      <c r="D4282" t="s">
        <v>100</v>
      </c>
      <c r="E4282" t="s">
        <v>3718</v>
      </c>
      <c r="F4282" s="109">
        <v>46019</v>
      </c>
      <c r="G4282" t="s">
        <v>415</v>
      </c>
      <c r="H4282">
        <v>0.2</v>
      </c>
      <c r="K4282">
        <v>12750.000000000047</v>
      </c>
      <c r="L4282" t="s">
        <v>526</v>
      </c>
      <c r="M4282" t="s">
        <v>505</v>
      </c>
      <c r="N4282">
        <v>0</v>
      </c>
    </row>
    <row r="4283" spans="1:14" ht="15" customHeight="1" x14ac:dyDescent="0.3">
      <c r="A4283" s="114">
        <v>4280</v>
      </c>
      <c r="B4283" t="s">
        <v>459</v>
      </c>
      <c r="C4283" t="s">
        <v>138</v>
      </c>
      <c r="D4283" t="s">
        <v>100</v>
      </c>
      <c r="E4283" t="s">
        <v>3718</v>
      </c>
      <c r="F4283" s="109">
        <v>46019</v>
      </c>
      <c r="G4283" t="s">
        <v>415</v>
      </c>
      <c r="H4283">
        <v>66</v>
      </c>
      <c r="K4283">
        <v>4207500.0000000158</v>
      </c>
      <c r="L4283" t="s">
        <v>516</v>
      </c>
      <c r="M4283" t="s">
        <v>517</v>
      </c>
      <c r="N4283">
        <v>1</v>
      </c>
    </row>
    <row r="4284" spans="1:14" ht="15" customHeight="1" x14ac:dyDescent="0.3">
      <c r="A4284" s="114">
        <v>4281</v>
      </c>
      <c r="B4284" t="s">
        <v>535</v>
      </c>
      <c r="C4284" t="s">
        <v>82</v>
      </c>
      <c r="D4284" t="s">
        <v>79</v>
      </c>
      <c r="E4284" t="s">
        <v>3719</v>
      </c>
      <c r="F4284" s="109">
        <v>46020</v>
      </c>
      <c r="G4284" t="s">
        <v>443</v>
      </c>
      <c r="H4284">
        <v>12</v>
      </c>
      <c r="K4284">
        <v>56874.999999999891</v>
      </c>
      <c r="L4284" t="s">
        <v>516</v>
      </c>
      <c r="M4284" t="s">
        <v>517</v>
      </c>
      <c r="N4284">
        <v>0</v>
      </c>
    </row>
    <row r="4285" spans="1:14" ht="15" customHeight="1" x14ac:dyDescent="0.3">
      <c r="A4285" s="114">
        <v>4282</v>
      </c>
      <c r="B4285" t="s">
        <v>535</v>
      </c>
      <c r="C4285" t="s">
        <v>138</v>
      </c>
      <c r="D4285" t="s">
        <v>100</v>
      </c>
      <c r="E4285" t="s">
        <v>3720</v>
      </c>
      <c r="F4285" s="109">
        <v>46020</v>
      </c>
      <c r="G4285" t="s">
        <v>415</v>
      </c>
      <c r="H4285">
        <v>0.5</v>
      </c>
      <c r="K4285">
        <v>30468.749999999942</v>
      </c>
      <c r="L4285" t="s">
        <v>526</v>
      </c>
      <c r="M4285" t="s">
        <v>580</v>
      </c>
      <c r="N4285">
        <v>1</v>
      </c>
    </row>
    <row r="4286" spans="1:14" ht="15" customHeight="1" x14ac:dyDescent="0.3">
      <c r="A4286" s="114">
        <v>4283</v>
      </c>
      <c r="B4286" t="s">
        <v>499</v>
      </c>
      <c r="C4286" t="s">
        <v>138</v>
      </c>
      <c r="D4286" t="s">
        <v>100</v>
      </c>
      <c r="E4286" t="s">
        <v>3721</v>
      </c>
      <c r="F4286" s="109">
        <v>46020</v>
      </c>
      <c r="G4286" t="s">
        <v>415</v>
      </c>
      <c r="H4286">
        <v>8</v>
      </c>
      <c r="K4286">
        <v>479999.99999999953</v>
      </c>
      <c r="L4286" t="s">
        <v>680</v>
      </c>
      <c r="M4286" t="s">
        <v>505</v>
      </c>
      <c r="N4286">
        <v>1</v>
      </c>
    </row>
    <row r="4287" spans="1:14" ht="15" customHeight="1" x14ac:dyDescent="0.3">
      <c r="A4287" s="114">
        <v>4284</v>
      </c>
      <c r="B4287" t="s">
        <v>499</v>
      </c>
      <c r="C4287" t="s">
        <v>138</v>
      </c>
      <c r="D4287" t="s">
        <v>100</v>
      </c>
      <c r="E4287" t="s">
        <v>3721</v>
      </c>
      <c r="F4287" s="109">
        <v>46020</v>
      </c>
      <c r="G4287" t="s">
        <v>415</v>
      </c>
      <c r="H4287">
        <v>4</v>
      </c>
      <c r="K4287">
        <v>239999.99999999977</v>
      </c>
      <c r="L4287" t="s">
        <v>545</v>
      </c>
      <c r="M4287" t="s">
        <v>505</v>
      </c>
      <c r="N4287">
        <v>0</v>
      </c>
    </row>
    <row r="4288" spans="1:14" ht="15" customHeight="1" x14ac:dyDescent="0.3">
      <c r="A4288" s="114">
        <v>4285</v>
      </c>
      <c r="B4288" t="s">
        <v>499</v>
      </c>
      <c r="C4288" t="s">
        <v>138</v>
      </c>
      <c r="D4288" t="s">
        <v>100</v>
      </c>
      <c r="E4288" t="s">
        <v>3721</v>
      </c>
      <c r="F4288" s="109">
        <v>46020</v>
      </c>
      <c r="G4288" t="s">
        <v>415</v>
      </c>
      <c r="H4288">
        <v>6</v>
      </c>
      <c r="K4288">
        <v>359999.99999999965</v>
      </c>
      <c r="L4288" t="s">
        <v>516</v>
      </c>
      <c r="M4288" t="s">
        <v>517</v>
      </c>
      <c r="N4288">
        <v>0</v>
      </c>
    </row>
    <row r="4289" spans="1:14" ht="15" customHeight="1" x14ac:dyDescent="0.3">
      <c r="A4289" s="114">
        <v>4286</v>
      </c>
      <c r="B4289" t="s">
        <v>444</v>
      </c>
      <c r="C4289" t="s">
        <v>587</v>
      </c>
      <c r="D4289" t="s">
        <v>100</v>
      </c>
      <c r="E4289" t="s">
        <v>3722</v>
      </c>
      <c r="F4289" s="109">
        <v>46020</v>
      </c>
      <c r="G4289" t="s">
        <v>415</v>
      </c>
      <c r="H4289">
        <v>3</v>
      </c>
      <c r="K4289">
        <v>129375.00000000036</v>
      </c>
      <c r="L4289" t="s">
        <v>543</v>
      </c>
      <c r="M4289" t="s">
        <v>517</v>
      </c>
      <c r="N4289">
        <v>0</v>
      </c>
    </row>
    <row r="4290" spans="1:14" ht="15" customHeight="1" x14ac:dyDescent="0.3">
      <c r="A4290" s="114">
        <v>4287</v>
      </c>
      <c r="B4290" t="s">
        <v>444</v>
      </c>
      <c r="C4290" t="s">
        <v>25</v>
      </c>
      <c r="D4290" t="s">
        <v>26</v>
      </c>
      <c r="E4290" t="s">
        <v>3723</v>
      </c>
      <c r="F4290" s="109">
        <v>46020</v>
      </c>
      <c r="G4290" t="s">
        <v>2432</v>
      </c>
      <c r="H4290">
        <v>1</v>
      </c>
      <c r="K4290">
        <v>64687.500000000182</v>
      </c>
      <c r="L4290" t="s">
        <v>696</v>
      </c>
      <c r="M4290" t="s">
        <v>505</v>
      </c>
      <c r="N4290">
        <v>1</v>
      </c>
    </row>
    <row r="4291" spans="1:14" ht="15" customHeight="1" x14ac:dyDescent="0.3">
      <c r="A4291" s="114">
        <v>4288</v>
      </c>
      <c r="B4291" t="s">
        <v>413</v>
      </c>
      <c r="C4291" t="s">
        <v>3726</v>
      </c>
      <c r="D4291" t="s">
        <v>100</v>
      </c>
      <c r="E4291" t="s">
        <v>3724</v>
      </c>
      <c r="F4291" s="109">
        <v>46020</v>
      </c>
      <c r="G4291" t="s">
        <v>415</v>
      </c>
      <c r="H4291">
        <v>2</v>
      </c>
      <c r="K4291">
        <v>412499.99999999878</v>
      </c>
      <c r="L4291" t="s">
        <v>554</v>
      </c>
      <c r="M4291" t="s">
        <v>517</v>
      </c>
      <c r="N4291">
        <v>0</v>
      </c>
    </row>
    <row r="4292" spans="1:14" ht="15" customHeight="1" x14ac:dyDescent="0.3">
      <c r="A4292" s="114">
        <v>4289</v>
      </c>
      <c r="B4292" t="s">
        <v>413</v>
      </c>
      <c r="C4292" t="s">
        <v>133</v>
      </c>
      <c r="D4292" t="s">
        <v>102</v>
      </c>
      <c r="E4292" t="s">
        <v>3725</v>
      </c>
      <c r="F4292" s="109">
        <v>46020</v>
      </c>
      <c r="G4292" t="s">
        <v>415</v>
      </c>
      <c r="H4292">
        <v>3</v>
      </c>
      <c r="K4292">
        <v>164999.99999999953</v>
      </c>
      <c r="L4292" t="s">
        <v>509</v>
      </c>
      <c r="M4292" t="s">
        <v>1677</v>
      </c>
      <c r="N4292">
        <v>1</v>
      </c>
    </row>
    <row r="4293" spans="1:14" ht="15" customHeight="1" x14ac:dyDescent="0.3">
      <c r="A4293" s="114">
        <v>4290</v>
      </c>
      <c r="B4293" t="s">
        <v>501</v>
      </c>
      <c r="C4293" t="s">
        <v>138</v>
      </c>
      <c r="D4293" t="s">
        <v>100</v>
      </c>
      <c r="E4293" t="s">
        <v>3727</v>
      </c>
      <c r="F4293" s="109">
        <v>46020</v>
      </c>
      <c r="G4293" t="s">
        <v>415</v>
      </c>
      <c r="H4293">
        <v>2.5</v>
      </c>
      <c r="K4293">
        <v>149999.99999999985</v>
      </c>
      <c r="L4293" t="s">
        <v>545</v>
      </c>
      <c r="M4293" t="s">
        <v>2235</v>
      </c>
      <c r="N4293">
        <v>0</v>
      </c>
    </row>
    <row r="4294" spans="1:14" ht="15" customHeight="1" x14ac:dyDescent="0.3">
      <c r="A4294" s="114">
        <v>4291</v>
      </c>
      <c r="B4294" t="s">
        <v>430</v>
      </c>
      <c r="C4294" t="s">
        <v>502</v>
      </c>
      <c r="D4294" t="s">
        <v>100</v>
      </c>
      <c r="E4294" t="s">
        <v>3728</v>
      </c>
      <c r="F4294" s="109">
        <v>46020</v>
      </c>
      <c r="G4294" t="s">
        <v>426</v>
      </c>
      <c r="H4294">
        <v>6</v>
      </c>
      <c r="K4294">
        <v>232500.00000000023</v>
      </c>
      <c r="L4294" t="s">
        <v>680</v>
      </c>
      <c r="M4294" t="s">
        <v>505</v>
      </c>
      <c r="N4294">
        <v>2</v>
      </c>
    </row>
    <row r="4295" spans="1:14" ht="15" customHeight="1" x14ac:dyDescent="0.3">
      <c r="A4295" s="114">
        <v>4292</v>
      </c>
      <c r="B4295" t="s">
        <v>430</v>
      </c>
      <c r="C4295" t="s">
        <v>138</v>
      </c>
      <c r="D4295" t="s">
        <v>100</v>
      </c>
      <c r="E4295" t="s">
        <v>3729</v>
      </c>
      <c r="F4295" s="109">
        <v>46020</v>
      </c>
      <c r="G4295" t="s">
        <v>415</v>
      </c>
      <c r="H4295">
        <v>8</v>
      </c>
      <c r="K4295">
        <v>465000.00000000047</v>
      </c>
      <c r="L4295" t="s">
        <v>554</v>
      </c>
      <c r="M4295" t="s">
        <v>517</v>
      </c>
      <c r="N4295">
        <v>1</v>
      </c>
    </row>
    <row r="4296" spans="1:14" ht="15" customHeight="1" x14ac:dyDescent="0.3">
      <c r="A4296" s="114">
        <v>4293</v>
      </c>
      <c r="B4296" t="s">
        <v>497</v>
      </c>
      <c r="C4296" t="s">
        <v>138</v>
      </c>
      <c r="D4296" t="s">
        <v>100</v>
      </c>
      <c r="E4296" t="s">
        <v>3730</v>
      </c>
      <c r="F4296" s="109">
        <v>46020</v>
      </c>
      <c r="G4296" t="s">
        <v>415</v>
      </c>
      <c r="H4296">
        <v>4</v>
      </c>
      <c r="K4296">
        <v>258750.00000000073</v>
      </c>
      <c r="L4296" t="s">
        <v>516</v>
      </c>
      <c r="M4296" t="s">
        <v>517</v>
      </c>
      <c r="N4296">
        <v>1</v>
      </c>
    </row>
    <row r="4297" spans="1:14" ht="15" customHeight="1" x14ac:dyDescent="0.3">
      <c r="A4297" s="114">
        <v>4294</v>
      </c>
      <c r="B4297" t="s">
        <v>490</v>
      </c>
      <c r="C4297" t="s">
        <v>133</v>
      </c>
      <c r="D4297" t="s">
        <v>102</v>
      </c>
      <c r="E4297" t="s">
        <v>3731</v>
      </c>
      <c r="F4297" s="109">
        <v>46020</v>
      </c>
      <c r="G4297" t="s">
        <v>415</v>
      </c>
      <c r="H4297">
        <v>3</v>
      </c>
      <c r="K4297">
        <v>164999.99999999953</v>
      </c>
      <c r="L4297" t="s">
        <v>509</v>
      </c>
      <c r="M4297" t="s">
        <v>1677</v>
      </c>
      <c r="N4297">
        <v>1</v>
      </c>
    </row>
    <row r="4298" spans="1:14" ht="15" customHeight="1" x14ac:dyDescent="0.3">
      <c r="A4298" s="114">
        <v>4295</v>
      </c>
      <c r="B4298" t="s">
        <v>490</v>
      </c>
      <c r="C4298" t="s">
        <v>127</v>
      </c>
      <c r="D4298" t="s">
        <v>102</v>
      </c>
      <c r="E4298" t="s">
        <v>3732</v>
      </c>
      <c r="F4298" s="109">
        <v>46020</v>
      </c>
      <c r="G4298" t="s">
        <v>415</v>
      </c>
      <c r="H4298">
        <v>2</v>
      </c>
      <c r="K4298">
        <v>82499.999999999767</v>
      </c>
      <c r="L4298" t="s">
        <v>509</v>
      </c>
      <c r="M4298" t="s">
        <v>1677</v>
      </c>
      <c r="N4298">
        <v>0</v>
      </c>
    </row>
    <row r="4299" spans="1:14" ht="15" customHeight="1" x14ac:dyDescent="0.3">
      <c r="A4299" s="114">
        <v>4296</v>
      </c>
      <c r="B4299" t="s">
        <v>490</v>
      </c>
      <c r="C4299" t="s">
        <v>125</v>
      </c>
      <c r="D4299" t="s">
        <v>102</v>
      </c>
      <c r="E4299" t="s">
        <v>3733</v>
      </c>
      <c r="F4299" s="109">
        <v>46020</v>
      </c>
      <c r="G4299" t="s">
        <v>415</v>
      </c>
      <c r="H4299">
        <v>4</v>
      </c>
      <c r="K4299">
        <v>72783.333333333125</v>
      </c>
      <c r="L4299" t="s">
        <v>509</v>
      </c>
      <c r="M4299" t="s">
        <v>1677</v>
      </c>
      <c r="N4299">
        <v>0</v>
      </c>
    </row>
    <row r="4300" spans="1:14" ht="15" customHeight="1" x14ac:dyDescent="0.3">
      <c r="A4300" s="114">
        <v>4297</v>
      </c>
      <c r="B4300" t="s">
        <v>490</v>
      </c>
      <c r="C4300" t="s">
        <v>138</v>
      </c>
      <c r="D4300" t="s">
        <v>100</v>
      </c>
      <c r="E4300" t="s">
        <v>3734</v>
      </c>
      <c r="F4300" s="109">
        <v>46020</v>
      </c>
      <c r="G4300" t="s">
        <v>415</v>
      </c>
      <c r="H4300">
        <v>4</v>
      </c>
      <c r="K4300">
        <v>247499.99999999927</v>
      </c>
      <c r="L4300" t="s">
        <v>516</v>
      </c>
      <c r="M4300" t="s">
        <v>517</v>
      </c>
      <c r="N4300">
        <v>0</v>
      </c>
    </row>
    <row r="4301" spans="1:14" ht="15" customHeight="1" x14ac:dyDescent="0.3">
      <c r="A4301" s="114">
        <v>4298</v>
      </c>
      <c r="B4301" t="s">
        <v>459</v>
      </c>
      <c r="C4301" t="s">
        <v>138</v>
      </c>
      <c r="D4301" t="s">
        <v>100</v>
      </c>
      <c r="E4301" t="s">
        <v>3735</v>
      </c>
      <c r="F4301" s="109">
        <v>46020</v>
      </c>
      <c r="G4301" t="s">
        <v>415</v>
      </c>
      <c r="H4301">
        <v>0.7</v>
      </c>
      <c r="K4301">
        <v>44625.00000000016</v>
      </c>
      <c r="L4301" t="s">
        <v>509</v>
      </c>
      <c r="M4301" t="s">
        <v>505</v>
      </c>
      <c r="N4301">
        <v>2</v>
      </c>
    </row>
    <row r="4302" spans="1:14" ht="15" customHeight="1" x14ac:dyDescent="0.3">
      <c r="A4302" s="114">
        <v>4299</v>
      </c>
      <c r="B4302" t="s">
        <v>459</v>
      </c>
      <c r="C4302" t="s">
        <v>138</v>
      </c>
      <c r="D4302" t="s">
        <v>100</v>
      </c>
      <c r="E4302" t="s">
        <v>3735</v>
      </c>
      <c r="F4302" s="109">
        <v>46020</v>
      </c>
      <c r="G4302" t="s">
        <v>415</v>
      </c>
      <c r="H4302">
        <v>6</v>
      </c>
      <c r="K4302">
        <v>382500.00000000146</v>
      </c>
      <c r="L4302" t="s">
        <v>543</v>
      </c>
      <c r="M4302" t="s">
        <v>517</v>
      </c>
      <c r="N4302">
        <v>0</v>
      </c>
    </row>
    <row r="4303" spans="1:14" ht="15" customHeight="1" x14ac:dyDescent="0.3">
      <c r="A4303" s="114">
        <v>4300</v>
      </c>
      <c r="B4303" t="s">
        <v>459</v>
      </c>
      <c r="C4303" t="s">
        <v>138</v>
      </c>
      <c r="D4303" t="s">
        <v>100</v>
      </c>
      <c r="E4303" t="s">
        <v>3735</v>
      </c>
      <c r="F4303" s="109">
        <v>46021</v>
      </c>
      <c r="G4303" t="s">
        <v>415</v>
      </c>
      <c r="H4303">
        <v>6</v>
      </c>
      <c r="K4303">
        <v>382500.00000000146</v>
      </c>
      <c r="L4303" t="s">
        <v>543</v>
      </c>
      <c r="M4303" t="s">
        <v>517</v>
      </c>
      <c r="N4303">
        <v>0</v>
      </c>
    </row>
    <row r="4304" spans="1:14" ht="15" customHeight="1" x14ac:dyDescent="0.3">
      <c r="A4304" s="114">
        <v>4301</v>
      </c>
      <c r="B4304" t="s">
        <v>459</v>
      </c>
      <c r="C4304" t="s">
        <v>97</v>
      </c>
      <c r="D4304" t="s">
        <v>352</v>
      </c>
      <c r="E4304" t="s">
        <v>3736</v>
      </c>
      <c r="F4304" s="109">
        <v>46021</v>
      </c>
      <c r="G4304" t="s">
        <v>420</v>
      </c>
      <c r="H4304">
        <v>1.3</v>
      </c>
      <c r="K4304">
        <v>221000.00000000081</v>
      </c>
      <c r="L4304" t="s">
        <v>509</v>
      </c>
      <c r="M4304" t="s">
        <v>505</v>
      </c>
      <c r="N4304">
        <v>4</v>
      </c>
    </row>
    <row r="4305" spans="1:18" ht="15" customHeight="1" x14ac:dyDescent="0.3">
      <c r="A4305" s="114">
        <v>4302</v>
      </c>
      <c r="B4305" t="s">
        <v>444</v>
      </c>
      <c r="C4305" t="s">
        <v>587</v>
      </c>
      <c r="D4305" t="s">
        <v>100</v>
      </c>
      <c r="E4305" t="s">
        <v>3737</v>
      </c>
      <c r="F4305" s="109">
        <v>46021</v>
      </c>
      <c r="G4305" t="s">
        <v>415</v>
      </c>
      <c r="H4305">
        <v>3</v>
      </c>
      <c r="K4305">
        <v>129375.00000000036</v>
      </c>
      <c r="L4305" t="s">
        <v>543</v>
      </c>
      <c r="M4305" t="s">
        <v>517</v>
      </c>
      <c r="N4305">
        <v>1</v>
      </c>
    </row>
    <row r="4306" spans="1:18" ht="15" customHeight="1" x14ac:dyDescent="0.3">
      <c r="A4306" s="114">
        <v>4303</v>
      </c>
      <c r="B4306" t="s">
        <v>444</v>
      </c>
      <c r="C4306" t="s">
        <v>138</v>
      </c>
      <c r="D4306" t="s">
        <v>100</v>
      </c>
      <c r="E4306" t="s">
        <v>3738</v>
      </c>
      <c r="F4306" s="109">
        <v>46021</v>
      </c>
      <c r="G4306" t="s">
        <v>415</v>
      </c>
      <c r="H4306">
        <v>2.5</v>
      </c>
      <c r="K4306">
        <v>161718.75000000044</v>
      </c>
      <c r="L4306" t="s">
        <v>713</v>
      </c>
      <c r="M4306" t="s">
        <v>917</v>
      </c>
      <c r="N4306">
        <v>0</v>
      </c>
    </row>
    <row r="4307" spans="1:18" ht="15" customHeight="1" x14ac:dyDescent="0.3">
      <c r="A4307" s="114">
        <v>4304</v>
      </c>
      <c r="B4307" t="s">
        <v>413</v>
      </c>
      <c r="C4307" t="s">
        <v>138</v>
      </c>
      <c r="D4307" t="s">
        <v>100</v>
      </c>
      <c r="E4307" t="s">
        <v>3739</v>
      </c>
      <c r="F4307" s="109">
        <v>46021</v>
      </c>
      <c r="G4307" t="s">
        <v>415</v>
      </c>
      <c r="H4307">
        <v>8</v>
      </c>
      <c r="K4307">
        <v>494999.99999999854</v>
      </c>
      <c r="L4307" t="s">
        <v>554</v>
      </c>
      <c r="M4307" t="s">
        <v>517</v>
      </c>
      <c r="N4307">
        <v>0</v>
      </c>
    </row>
    <row r="4308" spans="1:18" ht="15" customHeight="1" x14ac:dyDescent="0.3">
      <c r="A4308" s="114">
        <v>4305</v>
      </c>
      <c r="B4308" t="s">
        <v>413</v>
      </c>
      <c r="C4308" t="s">
        <v>97</v>
      </c>
      <c r="D4308" t="s">
        <v>352</v>
      </c>
      <c r="E4308" t="s">
        <v>3740</v>
      </c>
      <c r="F4308" s="109">
        <v>46021</v>
      </c>
      <c r="G4308" t="s">
        <v>420</v>
      </c>
      <c r="H4308">
        <v>1</v>
      </c>
      <c r="K4308">
        <v>164999.99999999953</v>
      </c>
      <c r="L4308" t="s">
        <v>509</v>
      </c>
      <c r="M4308" t="s">
        <v>505</v>
      </c>
      <c r="N4308">
        <v>2</v>
      </c>
    </row>
    <row r="4309" spans="1:18" ht="15" customHeight="1" x14ac:dyDescent="0.3">
      <c r="A4309" s="114">
        <v>4306</v>
      </c>
      <c r="B4309" t="s">
        <v>463</v>
      </c>
      <c r="C4309" t="s">
        <v>125</v>
      </c>
      <c r="D4309" t="s">
        <v>102</v>
      </c>
      <c r="E4309" t="s">
        <v>3741</v>
      </c>
      <c r="F4309" s="109">
        <v>46021</v>
      </c>
      <c r="G4309" t="s">
        <v>415</v>
      </c>
      <c r="H4309">
        <v>7</v>
      </c>
      <c r="K4309">
        <v>129300.69444444396</v>
      </c>
      <c r="L4309" t="s">
        <v>526</v>
      </c>
      <c r="M4309" t="s">
        <v>1677</v>
      </c>
      <c r="N4309">
        <v>0</v>
      </c>
    </row>
    <row r="4310" spans="1:18" ht="15" customHeight="1" x14ac:dyDescent="0.3">
      <c r="A4310" s="114">
        <v>4307</v>
      </c>
      <c r="B4310" t="s">
        <v>463</v>
      </c>
      <c r="C4310" t="s">
        <v>127</v>
      </c>
      <c r="D4310" t="s">
        <v>102</v>
      </c>
      <c r="E4310" t="s">
        <v>3742</v>
      </c>
      <c r="F4310" s="109">
        <v>46021</v>
      </c>
      <c r="G4310" t="s">
        <v>415</v>
      </c>
      <c r="H4310">
        <v>4</v>
      </c>
      <c r="K4310">
        <v>167499.99999999936</v>
      </c>
      <c r="L4310" t="s">
        <v>526</v>
      </c>
      <c r="M4310" t="s">
        <v>1677</v>
      </c>
      <c r="N4310">
        <v>0</v>
      </c>
    </row>
    <row r="4311" spans="1:18" ht="15" customHeight="1" x14ac:dyDescent="0.3">
      <c r="A4311" s="114">
        <v>4308</v>
      </c>
      <c r="B4311" t="s">
        <v>501</v>
      </c>
      <c r="C4311" t="s">
        <v>138</v>
      </c>
      <c r="D4311" t="s">
        <v>100</v>
      </c>
      <c r="E4311" t="s">
        <v>3743</v>
      </c>
      <c r="F4311" s="109">
        <v>46021</v>
      </c>
      <c r="G4311" t="s">
        <v>415</v>
      </c>
      <c r="H4311">
        <v>5</v>
      </c>
      <c r="K4311">
        <v>299999.99999999971</v>
      </c>
      <c r="L4311" t="s">
        <v>545</v>
      </c>
      <c r="M4311" t="s">
        <v>2235</v>
      </c>
      <c r="N4311">
        <v>0</v>
      </c>
    </row>
    <row r="4312" spans="1:18" ht="15" customHeight="1" x14ac:dyDescent="0.3">
      <c r="A4312" s="114">
        <v>4309</v>
      </c>
      <c r="B4312" t="s">
        <v>471</v>
      </c>
      <c r="C4312" t="s">
        <v>502</v>
      </c>
      <c r="D4312" t="s">
        <v>100</v>
      </c>
      <c r="E4312" t="s">
        <v>3744</v>
      </c>
      <c r="F4312" s="109">
        <v>46020</v>
      </c>
      <c r="G4312" t="s">
        <v>426</v>
      </c>
      <c r="H4312">
        <v>4</v>
      </c>
      <c r="K4312">
        <v>172500.00000000047</v>
      </c>
      <c r="L4312" t="s">
        <v>516</v>
      </c>
      <c r="M4312" t="s">
        <v>517</v>
      </c>
      <c r="N4312">
        <v>0</v>
      </c>
    </row>
    <row r="4313" spans="1:18" ht="15" customHeight="1" x14ac:dyDescent="0.3">
      <c r="A4313" s="114">
        <v>4310</v>
      </c>
      <c r="B4313" t="s">
        <v>471</v>
      </c>
      <c r="C4313" t="s">
        <v>239</v>
      </c>
      <c r="D4313" t="s">
        <v>100</v>
      </c>
      <c r="E4313" t="s">
        <v>3745</v>
      </c>
      <c r="F4313" s="109">
        <v>46020</v>
      </c>
      <c r="G4313" t="s">
        <v>435</v>
      </c>
      <c r="H4313">
        <v>10</v>
      </c>
      <c r="K4313">
        <v>28750.00000000008</v>
      </c>
      <c r="L4313" t="s">
        <v>680</v>
      </c>
      <c r="M4313" t="s">
        <v>640</v>
      </c>
      <c r="N4313">
        <v>1</v>
      </c>
    </row>
    <row r="4314" spans="1:18" ht="15" customHeight="1" x14ac:dyDescent="0.3">
      <c r="A4314" s="114">
        <v>4311</v>
      </c>
      <c r="B4314" t="s">
        <v>471</v>
      </c>
      <c r="C4314" t="s">
        <v>138</v>
      </c>
      <c r="D4314" t="s">
        <v>100</v>
      </c>
      <c r="E4314" t="s">
        <v>3746</v>
      </c>
      <c r="F4314" s="109">
        <v>46021</v>
      </c>
      <c r="G4314" t="s">
        <v>415</v>
      </c>
      <c r="H4314">
        <v>6</v>
      </c>
      <c r="K4314">
        <v>388125.00000000105</v>
      </c>
      <c r="L4314" t="s">
        <v>516</v>
      </c>
      <c r="M4314" t="s">
        <v>517</v>
      </c>
      <c r="N4314">
        <v>0</v>
      </c>
    </row>
    <row r="4315" spans="1:18" ht="15" customHeight="1" x14ac:dyDescent="0.3">
      <c r="A4315" s="114">
        <v>4312</v>
      </c>
      <c r="B4315" t="s">
        <v>471</v>
      </c>
      <c r="C4315" t="s">
        <v>502</v>
      </c>
      <c r="D4315" t="s">
        <v>100</v>
      </c>
      <c r="E4315" t="s">
        <v>3747</v>
      </c>
      <c r="F4315" s="109">
        <v>46021</v>
      </c>
      <c r="G4315" t="s">
        <v>426</v>
      </c>
      <c r="H4315">
        <v>3</v>
      </c>
      <c r="K4315">
        <v>129375.00000000036</v>
      </c>
      <c r="L4315" t="s">
        <v>516</v>
      </c>
      <c r="M4315" t="s">
        <v>517</v>
      </c>
      <c r="N4315">
        <v>0</v>
      </c>
      <c r="R4315" t="s">
        <v>3779</v>
      </c>
    </row>
    <row r="4316" spans="1:18" ht="15" customHeight="1" x14ac:dyDescent="0.3">
      <c r="A4316" s="114">
        <v>4313</v>
      </c>
      <c r="B4316" t="s">
        <v>490</v>
      </c>
      <c r="C4316" t="s">
        <v>82</v>
      </c>
      <c r="D4316" t="s">
        <v>79</v>
      </c>
      <c r="E4316" t="s">
        <v>3748</v>
      </c>
      <c r="F4316" s="109">
        <v>46021</v>
      </c>
      <c r="G4316" t="s">
        <v>443</v>
      </c>
      <c r="H4316">
        <v>12</v>
      </c>
      <c r="K4316">
        <v>57749.999999999833</v>
      </c>
      <c r="L4316" t="s">
        <v>516</v>
      </c>
      <c r="M4316" t="s">
        <v>517</v>
      </c>
      <c r="N4316">
        <v>0</v>
      </c>
    </row>
    <row r="4317" spans="1:18" ht="15" customHeight="1" x14ac:dyDescent="0.3">
      <c r="A4317" s="114">
        <v>4314</v>
      </c>
      <c r="B4317" t="s">
        <v>490</v>
      </c>
      <c r="C4317" t="s">
        <v>138</v>
      </c>
      <c r="D4317" t="s">
        <v>100</v>
      </c>
      <c r="E4317" t="s">
        <v>3749</v>
      </c>
      <c r="F4317" s="109">
        <v>46021</v>
      </c>
      <c r="G4317" t="s">
        <v>415</v>
      </c>
      <c r="H4317">
        <v>4</v>
      </c>
      <c r="K4317">
        <v>247499.99999999927</v>
      </c>
      <c r="L4317" t="s">
        <v>516</v>
      </c>
      <c r="M4317" t="s">
        <v>517</v>
      </c>
      <c r="N4317">
        <v>0</v>
      </c>
    </row>
    <row r="4318" spans="1:18" ht="15" customHeight="1" x14ac:dyDescent="0.3">
      <c r="A4318" s="114">
        <v>4315</v>
      </c>
      <c r="B4318" t="s">
        <v>490</v>
      </c>
      <c r="C4318" t="s">
        <v>127</v>
      </c>
      <c r="D4318" t="s">
        <v>102</v>
      </c>
      <c r="E4318" t="s">
        <v>3750</v>
      </c>
      <c r="F4318" s="109">
        <v>46021</v>
      </c>
      <c r="G4318" t="s">
        <v>415</v>
      </c>
      <c r="H4318">
        <v>8</v>
      </c>
      <c r="K4318">
        <v>329999.99999999907</v>
      </c>
      <c r="L4318" t="s">
        <v>526</v>
      </c>
      <c r="M4318" t="s">
        <v>1677</v>
      </c>
      <c r="N4318">
        <v>1</v>
      </c>
    </row>
    <row r="4319" spans="1:18" ht="15" customHeight="1" x14ac:dyDescent="0.3">
      <c r="A4319" s="114">
        <v>4316</v>
      </c>
      <c r="B4319" t="s">
        <v>490</v>
      </c>
      <c r="C4319" t="s">
        <v>133</v>
      </c>
      <c r="D4319" t="s">
        <v>102</v>
      </c>
      <c r="E4319" t="s">
        <v>3751</v>
      </c>
      <c r="F4319" s="109">
        <v>46021</v>
      </c>
      <c r="G4319" t="s">
        <v>415</v>
      </c>
      <c r="H4319">
        <v>1</v>
      </c>
      <c r="K4319">
        <v>54999.99999999984</v>
      </c>
      <c r="L4319" t="s">
        <v>526</v>
      </c>
      <c r="M4319" t="s">
        <v>1677</v>
      </c>
      <c r="N4319">
        <v>0</v>
      </c>
    </row>
    <row r="4320" spans="1:18" ht="15" customHeight="1" x14ac:dyDescent="0.3">
      <c r="A4320" s="114">
        <v>4317</v>
      </c>
      <c r="B4320" t="s">
        <v>430</v>
      </c>
      <c r="C4320" t="s">
        <v>138</v>
      </c>
      <c r="D4320" t="s">
        <v>100</v>
      </c>
      <c r="E4320" t="s">
        <v>3752</v>
      </c>
      <c r="F4320" s="109">
        <v>46021</v>
      </c>
      <c r="G4320" t="s">
        <v>415</v>
      </c>
      <c r="H4320">
        <v>1</v>
      </c>
      <c r="K4320">
        <v>58125.000000000058</v>
      </c>
      <c r="L4320" t="s">
        <v>554</v>
      </c>
      <c r="M4320" t="s">
        <v>517</v>
      </c>
      <c r="N4320">
        <v>0</v>
      </c>
    </row>
    <row r="4321" spans="1:14" ht="15" customHeight="1" x14ac:dyDescent="0.3">
      <c r="A4321" s="114">
        <v>4318</v>
      </c>
      <c r="B4321" t="s">
        <v>430</v>
      </c>
      <c r="C4321" t="s">
        <v>138</v>
      </c>
      <c r="D4321" t="s">
        <v>100</v>
      </c>
      <c r="E4321" t="s">
        <v>3752</v>
      </c>
      <c r="F4321" s="109">
        <v>46021</v>
      </c>
      <c r="G4321" t="s">
        <v>415</v>
      </c>
      <c r="H4321">
        <v>3</v>
      </c>
      <c r="K4321">
        <v>174375.00000000017</v>
      </c>
      <c r="L4321" t="s">
        <v>545</v>
      </c>
      <c r="M4321" t="s">
        <v>505</v>
      </c>
      <c r="N4321">
        <v>0</v>
      </c>
    </row>
    <row r="4322" spans="1:14" ht="15" customHeight="1" x14ac:dyDescent="0.3">
      <c r="A4322" s="114">
        <v>4319</v>
      </c>
      <c r="B4322" t="s">
        <v>430</v>
      </c>
      <c r="C4322" t="s">
        <v>502</v>
      </c>
      <c r="D4322" t="s">
        <v>100</v>
      </c>
      <c r="E4322" t="s">
        <v>3753</v>
      </c>
      <c r="F4322" s="109">
        <v>46021</v>
      </c>
      <c r="G4322" t="s">
        <v>426</v>
      </c>
      <c r="H4322">
        <v>3</v>
      </c>
      <c r="K4322">
        <v>116250.00000000012</v>
      </c>
      <c r="L4322" t="s">
        <v>507</v>
      </c>
      <c r="M4322" t="s">
        <v>505</v>
      </c>
      <c r="N4322">
        <v>2</v>
      </c>
    </row>
    <row r="4323" spans="1:14" ht="15" customHeight="1" x14ac:dyDescent="0.3">
      <c r="A4323" s="114">
        <v>4320</v>
      </c>
      <c r="B4323" t="s">
        <v>497</v>
      </c>
      <c r="C4323" t="s">
        <v>97</v>
      </c>
      <c r="D4323" t="s">
        <v>352</v>
      </c>
      <c r="E4323" t="s">
        <v>3754</v>
      </c>
      <c r="F4323" s="109">
        <v>46022</v>
      </c>
      <c r="G4323" t="s">
        <v>420</v>
      </c>
      <c r="H4323">
        <v>0.9</v>
      </c>
      <c r="K4323">
        <v>155250.00000000044</v>
      </c>
      <c r="L4323" t="s">
        <v>509</v>
      </c>
      <c r="M4323" t="s">
        <v>505</v>
      </c>
      <c r="N4323">
        <v>1</v>
      </c>
    </row>
    <row r="4324" spans="1:14" ht="15" customHeight="1" x14ac:dyDescent="0.3">
      <c r="A4324" s="114">
        <v>4321</v>
      </c>
      <c r="B4324" t="s">
        <v>497</v>
      </c>
      <c r="C4324" t="s">
        <v>171</v>
      </c>
      <c r="D4324" t="s">
        <v>100</v>
      </c>
      <c r="E4324" t="s">
        <v>3755</v>
      </c>
      <c r="F4324" s="109">
        <v>46022</v>
      </c>
      <c r="G4324" t="s">
        <v>469</v>
      </c>
      <c r="H4324">
        <v>3</v>
      </c>
      <c r="K4324">
        <v>43125.000000000116</v>
      </c>
      <c r="L4324" t="s">
        <v>516</v>
      </c>
      <c r="M4324" t="s">
        <v>517</v>
      </c>
      <c r="N4324">
        <v>0</v>
      </c>
    </row>
    <row r="4325" spans="1:14" ht="15" customHeight="1" x14ac:dyDescent="0.3">
      <c r="A4325" s="114">
        <v>4322</v>
      </c>
      <c r="B4325" t="s">
        <v>459</v>
      </c>
      <c r="C4325" t="s">
        <v>138</v>
      </c>
      <c r="D4325" t="s">
        <v>100</v>
      </c>
      <c r="E4325" t="s">
        <v>3756</v>
      </c>
      <c r="F4325" s="109">
        <v>46022</v>
      </c>
      <c r="G4325" t="s">
        <v>415</v>
      </c>
      <c r="H4325">
        <v>2</v>
      </c>
      <c r="K4325">
        <v>127500.00000000048</v>
      </c>
      <c r="L4325" t="s">
        <v>509</v>
      </c>
      <c r="M4325" t="s">
        <v>505</v>
      </c>
      <c r="N4325">
        <v>2</v>
      </c>
    </row>
    <row r="4326" spans="1:14" ht="15" customHeight="1" x14ac:dyDescent="0.3">
      <c r="A4326" s="114">
        <v>4323</v>
      </c>
      <c r="B4326" t="s">
        <v>459</v>
      </c>
      <c r="C4326" t="s">
        <v>138</v>
      </c>
      <c r="D4326" t="s">
        <v>100</v>
      </c>
      <c r="E4326" t="s">
        <v>3756</v>
      </c>
      <c r="F4326" s="109">
        <v>46022</v>
      </c>
      <c r="G4326" t="s">
        <v>415</v>
      </c>
      <c r="H4326">
        <v>2</v>
      </c>
      <c r="K4326">
        <v>127500.00000000048</v>
      </c>
      <c r="L4326" t="s">
        <v>543</v>
      </c>
      <c r="M4326" t="s">
        <v>517</v>
      </c>
      <c r="N4326">
        <v>0</v>
      </c>
    </row>
    <row r="4327" spans="1:14" ht="15" customHeight="1" x14ac:dyDescent="0.3">
      <c r="A4327" s="114">
        <v>4324</v>
      </c>
      <c r="B4327" t="s">
        <v>459</v>
      </c>
      <c r="C4327" t="s">
        <v>587</v>
      </c>
      <c r="D4327" t="s">
        <v>100</v>
      </c>
      <c r="E4327" t="s">
        <v>3757</v>
      </c>
      <c r="F4327" s="109">
        <v>46022</v>
      </c>
      <c r="G4327" t="s">
        <v>415</v>
      </c>
      <c r="H4327">
        <v>1</v>
      </c>
      <c r="K4327">
        <v>42500.00000000016</v>
      </c>
      <c r="L4327" t="s">
        <v>543</v>
      </c>
      <c r="M4327" t="s">
        <v>517</v>
      </c>
      <c r="N4327">
        <v>0</v>
      </c>
    </row>
    <row r="4328" spans="1:14" ht="15" customHeight="1" x14ac:dyDescent="0.3">
      <c r="A4328" s="114">
        <v>4325</v>
      </c>
      <c r="B4328" t="s">
        <v>459</v>
      </c>
      <c r="C4328" t="s">
        <v>97</v>
      </c>
      <c r="D4328" t="s">
        <v>352</v>
      </c>
      <c r="E4328" t="s">
        <v>3758</v>
      </c>
      <c r="F4328" s="109">
        <v>46022</v>
      </c>
      <c r="G4328" t="s">
        <v>420</v>
      </c>
      <c r="H4328">
        <v>0.2</v>
      </c>
      <c r="K4328">
        <v>34000.000000000131</v>
      </c>
      <c r="L4328" t="s">
        <v>509</v>
      </c>
      <c r="M4328" t="s">
        <v>505</v>
      </c>
      <c r="N4328">
        <v>2</v>
      </c>
    </row>
    <row r="4329" spans="1:14" ht="15" customHeight="1" x14ac:dyDescent="0.3">
      <c r="A4329" s="114">
        <v>4326</v>
      </c>
      <c r="B4329" t="s">
        <v>535</v>
      </c>
      <c r="C4329" t="s">
        <v>133</v>
      </c>
      <c r="D4329" t="s">
        <v>102</v>
      </c>
      <c r="E4329" t="s">
        <v>3759</v>
      </c>
      <c r="F4329" s="109">
        <v>46022</v>
      </c>
      <c r="G4329" t="s">
        <v>415</v>
      </c>
      <c r="H4329">
        <v>3</v>
      </c>
      <c r="K4329">
        <v>162499.99999999968</v>
      </c>
      <c r="L4329" t="s">
        <v>526</v>
      </c>
      <c r="M4329" t="s">
        <v>1677</v>
      </c>
      <c r="N4329">
        <v>1</v>
      </c>
    </row>
    <row r="4330" spans="1:14" ht="15" customHeight="1" x14ac:dyDescent="0.3">
      <c r="A4330" s="114">
        <v>4327</v>
      </c>
      <c r="B4330" t="s">
        <v>535</v>
      </c>
      <c r="C4330" t="s">
        <v>138</v>
      </c>
      <c r="D4330" t="s">
        <v>100</v>
      </c>
      <c r="E4330" t="s">
        <v>3760</v>
      </c>
      <c r="F4330" s="109">
        <v>46022</v>
      </c>
      <c r="G4330" t="s">
        <v>415</v>
      </c>
      <c r="H4330">
        <v>0.5</v>
      </c>
      <c r="K4330">
        <v>30468.749999999942</v>
      </c>
      <c r="L4330" t="s">
        <v>680</v>
      </c>
      <c r="M4330" t="s">
        <v>580</v>
      </c>
      <c r="N4330">
        <v>0</v>
      </c>
    </row>
    <row r="4331" spans="1:14" ht="15" customHeight="1" x14ac:dyDescent="0.3">
      <c r="A4331" s="114">
        <v>4328</v>
      </c>
      <c r="B4331" t="s">
        <v>535</v>
      </c>
      <c r="C4331" t="s">
        <v>138</v>
      </c>
      <c r="D4331" t="s">
        <v>100</v>
      </c>
      <c r="E4331" t="s">
        <v>3760</v>
      </c>
      <c r="F4331" s="109">
        <v>46022</v>
      </c>
      <c r="G4331" t="s">
        <v>415</v>
      </c>
      <c r="H4331">
        <v>3</v>
      </c>
      <c r="K4331">
        <v>182812.49999999965</v>
      </c>
      <c r="L4331" t="s">
        <v>516</v>
      </c>
      <c r="M4331" t="s">
        <v>517</v>
      </c>
      <c r="N4331">
        <v>0</v>
      </c>
    </row>
    <row r="4332" spans="1:14" ht="15" customHeight="1" x14ac:dyDescent="0.3">
      <c r="A4332" s="114">
        <v>4329</v>
      </c>
      <c r="B4332" t="s">
        <v>499</v>
      </c>
      <c r="C4332" t="s">
        <v>138</v>
      </c>
      <c r="D4332" t="s">
        <v>100</v>
      </c>
      <c r="E4332" t="s">
        <v>3761</v>
      </c>
      <c r="F4332" s="109">
        <v>46022</v>
      </c>
      <c r="G4332" t="s">
        <v>415</v>
      </c>
      <c r="H4332">
        <v>1</v>
      </c>
      <c r="K4332">
        <v>59999.999999999942</v>
      </c>
      <c r="L4332" t="s">
        <v>507</v>
      </c>
      <c r="M4332" t="s">
        <v>580</v>
      </c>
      <c r="N4332">
        <v>0</v>
      </c>
    </row>
    <row r="4333" spans="1:14" ht="15" customHeight="1" x14ac:dyDescent="0.3">
      <c r="A4333" s="114">
        <v>4330</v>
      </c>
      <c r="B4333" t="s">
        <v>499</v>
      </c>
      <c r="C4333" t="s">
        <v>138</v>
      </c>
      <c r="D4333" t="s">
        <v>100</v>
      </c>
      <c r="E4333" t="s">
        <v>3761</v>
      </c>
      <c r="F4333" s="109">
        <v>46022</v>
      </c>
      <c r="G4333" t="s">
        <v>415</v>
      </c>
      <c r="H4333">
        <v>13</v>
      </c>
      <c r="K4333">
        <v>779999.99999999919</v>
      </c>
      <c r="L4333" t="s">
        <v>507</v>
      </c>
      <c r="M4333" t="s">
        <v>505</v>
      </c>
      <c r="N4333">
        <v>1</v>
      </c>
    </row>
    <row r="4334" spans="1:14" ht="15" customHeight="1" x14ac:dyDescent="0.3">
      <c r="A4334" s="114">
        <v>4331</v>
      </c>
      <c r="B4334" t="s">
        <v>499</v>
      </c>
      <c r="C4334" t="s">
        <v>138</v>
      </c>
      <c r="D4334" t="s">
        <v>100</v>
      </c>
      <c r="E4334" t="s">
        <v>3761</v>
      </c>
      <c r="F4334" s="109">
        <v>46022</v>
      </c>
      <c r="G4334" t="s">
        <v>415</v>
      </c>
      <c r="H4334">
        <v>3</v>
      </c>
      <c r="K4334">
        <v>179999.99999999983</v>
      </c>
      <c r="L4334" t="s">
        <v>516</v>
      </c>
      <c r="M4334" t="s">
        <v>517</v>
      </c>
      <c r="N4334">
        <v>0.1</v>
      </c>
    </row>
    <row r="4335" spans="1:14" ht="15" customHeight="1" x14ac:dyDescent="0.3">
      <c r="A4335" s="114">
        <v>4332</v>
      </c>
      <c r="B4335" t="s">
        <v>444</v>
      </c>
      <c r="C4335" t="s">
        <v>138</v>
      </c>
      <c r="D4335" t="s">
        <v>100</v>
      </c>
      <c r="E4335" t="s">
        <v>3762</v>
      </c>
      <c r="F4335" s="109">
        <v>46022</v>
      </c>
      <c r="G4335" t="s">
        <v>415</v>
      </c>
      <c r="H4335">
        <v>6</v>
      </c>
      <c r="K4335">
        <v>388125.00000000105</v>
      </c>
      <c r="L4335" t="s">
        <v>543</v>
      </c>
      <c r="M4335" t="s">
        <v>517</v>
      </c>
      <c r="N4335">
        <v>1</v>
      </c>
    </row>
    <row r="4336" spans="1:14" ht="15" customHeight="1" x14ac:dyDescent="0.3">
      <c r="A4336" s="114">
        <v>4333</v>
      </c>
      <c r="B4336" t="s">
        <v>444</v>
      </c>
      <c r="C4336" t="s">
        <v>138</v>
      </c>
      <c r="D4336" t="s">
        <v>100</v>
      </c>
      <c r="E4336" t="s">
        <v>3763</v>
      </c>
      <c r="F4336" s="109">
        <v>46022</v>
      </c>
      <c r="G4336" t="s">
        <v>415</v>
      </c>
      <c r="H4336">
        <v>1</v>
      </c>
      <c r="K4336">
        <v>64687.500000000182</v>
      </c>
      <c r="L4336" t="s">
        <v>713</v>
      </c>
      <c r="M4336" t="s">
        <v>917</v>
      </c>
      <c r="N4336">
        <v>0</v>
      </c>
    </row>
    <row r="4337" spans="1:14" ht="15" customHeight="1" x14ac:dyDescent="0.3">
      <c r="A4337" s="114">
        <v>4334</v>
      </c>
      <c r="B4337" t="s">
        <v>471</v>
      </c>
      <c r="C4337" t="s">
        <v>138</v>
      </c>
      <c r="D4337" t="s">
        <v>100</v>
      </c>
      <c r="E4337" t="s">
        <v>3764</v>
      </c>
      <c r="F4337" s="109">
        <v>46022</v>
      </c>
      <c r="G4337" t="s">
        <v>415</v>
      </c>
      <c r="H4337">
        <v>6</v>
      </c>
      <c r="K4337">
        <v>388125.00000000105</v>
      </c>
      <c r="L4337" t="s">
        <v>516</v>
      </c>
      <c r="M4337" t="s">
        <v>517</v>
      </c>
      <c r="N4337">
        <v>0</v>
      </c>
    </row>
    <row r="4338" spans="1:14" ht="15" customHeight="1" x14ac:dyDescent="0.3">
      <c r="A4338" s="114">
        <v>4335</v>
      </c>
      <c r="B4338" t="s">
        <v>471</v>
      </c>
      <c r="C4338" t="s">
        <v>31</v>
      </c>
      <c r="D4338" t="s">
        <v>26</v>
      </c>
      <c r="E4338" t="s">
        <v>3679</v>
      </c>
      <c r="F4338" s="109">
        <v>46022</v>
      </c>
      <c r="G4338" t="s">
        <v>3765</v>
      </c>
      <c r="H4338">
        <v>2</v>
      </c>
      <c r="K4338">
        <v>172500.00000000047</v>
      </c>
      <c r="L4338" t="s">
        <v>558</v>
      </c>
      <c r="M4338" t="s">
        <v>514</v>
      </c>
      <c r="N4338">
        <v>6</v>
      </c>
    </row>
    <row r="4339" spans="1:14" ht="15" customHeight="1" x14ac:dyDescent="0.3">
      <c r="A4339" s="114">
        <v>4336</v>
      </c>
      <c r="B4339" t="s">
        <v>463</v>
      </c>
      <c r="C4339" t="s">
        <v>132</v>
      </c>
      <c r="D4339" t="s">
        <v>102</v>
      </c>
      <c r="E4339" t="s">
        <v>3766</v>
      </c>
      <c r="F4339" s="109">
        <v>46022</v>
      </c>
      <c r="G4339" t="s">
        <v>415</v>
      </c>
      <c r="H4339">
        <v>5</v>
      </c>
      <c r="K4339">
        <v>209374.99999999921</v>
      </c>
      <c r="L4339" t="s">
        <v>526</v>
      </c>
      <c r="M4339" t="s">
        <v>1677</v>
      </c>
      <c r="N4339">
        <v>1</v>
      </c>
    </row>
    <row r="4340" spans="1:14" ht="15" customHeight="1" x14ac:dyDescent="0.3">
      <c r="A4340" s="114">
        <v>4337</v>
      </c>
      <c r="B4340" t="s">
        <v>463</v>
      </c>
      <c r="C4340" t="s">
        <v>127</v>
      </c>
      <c r="D4340" t="s">
        <v>102</v>
      </c>
      <c r="E4340" t="s">
        <v>3767</v>
      </c>
      <c r="F4340" s="109">
        <v>46022</v>
      </c>
      <c r="G4340" t="s">
        <v>415</v>
      </c>
      <c r="H4340">
        <v>2</v>
      </c>
      <c r="K4340">
        <v>83749.99999999968</v>
      </c>
      <c r="L4340" t="s">
        <v>526</v>
      </c>
      <c r="M4340" t="s">
        <v>1677</v>
      </c>
      <c r="N4340">
        <v>0</v>
      </c>
    </row>
    <row r="4341" spans="1:14" ht="15" customHeight="1" x14ac:dyDescent="0.3">
      <c r="A4341" s="114">
        <v>4338</v>
      </c>
      <c r="B4341" t="s">
        <v>413</v>
      </c>
      <c r="C4341" t="s">
        <v>97</v>
      </c>
      <c r="D4341" t="s">
        <v>352</v>
      </c>
      <c r="E4341" t="s">
        <v>3768</v>
      </c>
      <c r="F4341" s="109">
        <v>46022</v>
      </c>
      <c r="G4341" t="s">
        <v>420</v>
      </c>
      <c r="H4341">
        <v>1</v>
      </c>
      <c r="K4341">
        <v>164999.99999999953</v>
      </c>
      <c r="L4341" t="s">
        <v>509</v>
      </c>
      <c r="M4341" t="s">
        <v>505</v>
      </c>
      <c r="N4341">
        <v>2</v>
      </c>
    </row>
    <row r="4342" spans="1:14" ht="15" customHeight="1" x14ac:dyDescent="0.3">
      <c r="A4342" s="114">
        <v>4339</v>
      </c>
      <c r="B4342" t="s">
        <v>490</v>
      </c>
      <c r="C4342" t="s">
        <v>138</v>
      </c>
      <c r="D4342" t="s">
        <v>100</v>
      </c>
      <c r="E4342" t="s">
        <v>3769</v>
      </c>
      <c r="F4342" s="109">
        <v>46022</v>
      </c>
      <c r="G4342" t="s">
        <v>415</v>
      </c>
      <c r="H4342">
        <v>6</v>
      </c>
      <c r="K4342">
        <v>371249.99999999895</v>
      </c>
      <c r="L4342" t="s">
        <v>516</v>
      </c>
      <c r="M4342" t="s">
        <v>517</v>
      </c>
      <c r="N4342">
        <v>0</v>
      </c>
    </row>
    <row r="4343" spans="1:14" ht="15" customHeight="1" x14ac:dyDescent="0.3">
      <c r="A4343" s="114">
        <v>4340</v>
      </c>
      <c r="B4343" t="s">
        <v>490</v>
      </c>
      <c r="C4343" t="s">
        <v>127</v>
      </c>
      <c r="D4343" t="s">
        <v>102</v>
      </c>
      <c r="E4343" t="s">
        <v>3770</v>
      </c>
      <c r="F4343" s="109">
        <v>46022</v>
      </c>
      <c r="G4343" t="s">
        <v>415</v>
      </c>
      <c r="H4343">
        <v>9</v>
      </c>
      <c r="K4343">
        <v>371249.99999999895</v>
      </c>
      <c r="L4343" t="s">
        <v>526</v>
      </c>
      <c r="M4343" t="s">
        <v>1677</v>
      </c>
      <c r="N4343">
        <v>1</v>
      </c>
    </row>
    <row r="4344" spans="1:14" ht="15" customHeight="1" x14ac:dyDescent="0.3">
      <c r="A4344" s="114">
        <v>4341</v>
      </c>
      <c r="B4344" t="s">
        <v>497</v>
      </c>
      <c r="C4344" t="s">
        <v>138</v>
      </c>
      <c r="D4344" t="s">
        <v>100</v>
      </c>
      <c r="E4344" t="s">
        <v>3771</v>
      </c>
      <c r="F4344" s="109">
        <v>46022</v>
      </c>
      <c r="G4344" t="s">
        <v>415</v>
      </c>
      <c r="H4344">
        <v>6</v>
      </c>
      <c r="K4344">
        <v>388125.00000000105</v>
      </c>
      <c r="L4344" t="s">
        <v>516</v>
      </c>
      <c r="M4344" t="s">
        <v>517</v>
      </c>
      <c r="N4344">
        <v>0</v>
      </c>
    </row>
    <row r="4345" spans="1:14" ht="15" customHeight="1" x14ac:dyDescent="0.3">
      <c r="A4345" s="114">
        <v>4342</v>
      </c>
      <c r="B4345" t="s">
        <v>413</v>
      </c>
      <c r="C4345" t="s">
        <v>2962</v>
      </c>
      <c r="D4345" t="s">
        <v>102</v>
      </c>
      <c r="E4345" t="s">
        <v>2963</v>
      </c>
      <c r="F4345" s="109">
        <v>46024</v>
      </c>
      <c r="G4345" t="s">
        <v>2946</v>
      </c>
      <c r="H4345">
        <v>2</v>
      </c>
      <c r="K4345">
        <v>54999.99999999984</v>
      </c>
      <c r="L4345" t="s">
        <v>509</v>
      </c>
      <c r="M4345" t="s">
        <v>1677</v>
      </c>
      <c r="N4345">
        <v>1</v>
      </c>
    </row>
    <row r="4346" spans="1:14" ht="15" customHeight="1" x14ac:dyDescent="0.3">
      <c r="A4346" s="114">
        <v>4343</v>
      </c>
      <c r="B4346" t="s">
        <v>413</v>
      </c>
      <c r="C4346" t="s">
        <v>97</v>
      </c>
      <c r="D4346" t="s">
        <v>352</v>
      </c>
      <c r="E4346" t="s">
        <v>3772</v>
      </c>
      <c r="F4346" s="109">
        <v>46024</v>
      </c>
      <c r="G4346" t="s">
        <v>420</v>
      </c>
      <c r="H4346">
        <v>0.5</v>
      </c>
      <c r="K4346">
        <v>82499.999999999767</v>
      </c>
      <c r="L4346" t="s">
        <v>509</v>
      </c>
      <c r="M4346" t="s">
        <v>505</v>
      </c>
      <c r="N4346">
        <v>2</v>
      </c>
    </row>
    <row r="4347" spans="1:14" ht="15" customHeight="1" x14ac:dyDescent="0.3">
      <c r="A4347" s="114">
        <v>4344</v>
      </c>
      <c r="B4347" t="s">
        <v>413</v>
      </c>
      <c r="C4347" t="s">
        <v>138</v>
      </c>
      <c r="D4347" t="s">
        <v>100</v>
      </c>
      <c r="E4347" t="s">
        <v>3773</v>
      </c>
      <c r="F4347" s="109">
        <v>46024</v>
      </c>
      <c r="G4347" t="s">
        <v>415</v>
      </c>
      <c r="H4347">
        <v>6</v>
      </c>
      <c r="K4347">
        <v>371249.99999999895</v>
      </c>
      <c r="L4347" t="s">
        <v>554</v>
      </c>
      <c r="M4347" t="s">
        <v>517</v>
      </c>
      <c r="N4347">
        <v>0</v>
      </c>
    </row>
    <row r="4348" spans="1:14" ht="15" customHeight="1" x14ac:dyDescent="0.3">
      <c r="A4348" s="114">
        <v>4345</v>
      </c>
      <c r="B4348" t="s">
        <v>463</v>
      </c>
      <c r="C4348" t="s">
        <v>127</v>
      </c>
      <c r="D4348" t="s">
        <v>102</v>
      </c>
      <c r="E4348" t="s">
        <v>3774</v>
      </c>
      <c r="F4348" s="109">
        <v>46024</v>
      </c>
      <c r="G4348" t="s">
        <v>415</v>
      </c>
      <c r="H4348">
        <v>10</v>
      </c>
      <c r="K4348">
        <v>418749.99999999843</v>
      </c>
      <c r="L4348" t="s">
        <v>526</v>
      </c>
      <c r="M4348" t="s">
        <v>1677</v>
      </c>
      <c r="N4348">
        <v>0</v>
      </c>
    </row>
    <row r="4349" spans="1:14" ht="15" customHeight="1" x14ac:dyDescent="0.3">
      <c r="A4349" s="114">
        <v>4346</v>
      </c>
      <c r="B4349" t="s">
        <v>444</v>
      </c>
      <c r="C4349" t="s">
        <v>138</v>
      </c>
      <c r="D4349" t="s">
        <v>100</v>
      </c>
      <c r="E4349" t="s">
        <v>3775</v>
      </c>
      <c r="F4349" s="109">
        <v>46024</v>
      </c>
      <c r="G4349" t="s">
        <v>415</v>
      </c>
      <c r="H4349">
        <v>1</v>
      </c>
      <c r="K4349">
        <v>64687.500000000182</v>
      </c>
      <c r="L4349" t="s">
        <v>543</v>
      </c>
      <c r="M4349" t="s">
        <v>517</v>
      </c>
      <c r="N4349">
        <v>0</v>
      </c>
    </row>
    <row r="4350" spans="1:14" ht="15" customHeight="1" x14ac:dyDescent="0.3">
      <c r="A4350" s="114">
        <v>4347</v>
      </c>
      <c r="B4350" t="s">
        <v>444</v>
      </c>
      <c r="C4350" t="s">
        <v>25</v>
      </c>
      <c r="D4350" t="s">
        <v>26</v>
      </c>
      <c r="E4350" t="s">
        <v>3776</v>
      </c>
      <c r="F4350" s="109">
        <v>46024</v>
      </c>
      <c r="G4350" t="s">
        <v>2433</v>
      </c>
      <c r="H4350">
        <v>1</v>
      </c>
      <c r="K4350">
        <v>64687.500000000182</v>
      </c>
      <c r="L4350" t="s">
        <v>696</v>
      </c>
      <c r="M4350" t="s">
        <v>505</v>
      </c>
      <c r="N4350">
        <v>2</v>
      </c>
    </row>
    <row r="4351" spans="1:14" ht="15" customHeight="1" x14ac:dyDescent="0.3">
      <c r="A4351" s="114">
        <v>4348</v>
      </c>
      <c r="B4351" t="s">
        <v>474</v>
      </c>
      <c r="C4351" t="s">
        <v>138</v>
      </c>
      <c r="D4351" t="s">
        <v>100</v>
      </c>
      <c r="E4351" t="s">
        <v>3777</v>
      </c>
      <c r="F4351" s="109">
        <v>46024</v>
      </c>
      <c r="G4351" t="s">
        <v>415</v>
      </c>
      <c r="H4351">
        <v>1</v>
      </c>
      <c r="K4351">
        <v>65625.000000000116</v>
      </c>
      <c r="L4351" t="s">
        <v>713</v>
      </c>
      <c r="M4351" t="s">
        <v>917</v>
      </c>
      <c r="N4351">
        <v>0</v>
      </c>
    </row>
    <row r="4352" spans="1:14" ht="15" customHeight="1" x14ac:dyDescent="0.3">
      <c r="A4352" s="114">
        <v>4349</v>
      </c>
      <c r="B4352" t="s">
        <v>501</v>
      </c>
      <c r="C4352" t="s">
        <v>138</v>
      </c>
      <c r="D4352" t="s">
        <v>100</v>
      </c>
      <c r="E4352" t="s">
        <v>3778</v>
      </c>
      <c r="F4352" s="109">
        <v>46024</v>
      </c>
      <c r="G4352" t="s">
        <v>415</v>
      </c>
      <c r="H4352">
        <v>1</v>
      </c>
      <c r="K4352">
        <v>59999.999999999942</v>
      </c>
      <c r="L4352" t="s">
        <v>713</v>
      </c>
      <c r="M4352" t="s">
        <v>917</v>
      </c>
      <c r="N4352">
        <v>0</v>
      </c>
    </row>
    <row r="4353" spans="1:14" ht="15" customHeight="1" x14ac:dyDescent="0.3">
      <c r="A4353" s="114">
        <v>4350</v>
      </c>
      <c r="B4353" t="s">
        <v>471</v>
      </c>
      <c r="C4353" t="s">
        <v>587</v>
      </c>
      <c r="D4353" t="s">
        <v>100</v>
      </c>
      <c r="E4353" t="s">
        <v>3780</v>
      </c>
      <c r="F4353" s="109">
        <v>46024</v>
      </c>
      <c r="G4353" t="s">
        <v>415</v>
      </c>
      <c r="H4353">
        <v>1.5</v>
      </c>
      <c r="K4353">
        <v>64687.500000000182</v>
      </c>
      <c r="L4353" t="s">
        <v>516</v>
      </c>
      <c r="M4353" t="s">
        <v>517</v>
      </c>
      <c r="N4353">
        <v>0</v>
      </c>
    </row>
    <row r="4354" spans="1:14" ht="15" customHeight="1" x14ac:dyDescent="0.3">
      <c r="A4354" s="114">
        <v>4351</v>
      </c>
      <c r="B4354" t="s">
        <v>471</v>
      </c>
      <c r="C4354" t="s">
        <v>138</v>
      </c>
      <c r="D4354" t="s">
        <v>100</v>
      </c>
      <c r="E4354" t="s">
        <v>3781</v>
      </c>
      <c r="F4354" s="109">
        <v>46024</v>
      </c>
      <c r="G4354" t="s">
        <v>415</v>
      </c>
      <c r="H4354">
        <v>4</v>
      </c>
      <c r="K4354">
        <v>258750.00000000073</v>
      </c>
      <c r="L4354" t="s">
        <v>545</v>
      </c>
      <c r="M4354" t="s">
        <v>593</v>
      </c>
      <c r="N4354">
        <v>4</v>
      </c>
    </row>
    <row r="4355" spans="1:14" ht="15" customHeight="1" x14ac:dyDescent="0.3">
      <c r="A4355" s="114">
        <v>4352</v>
      </c>
      <c r="B4355" t="s">
        <v>490</v>
      </c>
      <c r="C4355" t="s">
        <v>127</v>
      </c>
      <c r="D4355" t="s">
        <v>102</v>
      </c>
      <c r="E4355" t="s">
        <v>3782</v>
      </c>
      <c r="F4355" s="109">
        <v>46024</v>
      </c>
      <c r="G4355" t="s">
        <v>415</v>
      </c>
      <c r="H4355">
        <v>10</v>
      </c>
      <c r="K4355">
        <v>412499.99999999878</v>
      </c>
      <c r="L4355" t="s">
        <v>526</v>
      </c>
      <c r="M4355" t="s">
        <v>1677</v>
      </c>
      <c r="N4355">
        <v>1</v>
      </c>
    </row>
    <row r="4356" spans="1:14" ht="15" customHeight="1" x14ac:dyDescent="0.3">
      <c r="A4356" s="114">
        <v>4353</v>
      </c>
      <c r="B4356" t="s">
        <v>490</v>
      </c>
      <c r="C4356" t="s">
        <v>587</v>
      </c>
      <c r="D4356" t="s">
        <v>100</v>
      </c>
      <c r="E4356" t="s">
        <v>3783</v>
      </c>
      <c r="F4356" s="109">
        <v>46024</v>
      </c>
      <c r="G4356" t="s">
        <v>415</v>
      </c>
      <c r="H4356">
        <v>1.5</v>
      </c>
      <c r="K4356">
        <v>61874.999999999818</v>
      </c>
      <c r="L4356" t="s">
        <v>516</v>
      </c>
      <c r="M4356" t="s">
        <v>517</v>
      </c>
      <c r="N4356">
        <v>0</v>
      </c>
    </row>
    <row r="4357" spans="1:14" ht="15" customHeight="1" x14ac:dyDescent="0.3">
      <c r="A4357" s="114">
        <v>4354</v>
      </c>
      <c r="B4357" t="s">
        <v>490</v>
      </c>
      <c r="C4357" t="s">
        <v>138</v>
      </c>
      <c r="D4357" t="s">
        <v>100</v>
      </c>
      <c r="E4357" t="s">
        <v>3784</v>
      </c>
      <c r="F4357" s="109">
        <v>46024</v>
      </c>
      <c r="G4357" t="s">
        <v>415</v>
      </c>
      <c r="H4357">
        <v>1</v>
      </c>
      <c r="K4357">
        <v>61874.999999999818</v>
      </c>
      <c r="L4357" t="s">
        <v>516</v>
      </c>
      <c r="M4357" t="s">
        <v>517</v>
      </c>
      <c r="N4357">
        <v>0</v>
      </c>
    </row>
    <row r="4358" spans="1:14" ht="15" customHeight="1" x14ac:dyDescent="0.3">
      <c r="A4358" s="114">
        <v>4355</v>
      </c>
      <c r="B4358" t="s">
        <v>497</v>
      </c>
      <c r="C4358" t="s">
        <v>97</v>
      </c>
      <c r="D4358" t="s">
        <v>352</v>
      </c>
      <c r="E4358" t="s">
        <v>3785</v>
      </c>
      <c r="F4358" s="109">
        <v>46025</v>
      </c>
      <c r="G4358" t="s">
        <v>420</v>
      </c>
      <c r="H4358">
        <v>0.7</v>
      </c>
      <c r="K4358">
        <v>120750.00000000033</v>
      </c>
      <c r="L4358" t="s">
        <v>509</v>
      </c>
      <c r="M4358" t="s">
        <v>505</v>
      </c>
      <c r="N4358">
        <v>1</v>
      </c>
    </row>
    <row r="4359" spans="1:14" ht="15" customHeight="1" x14ac:dyDescent="0.3">
      <c r="A4359" s="114">
        <v>4356</v>
      </c>
      <c r="B4359" t="s">
        <v>497</v>
      </c>
      <c r="C4359" t="s">
        <v>127</v>
      </c>
      <c r="D4359" t="s">
        <v>102</v>
      </c>
      <c r="E4359" t="s">
        <v>3786</v>
      </c>
      <c r="F4359" s="109">
        <v>46025</v>
      </c>
      <c r="G4359" t="s">
        <v>415</v>
      </c>
      <c r="H4359">
        <v>3</v>
      </c>
      <c r="K4359">
        <v>129375.00000000036</v>
      </c>
      <c r="L4359" t="s">
        <v>509</v>
      </c>
      <c r="M4359" t="s">
        <v>1677</v>
      </c>
      <c r="N4359">
        <v>1</v>
      </c>
    </row>
    <row r="4360" spans="1:14" ht="15" customHeight="1" x14ac:dyDescent="0.3">
      <c r="A4360" s="114">
        <v>4357</v>
      </c>
      <c r="B4360" t="s">
        <v>497</v>
      </c>
      <c r="C4360" t="s">
        <v>170</v>
      </c>
      <c r="D4360" t="s">
        <v>100</v>
      </c>
      <c r="E4360" t="s">
        <v>3787</v>
      </c>
      <c r="F4360" s="109">
        <v>46025</v>
      </c>
      <c r="G4360" t="s">
        <v>462</v>
      </c>
      <c r="H4360">
        <v>1</v>
      </c>
      <c r="K4360">
        <v>14375.00000000004</v>
      </c>
      <c r="L4360" t="s">
        <v>516</v>
      </c>
      <c r="M4360" t="s">
        <v>517</v>
      </c>
      <c r="N4360">
        <v>1</v>
      </c>
    </row>
    <row r="4361" spans="1:14" ht="15" customHeight="1" x14ac:dyDescent="0.3">
      <c r="A4361" s="114">
        <v>4358</v>
      </c>
      <c r="B4361" t="s">
        <v>471</v>
      </c>
      <c r="C4361" t="s">
        <v>502</v>
      </c>
      <c r="D4361" t="s">
        <v>100</v>
      </c>
      <c r="E4361" t="s">
        <v>3788</v>
      </c>
      <c r="F4361" s="109">
        <v>46025</v>
      </c>
      <c r="G4361" t="s">
        <v>426</v>
      </c>
      <c r="H4361">
        <v>2</v>
      </c>
      <c r="K4361">
        <v>86250.000000000233</v>
      </c>
      <c r="L4361" t="s">
        <v>680</v>
      </c>
      <c r="M4361" t="s">
        <v>505</v>
      </c>
      <c r="N4361">
        <v>0</v>
      </c>
    </row>
    <row r="4362" spans="1:14" ht="15" customHeight="1" x14ac:dyDescent="0.3">
      <c r="A4362" s="114">
        <v>4359</v>
      </c>
      <c r="B4362" t="s">
        <v>471</v>
      </c>
      <c r="C4362" t="s">
        <v>25</v>
      </c>
      <c r="D4362" t="s">
        <v>26</v>
      </c>
      <c r="E4362" t="s">
        <v>3789</v>
      </c>
      <c r="F4362" s="109">
        <v>46025</v>
      </c>
      <c r="G4362" t="s">
        <v>2432</v>
      </c>
      <c r="H4362">
        <v>0.1</v>
      </c>
      <c r="K4362">
        <v>6468.7500000000182</v>
      </c>
      <c r="L4362" t="s">
        <v>509</v>
      </c>
      <c r="M4362" t="s">
        <v>698</v>
      </c>
      <c r="N4362">
        <v>2</v>
      </c>
    </row>
    <row r="4363" spans="1:14" ht="15" customHeight="1" x14ac:dyDescent="0.3">
      <c r="A4363" s="114">
        <v>4360</v>
      </c>
      <c r="B4363" t="s">
        <v>459</v>
      </c>
      <c r="C4363" t="s">
        <v>138</v>
      </c>
      <c r="D4363" t="s">
        <v>100</v>
      </c>
      <c r="E4363" t="s">
        <v>3790</v>
      </c>
      <c r="F4363" s="109">
        <v>46023</v>
      </c>
      <c r="G4363" t="s">
        <v>415</v>
      </c>
      <c r="H4363">
        <v>2</v>
      </c>
      <c r="K4363">
        <v>127500.00000000048</v>
      </c>
      <c r="L4363" t="s">
        <v>509</v>
      </c>
      <c r="M4363" t="s">
        <v>505</v>
      </c>
      <c r="N4363">
        <v>2</v>
      </c>
    </row>
    <row r="4364" spans="1:14" ht="15" customHeight="1" x14ac:dyDescent="0.3">
      <c r="A4364" s="114">
        <v>4361</v>
      </c>
      <c r="B4364" t="s">
        <v>459</v>
      </c>
      <c r="C4364" t="s">
        <v>138</v>
      </c>
      <c r="D4364" t="s">
        <v>100</v>
      </c>
      <c r="E4364" t="s">
        <v>3790</v>
      </c>
      <c r="F4364" s="109">
        <v>46023</v>
      </c>
      <c r="G4364" t="s">
        <v>415</v>
      </c>
      <c r="H4364">
        <v>3</v>
      </c>
      <c r="K4364">
        <v>191250.00000000073</v>
      </c>
      <c r="L4364" t="s">
        <v>543</v>
      </c>
      <c r="M4364" t="s">
        <v>517</v>
      </c>
      <c r="N4364">
        <v>0</v>
      </c>
    </row>
    <row r="4365" spans="1:14" ht="15" customHeight="1" x14ac:dyDescent="0.3">
      <c r="A4365" s="114">
        <v>4362</v>
      </c>
      <c r="B4365" t="s">
        <v>459</v>
      </c>
      <c r="C4365" t="s">
        <v>138</v>
      </c>
      <c r="D4365" t="s">
        <v>100</v>
      </c>
      <c r="E4365" t="s">
        <v>3790</v>
      </c>
      <c r="F4365" s="109">
        <v>46025</v>
      </c>
      <c r="G4365" t="s">
        <v>415</v>
      </c>
      <c r="H4365">
        <v>6</v>
      </c>
      <c r="K4365">
        <v>382500.00000000146</v>
      </c>
      <c r="L4365" t="s">
        <v>543</v>
      </c>
      <c r="M4365" t="s">
        <v>517</v>
      </c>
      <c r="N4365">
        <v>0</v>
      </c>
    </row>
    <row r="4366" spans="1:14" ht="15" customHeight="1" x14ac:dyDescent="0.3">
      <c r="A4366" s="114">
        <v>4363</v>
      </c>
      <c r="B4366" t="s">
        <v>459</v>
      </c>
      <c r="C4366" t="s">
        <v>138</v>
      </c>
      <c r="D4366" t="s">
        <v>100</v>
      </c>
      <c r="E4366" t="s">
        <v>3790</v>
      </c>
      <c r="F4366" s="109">
        <v>46025</v>
      </c>
      <c r="G4366" t="s">
        <v>415</v>
      </c>
      <c r="H4366">
        <v>0.2</v>
      </c>
      <c r="K4366">
        <v>12750.000000000047</v>
      </c>
      <c r="L4366" t="s">
        <v>509</v>
      </c>
      <c r="M4366" t="s">
        <v>505</v>
      </c>
      <c r="N4366">
        <v>1</v>
      </c>
    </row>
    <row r="4367" spans="1:14" ht="15" customHeight="1" x14ac:dyDescent="0.3">
      <c r="A4367" s="114">
        <v>4364</v>
      </c>
      <c r="B4367" t="s">
        <v>459</v>
      </c>
      <c r="C4367" t="s">
        <v>25</v>
      </c>
      <c r="D4367" t="s">
        <v>26</v>
      </c>
      <c r="E4367" t="s">
        <v>3791</v>
      </c>
      <c r="F4367" s="109">
        <v>46025</v>
      </c>
      <c r="G4367" t="s">
        <v>2416</v>
      </c>
      <c r="H4367">
        <v>0.1</v>
      </c>
      <c r="K4367">
        <v>6375.0000000000236</v>
      </c>
      <c r="L4367" t="s">
        <v>509</v>
      </c>
      <c r="M4367" t="s">
        <v>505</v>
      </c>
      <c r="N4367">
        <v>0</v>
      </c>
    </row>
    <row r="4368" spans="1:14" ht="15" customHeight="1" x14ac:dyDescent="0.3">
      <c r="A4368" s="114">
        <v>4365</v>
      </c>
      <c r="B4368" t="s">
        <v>535</v>
      </c>
      <c r="C4368" t="s">
        <v>138</v>
      </c>
      <c r="D4368" t="s">
        <v>100</v>
      </c>
      <c r="E4368" t="s">
        <v>3792</v>
      </c>
      <c r="F4368" s="109">
        <v>46025</v>
      </c>
      <c r="G4368" t="s">
        <v>415</v>
      </c>
      <c r="H4368">
        <v>6</v>
      </c>
      <c r="K4368">
        <v>365624.9999999993</v>
      </c>
      <c r="L4368" t="s">
        <v>516</v>
      </c>
      <c r="M4368" t="s">
        <v>517</v>
      </c>
      <c r="N4368">
        <v>1</v>
      </c>
    </row>
    <row r="4369" spans="1:14" ht="15" customHeight="1" x14ac:dyDescent="0.3">
      <c r="A4369" s="114">
        <v>4366</v>
      </c>
      <c r="B4369" t="s">
        <v>535</v>
      </c>
      <c r="C4369" t="s">
        <v>127</v>
      </c>
      <c r="D4369" t="s">
        <v>102</v>
      </c>
      <c r="E4369" t="s">
        <v>3793</v>
      </c>
      <c r="F4369" s="109">
        <v>46025</v>
      </c>
      <c r="G4369" t="s">
        <v>415</v>
      </c>
      <c r="H4369">
        <v>2</v>
      </c>
      <c r="K4369">
        <v>81249.99999999984</v>
      </c>
      <c r="L4369" t="s">
        <v>526</v>
      </c>
      <c r="M4369" t="s">
        <v>1677</v>
      </c>
      <c r="N4369">
        <v>1</v>
      </c>
    </row>
    <row r="4370" spans="1:14" ht="15" customHeight="1" x14ac:dyDescent="0.3">
      <c r="A4370" s="114">
        <v>4367</v>
      </c>
      <c r="B4370" t="s">
        <v>535</v>
      </c>
      <c r="C4370" t="s">
        <v>125</v>
      </c>
      <c r="D4370" t="s">
        <v>102</v>
      </c>
      <c r="E4370" t="s">
        <v>3794</v>
      </c>
      <c r="F4370" s="109">
        <v>46025</v>
      </c>
      <c r="G4370" t="s">
        <v>415</v>
      </c>
      <c r="H4370">
        <v>6</v>
      </c>
      <c r="K4370">
        <v>107520.83333333312</v>
      </c>
      <c r="L4370" t="s">
        <v>526</v>
      </c>
      <c r="M4370" t="s">
        <v>1677</v>
      </c>
      <c r="N4370">
        <v>0</v>
      </c>
    </row>
    <row r="4371" spans="1:14" ht="15" customHeight="1" x14ac:dyDescent="0.3">
      <c r="A4371" s="114">
        <v>4368</v>
      </c>
      <c r="B4371" t="s">
        <v>444</v>
      </c>
      <c r="C4371" t="s">
        <v>138</v>
      </c>
      <c r="D4371" t="s">
        <v>100</v>
      </c>
      <c r="E4371" t="s">
        <v>3795</v>
      </c>
      <c r="F4371" s="109">
        <v>46025</v>
      </c>
      <c r="G4371" t="s">
        <v>415</v>
      </c>
      <c r="H4371">
        <v>6</v>
      </c>
      <c r="K4371">
        <v>388125.00000000105</v>
      </c>
      <c r="L4371" t="s">
        <v>516</v>
      </c>
      <c r="M4371" t="s">
        <v>517</v>
      </c>
      <c r="N4371">
        <v>0</v>
      </c>
    </row>
    <row r="4372" spans="1:14" ht="15" customHeight="1" x14ac:dyDescent="0.3">
      <c r="A4372" s="114">
        <v>4369</v>
      </c>
      <c r="B4372" t="s">
        <v>444</v>
      </c>
      <c r="C4372" t="s">
        <v>138</v>
      </c>
      <c r="D4372" t="s">
        <v>100</v>
      </c>
      <c r="E4372" t="s">
        <v>3795</v>
      </c>
      <c r="F4372" s="109">
        <v>46025</v>
      </c>
      <c r="G4372" t="s">
        <v>415</v>
      </c>
      <c r="H4372">
        <v>16</v>
      </c>
      <c r="K4372">
        <v>1035000.0000000029</v>
      </c>
      <c r="L4372" t="s">
        <v>507</v>
      </c>
      <c r="M4372" t="s">
        <v>505</v>
      </c>
      <c r="N4372">
        <v>1</v>
      </c>
    </row>
    <row r="4373" spans="1:14" ht="15" customHeight="1" x14ac:dyDescent="0.3">
      <c r="A4373" s="114">
        <v>4370</v>
      </c>
      <c r="B4373" t="s">
        <v>501</v>
      </c>
      <c r="C4373" t="s">
        <v>125</v>
      </c>
      <c r="D4373" t="s">
        <v>102</v>
      </c>
      <c r="E4373" t="s">
        <v>3796</v>
      </c>
      <c r="F4373" s="109">
        <v>46025</v>
      </c>
      <c r="G4373" t="s">
        <v>415</v>
      </c>
      <c r="H4373">
        <v>4</v>
      </c>
      <c r="K4373">
        <v>70577.777777777708</v>
      </c>
      <c r="L4373" t="s">
        <v>526</v>
      </c>
      <c r="M4373" t="s">
        <v>1474</v>
      </c>
      <c r="N4373">
        <v>0</v>
      </c>
    </row>
    <row r="4374" spans="1:14" ht="15" customHeight="1" x14ac:dyDescent="0.3">
      <c r="A4374" s="114">
        <v>4371</v>
      </c>
      <c r="B4374" t="s">
        <v>501</v>
      </c>
      <c r="C4374" t="s">
        <v>138</v>
      </c>
      <c r="D4374" t="s">
        <v>100</v>
      </c>
      <c r="E4374" t="s">
        <v>3797</v>
      </c>
      <c r="F4374" s="109">
        <v>46025</v>
      </c>
      <c r="G4374" t="s">
        <v>415</v>
      </c>
      <c r="H4374">
        <v>0.5</v>
      </c>
      <c r="K4374">
        <v>29999.999999999971</v>
      </c>
      <c r="L4374" t="s">
        <v>543</v>
      </c>
      <c r="M4374" t="s">
        <v>517</v>
      </c>
      <c r="N4374">
        <v>0</v>
      </c>
    </row>
    <row r="4375" spans="1:14" ht="15" customHeight="1" x14ac:dyDescent="0.3">
      <c r="A4375" s="114">
        <v>4372</v>
      </c>
      <c r="B4375" t="s">
        <v>501</v>
      </c>
      <c r="C4375" t="s">
        <v>138</v>
      </c>
      <c r="D4375" t="s">
        <v>100</v>
      </c>
      <c r="E4375" t="s">
        <v>3798</v>
      </c>
      <c r="F4375" s="109">
        <v>46025</v>
      </c>
      <c r="G4375" t="s">
        <v>415</v>
      </c>
      <c r="H4375">
        <v>1</v>
      </c>
      <c r="K4375">
        <v>59999.999999999942</v>
      </c>
      <c r="L4375" t="s">
        <v>713</v>
      </c>
      <c r="M4375" t="s">
        <v>917</v>
      </c>
      <c r="N4375">
        <v>0</v>
      </c>
    </row>
    <row r="4376" spans="1:14" ht="15" customHeight="1" x14ac:dyDescent="0.3">
      <c r="A4376" s="114">
        <v>4373</v>
      </c>
      <c r="B4376" t="s">
        <v>490</v>
      </c>
      <c r="C4376" t="s">
        <v>138</v>
      </c>
      <c r="D4376" t="s">
        <v>100</v>
      </c>
      <c r="E4376" t="s">
        <v>3799</v>
      </c>
      <c r="F4376" s="109">
        <v>46025</v>
      </c>
      <c r="G4376" t="s">
        <v>415</v>
      </c>
      <c r="H4376">
        <v>4</v>
      </c>
      <c r="K4376">
        <v>247499.99999999927</v>
      </c>
      <c r="L4376" t="s">
        <v>516</v>
      </c>
      <c r="M4376" t="s">
        <v>517</v>
      </c>
      <c r="N4376">
        <v>0</v>
      </c>
    </row>
    <row r="4377" spans="1:14" ht="15" customHeight="1" x14ac:dyDescent="0.3">
      <c r="A4377" s="114">
        <v>4374</v>
      </c>
      <c r="B4377" t="s">
        <v>490</v>
      </c>
      <c r="C4377" t="s">
        <v>127</v>
      </c>
      <c r="D4377" t="s">
        <v>102</v>
      </c>
      <c r="E4377" t="s">
        <v>3800</v>
      </c>
      <c r="F4377" s="109">
        <v>46025</v>
      </c>
      <c r="G4377" t="s">
        <v>415</v>
      </c>
      <c r="H4377">
        <v>6</v>
      </c>
      <c r="K4377">
        <v>247499.99999999927</v>
      </c>
      <c r="L4377" t="s">
        <v>526</v>
      </c>
      <c r="M4377" t="s">
        <v>1677</v>
      </c>
      <c r="N4377">
        <v>1</v>
      </c>
    </row>
    <row r="4378" spans="1:14" ht="15" customHeight="1" x14ac:dyDescent="0.3">
      <c r="A4378" s="114">
        <v>4375</v>
      </c>
      <c r="B4378" t="s">
        <v>490</v>
      </c>
      <c r="C4378" t="s">
        <v>125</v>
      </c>
      <c r="D4378" t="s">
        <v>102</v>
      </c>
      <c r="E4378" t="s">
        <v>3801</v>
      </c>
      <c r="F4378" s="109">
        <v>46025</v>
      </c>
      <c r="G4378" t="s">
        <v>415</v>
      </c>
      <c r="H4378">
        <v>2</v>
      </c>
      <c r="K4378">
        <v>36391.666666666562</v>
      </c>
      <c r="L4378" t="s">
        <v>526</v>
      </c>
      <c r="M4378" t="s">
        <v>1677</v>
      </c>
      <c r="N4378">
        <v>0</v>
      </c>
    </row>
    <row r="4379" spans="1:14" ht="15" customHeight="1" x14ac:dyDescent="0.3">
      <c r="A4379" s="114">
        <v>4376</v>
      </c>
      <c r="B4379" t="s">
        <v>490</v>
      </c>
      <c r="C4379" t="s">
        <v>126</v>
      </c>
      <c r="D4379" t="s">
        <v>102</v>
      </c>
      <c r="E4379" t="s">
        <v>3802</v>
      </c>
      <c r="F4379" s="109">
        <v>46025</v>
      </c>
      <c r="G4379" t="s">
        <v>415</v>
      </c>
      <c r="H4379">
        <v>2</v>
      </c>
      <c r="K4379">
        <v>44183.333333333205</v>
      </c>
      <c r="L4379" t="s">
        <v>526</v>
      </c>
      <c r="M4379" t="s">
        <v>1677</v>
      </c>
      <c r="N4379">
        <v>0</v>
      </c>
    </row>
    <row r="4380" spans="1:14" ht="15" customHeight="1" x14ac:dyDescent="0.3">
      <c r="A4380" s="114">
        <v>4377</v>
      </c>
      <c r="B4380" t="s">
        <v>430</v>
      </c>
      <c r="C4380" t="s">
        <v>138</v>
      </c>
      <c r="D4380" t="s">
        <v>100</v>
      </c>
      <c r="E4380" t="s">
        <v>3803</v>
      </c>
      <c r="F4380" s="109">
        <v>46025</v>
      </c>
      <c r="G4380" t="s">
        <v>415</v>
      </c>
      <c r="H4380">
        <v>3</v>
      </c>
      <c r="K4380">
        <v>174375.00000000017</v>
      </c>
      <c r="L4380" t="s">
        <v>554</v>
      </c>
      <c r="M4380" t="s">
        <v>517</v>
      </c>
      <c r="N4380">
        <v>0</v>
      </c>
    </row>
    <row r="4381" spans="1:14" ht="15" customHeight="1" x14ac:dyDescent="0.3">
      <c r="A4381" s="114">
        <v>4378</v>
      </c>
      <c r="B4381" t="s">
        <v>430</v>
      </c>
      <c r="C4381" t="s">
        <v>138</v>
      </c>
      <c r="D4381" t="s">
        <v>100</v>
      </c>
      <c r="E4381" t="s">
        <v>3803</v>
      </c>
      <c r="F4381" s="109">
        <v>46025</v>
      </c>
      <c r="G4381" t="s">
        <v>415</v>
      </c>
      <c r="H4381">
        <v>1</v>
      </c>
      <c r="K4381">
        <v>58125.000000000058</v>
      </c>
      <c r="L4381" t="s">
        <v>554</v>
      </c>
      <c r="M4381" t="s">
        <v>517</v>
      </c>
      <c r="N4381">
        <v>0</v>
      </c>
    </row>
    <row r="4382" spans="1:14" ht="15" customHeight="1" x14ac:dyDescent="0.3">
      <c r="A4382" s="114">
        <v>4379</v>
      </c>
      <c r="B4382" t="s">
        <v>430</v>
      </c>
      <c r="C4382" t="s">
        <v>138</v>
      </c>
      <c r="D4382" t="s">
        <v>100</v>
      </c>
      <c r="E4382" t="s">
        <v>3803</v>
      </c>
      <c r="F4382" s="109">
        <v>46025</v>
      </c>
      <c r="G4382" t="s">
        <v>415</v>
      </c>
      <c r="H4382">
        <v>2</v>
      </c>
      <c r="K4382">
        <v>116250.00000000012</v>
      </c>
      <c r="L4382" t="s">
        <v>545</v>
      </c>
      <c r="M4382" s="110" t="s">
        <v>2782</v>
      </c>
      <c r="N4382">
        <v>4</v>
      </c>
    </row>
    <row r="4383" spans="1:14" ht="15" customHeight="1" x14ac:dyDescent="0.3">
      <c r="A4383" s="114">
        <v>4380</v>
      </c>
      <c r="B4383" t="s">
        <v>497</v>
      </c>
      <c r="C4383" t="s">
        <v>138</v>
      </c>
      <c r="D4383" t="s">
        <v>100</v>
      </c>
      <c r="E4383" t="s">
        <v>3804</v>
      </c>
      <c r="F4383" s="109">
        <v>46026</v>
      </c>
      <c r="G4383" t="s">
        <v>415</v>
      </c>
      <c r="H4383">
        <v>6</v>
      </c>
      <c r="K4383">
        <v>388125.00000000105</v>
      </c>
      <c r="L4383" t="s">
        <v>516</v>
      </c>
      <c r="M4383" t="s">
        <v>517</v>
      </c>
      <c r="N4383">
        <v>0</v>
      </c>
    </row>
    <row r="4384" spans="1:14" ht="15" customHeight="1" x14ac:dyDescent="0.3">
      <c r="A4384" s="114">
        <v>4381</v>
      </c>
      <c r="B4384" t="s">
        <v>499</v>
      </c>
      <c r="C4384" t="s">
        <v>138</v>
      </c>
      <c r="D4384" t="s">
        <v>100</v>
      </c>
      <c r="E4384" t="s">
        <v>3805</v>
      </c>
      <c r="F4384" s="109">
        <v>46025</v>
      </c>
      <c r="G4384" t="s">
        <v>415</v>
      </c>
      <c r="H4384">
        <v>6</v>
      </c>
      <c r="K4384">
        <v>359999.99999999965</v>
      </c>
      <c r="L4384" t="s">
        <v>507</v>
      </c>
      <c r="M4384" t="s">
        <v>505</v>
      </c>
      <c r="N4384">
        <v>1</v>
      </c>
    </row>
    <row r="4385" spans="1:14" ht="15" customHeight="1" x14ac:dyDescent="0.3">
      <c r="A4385" s="114">
        <v>4382</v>
      </c>
      <c r="B4385" t="s">
        <v>499</v>
      </c>
      <c r="C4385" t="s">
        <v>138</v>
      </c>
      <c r="D4385" t="s">
        <v>100</v>
      </c>
      <c r="E4385" t="s">
        <v>3805</v>
      </c>
      <c r="F4385" s="109">
        <v>46025</v>
      </c>
      <c r="G4385" t="s">
        <v>415</v>
      </c>
      <c r="H4385">
        <v>4</v>
      </c>
      <c r="K4385">
        <v>239999.99999999977</v>
      </c>
      <c r="L4385" t="s">
        <v>545</v>
      </c>
      <c r="M4385" t="s">
        <v>1414</v>
      </c>
      <c r="N4385">
        <v>1</v>
      </c>
    </row>
    <row r="4386" spans="1:14" ht="15" customHeight="1" x14ac:dyDescent="0.3">
      <c r="A4386" s="114">
        <v>4383</v>
      </c>
      <c r="B4386" t="s">
        <v>499</v>
      </c>
      <c r="C4386" t="s">
        <v>138</v>
      </c>
      <c r="D4386" t="s">
        <v>100</v>
      </c>
      <c r="E4386" t="s">
        <v>3805</v>
      </c>
      <c r="F4386" s="109">
        <v>46025</v>
      </c>
      <c r="G4386" t="s">
        <v>415</v>
      </c>
      <c r="H4386">
        <v>6</v>
      </c>
      <c r="K4386">
        <v>359999.99999999965</v>
      </c>
      <c r="L4386" t="s">
        <v>516</v>
      </c>
      <c r="M4386" t="s">
        <v>517</v>
      </c>
      <c r="N4386">
        <v>0.1</v>
      </c>
    </row>
    <row r="4387" spans="1:14" ht="15" customHeight="1" x14ac:dyDescent="0.3">
      <c r="A4387" s="114">
        <v>4384</v>
      </c>
      <c r="B4387" t="s">
        <v>430</v>
      </c>
      <c r="C4387" t="s">
        <v>138</v>
      </c>
      <c r="D4387" t="s">
        <v>100</v>
      </c>
      <c r="E4387" t="s">
        <v>3806</v>
      </c>
      <c r="F4387" s="109">
        <v>46026</v>
      </c>
      <c r="G4387" t="s">
        <v>415</v>
      </c>
      <c r="H4387">
        <v>9</v>
      </c>
      <c r="K4387">
        <v>523125.00000000052</v>
      </c>
      <c r="L4387" t="s">
        <v>554</v>
      </c>
      <c r="M4387" t="s">
        <v>517</v>
      </c>
      <c r="N4387">
        <v>0</v>
      </c>
    </row>
    <row r="4388" spans="1:14" ht="15" customHeight="1" x14ac:dyDescent="0.3">
      <c r="A4388" s="114">
        <v>4385</v>
      </c>
      <c r="B4388" t="s">
        <v>430</v>
      </c>
      <c r="C4388" t="s">
        <v>502</v>
      </c>
      <c r="D4388" t="s">
        <v>100</v>
      </c>
      <c r="E4388" t="s">
        <v>3807</v>
      </c>
      <c r="F4388" s="109">
        <v>46026</v>
      </c>
      <c r="G4388" t="s">
        <v>426</v>
      </c>
      <c r="H4388">
        <v>1</v>
      </c>
      <c r="K4388">
        <v>38750.000000000036</v>
      </c>
      <c r="L4388" t="s">
        <v>516</v>
      </c>
      <c r="M4388" t="s">
        <v>517</v>
      </c>
      <c r="N4388">
        <v>0</v>
      </c>
    </row>
    <row r="4389" spans="1:14" ht="15" customHeight="1" x14ac:dyDescent="0.3">
      <c r="A4389" s="114">
        <v>4386</v>
      </c>
      <c r="B4389" t="s">
        <v>430</v>
      </c>
      <c r="C4389" t="s">
        <v>82</v>
      </c>
      <c r="D4389" t="s">
        <v>79</v>
      </c>
      <c r="E4389" t="s">
        <v>3808</v>
      </c>
      <c r="F4389" s="109">
        <v>46026</v>
      </c>
      <c r="G4389" t="s">
        <v>443</v>
      </c>
      <c r="H4389">
        <v>12</v>
      </c>
      <c r="K4389">
        <v>54250.000000000058</v>
      </c>
      <c r="L4389" t="s">
        <v>543</v>
      </c>
      <c r="M4389" t="s">
        <v>517</v>
      </c>
      <c r="N4389">
        <v>1</v>
      </c>
    </row>
    <row r="4390" spans="1:14" ht="15" customHeight="1" x14ac:dyDescent="0.3">
      <c r="A4390" s="114">
        <v>4387</v>
      </c>
      <c r="B4390" t="s">
        <v>430</v>
      </c>
      <c r="C4390" t="s">
        <v>84</v>
      </c>
      <c r="D4390" t="s">
        <v>79</v>
      </c>
      <c r="E4390" t="s">
        <v>3809</v>
      </c>
      <c r="F4390" s="109">
        <v>46026</v>
      </c>
      <c r="G4390" t="s">
        <v>443</v>
      </c>
      <c r="H4390">
        <v>6</v>
      </c>
      <c r="K4390">
        <v>27125.000000000029</v>
      </c>
      <c r="L4390" t="s">
        <v>543</v>
      </c>
      <c r="M4390" t="s">
        <v>517</v>
      </c>
      <c r="N4390">
        <v>0</v>
      </c>
    </row>
    <row r="4391" spans="1:14" ht="15" customHeight="1" x14ac:dyDescent="0.3">
      <c r="A4391" s="114">
        <v>4388</v>
      </c>
      <c r="B4391" t="s">
        <v>430</v>
      </c>
      <c r="C4391" t="s">
        <v>89</v>
      </c>
      <c r="D4391" t="s">
        <v>79</v>
      </c>
      <c r="E4391" t="s">
        <v>3810</v>
      </c>
      <c r="F4391" s="109">
        <v>46026</v>
      </c>
      <c r="G4391" t="s">
        <v>433</v>
      </c>
      <c r="H4391">
        <v>5</v>
      </c>
      <c r="K4391">
        <v>43055.555555555598</v>
      </c>
      <c r="L4391" t="s">
        <v>543</v>
      </c>
      <c r="M4391" t="s">
        <v>517</v>
      </c>
      <c r="N4391">
        <v>0</v>
      </c>
    </row>
    <row r="4392" spans="1:14" ht="15" customHeight="1" x14ac:dyDescent="0.3">
      <c r="A4392" s="114">
        <v>4389</v>
      </c>
      <c r="B4392" t="s">
        <v>444</v>
      </c>
      <c r="C4392" t="s">
        <v>502</v>
      </c>
      <c r="D4392" t="s">
        <v>100</v>
      </c>
      <c r="E4392" t="s">
        <v>3811</v>
      </c>
      <c r="F4392" s="109">
        <v>46027</v>
      </c>
      <c r="G4392" t="s">
        <v>426</v>
      </c>
      <c r="H4392">
        <v>2</v>
      </c>
      <c r="K4392">
        <v>86250.000000000233</v>
      </c>
      <c r="L4392" t="s">
        <v>543</v>
      </c>
      <c r="M4392" t="s">
        <v>517</v>
      </c>
      <c r="N4392">
        <v>0</v>
      </c>
    </row>
    <row r="4393" spans="1:14" ht="15" customHeight="1" x14ac:dyDescent="0.3">
      <c r="A4393" s="114">
        <v>4390</v>
      </c>
      <c r="B4393" t="s">
        <v>444</v>
      </c>
      <c r="C4393" t="s">
        <v>138</v>
      </c>
      <c r="D4393" t="s">
        <v>100</v>
      </c>
      <c r="E4393" t="s">
        <v>3812</v>
      </c>
      <c r="F4393" s="109">
        <v>46027</v>
      </c>
      <c r="G4393" t="s">
        <v>415</v>
      </c>
      <c r="H4393">
        <v>0.3</v>
      </c>
      <c r="K4393">
        <v>19406.250000000055</v>
      </c>
      <c r="L4393" t="s">
        <v>696</v>
      </c>
      <c r="M4393" t="s">
        <v>505</v>
      </c>
      <c r="N4393">
        <v>2</v>
      </c>
    </row>
    <row r="4394" spans="1:14" ht="15" customHeight="1" x14ac:dyDescent="0.3">
      <c r="A4394" s="114">
        <v>4391</v>
      </c>
      <c r="B4394" t="s">
        <v>482</v>
      </c>
      <c r="C4394" t="s">
        <v>164</v>
      </c>
      <c r="D4394" t="s">
        <v>100</v>
      </c>
      <c r="E4394" t="s">
        <v>3813</v>
      </c>
      <c r="F4394" s="109">
        <v>46027</v>
      </c>
      <c r="G4394" t="s">
        <v>415</v>
      </c>
      <c r="H4394">
        <v>0.5</v>
      </c>
      <c r="K4394">
        <v>251249.99999999904</v>
      </c>
      <c r="L4394" t="s">
        <v>530</v>
      </c>
      <c r="M4394" t="s">
        <v>593</v>
      </c>
      <c r="N4394">
        <v>0</v>
      </c>
    </row>
    <row r="4395" spans="1:14" ht="15" customHeight="1" x14ac:dyDescent="0.3">
      <c r="A4395" s="114">
        <v>4392</v>
      </c>
      <c r="B4395" t="s">
        <v>471</v>
      </c>
      <c r="C4395" t="s">
        <v>138</v>
      </c>
      <c r="D4395" t="s">
        <v>100</v>
      </c>
      <c r="E4395" t="s">
        <v>3814</v>
      </c>
      <c r="F4395" s="109">
        <v>46027</v>
      </c>
      <c r="G4395" t="s">
        <v>415</v>
      </c>
      <c r="H4395">
        <v>0.6</v>
      </c>
      <c r="K4395">
        <v>38812.500000000109</v>
      </c>
      <c r="L4395" t="s">
        <v>516</v>
      </c>
      <c r="M4395" t="s">
        <v>517</v>
      </c>
      <c r="N4395">
        <v>0</v>
      </c>
    </row>
    <row r="4396" spans="1:14" ht="15" customHeight="1" x14ac:dyDescent="0.3">
      <c r="A4396" s="114">
        <v>4393</v>
      </c>
      <c r="B4396" t="s">
        <v>471</v>
      </c>
      <c r="C4396" t="s">
        <v>587</v>
      </c>
      <c r="D4396" t="s">
        <v>100</v>
      </c>
      <c r="E4396" t="s">
        <v>3815</v>
      </c>
      <c r="F4396" s="109">
        <v>46027</v>
      </c>
      <c r="G4396" t="s">
        <v>415</v>
      </c>
      <c r="H4396">
        <v>2</v>
      </c>
      <c r="K4396">
        <v>86250.000000000233</v>
      </c>
      <c r="L4396" t="s">
        <v>680</v>
      </c>
      <c r="M4396" t="s">
        <v>698</v>
      </c>
      <c r="N4396">
        <v>1</v>
      </c>
    </row>
    <row r="4397" spans="1:14" ht="15" customHeight="1" x14ac:dyDescent="0.3">
      <c r="A4397" s="114">
        <v>4394</v>
      </c>
      <c r="B4397" t="s">
        <v>463</v>
      </c>
      <c r="C4397" t="s">
        <v>127</v>
      </c>
      <c r="D4397" t="s">
        <v>102</v>
      </c>
      <c r="E4397" t="s">
        <v>3816</v>
      </c>
      <c r="F4397" s="109">
        <v>46027</v>
      </c>
      <c r="G4397" t="s">
        <v>415</v>
      </c>
      <c r="H4397">
        <v>5</v>
      </c>
      <c r="K4397">
        <v>209374.99999999921</v>
      </c>
      <c r="L4397" t="s">
        <v>526</v>
      </c>
      <c r="M4397" t="s">
        <v>1677</v>
      </c>
      <c r="N4397">
        <v>1</v>
      </c>
    </row>
    <row r="4398" spans="1:14" ht="15" customHeight="1" x14ac:dyDescent="0.3">
      <c r="A4398" s="114">
        <v>4395</v>
      </c>
      <c r="B4398" t="s">
        <v>463</v>
      </c>
      <c r="C4398" t="s">
        <v>133</v>
      </c>
      <c r="D4398" t="s">
        <v>102</v>
      </c>
      <c r="E4398" t="s">
        <v>3817</v>
      </c>
      <c r="F4398" s="109">
        <v>46027</v>
      </c>
      <c r="G4398" t="s">
        <v>415</v>
      </c>
      <c r="H4398">
        <v>1</v>
      </c>
      <c r="K4398">
        <v>55833.333333333125</v>
      </c>
      <c r="L4398" t="s">
        <v>526</v>
      </c>
      <c r="M4398" t="s">
        <v>1677</v>
      </c>
      <c r="N4398">
        <v>0</v>
      </c>
    </row>
    <row r="4399" spans="1:14" ht="15" customHeight="1" x14ac:dyDescent="0.3">
      <c r="A4399" s="114">
        <v>4396</v>
      </c>
      <c r="B4399" t="s">
        <v>463</v>
      </c>
      <c r="C4399" t="s">
        <v>126</v>
      </c>
      <c r="D4399" t="s">
        <v>102</v>
      </c>
      <c r="E4399" t="s">
        <v>3818</v>
      </c>
      <c r="F4399" s="109">
        <v>46027</v>
      </c>
      <c r="G4399" t="s">
        <v>415</v>
      </c>
      <c r="H4399">
        <v>1</v>
      </c>
      <c r="K4399">
        <v>22426.388888888803</v>
      </c>
      <c r="L4399" t="s">
        <v>526</v>
      </c>
      <c r="M4399" t="s">
        <v>1677</v>
      </c>
      <c r="N4399">
        <v>0</v>
      </c>
    </row>
    <row r="4400" spans="1:14" ht="15" customHeight="1" x14ac:dyDescent="0.3">
      <c r="A4400" s="114">
        <v>4397</v>
      </c>
      <c r="B4400" t="s">
        <v>474</v>
      </c>
      <c r="C4400" t="s">
        <v>146</v>
      </c>
      <c r="D4400" t="s">
        <v>100</v>
      </c>
      <c r="E4400" t="s">
        <v>3819</v>
      </c>
      <c r="F4400" s="109">
        <v>46027</v>
      </c>
      <c r="G4400" t="s">
        <v>451</v>
      </c>
      <c r="H4400">
        <v>6</v>
      </c>
      <c r="K4400">
        <v>1050000.0000000019</v>
      </c>
      <c r="L4400" t="s">
        <v>530</v>
      </c>
      <c r="M4400" t="s">
        <v>531</v>
      </c>
      <c r="N4400">
        <v>0</v>
      </c>
    </row>
    <row r="4401" spans="1:14" ht="15" customHeight="1" x14ac:dyDescent="0.3">
      <c r="A4401" s="114">
        <v>4398</v>
      </c>
      <c r="B4401" t="s">
        <v>474</v>
      </c>
      <c r="C4401" t="s">
        <v>164</v>
      </c>
      <c r="D4401" t="s">
        <v>100</v>
      </c>
      <c r="E4401" t="s">
        <v>3820</v>
      </c>
      <c r="F4401" s="109">
        <v>46027</v>
      </c>
      <c r="G4401" t="s">
        <v>415</v>
      </c>
      <c r="H4401">
        <v>0.5</v>
      </c>
      <c r="K4401">
        <v>262500.00000000047</v>
      </c>
      <c r="L4401" t="s">
        <v>530</v>
      </c>
      <c r="M4401" t="s">
        <v>531</v>
      </c>
      <c r="N4401">
        <v>0</v>
      </c>
    </row>
    <row r="4402" spans="1:14" ht="15" customHeight="1" x14ac:dyDescent="0.3">
      <c r="A4402" s="114">
        <v>4399</v>
      </c>
      <c r="B4402" t="s">
        <v>430</v>
      </c>
      <c r="C4402" t="s">
        <v>587</v>
      </c>
      <c r="D4402" t="s">
        <v>100</v>
      </c>
      <c r="E4402" t="s">
        <v>3821</v>
      </c>
      <c r="F4402" s="109">
        <v>46027</v>
      </c>
      <c r="G4402" t="s">
        <v>415</v>
      </c>
      <c r="H4402">
        <v>0.5</v>
      </c>
      <c r="K4402">
        <v>19375.000000000018</v>
      </c>
      <c r="L4402" t="s">
        <v>554</v>
      </c>
      <c r="M4402" t="s">
        <v>517</v>
      </c>
      <c r="N4402">
        <v>0</v>
      </c>
    </row>
    <row r="4403" spans="1:14" ht="15" customHeight="1" x14ac:dyDescent="0.3">
      <c r="A4403" s="114">
        <v>4400</v>
      </c>
      <c r="B4403" t="s">
        <v>430</v>
      </c>
      <c r="C4403" t="s">
        <v>138</v>
      </c>
      <c r="D4403" t="s">
        <v>100</v>
      </c>
      <c r="E4403" t="s">
        <v>3822</v>
      </c>
      <c r="F4403" s="109">
        <v>46027</v>
      </c>
      <c r="G4403" t="s">
        <v>415</v>
      </c>
      <c r="H4403">
        <v>1</v>
      </c>
      <c r="K4403">
        <v>58125.000000000058</v>
      </c>
      <c r="L4403" t="s">
        <v>554</v>
      </c>
      <c r="M4403" t="s">
        <v>517</v>
      </c>
      <c r="N4403">
        <v>0</v>
      </c>
    </row>
    <row r="4404" spans="1:14" ht="15" customHeight="1" x14ac:dyDescent="0.3">
      <c r="A4404" s="114">
        <v>4401</v>
      </c>
      <c r="B4404" t="s">
        <v>430</v>
      </c>
      <c r="C4404" t="s">
        <v>502</v>
      </c>
      <c r="D4404" t="s">
        <v>100</v>
      </c>
      <c r="E4404" t="s">
        <v>3823</v>
      </c>
      <c r="F4404" s="109">
        <v>46027</v>
      </c>
      <c r="G4404" t="s">
        <v>426</v>
      </c>
      <c r="H4404">
        <v>1</v>
      </c>
      <c r="K4404">
        <v>38750.000000000036</v>
      </c>
      <c r="L4404" t="s">
        <v>554</v>
      </c>
      <c r="M4404" t="s">
        <v>517</v>
      </c>
      <c r="N4404">
        <v>0</v>
      </c>
    </row>
    <row r="4405" spans="1:14" ht="15" customHeight="1" x14ac:dyDescent="0.3">
      <c r="A4405" s="114">
        <v>4402</v>
      </c>
      <c r="B4405" t="s">
        <v>430</v>
      </c>
      <c r="C4405" t="s">
        <v>138</v>
      </c>
      <c r="D4405" t="s">
        <v>100</v>
      </c>
      <c r="E4405" t="s">
        <v>3822</v>
      </c>
      <c r="F4405" s="109">
        <v>46027</v>
      </c>
      <c r="G4405" t="s">
        <v>415</v>
      </c>
      <c r="H4405">
        <v>16</v>
      </c>
      <c r="K4405">
        <v>930000.00000000093</v>
      </c>
      <c r="L4405" t="s">
        <v>507</v>
      </c>
      <c r="M4405" t="s">
        <v>505</v>
      </c>
      <c r="N4405">
        <v>0</v>
      </c>
    </row>
    <row r="4406" spans="1:14" ht="15" customHeight="1" x14ac:dyDescent="0.3">
      <c r="A4406" s="114">
        <v>4403</v>
      </c>
      <c r="B4406" t="s">
        <v>430</v>
      </c>
      <c r="C4406" t="s">
        <v>502</v>
      </c>
      <c r="D4406" t="s">
        <v>100</v>
      </c>
      <c r="E4406" t="s">
        <v>3823</v>
      </c>
      <c r="F4406" s="109">
        <v>46027</v>
      </c>
      <c r="G4406" t="s">
        <v>426</v>
      </c>
      <c r="H4406">
        <v>4</v>
      </c>
      <c r="K4406">
        <v>155000.00000000015</v>
      </c>
      <c r="L4406" t="s">
        <v>507</v>
      </c>
      <c r="M4406" t="s">
        <v>505</v>
      </c>
      <c r="N4406">
        <v>2</v>
      </c>
    </row>
    <row r="4407" spans="1:14" ht="15" customHeight="1" x14ac:dyDescent="0.3">
      <c r="A4407" s="114">
        <v>4404</v>
      </c>
      <c r="B4407" t="s">
        <v>497</v>
      </c>
      <c r="C4407" t="s">
        <v>25</v>
      </c>
      <c r="D4407" t="s">
        <v>26</v>
      </c>
      <c r="E4407" t="s">
        <v>3824</v>
      </c>
      <c r="F4407" s="109">
        <v>46027</v>
      </c>
      <c r="G4407" t="s">
        <v>2561</v>
      </c>
      <c r="H4407">
        <v>1</v>
      </c>
      <c r="K4407">
        <v>3881250.0000000107</v>
      </c>
      <c r="L4407" t="s">
        <v>509</v>
      </c>
      <c r="M4407" s="110" t="s">
        <v>2782</v>
      </c>
      <c r="N4407">
        <v>1</v>
      </c>
    </row>
    <row r="4408" spans="1:14" ht="15" customHeight="1" x14ac:dyDescent="0.3">
      <c r="A4408" s="114">
        <v>4405</v>
      </c>
      <c r="B4408" t="s">
        <v>497</v>
      </c>
      <c r="C4408" t="s">
        <v>25</v>
      </c>
      <c r="D4408" t="s">
        <v>26</v>
      </c>
      <c r="E4408" t="s">
        <v>3824</v>
      </c>
      <c r="F4408" s="109">
        <v>46027</v>
      </c>
      <c r="G4408" t="s">
        <v>2563</v>
      </c>
      <c r="H4408">
        <v>0.5</v>
      </c>
      <c r="K4408">
        <v>776250.0000000021</v>
      </c>
      <c r="L4408" t="s">
        <v>509</v>
      </c>
      <c r="M4408" s="110" t="s">
        <v>2782</v>
      </c>
      <c r="N4408">
        <v>0</v>
      </c>
    </row>
    <row r="4409" spans="1:14" ht="15" customHeight="1" x14ac:dyDescent="0.3">
      <c r="A4409" s="114">
        <v>4406</v>
      </c>
      <c r="B4409" t="s">
        <v>497</v>
      </c>
      <c r="C4409" t="s">
        <v>502</v>
      </c>
      <c r="D4409" t="s">
        <v>100</v>
      </c>
      <c r="E4409" t="s">
        <v>3825</v>
      </c>
      <c r="F4409" s="109">
        <v>46027</v>
      </c>
      <c r="G4409" t="s">
        <v>426</v>
      </c>
      <c r="H4409">
        <v>3</v>
      </c>
      <c r="K4409">
        <v>129375.00000000036</v>
      </c>
      <c r="L4409" t="s">
        <v>516</v>
      </c>
      <c r="M4409" t="s">
        <v>517</v>
      </c>
      <c r="N4409">
        <v>0</v>
      </c>
    </row>
    <row r="4410" spans="1:14" ht="15" customHeight="1" x14ac:dyDescent="0.3">
      <c r="A4410" s="114">
        <v>4407</v>
      </c>
      <c r="B4410" t="s">
        <v>501</v>
      </c>
      <c r="C4410" t="s">
        <v>127</v>
      </c>
      <c r="D4410" t="s">
        <v>102</v>
      </c>
      <c r="E4410" t="s">
        <v>3826</v>
      </c>
      <c r="F4410" s="109">
        <v>46027</v>
      </c>
      <c r="G4410" t="s">
        <v>415</v>
      </c>
      <c r="H4410">
        <v>4</v>
      </c>
      <c r="K4410">
        <v>159999.99999999985</v>
      </c>
      <c r="L4410" t="s">
        <v>526</v>
      </c>
      <c r="M4410" t="s">
        <v>1474</v>
      </c>
      <c r="N4410">
        <v>1</v>
      </c>
    </row>
    <row r="4411" spans="1:14" ht="15" customHeight="1" x14ac:dyDescent="0.3">
      <c r="A4411" s="114">
        <v>4408</v>
      </c>
      <c r="B4411" t="s">
        <v>501</v>
      </c>
      <c r="C4411" t="s">
        <v>132</v>
      </c>
      <c r="D4411" t="s">
        <v>102</v>
      </c>
      <c r="E4411" t="s">
        <v>3827</v>
      </c>
      <c r="F4411" s="109">
        <v>46027</v>
      </c>
      <c r="G4411" t="s">
        <v>415</v>
      </c>
      <c r="H4411">
        <v>2</v>
      </c>
      <c r="K4411">
        <v>79999.999999999927</v>
      </c>
      <c r="L4411" t="s">
        <v>526</v>
      </c>
      <c r="M4411" t="s">
        <v>1474</v>
      </c>
      <c r="N4411">
        <v>0</v>
      </c>
    </row>
    <row r="4412" spans="1:14" ht="15" customHeight="1" x14ac:dyDescent="0.3">
      <c r="A4412" s="114">
        <v>4409</v>
      </c>
      <c r="B4412" t="s">
        <v>490</v>
      </c>
      <c r="C4412" t="s">
        <v>138</v>
      </c>
      <c r="D4412" t="s">
        <v>100</v>
      </c>
      <c r="E4412" t="s">
        <v>3828</v>
      </c>
      <c r="F4412" s="109">
        <v>46027</v>
      </c>
      <c r="G4412" t="s">
        <v>415</v>
      </c>
      <c r="H4412">
        <v>5</v>
      </c>
      <c r="K4412">
        <v>309374.99999999913</v>
      </c>
      <c r="L4412" t="s">
        <v>516</v>
      </c>
      <c r="M4412" t="s">
        <v>517</v>
      </c>
      <c r="N4412">
        <v>0</v>
      </c>
    </row>
    <row r="4413" spans="1:14" ht="15" customHeight="1" x14ac:dyDescent="0.3">
      <c r="A4413" s="114">
        <v>4410</v>
      </c>
      <c r="B4413" t="s">
        <v>490</v>
      </c>
      <c r="C4413" t="s">
        <v>138</v>
      </c>
      <c r="D4413" t="s">
        <v>100</v>
      </c>
      <c r="E4413" t="s">
        <v>3828</v>
      </c>
      <c r="F4413" s="109">
        <v>46027</v>
      </c>
      <c r="G4413" t="s">
        <v>415</v>
      </c>
      <c r="H4413">
        <v>7</v>
      </c>
      <c r="K4413">
        <v>433124.99999999872</v>
      </c>
      <c r="L4413" t="s">
        <v>680</v>
      </c>
      <c r="M4413" t="s">
        <v>698</v>
      </c>
      <c r="N4413">
        <v>3</v>
      </c>
    </row>
    <row r="4414" spans="1:14" ht="15" customHeight="1" x14ac:dyDescent="0.3">
      <c r="A4414" s="114">
        <v>4411</v>
      </c>
      <c r="B4414" t="s">
        <v>535</v>
      </c>
      <c r="C4414" t="s">
        <v>132</v>
      </c>
      <c r="D4414" t="s">
        <v>102</v>
      </c>
      <c r="E4414" t="s">
        <v>3829</v>
      </c>
      <c r="F4414" s="109">
        <v>46027</v>
      </c>
      <c r="G4414" t="s">
        <v>415</v>
      </c>
      <c r="H4414">
        <v>8</v>
      </c>
      <c r="K4414">
        <v>324999.99999999936</v>
      </c>
      <c r="L4414" t="s">
        <v>526</v>
      </c>
      <c r="M4414" t="s">
        <v>1677</v>
      </c>
      <c r="N4414">
        <v>1</v>
      </c>
    </row>
    <row r="4415" spans="1:14" ht="15" customHeight="1" x14ac:dyDescent="0.3">
      <c r="A4415" s="114">
        <v>4412</v>
      </c>
      <c r="B4415" t="s">
        <v>535</v>
      </c>
      <c r="C4415" t="s">
        <v>138</v>
      </c>
      <c r="D4415" t="s">
        <v>100</v>
      </c>
      <c r="E4415" t="s">
        <v>3830</v>
      </c>
      <c r="F4415" s="109">
        <v>46027</v>
      </c>
      <c r="G4415" t="s">
        <v>415</v>
      </c>
      <c r="H4415">
        <v>4</v>
      </c>
      <c r="K4415">
        <v>243749.99999999953</v>
      </c>
      <c r="L4415" t="s">
        <v>516</v>
      </c>
      <c r="M4415" t="s">
        <v>517</v>
      </c>
      <c r="N4415">
        <v>0</v>
      </c>
    </row>
    <row r="4416" spans="1:14" ht="15" customHeight="1" x14ac:dyDescent="0.3">
      <c r="A4416" s="114">
        <v>4413</v>
      </c>
      <c r="B4416" t="s">
        <v>444</v>
      </c>
      <c r="C4416" t="s">
        <v>138</v>
      </c>
      <c r="D4416" t="s">
        <v>100</v>
      </c>
      <c r="E4416" t="s">
        <v>3831</v>
      </c>
      <c r="F4416" s="109">
        <v>46028</v>
      </c>
      <c r="G4416" t="s">
        <v>415</v>
      </c>
      <c r="H4416">
        <v>6</v>
      </c>
      <c r="K4416">
        <v>388125.00000000105</v>
      </c>
      <c r="L4416" t="s">
        <v>543</v>
      </c>
      <c r="M4416" t="s">
        <v>517</v>
      </c>
      <c r="N4416">
        <v>0</v>
      </c>
    </row>
    <row r="4417" spans="1:14" ht="15" customHeight="1" x14ac:dyDescent="0.3">
      <c r="A4417" s="114">
        <v>4414</v>
      </c>
      <c r="B4417" t="s">
        <v>444</v>
      </c>
      <c r="C4417" t="s">
        <v>138</v>
      </c>
      <c r="D4417" t="s">
        <v>100</v>
      </c>
      <c r="E4417" t="s">
        <v>3831</v>
      </c>
      <c r="F4417" s="109">
        <v>46028</v>
      </c>
      <c r="G4417" t="s">
        <v>415</v>
      </c>
      <c r="H4417">
        <v>0.3</v>
      </c>
      <c r="K4417">
        <v>19406.250000000055</v>
      </c>
      <c r="L4417" t="s">
        <v>696</v>
      </c>
      <c r="M4417" t="s">
        <v>1677</v>
      </c>
      <c r="N4417">
        <v>1</v>
      </c>
    </row>
    <row r="4418" spans="1:14" ht="15" customHeight="1" x14ac:dyDescent="0.3">
      <c r="A4418" s="114">
        <v>4415</v>
      </c>
      <c r="B4418" t="s">
        <v>463</v>
      </c>
      <c r="C4418" t="s">
        <v>132</v>
      </c>
      <c r="D4418" t="s">
        <v>102</v>
      </c>
      <c r="E4418" t="s">
        <v>3832</v>
      </c>
      <c r="F4418" s="109">
        <v>46028</v>
      </c>
      <c r="G4418" t="s">
        <v>415</v>
      </c>
      <c r="H4418">
        <v>4</v>
      </c>
      <c r="K4418">
        <v>167499.99999999936</v>
      </c>
      <c r="L4418" t="s">
        <v>526</v>
      </c>
      <c r="M4418" t="s">
        <v>1677</v>
      </c>
      <c r="N4418">
        <v>0</v>
      </c>
    </row>
    <row r="4419" spans="1:14" ht="15" customHeight="1" x14ac:dyDescent="0.3">
      <c r="A4419" s="114">
        <v>4416</v>
      </c>
      <c r="B4419" t="s">
        <v>463</v>
      </c>
      <c r="C4419" t="s">
        <v>127</v>
      </c>
      <c r="D4419" t="s">
        <v>102</v>
      </c>
      <c r="E4419" t="s">
        <v>3833</v>
      </c>
      <c r="F4419" s="109">
        <v>46028</v>
      </c>
      <c r="G4419" t="s">
        <v>415</v>
      </c>
      <c r="H4419">
        <v>4</v>
      </c>
      <c r="K4419">
        <v>167499.99999999936</v>
      </c>
      <c r="L4419" t="s">
        <v>526</v>
      </c>
      <c r="M4419" t="s">
        <v>1677</v>
      </c>
      <c r="N4419">
        <v>0</v>
      </c>
    </row>
    <row r="4420" spans="1:14" ht="15" customHeight="1" x14ac:dyDescent="0.3">
      <c r="A4420" s="114">
        <v>4417</v>
      </c>
      <c r="B4420" t="s">
        <v>471</v>
      </c>
      <c r="C4420" t="s">
        <v>138</v>
      </c>
      <c r="D4420" t="s">
        <v>100</v>
      </c>
      <c r="E4420" t="s">
        <v>3834</v>
      </c>
      <c r="F4420" s="109">
        <v>46028</v>
      </c>
      <c r="G4420" t="s">
        <v>415</v>
      </c>
      <c r="H4420">
        <v>6</v>
      </c>
      <c r="K4420">
        <v>388125.00000000105</v>
      </c>
      <c r="L4420" t="s">
        <v>516</v>
      </c>
      <c r="M4420" t="s">
        <v>517</v>
      </c>
      <c r="N4420">
        <v>0</v>
      </c>
    </row>
    <row r="4421" spans="1:14" ht="15" customHeight="1" x14ac:dyDescent="0.3">
      <c r="A4421" s="114">
        <v>4418</v>
      </c>
      <c r="B4421" t="s">
        <v>471</v>
      </c>
      <c r="C4421" t="s">
        <v>587</v>
      </c>
      <c r="D4421" t="s">
        <v>100</v>
      </c>
      <c r="E4421" t="s">
        <v>3835</v>
      </c>
      <c r="F4421" s="109">
        <v>46028</v>
      </c>
      <c r="G4421" t="s">
        <v>415</v>
      </c>
      <c r="H4421">
        <v>1</v>
      </c>
      <c r="K4421">
        <v>43125.000000000116</v>
      </c>
      <c r="L4421" t="s">
        <v>516</v>
      </c>
      <c r="M4421" t="s">
        <v>517</v>
      </c>
      <c r="N4421">
        <v>0</v>
      </c>
    </row>
    <row r="4422" spans="1:14" ht="15" customHeight="1" x14ac:dyDescent="0.3">
      <c r="A4422" s="114">
        <v>4419</v>
      </c>
      <c r="B4422" t="s">
        <v>471</v>
      </c>
      <c r="C4422" t="s">
        <v>138</v>
      </c>
      <c r="D4422" t="s">
        <v>100</v>
      </c>
      <c r="E4422" t="s">
        <v>3834</v>
      </c>
      <c r="F4422" s="109">
        <v>46028</v>
      </c>
      <c r="G4422" t="s">
        <v>415</v>
      </c>
      <c r="H4422">
        <v>6</v>
      </c>
      <c r="K4422">
        <v>388125.00000000105</v>
      </c>
      <c r="L4422" t="s">
        <v>680</v>
      </c>
      <c r="M4422" t="s">
        <v>698</v>
      </c>
      <c r="N4422">
        <v>3</v>
      </c>
    </row>
    <row r="4423" spans="1:14" ht="15" customHeight="1" x14ac:dyDescent="0.3">
      <c r="A4423" s="114">
        <v>4420</v>
      </c>
      <c r="B4423" t="s">
        <v>471</v>
      </c>
      <c r="C4423" t="s">
        <v>587</v>
      </c>
      <c r="D4423" t="s">
        <v>100</v>
      </c>
      <c r="E4423" t="s">
        <v>3835</v>
      </c>
      <c r="F4423" s="109">
        <v>46028</v>
      </c>
      <c r="G4423" t="s">
        <v>415</v>
      </c>
      <c r="H4423">
        <v>0.6</v>
      </c>
      <c r="K4423">
        <v>25875.000000000073</v>
      </c>
      <c r="L4423" t="s">
        <v>507</v>
      </c>
      <c r="M4423" t="s">
        <v>698</v>
      </c>
      <c r="N4423">
        <v>3</v>
      </c>
    </row>
    <row r="4424" spans="1:14" ht="15" customHeight="1" x14ac:dyDescent="0.3">
      <c r="A4424" s="114">
        <v>4421</v>
      </c>
      <c r="B4424" t="s">
        <v>497</v>
      </c>
      <c r="C4424" t="s">
        <v>25</v>
      </c>
      <c r="D4424" t="s">
        <v>26</v>
      </c>
      <c r="E4424" t="s">
        <v>3836</v>
      </c>
      <c r="F4424" s="109">
        <v>46028</v>
      </c>
      <c r="G4424" t="s">
        <v>2561</v>
      </c>
      <c r="H4424">
        <v>0.6</v>
      </c>
      <c r="K4424">
        <v>2328750.0000000065</v>
      </c>
      <c r="L4424" t="s">
        <v>509</v>
      </c>
      <c r="M4424" t="s">
        <v>505</v>
      </c>
      <c r="N4424">
        <v>1</v>
      </c>
    </row>
    <row r="4425" spans="1:14" ht="15" customHeight="1" x14ac:dyDescent="0.3">
      <c r="A4425" s="114">
        <v>4422</v>
      </c>
      <c r="B4425" t="s">
        <v>497</v>
      </c>
      <c r="C4425" t="s">
        <v>25</v>
      </c>
      <c r="D4425" t="s">
        <v>26</v>
      </c>
      <c r="E4425" t="s">
        <v>3836</v>
      </c>
      <c r="F4425" s="109">
        <v>46028</v>
      </c>
      <c r="G4425" t="s">
        <v>2563</v>
      </c>
      <c r="H4425">
        <v>0.6</v>
      </c>
      <c r="K4425">
        <v>2328750.0000000065</v>
      </c>
      <c r="L4425" t="s">
        <v>509</v>
      </c>
      <c r="M4425" s="110" t="s">
        <v>2782</v>
      </c>
      <c r="N4425">
        <v>1</v>
      </c>
    </row>
    <row r="4426" spans="1:14" ht="15" customHeight="1" x14ac:dyDescent="0.3">
      <c r="A4426" s="114">
        <v>4423</v>
      </c>
      <c r="B4426" t="s">
        <v>497</v>
      </c>
      <c r="C4426" t="s">
        <v>138</v>
      </c>
      <c r="D4426" t="s">
        <v>100</v>
      </c>
      <c r="E4426" t="s">
        <v>3837</v>
      </c>
      <c r="F4426" s="109">
        <v>46028</v>
      </c>
      <c r="G4426" t="s">
        <v>415</v>
      </c>
      <c r="H4426">
        <v>6</v>
      </c>
      <c r="K4426">
        <v>388125.00000000105</v>
      </c>
      <c r="L4426" t="s">
        <v>554</v>
      </c>
      <c r="M4426" t="s">
        <v>517</v>
      </c>
      <c r="N4426">
        <v>0</v>
      </c>
    </row>
    <row r="4427" spans="1:14" ht="15" customHeight="1" x14ac:dyDescent="0.3">
      <c r="A4427" s="114">
        <v>4424</v>
      </c>
      <c r="B4427" t="s">
        <v>482</v>
      </c>
      <c r="C4427" t="s">
        <v>146</v>
      </c>
      <c r="D4427" t="s">
        <v>100</v>
      </c>
      <c r="E4427" t="s">
        <v>3838</v>
      </c>
      <c r="F4427" s="109">
        <v>46028</v>
      </c>
      <c r="G4427" t="s">
        <v>451</v>
      </c>
      <c r="H4427">
        <v>4</v>
      </c>
      <c r="K4427">
        <v>669999.99999999744</v>
      </c>
      <c r="L4427" t="s">
        <v>576</v>
      </c>
      <c r="M4427" t="s">
        <v>593</v>
      </c>
      <c r="N4427">
        <v>0</v>
      </c>
    </row>
    <row r="4428" spans="1:14" ht="15" customHeight="1" x14ac:dyDescent="0.3">
      <c r="A4428" s="114">
        <v>4425</v>
      </c>
      <c r="B4428" t="s">
        <v>430</v>
      </c>
      <c r="C4428" t="s">
        <v>138</v>
      </c>
      <c r="D4428" t="s">
        <v>100</v>
      </c>
      <c r="E4428" t="s">
        <v>3839</v>
      </c>
      <c r="F4428" s="109">
        <v>46028</v>
      </c>
      <c r="G4428" t="s">
        <v>415</v>
      </c>
      <c r="H4428">
        <v>6</v>
      </c>
      <c r="K4428">
        <v>348750.00000000035</v>
      </c>
      <c r="L4428" t="s">
        <v>554</v>
      </c>
      <c r="M4428" t="s">
        <v>517</v>
      </c>
      <c r="N4428">
        <v>0</v>
      </c>
    </row>
    <row r="4429" spans="1:14" ht="15" customHeight="1" x14ac:dyDescent="0.3">
      <c r="A4429" s="114">
        <v>4426</v>
      </c>
      <c r="B4429" t="s">
        <v>430</v>
      </c>
      <c r="C4429" t="s">
        <v>89</v>
      </c>
      <c r="D4429" t="s">
        <v>79</v>
      </c>
      <c r="E4429" t="s">
        <v>3840</v>
      </c>
      <c r="F4429" s="109">
        <v>46028</v>
      </c>
      <c r="G4429" t="s">
        <v>433</v>
      </c>
      <c r="H4429">
        <v>2</v>
      </c>
      <c r="K4429">
        <v>17222.222222222241</v>
      </c>
      <c r="L4429" t="s">
        <v>554</v>
      </c>
      <c r="M4429" t="s">
        <v>517</v>
      </c>
      <c r="N4429">
        <v>0</v>
      </c>
    </row>
    <row r="4430" spans="1:14" ht="15" customHeight="1" x14ac:dyDescent="0.3">
      <c r="A4430" s="114">
        <v>4427</v>
      </c>
      <c r="B4430" t="s">
        <v>430</v>
      </c>
      <c r="C4430" t="s">
        <v>138</v>
      </c>
      <c r="D4430" t="s">
        <v>100</v>
      </c>
      <c r="E4430" t="s">
        <v>3841</v>
      </c>
      <c r="F4430" s="109">
        <v>46028</v>
      </c>
      <c r="G4430" t="s">
        <v>415</v>
      </c>
      <c r="H4430">
        <v>8</v>
      </c>
      <c r="K4430">
        <v>465000.00000000047</v>
      </c>
      <c r="L4430" t="s">
        <v>545</v>
      </c>
      <c r="M4430" t="s">
        <v>505</v>
      </c>
      <c r="N4430">
        <v>4</v>
      </c>
    </row>
    <row r="4431" spans="1:14" ht="15" customHeight="1" x14ac:dyDescent="0.3">
      <c r="A4431" s="114">
        <v>4428</v>
      </c>
      <c r="B4431" t="s">
        <v>490</v>
      </c>
      <c r="C4431" t="s">
        <v>84</v>
      </c>
      <c r="D4431" t="s">
        <v>79</v>
      </c>
      <c r="E4431" t="s">
        <v>3842</v>
      </c>
      <c r="F4431" s="109">
        <v>46028</v>
      </c>
      <c r="G4431" t="s">
        <v>443</v>
      </c>
      <c r="H4431">
        <v>18</v>
      </c>
      <c r="K4431">
        <v>86624.999999999753</v>
      </c>
      <c r="L4431" t="s">
        <v>516</v>
      </c>
      <c r="M4431" t="s">
        <v>517</v>
      </c>
      <c r="N4431">
        <v>1</v>
      </c>
    </row>
    <row r="4432" spans="1:14" ht="15" customHeight="1" x14ac:dyDescent="0.3">
      <c r="A4432" s="114">
        <v>4429</v>
      </c>
      <c r="B4432" t="s">
        <v>490</v>
      </c>
      <c r="C4432" t="s">
        <v>89</v>
      </c>
      <c r="D4432" t="s">
        <v>79</v>
      </c>
      <c r="E4432" t="s">
        <v>3843</v>
      </c>
      <c r="F4432" s="109">
        <v>46028</v>
      </c>
      <c r="G4432" t="s">
        <v>433</v>
      </c>
      <c r="H4432">
        <v>1</v>
      </c>
      <c r="K4432">
        <v>9166.6666666666406</v>
      </c>
      <c r="L4432" t="s">
        <v>516</v>
      </c>
      <c r="M4432" t="s">
        <v>669</v>
      </c>
      <c r="N4432">
        <v>0</v>
      </c>
    </row>
    <row r="4433" spans="1:14" ht="15" customHeight="1" x14ac:dyDescent="0.3">
      <c r="A4433" s="114">
        <v>4430</v>
      </c>
      <c r="B4433" t="s">
        <v>490</v>
      </c>
      <c r="C4433" t="s">
        <v>138</v>
      </c>
      <c r="D4433" t="s">
        <v>100</v>
      </c>
      <c r="E4433" t="s">
        <v>3844</v>
      </c>
      <c r="F4433" s="109">
        <v>46028</v>
      </c>
      <c r="G4433" t="s">
        <v>415</v>
      </c>
      <c r="H4433">
        <v>1</v>
      </c>
      <c r="K4433">
        <v>61874.999999999818</v>
      </c>
      <c r="L4433" t="s">
        <v>516</v>
      </c>
      <c r="M4433" t="s">
        <v>517</v>
      </c>
      <c r="N4433">
        <v>0</v>
      </c>
    </row>
    <row r="4434" spans="1:14" ht="15" customHeight="1" x14ac:dyDescent="0.3">
      <c r="A4434" s="114">
        <v>4431</v>
      </c>
      <c r="B4434" t="s">
        <v>490</v>
      </c>
      <c r="C4434" t="s">
        <v>138</v>
      </c>
      <c r="D4434" t="s">
        <v>100</v>
      </c>
      <c r="E4434" t="s">
        <v>3844</v>
      </c>
      <c r="F4434" s="109">
        <v>46028</v>
      </c>
      <c r="G4434" t="s">
        <v>415</v>
      </c>
      <c r="H4434">
        <v>7</v>
      </c>
      <c r="K4434">
        <v>433124.99999999872</v>
      </c>
      <c r="L4434" t="s">
        <v>680</v>
      </c>
      <c r="M4434" t="s">
        <v>698</v>
      </c>
      <c r="N4434">
        <v>3</v>
      </c>
    </row>
    <row r="4435" spans="1:14" ht="15" customHeight="1" x14ac:dyDescent="0.3">
      <c r="A4435" s="114">
        <v>4432</v>
      </c>
      <c r="B4435" t="s">
        <v>490</v>
      </c>
      <c r="C4435" t="s">
        <v>138</v>
      </c>
      <c r="D4435" t="s">
        <v>100</v>
      </c>
      <c r="E4435" t="s">
        <v>3844</v>
      </c>
      <c r="F4435" s="109">
        <v>46028</v>
      </c>
      <c r="G4435" t="s">
        <v>415</v>
      </c>
      <c r="H4435">
        <v>1</v>
      </c>
      <c r="K4435">
        <v>61874.999999999818</v>
      </c>
      <c r="L4435" t="s">
        <v>507</v>
      </c>
      <c r="M4435" t="s">
        <v>505</v>
      </c>
      <c r="N4435">
        <v>2</v>
      </c>
    </row>
    <row r="4436" spans="1:14" ht="15" customHeight="1" x14ac:dyDescent="0.3">
      <c r="A4436" s="114">
        <v>4433</v>
      </c>
      <c r="B4436" t="s">
        <v>474</v>
      </c>
      <c r="C4436" t="s">
        <v>25</v>
      </c>
      <c r="D4436" t="s">
        <v>26</v>
      </c>
      <c r="E4436" t="s">
        <v>3845</v>
      </c>
      <c r="F4436" s="109">
        <v>46028</v>
      </c>
      <c r="G4436" t="s">
        <v>2491</v>
      </c>
      <c r="H4436">
        <v>2</v>
      </c>
      <c r="K4436">
        <v>700000.00000000128</v>
      </c>
      <c r="L4436" t="s">
        <v>576</v>
      </c>
      <c r="M4436" t="s">
        <v>917</v>
      </c>
      <c r="N4436">
        <v>0</v>
      </c>
    </row>
    <row r="4437" spans="1:14" ht="15" customHeight="1" x14ac:dyDescent="0.3">
      <c r="A4437" s="114">
        <v>4434</v>
      </c>
      <c r="B4437" t="s">
        <v>501</v>
      </c>
      <c r="C4437" t="s">
        <v>132</v>
      </c>
      <c r="D4437" t="s">
        <v>102</v>
      </c>
      <c r="E4437" t="s">
        <v>3846</v>
      </c>
      <c r="F4437" s="109">
        <v>46028</v>
      </c>
      <c r="G4437" t="s">
        <v>415</v>
      </c>
      <c r="H4437">
        <v>6</v>
      </c>
      <c r="K4437">
        <v>239999.99999999977</v>
      </c>
      <c r="L4437" t="s">
        <v>526</v>
      </c>
      <c r="M4437" t="s">
        <v>1474</v>
      </c>
      <c r="N4437">
        <v>1</v>
      </c>
    </row>
    <row r="4438" spans="1:14" ht="15" customHeight="1" x14ac:dyDescent="0.3">
      <c r="A4438" s="114">
        <v>4435</v>
      </c>
      <c r="B4438" t="s">
        <v>501</v>
      </c>
      <c r="C4438" t="s">
        <v>138</v>
      </c>
      <c r="D4438" t="s">
        <v>100</v>
      </c>
      <c r="E4438" t="s">
        <v>3847</v>
      </c>
      <c r="F4438" s="109">
        <v>46028</v>
      </c>
      <c r="G4438" t="s">
        <v>415</v>
      </c>
      <c r="H4438">
        <v>6</v>
      </c>
      <c r="K4438">
        <v>359999.99999999965</v>
      </c>
      <c r="L4438" t="s">
        <v>543</v>
      </c>
      <c r="M4438" t="s">
        <v>517</v>
      </c>
      <c r="N4438">
        <v>0</v>
      </c>
    </row>
    <row r="4439" spans="1:14" ht="15" customHeight="1" x14ac:dyDescent="0.3">
      <c r="A4439" s="114">
        <v>4436</v>
      </c>
      <c r="B4439" t="s">
        <v>535</v>
      </c>
      <c r="C4439" t="s">
        <v>3004</v>
      </c>
      <c r="D4439" t="s">
        <v>3009</v>
      </c>
      <c r="E4439" t="s">
        <v>3010</v>
      </c>
      <c r="F4439" s="109">
        <v>46028</v>
      </c>
      <c r="G4439" t="s">
        <v>3012</v>
      </c>
      <c r="H4439">
        <v>0.5</v>
      </c>
      <c r="K4439">
        <v>568749.99999999884</v>
      </c>
      <c r="L4439" t="s">
        <v>513</v>
      </c>
      <c r="M4439" t="s">
        <v>580</v>
      </c>
      <c r="N4439">
        <v>6</v>
      </c>
    </row>
    <row r="4440" spans="1:14" ht="15" customHeight="1" x14ac:dyDescent="0.3">
      <c r="A4440" s="114">
        <v>4437</v>
      </c>
      <c r="B4440" t="s">
        <v>535</v>
      </c>
      <c r="C4440" t="s">
        <v>138</v>
      </c>
      <c r="D4440" t="s">
        <v>100</v>
      </c>
      <c r="E4440" t="s">
        <v>3848</v>
      </c>
      <c r="F4440" s="109">
        <v>46028</v>
      </c>
      <c r="G4440" t="s">
        <v>415</v>
      </c>
      <c r="H4440">
        <v>6</v>
      </c>
      <c r="K4440">
        <v>365624.9999999993</v>
      </c>
      <c r="L4440" t="s">
        <v>516</v>
      </c>
      <c r="M4440" t="s">
        <v>517</v>
      </c>
      <c r="N4440">
        <v>0</v>
      </c>
    </row>
    <row r="4441" spans="1:14" ht="15" customHeight="1" x14ac:dyDescent="0.3">
      <c r="A4441" s="114">
        <v>4438</v>
      </c>
      <c r="B4441" t="s">
        <v>459</v>
      </c>
      <c r="C4441" t="s">
        <v>25</v>
      </c>
      <c r="D4441" t="s">
        <v>26</v>
      </c>
      <c r="E4441" t="s">
        <v>3849</v>
      </c>
      <c r="F4441" s="109">
        <v>46028</v>
      </c>
      <c r="G4441" t="s">
        <v>2563</v>
      </c>
      <c r="H4441">
        <v>0.5</v>
      </c>
      <c r="K4441">
        <v>1912500.0000000072</v>
      </c>
      <c r="L4441" t="s">
        <v>509</v>
      </c>
      <c r="M4441" t="s">
        <v>505</v>
      </c>
      <c r="N4441">
        <v>3</v>
      </c>
    </row>
    <row r="4442" spans="1:14" ht="15" customHeight="1" x14ac:dyDescent="0.3">
      <c r="A4442" s="114">
        <v>4439</v>
      </c>
      <c r="B4442" t="s">
        <v>459</v>
      </c>
      <c r="C4442" t="s">
        <v>138</v>
      </c>
      <c r="D4442" t="s">
        <v>100</v>
      </c>
      <c r="E4442" t="s">
        <v>3850</v>
      </c>
      <c r="F4442" s="109">
        <v>46028</v>
      </c>
      <c r="G4442" t="s">
        <v>415</v>
      </c>
      <c r="H4442">
        <v>6</v>
      </c>
      <c r="K4442">
        <v>382500.00000000146</v>
      </c>
      <c r="L4442" t="s">
        <v>543</v>
      </c>
      <c r="M4442" t="s">
        <v>517</v>
      </c>
      <c r="N4442">
        <v>0</v>
      </c>
    </row>
    <row r="4443" spans="1:14" ht="15" customHeight="1" x14ac:dyDescent="0.3">
      <c r="A4443" s="114">
        <v>4440</v>
      </c>
      <c r="B4443" t="s">
        <v>459</v>
      </c>
      <c r="C4443" t="s">
        <v>138</v>
      </c>
      <c r="D4443" t="s">
        <v>100</v>
      </c>
      <c r="E4443" t="s">
        <v>3850</v>
      </c>
      <c r="F4443" s="109">
        <v>46028</v>
      </c>
      <c r="G4443" t="s">
        <v>415</v>
      </c>
      <c r="H4443">
        <v>6</v>
      </c>
      <c r="K4443">
        <v>382500.00000000146</v>
      </c>
      <c r="L4443" t="s">
        <v>543</v>
      </c>
      <c r="M4443" t="s">
        <v>517</v>
      </c>
      <c r="N4443">
        <v>0</v>
      </c>
    </row>
    <row r="4444" spans="1:14" ht="15" customHeight="1" x14ac:dyDescent="0.3">
      <c r="A4444" s="114">
        <v>4441</v>
      </c>
      <c r="B4444" t="s">
        <v>459</v>
      </c>
      <c r="C4444" t="s">
        <v>25</v>
      </c>
      <c r="D4444" t="s">
        <v>26</v>
      </c>
      <c r="E4444" t="s">
        <v>3851</v>
      </c>
      <c r="F4444" s="109">
        <v>46028</v>
      </c>
      <c r="G4444" t="s">
        <v>2494</v>
      </c>
      <c r="H4444">
        <v>1</v>
      </c>
      <c r="K4444">
        <v>3825000.0000000144</v>
      </c>
      <c r="L4444" t="s">
        <v>509</v>
      </c>
      <c r="M4444" t="s">
        <v>505</v>
      </c>
      <c r="N4444">
        <v>1</v>
      </c>
    </row>
    <row r="4445" spans="1:14" ht="15" customHeight="1" x14ac:dyDescent="0.3">
      <c r="A4445" s="114">
        <v>4442</v>
      </c>
      <c r="B4445" t="s">
        <v>459</v>
      </c>
      <c r="C4445" t="s">
        <v>2964</v>
      </c>
      <c r="D4445" t="s">
        <v>102</v>
      </c>
      <c r="E4445" t="s">
        <v>2965</v>
      </c>
      <c r="F4445" s="109">
        <v>46028</v>
      </c>
      <c r="G4445" t="s">
        <v>2946</v>
      </c>
      <c r="H4445">
        <v>1</v>
      </c>
      <c r="K4445">
        <v>28333.333333333438</v>
      </c>
      <c r="L4445" t="s">
        <v>509</v>
      </c>
      <c r="M4445" t="s">
        <v>505</v>
      </c>
      <c r="N4445">
        <v>1</v>
      </c>
    </row>
    <row r="4446" spans="1:14" ht="15" customHeight="1" x14ac:dyDescent="0.3">
      <c r="A4446" s="114">
        <v>4443</v>
      </c>
      <c r="B4446" t="s">
        <v>459</v>
      </c>
      <c r="C4446" t="s">
        <v>2953</v>
      </c>
      <c r="D4446" t="s">
        <v>102</v>
      </c>
      <c r="E4446" t="s">
        <v>2954</v>
      </c>
      <c r="F4446" s="109">
        <v>46028</v>
      </c>
      <c r="G4446" t="s">
        <v>2946</v>
      </c>
      <c r="H4446">
        <v>1</v>
      </c>
      <c r="K4446">
        <v>28333.333333333438</v>
      </c>
      <c r="L4446" t="s">
        <v>509</v>
      </c>
      <c r="M4446" t="s">
        <v>505</v>
      </c>
      <c r="N4446">
        <v>1</v>
      </c>
    </row>
    <row r="4447" spans="1:14" ht="15" customHeight="1" x14ac:dyDescent="0.3">
      <c r="A4447" s="114">
        <v>4444</v>
      </c>
      <c r="B4447" t="s">
        <v>459</v>
      </c>
      <c r="C4447" t="s">
        <v>2957</v>
      </c>
      <c r="D4447" t="s">
        <v>102</v>
      </c>
      <c r="E4447" t="s">
        <v>2958</v>
      </c>
      <c r="F4447" s="109">
        <v>46028</v>
      </c>
      <c r="G4447" t="s">
        <v>2946</v>
      </c>
      <c r="H4447">
        <v>1</v>
      </c>
      <c r="K4447">
        <v>28333.333333333438</v>
      </c>
      <c r="L4447" t="s">
        <v>509</v>
      </c>
      <c r="M4447" t="s">
        <v>505</v>
      </c>
      <c r="N4447">
        <v>1</v>
      </c>
    </row>
    <row r="4448" spans="1:14" ht="15" customHeight="1" x14ac:dyDescent="0.3">
      <c r="A4448" s="114">
        <v>4445</v>
      </c>
      <c r="B4448" t="s">
        <v>444</v>
      </c>
      <c r="C4448" t="s">
        <v>138</v>
      </c>
      <c r="D4448" t="s">
        <v>100</v>
      </c>
      <c r="E4448" t="s">
        <v>3852</v>
      </c>
      <c r="F4448" s="109">
        <v>46029</v>
      </c>
      <c r="G4448" t="s">
        <v>415</v>
      </c>
      <c r="H4448">
        <v>6</v>
      </c>
      <c r="K4448">
        <v>388125.00000000105</v>
      </c>
      <c r="L4448" t="s">
        <v>543</v>
      </c>
      <c r="M4448" t="s">
        <v>517</v>
      </c>
      <c r="N4448">
        <v>0</v>
      </c>
    </row>
    <row r="4449" spans="1:14" ht="15" customHeight="1" x14ac:dyDescent="0.3">
      <c r="A4449" s="114">
        <v>4446</v>
      </c>
      <c r="B4449" t="s">
        <v>444</v>
      </c>
      <c r="C4449" t="s">
        <v>138</v>
      </c>
      <c r="D4449" t="s">
        <v>100</v>
      </c>
      <c r="E4449" t="s">
        <v>3853</v>
      </c>
      <c r="F4449" s="109">
        <v>46029</v>
      </c>
      <c r="G4449" t="s">
        <v>415</v>
      </c>
      <c r="H4449">
        <v>0.2</v>
      </c>
      <c r="K4449">
        <v>12937.500000000036</v>
      </c>
      <c r="L4449" t="s">
        <v>696</v>
      </c>
      <c r="M4449" t="s">
        <v>1677</v>
      </c>
      <c r="N4449">
        <v>0.5</v>
      </c>
    </row>
    <row r="4450" spans="1:14" ht="15" customHeight="1" x14ac:dyDescent="0.3">
      <c r="A4450" s="114">
        <v>4447</v>
      </c>
      <c r="B4450" t="s">
        <v>444</v>
      </c>
      <c r="C4450" t="s">
        <v>123</v>
      </c>
      <c r="D4450" t="s">
        <v>102</v>
      </c>
      <c r="E4450" t="s">
        <v>3854</v>
      </c>
      <c r="F4450" s="109">
        <v>46029</v>
      </c>
      <c r="G4450" t="s">
        <v>415</v>
      </c>
      <c r="H4450">
        <v>8</v>
      </c>
      <c r="K4450">
        <v>54337.500000000153</v>
      </c>
      <c r="L4450" t="s">
        <v>696</v>
      </c>
      <c r="M4450" t="s">
        <v>1677</v>
      </c>
      <c r="N4450">
        <v>1</v>
      </c>
    </row>
    <row r="4451" spans="1:14" ht="15" customHeight="1" x14ac:dyDescent="0.3">
      <c r="A4451" s="114">
        <v>4448</v>
      </c>
      <c r="B4451" t="s">
        <v>497</v>
      </c>
      <c r="C4451" t="s">
        <v>138</v>
      </c>
      <c r="D4451" t="s">
        <v>100</v>
      </c>
      <c r="E4451" t="s">
        <v>3855</v>
      </c>
      <c r="F4451" s="109">
        <v>46029</v>
      </c>
      <c r="G4451" t="s">
        <v>415</v>
      </c>
      <c r="H4451">
        <v>6</v>
      </c>
      <c r="K4451">
        <v>388125.00000000105</v>
      </c>
      <c r="L4451" t="s">
        <v>554</v>
      </c>
      <c r="M4451" t="s">
        <v>517</v>
      </c>
      <c r="N4451">
        <v>0</v>
      </c>
    </row>
    <row r="4452" spans="1:14" ht="15" customHeight="1" x14ac:dyDescent="0.3">
      <c r="A4452" s="114">
        <v>4449</v>
      </c>
      <c r="B4452" t="s">
        <v>497</v>
      </c>
      <c r="C4452" t="s">
        <v>3636</v>
      </c>
      <c r="D4452" t="s">
        <v>69</v>
      </c>
      <c r="E4452" t="s">
        <v>3637</v>
      </c>
      <c r="F4452" s="109">
        <v>46029</v>
      </c>
      <c r="G4452" t="s">
        <v>1198</v>
      </c>
      <c r="H4452">
        <v>1</v>
      </c>
      <c r="K4452">
        <v>172500.00000000047</v>
      </c>
      <c r="L4452" t="s">
        <v>509</v>
      </c>
      <c r="M4452" s="110" t="s">
        <v>2782</v>
      </c>
      <c r="N4452">
        <v>1</v>
      </c>
    </row>
    <row r="4453" spans="1:14" ht="15" customHeight="1" x14ac:dyDescent="0.3">
      <c r="A4453" s="114">
        <v>4450</v>
      </c>
      <c r="B4453" t="s">
        <v>471</v>
      </c>
      <c r="C4453" t="s">
        <v>138</v>
      </c>
      <c r="D4453" t="s">
        <v>100</v>
      </c>
      <c r="E4453" t="s">
        <v>3856</v>
      </c>
      <c r="F4453" s="109">
        <v>46029</v>
      </c>
      <c r="G4453" t="s">
        <v>415</v>
      </c>
      <c r="H4453">
        <v>6</v>
      </c>
      <c r="K4453">
        <v>388125.00000000105</v>
      </c>
      <c r="L4453" t="s">
        <v>516</v>
      </c>
      <c r="M4453" t="s">
        <v>517</v>
      </c>
      <c r="N4453">
        <v>0</v>
      </c>
    </row>
    <row r="4454" spans="1:14" ht="15" customHeight="1" x14ac:dyDescent="0.3">
      <c r="A4454" s="114">
        <v>4451</v>
      </c>
      <c r="B4454" t="s">
        <v>471</v>
      </c>
      <c r="C4454" t="s">
        <v>3390</v>
      </c>
      <c r="D4454" t="s">
        <v>69</v>
      </c>
      <c r="E4454" t="s">
        <v>3391</v>
      </c>
      <c r="F4454" s="109">
        <v>46029</v>
      </c>
      <c r="G4454" t="s">
        <v>425</v>
      </c>
      <c r="H4454">
        <v>1</v>
      </c>
      <c r="K4454">
        <v>9056250.0000000242</v>
      </c>
      <c r="L4454" t="s">
        <v>680</v>
      </c>
      <c r="M4454" t="s">
        <v>698</v>
      </c>
      <c r="N4454">
        <v>1</v>
      </c>
    </row>
    <row r="4455" spans="1:14" ht="15" customHeight="1" x14ac:dyDescent="0.3">
      <c r="A4455" s="114">
        <v>4452</v>
      </c>
      <c r="B4455" t="s">
        <v>471</v>
      </c>
      <c r="C4455" t="s">
        <v>587</v>
      </c>
      <c r="D4455" t="s">
        <v>100</v>
      </c>
      <c r="E4455" t="s">
        <v>3857</v>
      </c>
      <c r="F4455" s="109">
        <v>46029</v>
      </c>
      <c r="G4455" t="s">
        <v>415</v>
      </c>
      <c r="H4455">
        <v>1</v>
      </c>
      <c r="K4455">
        <v>43125.000000000116</v>
      </c>
      <c r="L4455" t="s">
        <v>680</v>
      </c>
      <c r="M4455" t="s">
        <v>698</v>
      </c>
      <c r="N4455">
        <v>0</v>
      </c>
    </row>
    <row r="4456" spans="1:14" ht="15" customHeight="1" x14ac:dyDescent="0.3">
      <c r="A4456" s="114">
        <v>4453</v>
      </c>
      <c r="B4456" t="s">
        <v>482</v>
      </c>
      <c r="C4456" t="s">
        <v>25</v>
      </c>
      <c r="D4456" t="s">
        <v>26</v>
      </c>
      <c r="E4456" t="s">
        <v>3858</v>
      </c>
      <c r="F4456" s="109">
        <v>46029</v>
      </c>
      <c r="G4456" t="s">
        <v>2491</v>
      </c>
      <c r="H4456">
        <v>2</v>
      </c>
      <c r="K4456">
        <v>669999.99999999744</v>
      </c>
      <c r="L4456" t="s">
        <v>530</v>
      </c>
      <c r="M4456" t="s">
        <v>593</v>
      </c>
      <c r="N4456">
        <v>0</v>
      </c>
    </row>
    <row r="4457" spans="1:14" ht="15" customHeight="1" x14ac:dyDescent="0.3">
      <c r="A4457" s="114">
        <v>4454</v>
      </c>
      <c r="B4457" t="s">
        <v>482</v>
      </c>
      <c r="C4457" t="s">
        <v>164</v>
      </c>
      <c r="D4457" t="s">
        <v>100</v>
      </c>
      <c r="E4457" t="s">
        <v>3859</v>
      </c>
      <c r="F4457" s="109">
        <v>46029</v>
      </c>
      <c r="G4457" t="s">
        <v>415</v>
      </c>
      <c r="H4457">
        <v>0.4</v>
      </c>
      <c r="K4457">
        <v>200999.99999999924</v>
      </c>
      <c r="L4457" t="s">
        <v>576</v>
      </c>
      <c r="M4457" t="s">
        <v>593</v>
      </c>
      <c r="N4457">
        <v>0</v>
      </c>
    </row>
    <row r="4458" spans="1:14" ht="15" customHeight="1" x14ac:dyDescent="0.3">
      <c r="A4458" s="114">
        <v>4455</v>
      </c>
      <c r="B4458" t="s">
        <v>463</v>
      </c>
      <c r="C4458" t="s">
        <v>3004</v>
      </c>
      <c r="D4458" t="s">
        <v>3009</v>
      </c>
      <c r="E4458" t="s">
        <v>3010</v>
      </c>
      <c r="F4458" s="109">
        <v>46029</v>
      </c>
      <c r="G4458" t="s">
        <v>3012</v>
      </c>
      <c r="H4458">
        <v>0.5</v>
      </c>
      <c r="K4458">
        <v>586249.99999999779</v>
      </c>
      <c r="L4458" t="s">
        <v>513</v>
      </c>
      <c r="M4458" t="s">
        <v>514</v>
      </c>
      <c r="N4458">
        <v>6</v>
      </c>
    </row>
    <row r="4459" spans="1:14" ht="15" customHeight="1" x14ac:dyDescent="0.3">
      <c r="A4459" s="114">
        <v>4456</v>
      </c>
      <c r="B4459" t="s">
        <v>463</v>
      </c>
      <c r="C4459" t="s">
        <v>132</v>
      </c>
      <c r="D4459" t="s">
        <v>102</v>
      </c>
      <c r="E4459" t="s">
        <v>3860</v>
      </c>
      <c r="F4459" s="109">
        <v>46029</v>
      </c>
      <c r="G4459" t="s">
        <v>415</v>
      </c>
      <c r="H4459">
        <v>3</v>
      </c>
      <c r="K4459">
        <v>125624.99999999952</v>
      </c>
      <c r="L4459" t="s">
        <v>526</v>
      </c>
      <c r="M4459" t="s">
        <v>1677</v>
      </c>
      <c r="N4459">
        <v>1</v>
      </c>
    </row>
    <row r="4460" spans="1:14" ht="15" customHeight="1" x14ac:dyDescent="0.3">
      <c r="A4460" s="114">
        <v>4457</v>
      </c>
      <c r="B4460" t="s">
        <v>430</v>
      </c>
      <c r="C4460" t="s">
        <v>138</v>
      </c>
      <c r="D4460" t="s">
        <v>100</v>
      </c>
      <c r="E4460" t="s">
        <v>3861</v>
      </c>
      <c r="F4460" s="109">
        <v>46029</v>
      </c>
      <c r="G4460" t="s">
        <v>415</v>
      </c>
      <c r="H4460">
        <v>1</v>
      </c>
      <c r="K4460">
        <v>58125.000000000058</v>
      </c>
      <c r="L4460" t="s">
        <v>516</v>
      </c>
      <c r="M4460" t="s">
        <v>517</v>
      </c>
      <c r="N4460">
        <v>0</v>
      </c>
    </row>
    <row r="4461" spans="1:14" ht="15" customHeight="1" x14ac:dyDescent="0.3">
      <c r="A4461" s="114">
        <v>4458</v>
      </c>
      <c r="B4461" t="s">
        <v>430</v>
      </c>
      <c r="C4461" t="s">
        <v>84</v>
      </c>
      <c r="D4461" t="s">
        <v>79</v>
      </c>
      <c r="E4461" t="s">
        <v>3862</v>
      </c>
      <c r="F4461" s="109">
        <v>46029</v>
      </c>
      <c r="G4461" t="s">
        <v>443</v>
      </c>
      <c r="H4461">
        <v>8</v>
      </c>
      <c r="K4461">
        <v>36166.666666666701</v>
      </c>
      <c r="L4461" t="s">
        <v>516</v>
      </c>
      <c r="M4461" t="s">
        <v>517</v>
      </c>
      <c r="N4461">
        <v>0</v>
      </c>
    </row>
    <row r="4462" spans="1:14" ht="15" customHeight="1" x14ac:dyDescent="0.3">
      <c r="A4462" s="114">
        <v>4459</v>
      </c>
      <c r="B4462" t="s">
        <v>430</v>
      </c>
      <c r="C4462" t="s">
        <v>123</v>
      </c>
      <c r="D4462" t="s">
        <v>102</v>
      </c>
      <c r="E4462" t="s">
        <v>3863</v>
      </c>
      <c r="F4462" s="109">
        <v>46029</v>
      </c>
      <c r="G4462" t="s">
        <v>415</v>
      </c>
      <c r="H4462">
        <v>7</v>
      </c>
      <c r="K4462">
        <v>42721.875000000044</v>
      </c>
      <c r="L4462" t="s">
        <v>696</v>
      </c>
      <c r="M4462" t="s">
        <v>505</v>
      </c>
      <c r="N4462">
        <v>2</v>
      </c>
    </row>
    <row r="4463" spans="1:14" ht="15" customHeight="1" x14ac:dyDescent="0.3">
      <c r="A4463" s="114">
        <v>4460</v>
      </c>
      <c r="B4463" t="s">
        <v>501</v>
      </c>
      <c r="C4463" t="s">
        <v>127</v>
      </c>
      <c r="D4463" t="s">
        <v>102</v>
      </c>
      <c r="E4463" t="s">
        <v>3864</v>
      </c>
      <c r="F4463" s="109">
        <v>46029</v>
      </c>
      <c r="G4463" t="s">
        <v>415</v>
      </c>
      <c r="H4463">
        <v>6</v>
      </c>
      <c r="K4463">
        <v>239999.99999999977</v>
      </c>
      <c r="L4463" t="s">
        <v>526</v>
      </c>
      <c r="M4463" t="s">
        <v>1474</v>
      </c>
      <c r="N4463">
        <v>0</v>
      </c>
    </row>
    <row r="4464" spans="1:14" ht="15" customHeight="1" x14ac:dyDescent="0.3">
      <c r="A4464" s="114">
        <v>4461</v>
      </c>
      <c r="B4464" t="s">
        <v>501</v>
      </c>
      <c r="C4464" t="s">
        <v>132</v>
      </c>
      <c r="D4464" t="s">
        <v>102</v>
      </c>
      <c r="E4464" t="s">
        <v>3865</v>
      </c>
      <c r="F4464" s="109">
        <v>46029</v>
      </c>
      <c r="G4464" t="s">
        <v>415</v>
      </c>
      <c r="H4464">
        <v>1</v>
      </c>
      <c r="K4464">
        <v>39999.999999999964</v>
      </c>
      <c r="L4464" t="s">
        <v>526</v>
      </c>
      <c r="M4464" t="s">
        <v>1474</v>
      </c>
      <c r="N4464">
        <v>0</v>
      </c>
    </row>
    <row r="4465" spans="1:14" ht="15" customHeight="1" x14ac:dyDescent="0.3">
      <c r="A4465" s="114">
        <v>4462</v>
      </c>
      <c r="B4465" t="s">
        <v>501</v>
      </c>
      <c r="C4465" t="s">
        <v>138</v>
      </c>
      <c r="D4465" t="s">
        <v>100</v>
      </c>
      <c r="E4465" t="s">
        <v>3866</v>
      </c>
      <c r="F4465" s="109">
        <v>46029</v>
      </c>
      <c r="G4465" t="s">
        <v>415</v>
      </c>
      <c r="H4465">
        <v>6</v>
      </c>
      <c r="K4465">
        <v>359999.99999999965</v>
      </c>
      <c r="L4465" t="s">
        <v>543</v>
      </c>
      <c r="M4465" t="s">
        <v>517</v>
      </c>
      <c r="N4465">
        <v>0</v>
      </c>
    </row>
    <row r="4466" spans="1:14" ht="15" customHeight="1" x14ac:dyDescent="0.3">
      <c r="A4466" s="114">
        <v>4463</v>
      </c>
      <c r="B4466" t="s">
        <v>474</v>
      </c>
      <c r="C4466" t="s">
        <v>164</v>
      </c>
      <c r="D4466" t="s">
        <v>100</v>
      </c>
      <c r="E4466" t="s">
        <v>3867</v>
      </c>
      <c r="F4466" s="109">
        <v>46029</v>
      </c>
      <c r="G4466" t="s">
        <v>415</v>
      </c>
      <c r="H4466">
        <v>0.8</v>
      </c>
      <c r="K4466">
        <v>420000.00000000076</v>
      </c>
      <c r="L4466" t="s">
        <v>530</v>
      </c>
      <c r="M4466" t="s">
        <v>531</v>
      </c>
      <c r="N4466">
        <v>0</v>
      </c>
    </row>
    <row r="4467" spans="1:14" ht="15" customHeight="1" x14ac:dyDescent="0.3">
      <c r="A4467" s="114">
        <v>4464</v>
      </c>
      <c r="B4467" t="s">
        <v>499</v>
      </c>
      <c r="C4467" t="s">
        <v>32</v>
      </c>
      <c r="D4467" t="s">
        <v>26</v>
      </c>
      <c r="E4467" t="s">
        <v>3868</v>
      </c>
      <c r="F4467" s="109">
        <v>46028</v>
      </c>
      <c r="G4467" t="s">
        <v>1440</v>
      </c>
      <c r="H4467">
        <v>4</v>
      </c>
      <c r="K4467">
        <v>599999.99999999942</v>
      </c>
      <c r="L4467" t="s">
        <v>558</v>
      </c>
      <c r="M4467" t="s">
        <v>580</v>
      </c>
      <c r="N4467">
        <v>1</v>
      </c>
    </row>
    <row r="4468" spans="1:14" ht="15" customHeight="1" x14ac:dyDescent="0.3">
      <c r="A4468" s="114">
        <v>4465</v>
      </c>
      <c r="B4468" t="s">
        <v>499</v>
      </c>
      <c r="C4468" t="s">
        <v>138</v>
      </c>
      <c r="D4468" t="s">
        <v>100</v>
      </c>
      <c r="E4468" t="s">
        <v>3869</v>
      </c>
      <c r="F4468" s="109">
        <v>46028</v>
      </c>
      <c r="G4468" t="s">
        <v>415</v>
      </c>
      <c r="H4468">
        <v>6</v>
      </c>
      <c r="K4468">
        <v>359999.99999999965</v>
      </c>
      <c r="L4468" t="s">
        <v>516</v>
      </c>
      <c r="M4468" t="s">
        <v>517</v>
      </c>
      <c r="N4468">
        <v>0.1</v>
      </c>
    </row>
    <row r="4469" spans="1:14" ht="15" customHeight="1" x14ac:dyDescent="0.3">
      <c r="A4469" s="114">
        <v>4466</v>
      </c>
      <c r="B4469" t="s">
        <v>499</v>
      </c>
      <c r="C4469" t="s">
        <v>138</v>
      </c>
      <c r="D4469" t="s">
        <v>100</v>
      </c>
      <c r="E4469" t="s">
        <v>3870</v>
      </c>
      <c r="F4469" s="109">
        <v>46029</v>
      </c>
      <c r="G4469" t="s">
        <v>415</v>
      </c>
      <c r="H4469">
        <v>10</v>
      </c>
      <c r="K4469">
        <v>599999.99999999942</v>
      </c>
      <c r="L4469" t="s">
        <v>545</v>
      </c>
      <c r="M4469" t="s">
        <v>580</v>
      </c>
      <c r="N4469">
        <v>1</v>
      </c>
    </row>
    <row r="4470" spans="1:14" ht="15" customHeight="1" x14ac:dyDescent="0.3">
      <c r="A4470" s="114">
        <v>4467</v>
      </c>
      <c r="B4470" t="s">
        <v>499</v>
      </c>
      <c r="C4470" t="s">
        <v>138</v>
      </c>
      <c r="D4470" t="s">
        <v>100</v>
      </c>
      <c r="E4470" t="s">
        <v>3870</v>
      </c>
      <c r="F4470" s="109">
        <v>46029</v>
      </c>
      <c r="G4470" t="s">
        <v>415</v>
      </c>
      <c r="H4470">
        <v>1</v>
      </c>
      <c r="K4470">
        <v>59999.999999999942</v>
      </c>
      <c r="L4470" t="s">
        <v>516</v>
      </c>
      <c r="M4470" t="s">
        <v>517</v>
      </c>
      <c r="N4470">
        <v>0</v>
      </c>
    </row>
    <row r="4471" spans="1:14" ht="15" customHeight="1" x14ac:dyDescent="0.3">
      <c r="A4471" s="114">
        <v>4468</v>
      </c>
      <c r="B4471" t="s">
        <v>535</v>
      </c>
      <c r="C4471" t="s">
        <v>138</v>
      </c>
      <c r="D4471" t="s">
        <v>100</v>
      </c>
      <c r="E4471" t="s">
        <v>3871</v>
      </c>
      <c r="F4471" s="109">
        <v>46029</v>
      </c>
      <c r="G4471" t="s">
        <v>415</v>
      </c>
      <c r="H4471">
        <v>6</v>
      </c>
      <c r="K4471">
        <v>365624.9999999993</v>
      </c>
      <c r="L4471" t="s">
        <v>516</v>
      </c>
      <c r="M4471" t="s">
        <v>517</v>
      </c>
      <c r="N4471">
        <v>0</v>
      </c>
    </row>
    <row r="4472" spans="1:14" ht="15" customHeight="1" x14ac:dyDescent="0.3">
      <c r="A4472" s="114">
        <v>4469</v>
      </c>
      <c r="B4472" t="s">
        <v>535</v>
      </c>
      <c r="C4472" t="s">
        <v>138</v>
      </c>
      <c r="D4472" t="s">
        <v>100</v>
      </c>
      <c r="E4472" t="s">
        <v>3871</v>
      </c>
      <c r="F4472" s="109">
        <v>46029</v>
      </c>
      <c r="G4472" t="s">
        <v>415</v>
      </c>
      <c r="H4472">
        <v>5</v>
      </c>
      <c r="K4472">
        <v>304687.49999999942</v>
      </c>
      <c r="L4472" t="s">
        <v>558</v>
      </c>
      <c r="M4472" t="s">
        <v>580</v>
      </c>
      <c r="N4472">
        <v>0</v>
      </c>
    </row>
    <row r="4473" spans="1:14" ht="15" customHeight="1" x14ac:dyDescent="0.3">
      <c r="A4473" s="114">
        <v>4470</v>
      </c>
      <c r="B4473" t="s">
        <v>459</v>
      </c>
      <c r="C4473" t="s">
        <v>138</v>
      </c>
      <c r="D4473" t="s">
        <v>100</v>
      </c>
      <c r="E4473" t="s">
        <v>3872</v>
      </c>
      <c r="F4473" s="109">
        <v>46029</v>
      </c>
      <c r="G4473" t="s">
        <v>415</v>
      </c>
      <c r="H4473">
        <v>3</v>
      </c>
      <c r="K4473">
        <v>191250.00000000073</v>
      </c>
      <c r="L4473" t="s">
        <v>543</v>
      </c>
      <c r="M4473" t="s">
        <v>517</v>
      </c>
      <c r="N4473">
        <v>1</v>
      </c>
    </row>
    <row r="4474" spans="1:14" ht="15" customHeight="1" x14ac:dyDescent="0.3">
      <c r="A4474" s="114">
        <v>4471</v>
      </c>
      <c r="B4474" t="s">
        <v>459</v>
      </c>
      <c r="C4474" t="s">
        <v>138</v>
      </c>
      <c r="D4474" t="s">
        <v>100</v>
      </c>
      <c r="E4474" t="s">
        <v>3872</v>
      </c>
      <c r="F4474" s="109">
        <v>46029</v>
      </c>
      <c r="G4474" t="s">
        <v>415</v>
      </c>
      <c r="H4474">
        <v>1.2</v>
      </c>
      <c r="K4474">
        <v>76500.000000000291</v>
      </c>
      <c r="L4474" t="s">
        <v>509</v>
      </c>
      <c r="M4474" t="s">
        <v>505</v>
      </c>
      <c r="N4474">
        <v>3</v>
      </c>
    </row>
    <row r="4475" spans="1:14" ht="15" customHeight="1" x14ac:dyDescent="0.3">
      <c r="A4475" s="114">
        <v>4472</v>
      </c>
      <c r="B4475" t="s">
        <v>444</v>
      </c>
      <c r="C4475" t="s">
        <v>138</v>
      </c>
      <c r="D4475" t="s">
        <v>100</v>
      </c>
      <c r="E4475" t="s">
        <v>3882</v>
      </c>
      <c r="F4475" s="109">
        <v>46030</v>
      </c>
      <c r="G4475" t="s">
        <v>415</v>
      </c>
      <c r="H4475">
        <v>6</v>
      </c>
      <c r="K4475">
        <v>388125.00000000105</v>
      </c>
      <c r="L4475" t="s">
        <v>543</v>
      </c>
      <c r="M4475" t="s">
        <v>517</v>
      </c>
      <c r="N4475">
        <v>0</v>
      </c>
    </row>
    <row r="4476" spans="1:14" ht="15" customHeight="1" x14ac:dyDescent="0.3">
      <c r="A4476" s="114">
        <v>4473</v>
      </c>
      <c r="B4476" t="s">
        <v>463</v>
      </c>
      <c r="C4476" t="s">
        <v>123</v>
      </c>
      <c r="D4476" t="s">
        <v>102</v>
      </c>
      <c r="E4476" t="s">
        <v>3883</v>
      </c>
      <c r="F4476" s="109">
        <v>46030</v>
      </c>
      <c r="G4476" t="s">
        <v>415</v>
      </c>
      <c r="H4476">
        <v>11</v>
      </c>
      <c r="K4476">
        <v>72548.437499999724</v>
      </c>
      <c r="L4476" t="s">
        <v>696</v>
      </c>
      <c r="M4476" t="s">
        <v>505</v>
      </c>
      <c r="N4476">
        <v>1</v>
      </c>
    </row>
    <row r="4477" spans="1:14" ht="15" customHeight="1" x14ac:dyDescent="0.3">
      <c r="A4477" s="114">
        <v>4474</v>
      </c>
      <c r="B4477" t="s">
        <v>463</v>
      </c>
      <c r="C4477" t="s">
        <v>3004</v>
      </c>
      <c r="D4477" t="s">
        <v>3009</v>
      </c>
      <c r="E4477" t="s">
        <v>3010</v>
      </c>
      <c r="F4477" s="109">
        <v>46030</v>
      </c>
      <c r="G4477" t="s">
        <v>3011</v>
      </c>
      <c r="H4477">
        <v>0.3</v>
      </c>
      <c r="K4477">
        <v>200999.99999999924</v>
      </c>
      <c r="L4477" t="s">
        <v>513</v>
      </c>
      <c r="M4477" t="s">
        <v>537</v>
      </c>
      <c r="N4477">
        <v>1</v>
      </c>
    </row>
    <row r="4478" spans="1:14" ht="15" customHeight="1" x14ac:dyDescent="0.3">
      <c r="A4478" s="114">
        <v>4475</v>
      </c>
      <c r="B4478" t="s">
        <v>444</v>
      </c>
      <c r="C4478" t="s">
        <v>3878</v>
      </c>
      <c r="D4478" t="s">
        <v>42</v>
      </c>
      <c r="E4478" t="s">
        <v>3881</v>
      </c>
      <c r="F4478" s="109">
        <v>46030</v>
      </c>
      <c r="G4478" t="s">
        <v>3880</v>
      </c>
      <c r="H4478">
        <v>4</v>
      </c>
      <c r="K4478">
        <v>172500.00000000047</v>
      </c>
      <c r="L4478" t="s">
        <v>713</v>
      </c>
      <c r="M4478" t="s">
        <v>917</v>
      </c>
      <c r="N4478">
        <v>0</v>
      </c>
    </row>
    <row r="4479" spans="1:14" ht="15" customHeight="1" x14ac:dyDescent="0.3">
      <c r="A4479" s="114">
        <v>4476</v>
      </c>
      <c r="B4479" t="s">
        <v>444</v>
      </c>
      <c r="C4479" t="s">
        <v>138</v>
      </c>
      <c r="D4479" t="s">
        <v>100</v>
      </c>
      <c r="E4479" t="s">
        <v>3884</v>
      </c>
      <c r="F4479" s="109">
        <v>46030</v>
      </c>
      <c r="G4479" t="s">
        <v>415</v>
      </c>
      <c r="H4479">
        <v>1</v>
      </c>
      <c r="K4479">
        <v>64687.500000000182</v>
      </c>
      <c r="L4479" t="s">
        <v>713</v>
      </c>
      <c r="M4479" t="s">
        <v>917</v>
      </c>
      <c r="N4479">
        <v>0</v>
      </c>
    </row>
    <row r="4480" spans="1:14" ht="15" customHeight="1" x14ac:dyDescent="0.3">
      <c r="A4480" s="114">
        <v>4477</v>
      </c>
      <c r="B4480" t="s">
        <v>497</v>
      </c>
      <c r="C4480" t="s">
        <v>138</v>
      </c>
      <c r="D4480" t="s">
        <v>100</v>
      </c>
      <c r="E4480" t="s">
        <v>3885</v>
      </c>
      <c r="F4480" s="109">
        <v>46030</v>
      </c>
      <c r="G4480" t="s">
        <v>415</v>
      </c>
      <c r="H4480">
        <v>6</v>
      </c>
      <c r="K4480">
        <v>388125.00000000105</v>
      </c>
      <c r="L4480" t="s">
        <v>554</v>
      </c>
      <c r="M4480" t="s">
        <v>517</v>
      </c>
      <c r="N4480">
        <v>0</v>
      </c>
    </row>
    <row r="4481" spans="1:14" ht="15" customHeight="1" x14ac:dyDescent="0.3">
      <c r="A4481" s="114">
        <v>4478</v>
      </c>
      <c r="B4481" t="s">
        <v>471</v>
      </c>
      <c r="C4481" t="s">
        <v>162</v>
      </c>
      <c r="D4481" t="s">
        <v>100</v>
      </c>
      <c r="E4481" t="s">
        <v>3886</v>
      </c>
      <c r="F4481" s="109">
        <v>46030</v>
      </c>
      <c r="G4481" t="s">
        <v>454</v>
      </c>
      <c r="H4481">
        <v>2</v>
      </c>
      <c r="K4481">
        <v>2875.0000000000082</v>
      </c>
      <c r="L4481" t="s">
        <v>680</v>
      </c>
      <c r="M4481" t="s">
        <v>505</v>
      </c>
      <c r="N4481">
        <v>0</v>
      </c>
    </row>
    <row r="4482" spans="1:14" ht="15" customHeight="1" x14ac:dyDescent="0.3">
      <c r="A4482" s="114">
        <v>4479</v>
      </c>
      <c r="B4482" t="s">
        <v>471</v>
      </c>
      <c r="C4482" t="s">
        <v>3390</v>
      </c>
      <c r="D4482" t="s">
        <v>69</v>
      </c>
      <c r="E4482" t="s">
        <v>3391</v>
      </c>
      <c r="F4482" s="109">
        <v>46030</v>
      </c>
      <c r="G4482" t="s">
        <v>425</v>
      </c>
      <c r="H4482">
        <v>0.2</v>
      </c>
      <c r="K4482">
        <v>1811250.0000000051</v>
      </c>
      <c r="L4482" t="s">
        <v>680</v>
      </c>
      <c r="M4482" t="s">
        <v>698</v>
      </c>
      <c r="N4482">
        <v>1</v>
      </c>
    </row>
    <row r="4483" spans="1:14" ht="15" customHeight="1" x14ac:dyDescent="0.3">
      <c r="A4483" s="114">
        <v>4480</v>
      </c>
      <c r="B4483" t="s">
        <v>471</v>
      </c>
      <c r="C4483" t="s">
        <v>138</v>
      </c>
      <c r="D4483" t="s">
        <v>100</v>
      </c>
      <c r="E4483" t="s">
        <v>3887</v>
      </c>
      <c r="F4483" s="109">
        <v>46030</v>
      </c>
      <c r="G4483" t="s">
        <v>415</v>
      </c>
      <c r="H4483">
        <v>6</v>
      </c>
      <c r="K4483">
        <v>388125.00000000105</v>
      </c>
      <c r="L4483" t="s">
        <v>516</v>
      </c>
      <c r="M4483" t="s">
        <v>517</v>
      </c>
      <c r="N4483">
        <v>0</v>
      </c>
    </row>
    <row r="4484" spans="1:14" ht="15" customHeight="1" x14ac:dyDescent="0.3">
      <c r="A4484" s="114">
        <v>4481</v>
      </c>
      <c r="B4484" t="s">
        <v>430</v>
      </c>
      <c r="C4484" t="s">
        <v>138</v>
      </c>
      <c r="D4484" t="s">
        <v>100</v>
      </c>
      <c r="E4484" t="s">
        <v>3888</v>
      </c>
      <c r="F4484" s="109">
        <v>46030</v>
      </c>
      <c r="G4484" t="s">
        <v>415</v>
      </c>
      <c r="H4484">
        <v>4</v>
      </c>
      <c r="K4484">
        <v>232500.00000000023</v>
      </c>
      <c r="L4484" t="s">
        <v>554</v>
      </c>
      <c r="M4484" t="s">
        <v>517</v>
      </c>
      <c r="N4484">
        <v>1</v>
      </c>
    </row>
    <row r="4485" spans="1:14" ht="15" customHeight="1" x14ac:dyDescent="0.3">
      <c r="A4485" s="114">
        <v>4482</v>
      </c>
      <c r="B4485" t="s">
        <v>430</v>
      </c>
      <c r="C4485" t="s">
        <v>502</v>
      </c>
      <c r="D4485" t="s">
        <v>100</v>
      </c>
      <c r="E4485" t="s">
        <v>3889</v>
      </c>
      <c r="F4485" s="109">
        <v>46030</v>
      </c>
      <c r="G4485" t="s">
        <v>426</v>
      </c>
      <c r="H4485">
        <v>1</v>
      </c>
      <c r="K4485">
        <v>38750.000000000036</v>
      </c>
      <c r="L4485" t="s">
        <v>554</v>
      </c>
      <c r="M4485" t="s">
        <v>517</v>
      </c>
      <c r="N4485">
        <v>0</v>
      </c>
    </row>
    <row r="4486" spans="1:14" ht="15" customHeight="1" x14ac:dyDescent="0.3">
      <c r="A4486" s="114">
        <v>4483</v>
      </c>
      <c r="B4486" t="s">
        <v>430</v>
      </c>
      <c r="C4486" t="s">
        <v>138</v>
      </c>
      <c r="D4486" t="s">
        <v>100</v>
      </c>
      <c r="E4486" t="s">
        <v>3888</v>
      </c>
      <c r="F4486" s="109">
        <v>46030</v>
      </c>
      <c r="G4486" t="s">
        <v>415</v>
      </c>
      <c r="H4486">
        <v>8</v>
      </c>
      <c r="K4486">
        <v>465000.00000000047</v>
      </c>
      <c r="L4486" t="s">
        <v>545</v>
      </c>
      <c r="M4486" t="s">
        <v>2627</v>
      </c>
      <c r="N4486">
        <v>4</v>
      </c>
    </row>
    <row r="4487" spans="1:14" ht="15" customHeight="1" x14ac:dyDescent="0.3">
      <c r="A4487" s="114">
        <v>4484</v>
      </c>
      <c r="B4487" t="s">
        <v>413</v>
      </c>
      <c r="C4487" t="s">
        <v>2957</v>
      </c>
      <c r="D4487" t="s">
        <v>102</v>
      </c>
      <c r="E4487" t="s">
        <v>2958</v>
      </c>
      <c r="F4487" s="109">
        <v>46030</v>
      </c>
      <c r="G4487" t="s">
        <v>2946</v>
      </c>
      <c r="H4487">
        <v>1</v>
      </c>
      <c r="K4487">
        <v>27499.99999999992</v>
      </c>
      <c r="L4487" t="s">
        <v>509</v>
      </c>
      <c r="M4487" t="s">
        <v>1677</v>
      </c>
      <c r="N4487">
        <v>1</v>
      </c>
    </row>
    <row r="4488" spans="1:14" ht="15" customHeight="1" x14ac:dyDescent="0.3">
      <c r="A4488" s="114">
        <v>4485</v>
      </c>
      <c r="B4488" t="s">
        <v>413</v>
      </c>
      <c r="C4488" t="s">
        <v>2953</v>
      </c>
      <c r="D4488" t="s">
        <v>102</v>
      </c>
      <c r="E4488" t="s">
        <v>2954</v>
      </c>
      <c r="F4488" s="109">
        <v>46030</v>
      </c>
      <c r="G4488" t="s">
        <v>2946</v>
      </c>
      <c r="H4488">
        <v>1</v>
      </c>
      <c r="K4488">
        <v>27499.99999999992</v>
      </c>
      <c r="L4488" t="s">
        <v>509</v>
      </c>
      <c r="M4488" t="s">
        <v>1677</v>
      </c>
      <c r="N4488">
        <v>1</v>
      </c>
    </row>
    <row r="4489" spans="1:14" ht="15" customHeight="1" x14ac:dyDescent="0.3">
      <c r="A4489" s="114">
        <v>4486</v>
      </c>
      <c r="B4489" t="s">
        <v>413</v>
      </c>
      <c r="C4489" t="s">
        <v>2964</v>
      </c>
      <c r="D4489" t="s">
        <v>102</v>
      </c>
      <c r="E4489" t="s">
        <v>2965</v>
      </c>
      <c r="F4489" s="109">
        <v>46030</v>
      </c>
      <c r="G4489" t="s">
        <v>2946</v>
      </c>
      <c r="H4489">
        <v>1</v>
      </c>
      <c r="K4489">
        <v>27499.99999999992</v>
      </c>
      <c r="L4489" t="s">
        <v>509</v>
      </c>
      <c r="M4489" t="s">
        <v>1677</v>
      </c>
      <c r="N4489">
        <v>1</v>
      </c>
    </row>
    <row r="4490" spans="1:14" ht="15" customHeight="1" x14ac:dyDescent="0.3">
      <c r="A4490" s="114">
        <v>4487</v>
      </c>
      <c r="B4490" t="s">
        <v>501</v>
      </c>
      <c r="C4490" t="s">
        <v>132</v>
      </c>
      <c r="D4490" t="s">
        <v>102</v>
      </c>
      <c r="E4490" t="s">
        <v>3890</v>
      </c>
      <c r="F4490" s="109">
        <v>46030</v>
      </c>
      <c r="G4490" t="s">
        <v>415</v>
      </c>
      <c r="H4490">
        <v>6</v>
      </c>
      <c r="K4490">
        <v>239999.99999999977</v>
      </c>
      <c r="L4490" t="s">
        <v>526</v>
      </c>
      <c r="M4490" t="s">
        <v>1474</v>
      </c>
      <c r="N4490">
        <v>1</v>
      </c>
    </row>
    <row r="4491" spans="1:14" ht="15" customHeight="1" x14ac:dyDescent="0.3">
      <c r="A4491" s="114">
        <v>4488</v>
      </c>
      <c r="B4491" t="s">
        <v>501</v>
      </c>
      <c r="C4491" t="s">
        <v>138</v>
      </c>
      <c r="D4491" t="s">
        <v>100</v>
      </c>
      <c r="E4491" t="s">
        <v>3891</v>
      </c>
      <c r="F4491" s="109">
        <v>46030</v>
      </c>
      <c r="G4491" t="s">
        <v>415</v>
      </c>
      <c r="H4491">
        <v>7</v>
      </c>
      <c r="K4491">
        <v>359999.99999999965</v>
      </c>
      <c r="L4491" t="s">
        <v>526</v>
      </c>
      <c r="M4491" t="s">
        <v>517</v>
      </c>
      <c r="N4491">
        <v>0</v>
      </c>
    </row>
    <row r="4492" spans="1:14" ht="15" customHeight="1" x14ac:dyDescent="0.3">
      <c r="A4492" s="114">
        <v>4489</v>
      </c>
      <c r="B4492" t="s">
        <v>535</v>
      </c>
      <c r="C4492" t="s">
        <v>138</v>
      </c>
      <c r="D4492" t="s">
        <v>100</v>
      </c>
      <c r="E4492" t="s">
        <v>3892</v>
      </c>
      <c r="F4492" s="109">
        <v>46030</v>
      </c>
      <c r="G4492" t="s">
        <v>415</v>
      </c>
      <c r="H4492">
        <v>6</v>
      </c>
      <c r="K4492">
        <v>365624.9999999993</v>
      </c>
      <c r="L4492" t="s">
        <v>516</v>
      </c>
      <c r="M4492" t="s">
        <v>517</v>
      </c>
      <c r="N4492">
        <v>0</v>
      </c>
    </row>
    <row r="4493" spans="1:14" ht="15" customHeight="1" x14ac:dyDescent="0.3">
      <c r="A4493" s="114">
        <v>4490</v>
      </c>
      <c r="B4493" t="s">
        <v>535</v>
      </c>
      <c r="C4493" t="s">
        <v>132</v>
      </c>
      <c r="D4493" t="s">
        <v>102</v>
      </c>
      <c r="E4493" t="s">
        <v>3893</v>
      </c>
      <c r="F4493" s="109">
        <v>46030</v>
      </c>
      <c r="G4493" t="s">
        <v>415</v>
      </c>
      <c r="H4493">
        <v>6</v>
      </c>
      <c r="K4493">
        <v>243749.99999999953</v>
      </c>
      <c r="L4493" t="s">
        <v>526</v>
      </c>
      <c r="M4493" t="s">
        <v>1334</v>
      </c>
      <c r="N4493">
        <v>1</v>
      </c>
    </row>
    <row r="4494" spans="1:14" ht="15" customHeight="1" x14ac:dyDescent="0.3">
      <c r="A4494" s="114">
        <v>4491</v>
      </c>
      <c r="B4494" t="s">
        <v>459</v>
      </c>
      <c r="C4494" t="s">
        <v>138</v>
      </c>
      <c r="D4494" t="s">
        <v>100</v>
      </c>
      <c r="E4494" t="s">
        <v>3894</v>
      </c>
      <c r="F4494" s="109">
        <v>46030</v>
      </c>
      <c r="G4494" t="s">
        <v>415</v>
      </c>
      <c r="H4494">
        <v>6</v>
      </c>
      <c r="K4494">
        <v>382500.00000000146</v>
      </c>
      <c r="L4494" t="s">
        <v>543</v>
      </c>
      <c r="M4494" t="s">
        <v>517</v>
      </c>
      <c r="N4494">
        <v>0</v>
      </c>
    </row>
    <row r="4495" spans="1:14" ht="15" customHeight="1" x14ac:dyDescent="0.3">
      <c r="A4495" s="114">
        <v>4492</v>
      </c>
      <c r="B4495" t="s">
        <v>459</v>
      </c>
      <c r="C4495" t="s">
        <v>138</v>
      </c>
      <c r="D4495" t="s">
        <v>100</v>
      </c>
      <c r="E4495" t="s">
        <v>3895</v>
      </c>
      <c r="F4495" s="109">
        <v>46030</v>
      </c>
      <c r="G4495" t="s">
        <v>415</v>
      </c>
      <c r="H4495">
        <v>1</v>
      </c>
      <c r="K4495">
        <v>63750.00000000024</v>
      </c>
      <c r="L4495" t="s">
        <v>509</v>
      </c>
      <c r="M4495" t="s">
        <v>505</v>
      </c>
      <c r="N4495">
        <v>2</v>
      </c>
    </row>
    <row r="4496" spans="1:14" ht="15" customHeight="1" x14ac:dyDescent="0.3">
      <c r="A4496" s="114">
        <v>4493</v>
      </c>
      <c r="B4496" t="s">
        <v>499</v>
      </c>
      <c r="C4496" t="s">
        <v>138</v>
      </c>
      <c r="D4496" t="s">
        <v>100</v>
      </c>
      <c r="E4496" t="s">
        <v>3896</v>
      </c>
      <c r="F4496" s="109">
        <v>46030</v>
      </c>
      <c r="G4496" t="s">
        <v>415</v>
      </c>
      <c r="H4496">
        <v>4</v>
      </c>
      <c r="K4496">
        <v>239999.99999999977</v>
      </c>
      <c r="L4496" t="s">
        <v>507</v>
      </c>
      <c r="M4496" t="s">
        <v>505</v>
      </c>
      <c r="N4496">
        <v>1</v>
      </c>
    </row>
    <row r="4497" spans="1:14" ht="15" customHeight="1" x14ac:dyDescent="0.3">
      <c r="A4497" s="114">
        <v>4494</v>
      </c>
      <c r="B4497" t="s">
        <v>499</v>
      </c>
      <c r="C4497" t="s">
        <v>502</v>
      </c>
      <c r="D4497" t="s">
        <v>100</v>
      </c>
      <c r="E4497" t="s">
        <v>3897</v>
      </c>
      <c r="F4497" s="109">
        <v>46030</v>
      </c>
      <c r="G4497" t="s">
        <v>426</v>
      </c>
      <c r="H4497">
        <v>3</v>
      </c>
      <c r="K4497">
        <v>119999.99999999988</v>
      </c>
      <c r="L4497" t="s">
        <v>507</v>
      </c>
      <c r="M4497" t="s">
        <v>505</v>
      </c>
      <c r="N4497">
        <v>1</v>
      </c>
    </row>
    <row r="4498" spans="1:14" ht="15" customHeight="1" x14ac:dyDescent="0.3">
      <c r="A4498" s="114">
        <v>4495</v>
      </c>
      <c r="B4498" t="s">
        <v>499</v>
      </c>
      <c r="C4498" t="s">
        <v>138</v>
      </c>
      <c r="D4498" t="s">
        <v>100</v>
      </c>
      <c r="E4498" t="s">
        <v>3896</v>
      </c>
      <c r="F4498" s="109">
        <v>46030</v>
      </c>
      <c r="G4498" t="s">
        <v>415</v>
      </c>
      <c r="H4498">
        <v>6</v>
      </c>
      <c r="K4498">
        <v>359999.99999999965</v>
      </c>
      <c r="L4498" t="s">
        <v>516</v>
      </c>
      <c r="M4498" t="s">
        <v>517</v>
      </c>
      <c r="N4498">
        <v>0</v>
      </c>
    </row>
    <row r="4499" spans="1:14" ht="15" customHeight="1" x14ac:dyDescent="0.3">
      <c r="A4499" s="114">
        <v>4496</v>
      </c>
      <c r="B4499" t="s">
        <v>490</v>
      </c>
      <c r="C4499" t="s">
        <v>138</v>
      </c>
      <c r="D4499" t="s">
        <v>100</v>
      </c>
      <c r="E4499" t="s">
        <v>3898</v>
      </c>
      <c r="F4499" s="109">
        <v>46030</v>
      </c>
      <c r="G4499" t="s">
        <v>415</v>
      </c>
      <c r="H4499">
        <v>6</v>
      </c>
      <c r="K4499">
        <v>371249.99999999895</v>
      </c>
      <c r="L4499" t="s">
        <v>516</v>
      </c>
      <c r="M4499" t="s">
        <v>517</v>
      </c>
      <c r="N4499">
        <v>0</v>
      </c>
    </row>
    <row r="4500" spans="1:14" ht="15" customHeight="1" x14ac:dyDescent="0.3">
      <c r="A4500" s="114">
        <v>4497</v>
      </c>
      <c r="B4500" t="s">
        <v>490</v>
      </c>
      <c r="C4500" t="s">
        <v>138</v>
      </c>
      <c r="D4500" t="s">
        <v>100</v>
      </c>
      <c r="E4500" t="s">
        <v>3898</v>
      </c>
      <c r="F4500" s="109">
        <v>46030</v>
      </c>
      <c r="G4500" t="s">
        <v>415</v>
      </c>
      <c r="H4500">
        <v>4</v>
      </c>
      <c r="K4500">
        <v>247499.99999999927</v>
      </c>
      <c r="L4500" t="s">
        <v>713</v>
      </c>
      <c r="M4500" t="s">
        <v>917</v>
      </c>
      <c r="N4500">
        <v>0</v>
      </c>
    </row>
    <row r="4501" spans="1:14" ht="15" customHeight="1" x14ac:dyDescent="0.3">
      <c r="A4501" s="114">
        <v>4498</v>
      </c>
      <c r="B4501" t="s">
        <v>501</v>
      </c>
      <c r="C4501" t="s">
        <v>128</v>
      </c>
      <c r="D4501" t="s">
        <v>102</v>
      </c>
      <c r="E4501" t="s">
        <v>3899</v>
      </c>
      <c r="F4501" s="109">
        <v>46031</v>
      </c>
      <c r="G4501" t="s">
        <v>415</v>
      </c>
      <c r="H4501">
        <v>4</v>
      </c>
      <c r="K4501">
        <v>159999.99999999985</v>
      </c>
      <c r="L4501" t="s">
        <v>526</v>
      </c>
      <c r="M4501" t="s">
        <v>1474</v>
      </c>
      <c r="N4501">
        <v>0</v>
      </c>
    </row>
    <row r="4502" spans="1:14" ht="15" customHeight="1" x14ac:dyDescent="0.3">
      <c r="A4502" s="114">
        <v>4499</v>
      </c>
      <c r="B4502" t="s">
        <v>501</v>
      </c>
      <c r="C4502" t="s">
        <v>132</v>
      </c>
      <c r="D4502" t="s">
        <v>102</v>
      </c>
      <c r="E4502" t="s">
        <v>3900</v>
      </c>
      <c r="F4502" s="109">
        <v>46031</v>
      </c>
      <c r="G4502" t="s">
        <v>415</v>
      </c>
      <c r="H4502">
        <v>2</v>
      </c>
      <c r="K4502">
        <v>79999.999999999927</v>
      </c>
      <c r="L4502" t="s">
        <v>526</v>
      </c>
      <c r="M4502" t="s">
        <v>1474</v>
      </c>
      <c r="N4502">
        <v>0</v>
      </c>
    </row>
    <row r="4503" spans="1:14" ht="15" customHeight="1" x14ac:dyDescent="0.3">
      <c r="A4503" s="114">
        <v>4500</v>
      </c>
      <c r="B4503" t="s">
        <v>501</v>
      </c>
      <c r="C4503" t="s">
        <v>138</v>
      </c>
      <c r="D4503" t="s">
        <v>100</v>
      </c>
      <c r="E4503" t="s">
        <v>3901</v>
      </c>
      <c r="F4503" s="109">
        <v>46031</v>
      </c>
      <c r="G4503" t="s">
        <v>415</v>
      </c>
      <c r="H4503">
        <v>6</v>
      </c>
      <c r="K4503">
        <v>359999.99999999965</v>
      </c>
      <c r="L4503" t="s">
        <v>554</v>
      </c>
      <c r="M4503" t="s">
        <v>517</v>
      </c>
      <c r="N4503">
        <v>0</v>
      </c>
    </row>
    <row r="4504" spans="1:14" ht="15" customHeight="1" x14ac:dyDescent="0.3">
      <c r="A4504" s="114">
        <v>4501</v>
      </c>
      <c r="B4504" t="s">
        <v>430</v>
      </c>
      <c r="C4504" t="s">
        <v>138</v>
      </c>
      <c r="D4504" t="s">
        <v>100</v>
      </c>
      <c r="E4504" t="s">
        <v>3902</v>
      </c>
      <c r="F4504" s="109">
        <v>46031</v>
      </c>
      <c r="G4504" t="s">
        <v>415</v>
      </c>
      <c r="H4504">
        <v>4</v>
      </c>
      <c r="K4504">
        <v>232500.00000000023</v>
      </c>
      <c r="L4504" t="s">
        <v>558</v>
      </c>
      <c r="M4504" t="s">
        <v>2626</v>
      </c>
      <c r="N4504">
        <v>0</v>
      </c>
    </row>
    <row r="4505" spans="1:14" ht="15" customHeight="1" x14ac:dyDescent="0.3">
      <c r="A4505" s="114">
        <v>4502</v>
      </c>
      <c r="B4505" t="s">
        <v>430</v>
      </c>
      <c r="C4505" t="s">
        <v>138</v>
      </c>
      <c r="D4505" t="s">
        <v>100</v>
      </c>
      <c r="E4505" t="s">
        <v>3902</v>
      </c>
      <c r="F4505" s="109">
        <v>46031</v>
      </c>
      <c r="G4505" t="s">
        <v>415</v>
      </c>
      <c r="H4505">
        <v>6</v>
      </c>
      <c r="K4505">
        <v>348750.00000000035</v>
      </c>
      <c r="L4505" t="s">
        <v>554</v>
      </c>
      <c r="M4505" t="s">
        <v>517</v>
      </c>
      <c r="N4505">
        <v>0</v>
      </c>
    </row>
    <row r="4506" spans="1:14" ht="15" customHeight="1" x14ac:dyDescent="0.3">
      <c r="A4506" s="114">
        <v>4503</v>
      </c>
      <c r="B4506" t="s">
        <v>497</v>
      </c>
      <c r="C4506" t="s">
        <v>138</v>
      </c>
      <c r="D4506" t="s">
        <v>100</v>
      </c>
      <c r="E4506" t="s">
        <v>3903</v>
      </c>
      <c r="F4506" s="109">
        <v>46031</v>
      </c>
      <c r="G4506" t="s">
        <v>415</v>
      </c>
      <c r="H4506">
        <v>6</v>
      </c>
      <c r="K4506">
        <v>388125.00000000105</v>
      </c>
      <c r="L4506" t="s">
        <v>516</v>
      </c>
      <c r="M4506" t="s">
        <v>517</v>
      </c>
      <c r="N4506">
        <v>0</v>
      </c>
    </row>
    <row r="4507" spans="1:14" ht="15" customHeight="1" x14ac:dyDescent="0.3">
      <c r="A4507" s="114">
        <v>4504</v>
      </c>
      <c r="B4507" t="s">
        <v>535</v>
      </c>
      <c r="C4507" t="s">
        <v>138</v>
      </c>
      <c r="D4507" t="s">
        <v>100</v>
      </c>
      <c r="E4507" t="s">
        <v>3904</v>
      </c>
      <c r="F4507" s="109">
        <v>46031</v>
      </c>
      <c r="G4507" t="s">
        <v>415</v>
      </c>
      <c r="H4507">
        <v>6</v>
      </c>
      <c r="K4507">
        <v>365624.9999999993</v>
      </c>
      <c r="L4507" t="s">
        <v>516</v>
      </c>
      <c r="M4507" t="s">
        <v>517</v>
      </c>
      <c r="N4507">
        <v>0</v>
      </c>
    </row>
    <row r="4508" spans="1:14" ht="15" customHeight="1" x14ac:dyDescent="0.3">
      <c r="A4508" s="114">
        <v>4505</v>
      </c>
      <c r="B4508" t="s">
        <v>535</v>
      </c>
      <c r="C4508" t="s">
        <v>3873</v>
      </c>
      <c r="D4508" t="s">
        <v>42</v>
      </c>
      <c r="E4508" t="s">
        <v>3877</v>
      </c>
      <c r="F4508" s="109">
        <v>46031</v>
      </c>
      <c r="G4508" t="s">
        <v>3876</v>
      </c>
      <c r="H4508">
        <v>0.3</v>
      </c>
      <c r="K4508">
        <v>48749.999999999905</v>
      </c>
      <c r="L4508" t="s">
        <v>713</v>
      </c>
      <c r="M4508" t="s">
        <v>580</v>
      </c>
      <c r="N4508">
        <v>0</v>
      </c>
    </row>
    <row r="4509" spans="1:14" ht="15" customHeight="1" x14ac:dyDescent="0.3">
      <c r="A4509" s="114">
        <v>4506</v>
      </c>
      <c r="B4509" t="s">
        <v>535</v>
      </c>
      <c r="C4509" t="s">
        <v>3878</v>
      </c>
      <c r="D4509" t="s">
        <v>42</v>
      </c>
      <c r="E4509" t="s">
        <v>3881</v>
      </c>
      <c r="F4509" s="109">
        <v>46031</v>
      </c>
      <c r="G4509" t="s">
        <v>3880</v>
      </c>
      <c r="H4509">
        <v>8</v>
      </c>
      <c r="K4509">
        <v>324999.99999999936</v>
      </c>
      <c r="L4509" t="s">
        <v>713</v>
      </c>
      <c r="M4509" t="s">
        <v>505</v>
      </c>
      <c r="N4509">
        <v>0</v>
      </c>
    </row>
    <row r="4510" spans="1:14" ht="15" customHeight="1" x14ac:dyDescent="0.3">
      <c r="A4510" s="114">
        <v>4507</v>
      </c>
      <c r="B4510" t="s">
        <v>535</v>
      </c>
      <c r="C4510" t="s">
        <v>3906</v>
      </c>
      <c r="D4510" t="s">
        <v>26</v>
      </c>
      <c r="E4510" t="s">
        <v>3905</v>
      </c>
      <c r="F4510" s="109">
        <v>46031</v>
      </c>
      <c r="G4510" t="s">
        <v>1440</v>
      </c>
      <c r="H4510">
        <v>2</v>
      </c>
      <c r="K4510">
        <v>304687.49999999942</v>
      </c>
      <c r="L4510" t="s">
        <v>558</v>
      </c>
      <c r="M4510" t="s">
        <v>580</v>
      </c>
      <c r="N4510">
        <v>0</v>
      </c>
    </row>
    <row r="4511" spans="1:14" ht="15" customHeight="1" x14ac:dyDescent="0.3">
      <c r="A4511" s="114">
        <v>4508</v>
      </c>
      <c r="B4511" t="s">
        <v>499</v>
      </c>
      <c r="C4511" t="s">
        <v>138</v>
      </c>
      <c r="D4511" t="s">
        <v>100</v>
      </c>
      <c r="E4511" t="s">
        <v>3907</v>
      </c>
      <c r="F4511" s="109">
        <v>46031</v>
      </c>
      <c r="G4511" t="s">
        <v>415</v>
      </c>
      <c r="H4511">
        <v>9</v>
      </c>
      <c r="K4511">
        <v>539999.99999999942</v>
      </c>
      <c r="L4511" t="s">
        <v>507</v>
      </c>
      <c r="M4511" t="s">
        <v>505</v>
      </c>
      <c r="N4511">
        <v>1</v>
      </c>
    </row>
    <row r="4512" spans="1:14" ht="15" customHeight="1" x14ac:dyDescent="0.3">
      <c r="A4512" s="114">
        <v>4509</v>
      </c>
      <c r="B4512" t="s">
        <v>499</v>
      </c>
      <c r="C4512" t="s">
        <v>138</v>
      </c>
      <c r="D4512" t="s">
        <v>100</v>
      </c>
      <c r="E4512" t="s">
        <v>3907</v>
      </c>
      <c r="F4512" s="109">
        <v>46031</v>
      </c>
      <c r="G4512" t="s">
        <v>415</v>
      </c>
      <c r="H4512">
        <v>6</v>
      </c>
      <c r="K4512">
        <v>359999.99999999965</v>
      </c>
      <c r="L4512" t="s">
        <v>516</v>
      </c>
      <c r="M4512" t="s">
        <v>517</v>
      </c>
      <c r="N4512">
        <v>0</v>
      </c>
    </row>
    <row r="4513" spans="1:14" ht="15" customHeight="1" x14ac:dyDescent="0.3">
      <c r="A4513" s="114">
        <v>4510</v>
      </c>
      <c r="B4513" t="s">
        <v>444</v>
      </c>
      <c r="C4513" t="s">
        <v>138</v>
      </c>
      <c r="D4513" t="s">
        <v>100</v>
      </c>
      <c r="E4513" t="s">
        <v>3908</v>
      </c>
      <c r="F4513" s="109">
        <v>46032</v>
      </c>
      <c r="G4513" t="s">
        <v>415</v>
      </c>
      <c r="H4513">
        <v>6</v>
      </c>
      <c r="K4513">
        <v>388125.00000000105</v>
      </c>
      <c r="L4513" t="s">
        <v>543</v>
      </c>
      <c r="M4513" t="s">
        <v>517</v>
      </c>
      <c r="N4513">
        <v>0</v>
      </c>
    </row>
    <row r="4514" spans="1:14" ht="15" customHeight="1" x14ac:dyDescent="0.3">
      <c r="A4514" s="114">
        <v>4511</v>
      </c>
      <c r="B4514" t="s">
        <v>444</v>
      </c>
      <c r="C4514" t="s">
        <v>138</v>
      </c>
      <c r="D4514" t="s">
        <v>100</v>
      </c>
      <c r="E4514" t="s">
        <v>3909</v>
      </c>
      <c r="F4514" s="109">
        <v>46032</v>
      </c>
      <c r="G4514" t="s">
        <v>415</v>
      </c>
      <c r="H4514">
        <v>6</v>
      </c>
      <c r="K4514">
        <v>388125.00000000105</v>
      </c>
      <c r="L4514" t="s">
        <v>713</v>
      </c>
      <c r="M4514" t="s">
        <v>917</v>
      </c>
      <c r="N4514">
        <v>0</v>
      </c>
    </row>
    <row r="4515" spans="1:14" ht="15" customHeight="1" x14ac:dyDescent="0.3">
      <c r="A4515" s="114">
        <v>4512</v>
      </c>
      <c r="B4515" t="s">
        <v>463</v>
      </c>
      <c r="C4515" t="s">
        <v>132</v>
      </c>
      <c r="D4515" t="s">
        <v>102</v>
      </c>
      <c r="E4515" t="s">
        <v>3910</v>
      </c>
      <c r="F4515" s="109">
        <v>46032</v>
      </c>
      <c r="G4515" t="s">
        <v>415</v>
      </c>
      <c r="H4515">
        <v>1</v>
      </c>
      <c r="K4515">
        <v>41874.99999999984</v>
      </c>
      <c r="L4515" t="s">
        <v>526</v>
      </c>
      <c r="M4515" t="s">
        <v>1677</v>
      </c>
      <c r="N4515">
        <v>0</v>
      </c>
    </row>
    <row r="4516" spans="1:14" ht="15" customHeight="1" x14ac:dyDescent="0.3">
      <c r="A4516" s="114">
        <v>4513</v>
      </c>
      <c r="B4516" t="s">
        <v>463</v>
      </c>
      <c r="C4516" t="s">
        <v>125</v>
      </c>
      <c r="D4516" t="s">
        <v>102</v>
      </c>
      <c r="E4516" t="s">
        <v>3911</v>
      </c>
      <c r="F4516" s="109">
        <v>46032</v>
      </c>
      <c r="G4516" t="s">
        <v>415</v>
      </c>
      <c r="H4516">
        <v>2</v>
      </c>
      <c r="K4516">
        <v>36943.055555555417</v>
      </c>
      <c r="L4516" t="s">
        <v>526</v>
      </c>
      <c r="M4516" t="s">
        <v>1677</v>
      </c>
      <c r="N4516">
        <v>0</v>
      </c>
    </row>
    <row r="4517" spans="1:14" ht="15" customHeight="1" x14ac:dyDescent="0.3">
      <c r="A4517" s="114">
        <v>4514</v>
      </c>
      <c r="B4517" t="s">
        <v>463</v>
      </c>
      <c r="C4517" t="s">
        <v>126</v>
      </c>
      <c r="D4517" t="s">
        <v>102</v>
      </c>
      <c r="E4517" t="s">
        <v>3912</v>
      </c>
      <c r="F4517" s="109">
        <v>46032</v>
      </c>
      <c r="G4517" t="s">
        <v>415</v>
      </c>
      <c r="H4517">
        <v>4</v>
      </c>
      <c r="K4517">
        <v>89705.555555555213</v>
      </c>
      <c r="L4517" t="s">
        <v>526</v>
      </c>
      <c r="M4517" t="s">
        <v>1677</v>
      </c>
      <c r="N4517">
        <v>1</v>
      </c>
    </row>
    <row r="4518" spans="1:14" ht="15" customHeight="1" x14ac:dyDescent="0.3">
      <c r="A4518" s="114">
        <v>4515</v>
      </c>
      <c r="B4518" t="s">
        <v>463</v>
      </c>
      <c r="C4518" t="s">
        <v>123</v>
      </c>
      <c r="D4518" t="s">
        <v>102</v>
      </c>
      <c r="E4518" t="s">
        <v>3913</v>
      </c>
      <c r="F4518" s="109">
        <v>46032</v>
      </c>
      <c r="G4518" t="s">
        <v>415</v>
      </c>
      <c r="H4518">
        <v>1</v>
      </c>
      <c r="K4518">
        <v>6595.3124999999745</v>
      </c>
      <c r="L4518" t="s">
        <v>526</v>
      </c>
      <c r="M4518" t="s">
        <v>1677</v>
      </c>
      <c r="N4518">
        <v>0</v>
      </c>
    </row>
    <row r="4519" spans="1:14" ht="15" customHeight="1" x14ac:dyDescent="0.3">
      <c r="A4519" s="114">
        <v>4516</v>
      </c>
      <c r="B4519" t="s">
        <v>463</v>
      </c>
      <c r="C4519" t="s">
        <v>138</v>
      </c>
      <c r="D4519" t="s">
        <v>100</v>
      </c>
      <c r="E4519" t="s">
        <v>3914</v>
      </c>
      <c r="F4519" s="109">
        <v>46032</v>
      </c>
      <c r="G4519" t="s">
        <v>415</v>
      </c>
      <c r="H4519">
        <v>1</v>
      </c>
      <c r="K4519">
        <v>62812.49999999976</v>
      </c>
      <c r="L4519" t="s">
        <v>558</v>
      </c>
      <c r="M4519" t="s">
        <v>514</v>
      </c>
      <c r="N4519">
        <v>0</v>
      </c>
    </row>
    <row r="4520" spans="1:14" ht="15" customHeight="1" x14ac:dyDescent="0.3">
      <c r="A4520" s="114">
        <v>4517</v>
      </c>
      <c r="B4520" t="s">
        <v>501</v>
      </c>
      <c r="C4520" t="s">
        <v>126</v>
      </c>
      <c r="D4520" t="s">
        <v>102</v>
      </c>
      <c r="E4520" t="s">
        <v>3915</v>
      </c>
      <c r="F4520" s="109">
        <v>46032</v>
      </c>
      <c r="G4520" t="s">
        <v>415</v>
      </c>
      <c r="H4520">
        <v>5</v>
      </c>
      <c r="K4520">
        <v>107111.11111111101</v>
      </c>
      <c r="L4520" t="s">
        <v>696</v>
      </c>
      <c r="M4520" t="s">
        <v>1474</v>
      </c>
      <c r="N4520">
        <v>0</v>
      </c>
    </row>
    <row r="4521" spans="1:14" ht="15" customHeight="1" x14ac:dyDescent="0.3">
      <c r="A4521" s="114">
        <v>4518</v>
      </c>
      <c r="B4521" t="s">
        <v>501</v>
      </c>
      <c r="C4521" t="s">
        <v>125</v>
      </c>
      <c r="D4521" t="s">
        <v>102</v>
      </c>
      <c r="E4521" t="s">
        <v>3916</v>
      </c>
      <c r="F4521" s="109">
        <v>46032</v>
      </c>
      <c r="G4521" t="s">
        <v>415</v>
      </c>
      <c r="H4521">
        <v>1</v>
      </c>
      <c r="K4521">
        <v>17644.444444444427</v>
      </c>
      <c r="L4521" t="s">
        <v>526</v>
      </c>
      <c r="M4521" t="s">
        <v>1474</v>
      </c>
      <c r="N4521">
        <v>0</v>
      </c>
    </row>
    <row r="4522" spans="1:14" ht="15" customHeight="1" x14ac:dyDescent="0.3">
      <c r="A4522" s="114">
        <v>4519</v>
      </c>
      <c r="B4522" t="s">
        <v>501</v>
      </c>
      <c r="C4522" t="s">
        <v>123</v>
      </c>
      <c r="D4522" t="s">
        <v>102</v>
      </c>
      <c r="E4522" t="s">
        <v>3917</v>
      </c>
      <c r="F4522" s="109">
        <v>46032</v>
      </c>
      <c r="G4522" t="s">
        <v>415</v>
      </c>
      <c r="H4522">
        <v>6</v>
      </c>
      <c r="K4522">
        <v>37799.999999999964</v>
      </c>
      <c r="L4522" t="s">
        <v>696</v>
      </c>
      <c r="M4522" t="s">
        <v>1474</v>
      </c>
      <c r="N4522">
        <v>0</v>
      </c>
    </row>
    <row r="4523" spans="1:14" ht="15" customHeight="1" x14ac:dyDescent="0.3">
      <c r="A4523" s="114">
        <v>4520</v>
      </c>
      <c r="B4523" t="s">
        <v>501</v>
      </c>
      <c r="C4523" t="s">
        <v>138</v>
      </c>
      <c r="D4523" t="s">
        <v>100</v>
      </c>
      <c r="E4523" t="s">
        <v>3918</v>
      </c>
      <c r="F4523" s="109">
        <v>46032</v>
      </c>
      <c r="G4523" t="s">
        <v>415</v>
      </c>
      <c r="H4523">
        <v>8</v>
      </c>
      <c r="K4523">
        <v>479999.99999999953</v>
      </c>
      <c r="L4523" t="s">
        <v>543</v>
      </c>
      <c r="M4523" t="s">
        <v>517</v>
      </c>
      <c r="N4523">
        <v>0</v>
      </c>
    </row>
    <row r="4524" spans="1:14" ht="15" customHeight="1" x14ac:dyDescent="0.3">
      <c r="A4524" s="114">
        <v>4521</v>
      </c>
      <c r="B4524" t="s">
        <v>490</v>
      </c>
      <c r="C4524" t="s">
        <v>138</v>
      </c>
      <c r="D4524" t="s">
        <v>100</v>
      </c>
      <c r="E4524" t="s">
        <v>3919</v>
      </c>
      <c r="F4524" s="109">
        <v>46032</v>
      </c>
      <c r="G4524" t="s">
        <v>415</v>
      </c>
      <c r="H4524">
        <v>6</v>
      </c>
      <c r="K4524">
        <v>371249.99999999895</v>
      </c>
      <c r="L4524" t="s">
        <v>713</v>
      </c>
      <c r="M4524" t="s">
        <v>917</v>
      </c>
      <c r="N4524">
        <v>0</v>
      </c>
    </row>
    <row r="4525" spans="1:14" ht="15" customHeight="1" x14ac:dyDescent="0.3">
      <c r="A4525" s="114">
        <v>4522</v>
      </c>
      <c r="B4525" t="s">
        <v>490</v>
      </c>
      <c r="C4525" t="s">
        <v>502</v>
      </c>
      <c r="D4525" t="s">
        <v>100</v>
      </c>
      <c r="E4525" t="s">
        <v>3920</v>
      </c>
      <c r="F4525" s="109">
        <v>46032</v>
      </c>
      <c r="G4525" t="s">
        <v>426</v>
      </c>
      <c r="H4525">
        <v>1</v>
      </c>
      <c r="K4525">
        <v>41249.999999999884</v>
      </c>
      <c r="L4525" t="s">
        <v>507</v>
      </c>
      <c r="M4525" t="s">
        <v>505</v>
      </c>
      <c r="N4525">
        <v>2</v>
      </c>
    </row>
    <row r="4526" spans="1:14" ht="15" customHeight="1" x14ac:dyDescent="0.3">
      <c r="A4526" s="114">
        <v>4523</v>
      </c>
      <c r="B4526" t="s">
        <v>490</v>
      </c>
      <c r="C4526" t="s">
        <v>138</v>
      </c>
      <c r="D4526" t="s">
        <v>100</v>
      </c>
      <c r="E4526" t="s">
        <v>3919</v>
      </c>
      <c r="F4526" s="109">
        <v>46032</v>
      </c>
      <c r="G4526" t="s">
        <v>415</v>
      </c>
      <c r="H4526">
        <v>5</v>
      </c>
      <c r="K4526">
        <v>309374.99999999913</v>
      </c>
      <c r="L4526" t="s">
        <v>516</v>
      </c>
      <c r="M4526" t="s">
        <v>517</v>
      </c>
      <c r="N4526">
        <v>0</v>
      </c>
    </row>
    <row r="4527" spans="1:14" ht="15" customHeight="1" x14ac:dyDescent="0.3">
      <c r="A4527" s="114">
        <v>4524</v>
      </c>
      <c r="B4527" t="s">
        <v>430</v>
      </c>
      <c r="C4527" t="s">
        <v>502</v>
      </c>
      <c r="D4527" t="s">
        <v>100</v>
      </c>
      <c r="E4527" t="s">
        <v>3921</v>
      </c>
      <c r="F4527" s="109">
        <v>46032</v>
      </c>
      <c r="G4527" t="s">
        <v>426</v>
      </c>
      <c r="H4527">
        <v>4</v>
      </c>
      <c r="K4527">
        <v>155000.00000000015</v>
      </c>
      <c r="L4527" t="s">
        <v>554</v>
      </c>
      <c r="M4527" t="s">
        <v>517</v>
      </c>
      <c r="N4527">
        <v>0</v>
      </c>
    </row>
    <row r="4528" spans="1:14" ht="15" customHeight="1" x14ac:dyDescent="0.3">
      <c r="A4528" s="114">
        <v>4525</v>
      </c>
      <c r="B4528" t="s">
        <v>430</v>
      </c>
      <c r="C4528" t="s">
        <v>138</v>
      </c>
      <c r="D4528" t="s">
        <v>100</v>
      </c>
      <c r="E4528" t="s">
        <v>3922</v>
      </c>
      <c r="F4528" s="109">
        <v>46032</v>
      </c>
      <c r="G4528" t="s">
        <v>415</v>
      </c>
      <c r="H4528">
        <v>2</v>
      </c>
      <c r="K4528">
        <v>116250.00000000012</v>
      </c>
      <c r="L4528" t="s">
        <v>554</v>
      </c>
      <c r="M4528" t="s">
        <v>517</v>
      </c>
      <c r="N4528">
        <v>0</v>
      </c>
    </row>
    <row r="4529" spans="1:14" ht="15" customHeight="1" x14ac:dyDescent="0.3">
      <c r="A4529" s="114">
        <v>4526</v>
      </c>
      <c r="B4529" t="s">
        <v>430</v>
      </c>
      <c r="C4529" t="s">
        <v>138</v>
      </c>
      <c r="D4529" t="s">
        <v>100</v>
      </c>
      <c r="E4529" t="s">
        <v>3922</v>
      </c>
      <c r="F4529" s="109">
        <v>46032</v>
      </c>
      <c r="G4529" t="s">
        <v>415</v>
      </c>
      <c r="H4529">
        <v>8</v>
      </c>
      <c r="K4529">
        <v>465000.00000000047</v>
      </c>
      <c r="L4529" t="s">
        <v>545</v>
      </c>
      <c r="M4529" t="s">
        <v>2235</v>
      </c>
      <c r="N4529">
        <v>4</v>
      </c>
    </row>
    <row r="4530" spans="1:14" ht="15" customHeight="1" x14ac:dyDescent="0.3">
      <c r="A4530" s="114">
        <v>4527</v>
      </c>
      <c r="B4530" t="s">
        <v>430</v>
      </c>
      <c r="C4530" t="s">
        <v>138</v>
      </c>
      <c r="D4530" t="s">
        <v>100</v>
      </c>
      <c r="E4530" t="s">
        <v>3922</v>
      </c>
      <c r="F4530" s="109">
        <v>46033</v>
      </c>
      <c r="G4530" t="s">
        <v>415</v>
      </c>
      <c r="H4530">
        <v>5</v>
      </c>
      <c r="K4530">
        <v>290625.00000000029</v>
      </c>
      <c r="L4530" t="s">
        <v>554</v>
      </c>
      <c r="M4530" t="s">
        <v>517</v>
      </c>
      <c r="N4530">
        <v>0</v>
      </c>
    </row>
    <row r="4531" spans="1:14" ht="15" customHeight="1" x14ac:dyDescent="0.3">
      <c r="A4531" s="114">
        <v>4528</v>
      </c>
      <c r="B4531" t="s">
        <v>490</v>
      </c>
      <c r="C4531" t="s">
        <v>138</v>
      </c>
      <c r="D4531" t="s">
        <v>100</v>
      </c>
      <c r="E4531" t="s">
        <v>3923</v>
      </c>
      <c r="F4531" s="109">
        <v>46033</v>
      </c>
      <c r="G4531" t="s">
        <v>415</v>
      </c>
      <c r="H4531">
        <v>5</v>
      </c>
      <c r="K4531">
        <v>309374.99999999913</v>
      </c>
      <c r="L4531" t="s">
        <v>516</v>
      </c>
      <c r="M4531" t="s">
        <v>517</v>
      </c>
      <c r="N4531">
        <v>0</v>
      </c>
    </row>
    <row r="4532" spans="1:14" ht="15" customHeight="1" x14ac:dyDescent="0.3">
      <c r="A4532" s="114">
        <v>4529</v>
      </c>
      <c r="B4532" t="s">
        <v>490</v>
      </c>
      <c r="C4532" t="s">
        <v>502</v>
      </c>
      <c r="D4532" t="s">
        <v>100</v>
      </c>
      <c r="E4532" t="s">
        <v>3924</v>
      </c>
      <c r="F4532" s="109">
        <v>46033</v>
      </c>
      <c r="G4532" t="s">
        <v>426</v>
      </c>
      <c r="H4532">
        <v>5</v>
      </c>
      <c r="K4532">
        <v>206249.99999999939</v>
      </c>
      <c r="L4532" t="s">
        <v>516</v>
      </c>
      <c r="M4532" t="s">
        <v>505</v>
      </c>
      <c r="N4532">
        <v>5</v>
      </c>
    </row>
    <row r="4533" spans="1:14" ht="15" customHeight="1" x14ac:dyDescent="0.3">
      <c r="A4533" s="114">
        <v>4530</v>
      </c>
      <c r="B4533" t="s">
        <v>459</v>
      </c>
      <c r="C4533" t="s">
        <v>138</v>
      </c>
      <c r="D4533" t="s">
        <v>100</v>
      </c>
      <c r="E4533" t="s">
        <v>3925</v>
      </c>
      <c r="F4533" s="109">
        <v>46029</v>
      </c>
      <c r="G4533" t="s">
        <v>415</v>
      </c>
      <c r="H4533">
        <v>1</v>
      </c>
      <c r="K4533">
        <v>63750.00000000024</v>
      </c>
      <c r="L4533" t="s">
        <v>509</v>
      </c>
      <c r="M4533" t="s">
        <v>505</v>
      </c>
      <c r="N4533">
        <v>3</v>
      </c>
    </row>
    <row r="4534" spans="1:14" ht="15" customHeight="1" x14ac:dyDescent="0.3">
      <c r="A4534" s="114">
        <v>4531</v>
      </c>
      <c r="B4534" t="s">
        <v>459</v>
      </c>
      <c r="C4534" t="s">
        <v>138</v>
      </c>
      <c r="D4534" t="s">
        <v>100</v>
      </c>
      <c r="E4534" t="s">
        <v>3925</v>
      </c>
      <c r="F4534" s="109">
        <v>46029</v>
      </c>
      <c r="G4534" t="s">
        <v>415</v>
      </c>
      <c r="H4534">
        <v>6</v>
      </c>
      <c r="K4534">
        <v>382500.00000000146</v>
      </c>
      <c r="L4534" t="s">
        <v>543</v>
      </c>
      <c r="M4534" t="s">
        <v>517</v>
      </c>
      <c r="N4534">
        <v>0</v>
      </c>
    </row>
    <row r="4535" spans="1:14" ht="15" customHeight="1" x14ac:dyDescent="0.3">
      <c r="A4535" s="114">
        <v>4532</v>
      </c>
      <c r="B4535" t="s">
        <v>459</v>
      </c>
      <c r="C4535" t="s">
        <v>138</v>
      </c>
      <c r="D4535" t="s">
        <v>100</v>
      </c>
      <c r="E4535" t="s">
        <v>3925</v>
      </c>
      <c r="F4535" s="109">
        <v>46030</v>
      </c>
      <c r="G4535" t="s">
        <v>415</v>
      </c>
      <c r="H4535">
        <v>1.2</v>
      </c>
      <c r="K4535">
        <v>76500.000000000291</v>
      </c>
      <c r="L4535" t="s">
        <v>509</v>
      </c>
      <c r="M4535" t="s">
        <v>505</v>
      </c>
      <c r="N4535">
        <v>2</v>
      </c>
    </row>
    <row r="4536" spans="1:14" ht="15" customHeight="1" x14ac:dyDescent="0.3">
      <c r="A4536" s="114">
        <v>4533</v>
      </c>
      <c r="B4536" t="s">
        <v>459</v>
      </c>
      <c r="C4536" t="s">
        <v>138</v>
      </c>
      <c r="D4536" t="s">
        <v>100</v>
      </c>
      <c r="E4536" t="s">
        <v>3925</v>
      </c>
      <c r="F4536" s="109">
        <v>46030</v>
      </c>
      <c r="G4536" t="s">
        <v>415</v>
      </c>
      <c r="H4536">
        <v>6</v>
      </c>
      <c r="K4536">
        <v>382500.00000000146</v>
      </c>
      <c r="L4536" t="s">
        <v>543</v>
      </c>
      <c r="M4536" t="s">
        <v>517</v>
      </c>
      <c r="N4536">
        <v>0</v>
      </c>
    </row>
    <row r="4537" spans="1:14" ht="15" customHeight="1" x14ac:dyDescent="0.3">
      <c r="A4537" s="114">
        <v>4534</v>
      </c>
      <c r="B4537" t="s">
        <v>459</v>
      </c>
      <c r="C4537" t="s">
        <v>138</v>
      </c>
      <c r="D4537" t="s">
        <v>100</v>
      </c>
      <c r="E4537" t="s">
        <v>3925</v>
      </c>
      <c r="F4537" s="109">
        <v>46031</v>
      </c>
      <c r="G4537" t="s">
        <v>415</v>
      </c>
      <c r="H4537">
        <v>0.9</v>
      </c>
      <c r="K4537">
        <v>57375.000000000218</v>
      </c>
      <c r="L4537" t="s">
        <v>509</v>
      </c>
      <c r="M4537" t="s">
        <v>505</v>
      </c>
      <c r="N4537">
        <v>4</v>
      </c>
    </row>
    <row r="4538" spans="1:14" ht="15" customHeight="1" x14ac:dyDescent="0.3">
      <c r="A4538" s="114">
        <v>4535</v>
      </c>
      <c r="B4538" t="s">
        <v>459</v>
      </c>
      <c r="C4538" t="s">
        <v>138</v>
      </c>
      <c r="D4538" t="s">
        <v>100</v>
      </c>
      <c r="E4538" t="s">
        <v>3925</v>
      </c>
      <c r="F4538" s="109">
        <v>46031</v>
      </c>
      <c r="G4538" t="s">
        <v>415</v>
      </c>
      <c r="H4538">
        <v>3</v>
      </c>
      <c r="K4538">
        <v>191250.00000000073</v>
      </c>
      <c r="L4538" t="s">
        <v>543</v>
      </c>
      <c r="M4538" t="s">
        <v>517</v>
      </c>
      <c r="N4538">
        <v>1</v>
      </c>
    </row>
    <row r="4539" spans="1:14" ht="15" customHeight="1" x14ac:dyDescent="0.3">
      <c r="A4539" s="114">
        <v>4536</v>
      </c>
      <c r="B4539" t="s">
        <v>459</v>
      </c>
      <c r="C4539" t="s">
        <v>138</v>
      </c>
      <c r="D4539" t="s">
        <v>100</v>
      </c>
      <c r="E4539" t="s">
        <v>3925</v>
      </c>
      <c r="F4539" s="109">
        <v>46032</v>
      </c>
      <c r="G4539" t="s">
        <v>415</v>
      </c>
      <c r="H4539">
        <v>1</v>
      </c>
      <c r="K4539">
        <v>63750.00000000024</v>
      </c>
      <c r="L4539" t="s">
        <v>543</v>
      </c>
      <c r="M4539" t="s">
        <v>517</v>
      </c>
      <c r="N4539">
        <v>0</v>
      </c>
    </row>
    <row r="4540" spans="1:14" ht="15" customHeight="1" x14ac:dyDescent="0.3">
      <c r="A4540" s="114">
        <v>4537</v>
      </c>
      <c r="B4540" t="s">
        <v>459</v>
      </c>
      <c r="C4540" t="s">
        <v>138</v>
      </c>
      <c r="D4540" t="s">
        <v>100</v>
      </c>
      <c r="E4540" t="s">
        <v>3925</v>
      </c>
      <c r="F4540" s="109">
        <v>46032</v>
      </c>
      <c r="G4540" t="s">
        <v>415</v>
      </c>
      <c r="H4540">
        <v>1.5</v>
      </c>
      <c r="K4540">
        <v>95625.000000000364</v>
      </c>
      <c r="L4540" t="s">
        <v>509</v>
      </c>
      <c r="M4540" t="s">
        <v>505</v>
      </c>
      <c r="N4540">
        <v>3</v>
      </c>
    </row>
    <row r="4541" spans="1:14" ht="15" customHeight="1" x14ac:dyDescent="0.3">
      <c r="A4541" s="114">
        <v>4538</v>
      </c>
      <c r="B4541" t="s">
        <v>459</v>
      </c>
      <c r="C4541" t="s">
        <v>138</v>
      </c>
      <c r="D4541" t="s">
        <v>100</v>
      </c>
      <c r="E4541" t="s">
        <v>3926</v>
      </c>
      <c r="F4541" s="109">
        <v>46033</v>
      </c>
      <c r="G4541" t="s">
        <v>415</v>
      </c>
      <c r="H4541">
        <v>1</v>
      </c>
      <c r="K4541">
        <v>63750.00000000024</v>
      </c>
      <c r="L4541" t="s">
        <v>509</v>
      </c>
      <c r="M4541" t="s">
        <v>505</v>
      </c>
      <c r="N4541">
        <v>3</v>
      </c>
    </row>
    <row r="4542" spans="1:14" ht="15" customHeight="1" x14ac:dyDescent="0.3">
      <c r="A4542" s="114">
        <v>4539</v>
      </c>
      <c r="B4542" t="s">
        <v>459</v>
      </c>
      <c r="C4542" t="s">
        <v>625</v>
      </c>
      <c r="D4542" t="s">
        <v>100</v>
      </c>
      <c r="E4542" t="s">
        <v>3927</v>
      </c>
      <c r="F4542" s="109">
        <v>46033</v>
      </c>
      <c r="G4542" t="s">
        <v>627</v>
      </c>
      <c r="H4542">
        <v>5</v>
      </c>
      <c r="K4542">
        <v>212500.00000000079</v>
      </c>
      <c r="L4542" t="s">
        <v>618</v>
      </c>
      <c r="M4542" t="s">
        <v>669</v>
      </c>
      <c r="N4542">
        <v>0</v>
      </c>
    </row>
    <row r="4543" spans="1:14" ht="15" customHeight="1" x14ac:dyDescent="0.3">
      <c r="A4543" s="114">
        <v>4540</v>
      </c>
      <c r="B4543" t="s">
        <v>501</v>
      </c>
      <c r="C4543" t="s">
        <v>125</v>
      </c>
      <c r="D4543" t="s">
        <v>102</v>
      </c>
      <c r="E4543" t="s">
        <v>3928</v>
      </c>
      <c r="F4543" s="109">
        <v>46033</v>
      </c>
      <c r="G4543" t="s">
        <v>415</v>
      </c>
      <c r="H4543">
        <v>7</v>
      </c>
      <c r="K4543">
        <v>123511.11111111099</v>
      </c>
      <c r="L4543" t="s">
        <v>526</v>
      </c>
      <c r="M4543" t="s">
        <v>1474</v>
      </c>
      <c r="N4543">
        <v>0</v>
      </c>
    </row>
    <row r="4544" spans="1:14" ht="15" customHeight="1" x14ac:dyDescent="0.3">
      <c r="A4544" s="114">
        <v>4541</v>
      </c>
      <c r="B4544" t="s">
        <v>501</v>
      </c>
      <c r="C4544" t="s">
        <v>126</v>
      </c>
      <c r="D4544" t="s">
        <v>102</v>
      </c>
      <c r="E4544" t="s">
        <v>3929</v>
      </c>
      <c r="F4544" s="109">
        <v>46033</v>
      </c>
      <c r="G4544" t="s">
        <v>415</v>
      </c>
      <c r="H4544">
        <v>2</v>
      </c>
      <c r="K4544">
        <v>42844.444444444402</v>
      </c>
      <c r="L4544" t="s">
        <v>526</v>
      </c>
      <c r="M4544" t="s">
        <v>1474</v>
      </c>
      <c r="N4544">
        <v>0</v>
      </c>
    </row>
    <row r="4545" spans="1:14" ht="15" customHeight="1" x14ac:dyDescent="0.3">
      <c r="A4545" s="114">
        <v>4542</v>
      </c>
      <c r="B4545" t="s">
        <v>501</v>
      </c>
      <c r="C4545" t="s">
        <v>138</v>
      </c>
      <c r="D4545" t="s">
        <v>100</v>
      </c>
      <c r="E4545" t="s">
        <v>3930</v>
      </c>
      <c r="F4545" s="109">
        <v>46033</v>
      </c>
      <c r="G4545" t="s">
        <v>415</v>
      </c>
      <c r="H4545">
        <v>0.5</v>
      </c>
      <c r="K4545">
        <v>29999.999999999971</v>
      </c>
      <c r="L4545" t="s">
        <v>543</v>
      </c>
      <c r="M4545" t="s">
        <v>517</v>
      </c>
      <c r="N4545">
        <v>1</v>
      </c>
    </row>
    <row r="4546" spans="1:14" ht="15" customHeight="1" x14ac:dyDescent="0.3">
      <c r="A4546" s="114">
        <v>4543</v>
      </c>
      <c r="B4546" t="s">
        <v>444</v>
      </c>
      <c r="C4546" t="s">
        <v>138</v>
      </c>
      <c r="D4546" t="s">
        <v>100</v>
      </c>
      <c r="E4546" t="s">
        <v>3931</v>
      </c>
      <c r="F4546" s="109">
        <v>46033</v>
      </c>
      <c r="G4546" t="s">
        <v>415</v>
      </c>
      <c r="H4546">
        <v>6</v>
      </c>
      <c r="K4546">
        <v>388125.00000000105</v>
      </c>
      <c r="L4546" t="s">
        <v>543</v>
      </c>
      <c r="M4546" t="s">
        <v>517</v>
      </c>
      <c r="N4546">
        <v>0</v>
      </c>
    </row>
    <row r="4547" spans="1:14" ht="15" customHeight="1" x14ac:dyDescent="0.3">
      <c r="A4547" s="114">
        <v>4544</v>
      </c>
      <c r="B4547" t="s">
        <v>444</v>
      </c>
      <c r="C4547" t="s">
        <v>3878</v>
      </c>
      <c r="D4547" t="s">
        <v>42</v>
      </c>
      <c r="E4547" t="s">
        <v>3881</v>
      </c>
      <c r="F4547" s="109">
        <v>46033</v>
      </c>
      <c r="G4547" t="s">
        <v>3879</v>
      </c>
      <c r="H4547">
        <v>4</v>
      </c>
      <c r="K4547">
        <v>172500.00000000047</v>
      </c>
      <c r="L4547" t="s">
        <v>545</v>
      </c>
      <c r="M4547" t="s">
        <v>514</v>
      </c>
      <c r="N4547">
        <v>0</v>
      </c>
    </row>
    <row r="4548" spans="1:14" ht="15" customHeight="1" x14ac:dyDescent="0.3">
      <c r="A4548" s="114">
        <v>4545</v>
      </c>
      <c r="B4548" t="s">
        <v>444</v>
      </c>
      <c r="C4548" t="s">
        <v>3878</v>
      </c>
      <c r="D4548" t="s">
        <v>42</v>
      </c>
      <c r="E4548" t="s">
        <v>3881</v>
      </c>
      <c r="F4548" s="109">
        <v>46033</v>
      </c>
      <c r="G4548" t="s">
        <v>438</v>
      </c>
      <c r="H4548">
        <v>0.5</v>
      </c>
      <c r="K4548">
        <v>21562.500000000058</v>
      </c>
      <c r="L4548" t="s">
        <v>507</v>
      </c>
      <c r="M4548" t="s">
        <v>505</v>
      </c>
      <c r="N4548">
        <v>1</v>
      </c>
    </row>
    <row r="4549" spans="1:14" ht="15" customHeight="1" x14ac:dyDescent="0.3">
      <c r="A4549" s="114">
        <v>4546</v>
      </c>
      <c r="B4549" t="s">
        <v>413</v>
      </c>
      <c r="C4549" t="s">
        <v>138</v>
      </c>
      <c r="D4549" t="s">
        <v>100</v>
      </c>
      <c r="E4549" t="s">
        <v>3932</v>
      </c>
      <c r="F4549" s="109">
        <v>46033</v>
      </c>
      <c r="G4549" t="s">
        <v>415</v>
      </c>
      <c r="H4549">
        <v>6</v>
      </c>
      <c r="K4549">
        <v>371249.99999999895</v>
      </c>
      <c r="L4549" t="s">
        <v>554</v>
      </c>
      <c r="M4549" t="s">
        <v>517</v>
      </c>
      <c r="N4549">
        <v>0</v>
      </c>
    </row>
    <row r="4550" spans="1:14" ht="15" customHeight="1" x14ac:dyDescent="0.3">
      <c r="A4550" s="114">
        <v>4547</v>
      </c>
      <c r="B4550" t="s">
        <v>471</v>
      </c>
      <c r="C4550" t="s">
        <v>138</v>
      </c>
      <c r="D4550" t="s">
        <v>100</v>
      </c>
      <c r="E4550" t="s">
        <v>3933</v>
      </c>
      <c r="F4550" s="109">
        <v>46033</v>
      </c>
      <c r="G4550" t="s">
        <v>415</v>
      </c>
      <c r="H4550">
        <v>6</v>
      </c>
      <c r="K4550">
        <v>388125.00000000105</v>
      </c>
      <c r="L4550" t="s">
        <v>516</v>
      </c>
      <c r="M4550" t="s">
        <v>517</v>
      </c>
      <c r="N4550">
        <v>0</v>
      </c>
    </row>
    <row r="4551" spans="1:14" ht="15" customHeight="1" x14ac:dyDescent="0.3">
      <c r="A4551" s="114">
        <v>4548</v>
      </c>
      <c r="B4551" t="s">
        <v>471</v>
      </c>
      <c r="C4551" t="s">
        <v>3390</v>
      </c>
      <c r="D4551" t="s">
        <v>69</v>
      </c>
      <c r="E4551" t="s">
        <v>3391</v>
      </c>
      <c r="F4551" s="109">
        <v>46033</v>
      </c>
      <c r="G4551" t="s">
        <v>425</v>
      </c>
      <c r="H4551">
        <v>0.2</v>
      </c>
      <c r="K4551">
        <v>1811250.0000000051</v>
      </c>
      <c r="L4551" t="s">
        <v>680</v>
      </c>
      <c r="M4551" t="s">
        <v>698</v>
      </c>
      <c r="N4551">
        <v>1</v>
      </c>
    </row>
    <row r="4552" spans="1:14" ht="15" customHeight="1" x14ac:dyDescent="0.3">
      <c r="A4552" s="114">
        <v>4549</v>
      </c>
      <c r="B4552" t="s">
        <v>471</v>
      </c>
      <c r="C4552" t="s">
        <v>3645</v>
      </c>
      <c r="D4552" t="s">
        <v>69</v>
      </c>
      <c r="E4552" t="s">
        <v>3646</v>
      </c>
      <c r="F4552" s="109">
        <v>46033</v>
      </c>
      <c r="G4552" t="s">
        <v>425</v>
      </c>
      <c r="H4552">
        <v>0.2</v>
      </c>
      <c r="K4552">
        <v>34500.000000000095</v>
      </c>
      <c r="L4552" t="s">
        <v>680</v>
      </c>
      <c r="M4552" t="s">
        <v>698</v>
      </c>
      <c r="N4552">
        <v>1</v>
      </c>
    </row>
    <row r="4553" spans="1:14" ht="15" customHeight="1" x14ac:dyDescent="0.3">
      <c r="A4553" s="114">
        <v>4550</v>
      </c>
      <c r="B4553" t="s">
        <v>499</v>
      </c>
      <c r="C4553" t="s">
        <v>138</v>
      </c>
      <c r="D4553" t="s">
        <v>100</v>
      </c>
      <c r="E4553" t="s">
        <v>3934</v>
      </c>
      <c r="F4553" s="109">
        <v>46034</v>
      </c>
      <c r="G4553" t="s">
        <v>415</v>
      </c>
      <c r="H4553">
        <v>8</v>
      </c>
      <c r="K4553">
        <v>479999.99999999953</v>
      </c>
      <c r="L4553" t="s">
        <v>558</v>
      </c>
      <c r="M4553" t="s">
        <v>2622</v>
      </c>
      <c r="N4553">
        <v>1</v>
      </c>
    </row>
    <row r="4554" spans="1:14" ht="15" customHeight="1" x14ac:dyDescent="0.3">
      <c r="A4554" s="114">
        <v>4551</v>
      </c>
      <c r="B4554" t="s">
        <v>499</v>
      </c>
      <c r="C4554" t="s">
        <v>138</v>
      </c>
      <c r="D4554" t="s">
        <v>100</v>
      </c>
      <c r="E4554" t="s">
        <v>3934</v>
      </c>
      <c r="F4554" s="109">
        <v>46034</v>
      </c>
      <c r="G4554" t="s">
        <v>415</v>
      </c>
      <c r="H4554">
        <v>4</v>
      </c>
      <c r="K4554">
        <v>239999.99999999977</v>
      </c>
      <c r="L4554" t="s">
        <v>516</v>
      </c>
      <c r="M4554" t="s">
        <v>517</v>
      </c>
      <c r="N4554">
        <v>0.1</v>
      </c>
    </row>
    <row r="4555" spans="1:14" ht="15" customHeight="1" x14ac:dyDescent="0.3">
      <c r="A4555" s="114">
        <v>4552</v>
      </c>
      <c r="B4555" t="s">
        <v>501</v>
      </c>
      <c r="C4555" t="s">
        <v>128</v>
      </c>
      <c r="D4555" t="s">
        <v>102</v>
      </c>
      <c r="E4555" t="s">
        <v>3935</v>
      </c>
      <c r="F4555" s="109">
        <v>46034</v>
      </c>
      <c r="G4555" t="s">
        <v>415</v>
      </c>
      <c r="H4555">
        <v>5</v>
      </c>
      <c r="K4555">
        <v>199999.9999999998</v>
      </c>
      <c r="L4555" t="s">
        <v>526</v>
      </c>
      <c r="M4555" t="s">
        <v>1474</v>
      </c>
      <c r="N4555">
        <v>0</v>
      </c>
    </row>
    <row r="4556" spans="1:14" ht="15" customHeight="1" x14ac:dyDescent="0.3">
      <c r="A4556" s="114">
        <v>4553</v>
      </c>
      <c r="B4556" t="s">
        <v>501</v>
      </c>
      <c r="C4556" t="s">
        <v>126</v>
      </c>
      <c r="D4556" t="s">
        <v>102</v>
      </c>
      <c r="E4556" t="s">
        <v>3936</v>
      </c>
      <c r="F4556" s="109">
        <v>46034</v>
      </c>
      <c r="G4556" t="s">
        <v>415</v>
      </c>
      <c r="H4556">
        <v>2</v>
      </c>
      <c r="K4556">
        <v>42844.444444444402</v>
      </c>
      <c r="L4556" t="s">
        <v>526</v>
      </c>
      <c r="M4556" t="s">
        <v>1474</v>
      </c>
      <c r="N4556">
        <v>0</v>
      </c>
    </row>
    <row r="4557" spans="1:14" ht="15" customHeight="1" x14ac:dyDescent="0.3">
      <c r="A4557" s="114">
        <v>4554</v>
      </c>
      <c r="B4557" t="s">
        <v>501</v>
      </c>
      <c r="C4557" t="s">
        <v>138</v>
      </c>
      <c r="D4557" t="s">
        <v>100</v>
      </c>
      <c r="E4557" t="s">
        <v>3937</v>
      </c>
      <c r="F4557" s="109">
        <v>46034</v>
      </c>
      <c r="G4557" t="s">
        <v>415</v>
      </c>
      <c r="H4557">
        <v>1.5</v>
      </c>
      <c r="K4557">
        <v>89999.999999999913</v>
      </c>
      <c r="L4557" t="s">
        <v>543</v>
      </c>
      <c r="M4557" t="s">
        <v>517</v>
      </c>
      <c r="N4557">
        <v>0</v>
      </c>
    </row>
    <row r="4558" spans="1:14" ht="15" customHeight="1" x14ac:dyDescent="0.3">
      <c r="A4558" s="114">
        <v>4555</v>
      </c>
      <c r="B4558" t="s">
        <v>444</v>
      </c>
      <c r="C4558" t="s">
        <v>138</v>
      </c>
      <c r="D4558" t="s">
        <v>100</v>
      </c>
      <c r="E4558" t="s">
        <v>3938</v>
      </c>
      <c r="F4558" s="109">
        <v>46034</v>
      </c>
      <c r="G4558" t="s">
        <v>415</v>
      </c>
      <c r="H4558">
        <v>5</v>
      </c>
      <c r="K4558">
        <v>323437.50000000087</v>
      </c>
      <c r="L4558" t="s">
        <v>543</v>
      </c>
      <c r="M4558" t="s">
        <v>517</v>
      </c>
      <c r="N4558">
        <v>0</v>
      </c>
    </row>
    <row r="4559" spans="1:14" ht="15" customHeight="1" x14ac:dyDescent="0.3">
      <c r="A4559" s="114">
        <v>4556</v>
      </c>
      <c r="B4559" t="s">
        <v>444</v>
      </c>
      <c r="C4559" t="s">
        <v>502</v>
      </c>
      <c r="D4559" t="s">
        <v>100</v>
      </c>
      <c r="E4559" t="s">
        <v>3939</v>
      </c>
      <c r="F4559" s="109">
        <v>46034</v>
      </c>
      <c r="G4559" t="s">
        <v>426</v>
      </c>
      <c r="H4559">
        <v>4</v>
      </c>
      <c r="K4559">
        <v>172500.00000000047</v>
      </c>
      <c r="L4559" t="s">
        <v>507</v>
      </c>
      <c r="M4559" t="s">
        <v>505</v>
      </c>
      <c r="N4559">
        <v>1</v>
      </c>
    </row>
    <row r="4560" spans="1:14" ht="15" customHeight="1" x14ac:dyDescent="0.3">
      <c r="A4560" s="114">
        <v>4557</v>
      </c>
      <c r="B4560" t="s">
        <v>471</v>
      </c>
      <c r="C4560" t="s">
        <v>138</v>
      </c>
      <c r="D4560" t="s">
        <v>100</v>
      </c>
      <c r="E4560" t="s">
        <v>3940</v>
      </c>
      <c r="F4560" s="109">
        <v>46034</v>
      </c>
      <c r="G4560" t="s">
        <v>415</v>
      </c>
      <c r="H4560">
        <v>6</v>
      </c>
      <c r="K4560">
        <v>388125.00000000105</v>
      </c>
      <c r="L4560" t="s">
        <v>516</v>
      </c>
      <c r="M4560" t="s">
        <v>517</v>
      </c>
      <c r="N4560">
        <v>0</v>
      </c>
    </row>
    <row r="4561" spans="1:14" ht="15" customHeight="1" x14ac:dyDescent="0.3">
      <c r="A4561" s="114">
        <v>4558</v>
      </c>
      <c r="B4561" t="s">
        <v>471</v>
      </c>
      <c r="C4561" t="s">
        <v>138</v>
      </c>
      <c r="D4561" t="s">
        <v>100</v>
      </c>
      <c r="E4561" t="s">
        <v>3940</v>
      </c>
      <c r="F4561" s="109">
        <v>46034</v>
      </c>
      <c r="G4561" t="s">
        <v>415</v>
      </c>
      <c r="H4561">
        <v>4</v>
      </c>
      <c r="K4561">
        <v>258750.00000000073</v>
      </c>
      <c r="L4561" t="s">
        <v>680</v>
      </c>
      <c r="M4561" t="s">
        <v>698</v>
      </c>
      <c r="N4561">
        <v>6</v>
      </c>
    </row>
    <row r="4562" spans="1:14" ht="15" customHeight="1" x14ac:dyDescent="0.3">
      <c r="A4562" s="114">
        <v>4559</v>
      </c>
      <c r="B4562" t="s">
        <v>490</v>
      </c>
      <c r="C4562" t="s">
        <v>138</v>
      </c>
      <c r="D4562" t="s">
        <v>100</v>
      </c>
      <c r="E4562" t="s">
        <v>3941</v>
      </c>
      <c r="F4562" s="109">
        <v>46034</v>
      </c>
      <c r="G4562" t="s">
        <v>415</v>
      </c>
      <c r="H4562">
        <v>6</v>
      </c>
      <c r="K4562">
        <v>371249.99999999895</v>
      </c>
      <c r="L4562" t="s">
        <v>516</v>
      </c>
      <c r="M4562" t="s">
        <v>517</v>
      </c>
      <c r="N4562">
        <v>0</v>
      </c>
    </row>
    <row r="4563" spans="1:14" ht="15" customHeight="1" x14ac:dyDescent="0.3">
      <c r="A4563" s="114">
        <v>4560</v>
      </c>
      <c r="B4563" t="s">
        <v>490</v>
      </c>
      <c r="C4563" t="s">
        <v>239</v>
      </c>
      <c r="D4563" t="s">
        <v>100</v>
      </c>
      <c r="E4563" t="s">
        <v>3942</v>
      </c>
      <c r="F4563" s="109">
        <v>46034</v>
      </c>
      <c r="G4563" t="s">
        <v>435</v>
      </c>
      <c r="H4563">
        <v>21</v>
      </c>
      <c r="K4563">
        <v>57749.999999999833</v>
      </c>
      <c r="L4563" t="s">
        <v>519</v>
      </c>
      <c r="M4563" t="s">
        <v>698</v>
      </c>
      <c r="N4563">
        <v>0</v>
      </c>
    </row>
    <row r="4564" spans="1:14" ht="15" customHeight="1" x14ac:dyDescent="0.3">
      <c r="A4564" s="114">
        <v>4561</v>
      </c>
      <c r="B4564" t="s">
        <v>430</v>
      </c>
      <c r="C4564" t="s">
        <v>138</v>
      </c>
      <c r="D4564" t="s">
        <v>100</v>
      </c>
      <c r="E4564" t="s">
        <v>3943</v>
      </c>
      <c r="F4564" s="109">
        <v>46035</v>
      </c>
      <c r="G4564" t="s">
        <v>415</v>
      </c>
      <c r="H4564">
        <v>6</v>
      </c>
      <c r="K4564">
        <v>348750.00000000035</v>
      </c>
      <c r="L4564" t="s">
        <v>554</v>
      </c>
      <c r="M4564" t="s">
        <v>517</v>
      </c>
      <c r="N4564">
        <v>0</v>
      </c>
    </row>
    <row r="4565" spans="1:14" ht="15" customHeight="1" x14ac:dyDescent="0.3">
      <c r="A4565" s="114">
        <v>4562</v>
      </c>
      <c r="B4565" t="s">
        <v>430</v>
      </c>
      <c r="C4565" t="s">
        <v>138</v>
      </c>
      <c r="D4565" t="s">
        <v>100</v>
      </c>
      <c r="E4565" t="s">
        <v>3943</v>
      </c>
      <c r="F4565" s="109">
        <v>46035</v>
      </c>
      <c r="G4565" t="s">
        <v>415</v>
      </c>
      <c r="H4565">
        <v>1</v>
      </c>
      <c r="K4565">
        <v>58125.000000000058</v>
      </c>
      <c r="L4565" t="s">
        <v>696</v>
      </c>
      <c r="M4565" t="s">
        <v>505</v>
      </c>
      <c r="N4565">
        <v>0</v>
      </c>
    </row>
    <row r="4566" spans="1:14" ht="15" customHeight="1" x14ac:dyDescent="0.3">
      <c r="A4566" s="114">
        <v>4563</v>
      </c>
      <c r="B4566" t="s">
        <v>430</v>
      </c>
      <c r="C4566" t="s">
        <v>84</v>
      </c>
      <c r="D4566" t="s">
        <v>79</v>
      </c>
      <c r="E4566" t="s">
        <v>3944</v>
      </c>
      <c r="F4566" s="109">
        <v>46035</v>
      </c>
      <c r="G4566" t="s">
        <v>443</v>
      </c>
      <c r="H4566">
        <v>10</v>
      </c>
      <c r="K4566">
        <v>45208.333333333379</v>
      </c>
      <c r="L4566" t="s">
        <v>554</v>
      </c>
      <c r="M4566" t="s">
        <v>517</v>
      </c>
      <c r="N4566">
        <v>0</v>
      </c>
    </row>
    <row r="4567" spans="1:14" ht="15" customHeight="1" x14ac:dyDescent="0.3">
      <c r="A4567" s="114">
        <v>4564</v>
      </c>
      <c r="B4567" t="s">
        <v>430</v>
      </c>
      <c r="C4567" t="s">
        <v>239</v>
      </c>
      <c r="D4567" t="s">
        <v>100</v>
      </c>
      <c r="E4567" t="s">
        <v>3945</v>
      </c>
      <c r="F4567" s="109">
        <v>46035</v>
      </c>
      <c r="G4567" t="s">
        <v>435</v>
      </c>
      <c r="H4567">
        <v>47</v>
      </c>
      <c r="K4567">
        <v>121416.66666666679</v>
      </c>
      <c r="L4567" t="s">
        <v>680</v>
      </c>
      <c r="M4567" t="s">
        <v>505</v>
      </c>
      <c r="N4567">
        <v>3</v>
      </c>
    </row>
    <row r="4568" spans="1:14" ht="15" customHeight="1" x14ac:dyDescent="0.3">
      <c r="A4568" s="114">
        <v>4565</v>
      </c>
      <c r="B4568" t="s">
        <v>463</v>
      </c>
      <c r="C4568" t="s">
        <v>132</v>
      </c>
      <c r="D4568" t="s">
        <v>102</v>
      </c>
      <c r="E4568" t="s">
        <v>3946</v>
      </c>
      <c r="F4568" s="109">
        <v>46034</v>
      </c>
      <c r="G4568" t="s">
        <v>415</v>
      </c>
      <c r="H4568">
        <v>1</v>
      </c>
      <c r="K4568">
        <v>41874.99999999984</v>
      </c>
      <c r="L4568" t="s">
        <v>526</v>
      </c>
      <c r="M4568" t="s">
        <v>1677</v>
      </c>
      <c r="N4568">
        <v>0</v>
      </c>
    </row>
    <row r="4569" spans="1:14" ht="15" customHeight="1" x14ac:dyDescent="0.3">
      <c r="A4569" s="114">
        <v>4566</v>
      </c>
      <c r="B4569" t="s">
        <v>463</v>
      </c>
      <c r="C4569" t="s">
        <v>128</v>
      </c>
      <c r="D4569" t="s">
        <v>102</v>
      </c>
      <c r="E4569" t="s">
        <v>3947</v>
      </c>
      <c r="F4569" s="109">
        <v>46034</v>
      </c>
      <c r="G4569" t="s">
        <v>415</v>
      </c>
      <c r="H4569">
        <v>3</v>
      </c>
      <c r="K4569">
        <v>125624.99999999952</v>
      </c>
      <c r="L4569" t="s">
        <v>526</v>
      </c>
      <c r="M4569" t="s">
        <v>1677</v>
      </c>
      <c r="N4569">
        <v>0</v>
      </c>
    </row>
    <row r="4570" spans="1:14" ht="15" customHeight="1" x14ac:dyDescent="0.3">
      <c r="A4570" s="114">
        <v>4567</v>
      </c>
      <c r="B4570" t="s">
        <v>463</v>
      </c>
      <c r="C4570" t="s">
        <v>125</v>
      </c>
      <c r="D4570" t="s">
        <v>102</v>
      </c>
      <c r="E4570" t="s">
        <v>3948</v>
      </c>
      <c r="F4570" s="109">
        <v>46034</v>
      </c>
      <c r="G4570" t="s">
        <v>415</v>
      </c>
      <c r="H4570">
        <v>4</v>
      </c>
      <c r="K4570">
        <v>73886.111111110833</v>
      </c>
      <c r="L4570" t="s">
        <v>526</v>
      </c>
      <c r="M4570" t="s">
        <v>1677</v>
      </c>
      <c r="N4570">
        <v>0</v>
      </c>
    </row>
    <row r="4571" spans="1:14" ht="15" customHeight="1" x14ac:dyDescent="0.3">
      <c r="A4571" s="114">
        <v>4568</v>
      </c>
      <c r="B4571" t="s">
        <v>463</v>
      </c>
      <c r="C4571" t="s">
        <v>125</v>
      </c>
      <c r="D4571" t="s">
        <v>102</v>
      </c>
      <c r="E4571" t="s">
        <v>3948</v>
      </c>
      <c r="F4571" s="109">
        <v>46035</v>
      </c>
      <c r="G4571" t="s">
        <v>415</v>
      </c>
      <c r="H4571">
        <v>4</v>
      </c>
      <c r="K4571">
        <v>73886.111111110833</v>
      </c>
      <c r="L4571" t="s">
        <v>526</v>
      </c>
      <c r="M4571" t="s">
        <v>1677</v>
      </c>
      <c r="N4571">
        <v>1</v>
      </c>
    </row>
    <row r="4572" spans="1:14" ht="15" customHeight="1" x14ac:dyDescent="0.3">
      <c r="A4572" s="114">
        <v>4569</v>
      </c>
      <c r="B4572" t="s">
        <v>463</v>
      </c>
      <c r="C4572" t="s">
        <v>128</v>
      </c>
      <c r="D4572" t="s">
        <v>102</v>
      </c>
      <c r="E4572" t="s">
        <v>3947</v>
      </c>
      <c r="F4572" s="109">
        <v>46035</v>
      </c>
      <c r="G4572" t="s">
        <v>415</v>
      </c>
      <c r="H4572">
        <v>5</v>
      </c>
      <c r="K4572">
        <v>209374.99999999921</v>
      </c>
      <c r="L4572" t="s">
        <v>526</v>
      </c>
      <c r="M4572" t="s">
        <v>1677</v>
      </c>
      <c r="N4572">
        <v>0</v>
      </c>
    </row>
    <row r="4573" spans="1:14" ht="15" customHeight="1" x14ac:dyDescent="0.3">
      <c r="A4573" s="114">
        <v>4570</v>
      </c>
      <c r="B4573" t="s">
        <v>463</v>
      </c>
      <c r="C4573" t="s">
        <v>123</v>
      </c>
      <c r="D4573" t="s">
        <v>102</v>
      </c>
      <c r="E4573" t="s">
        <v>3949</v>
      </c>
      <c r="F4573" s="109">
        <v>46034</v>
      </c>
      <c r="G4573" t="s">
        <v>758</v>
      </c>
      <c r="H4573">
        <v>4</v>
      </c>
      <c r="K4573">
        <v>167499.99999999936</v>
      </c>
      <c r="L4573" t="s">
        <v>618</v>
      </c>
      <c r="M4573" t="s">
        <v>669</v>
      </c>
      <c r="N4573">
        <v>0</v>
      </c>
    </row>
    <row r="4574" spans="1:14" ht="15" customHeight="1" x14ac:dyDescent="0.3">
      <c r="A4574" s="114">
        <v>4571</v>
      </c>
      <c r="B4574" t="s">
        <v>490</v>
      </c>
      <c r="C4574" t="s">
        <v>138</v>
      </c>
      <c r="D4574" t="s">
        <v>100</v>
      </c>
      <c r="E4574" t="s">
        <v>3950</v>
      </c>
      <c r="F4574" s="109">
        <v>46035</v>
      </c>
      <c r="G4574" t="s">
        <v>415</v>
      </c>
      <c r="H4574">
        <v>5</v>
      </c>
      <c r="K4574">
        <v>309374.99999999913</v>
      </c>
      <c r="L4574" t="s">
        <v>516</v>
      </c>
      <c r="M4574" t="s">
        <v>517</v>
      </c>
      <c r="N4574">
        <v>0</v>
      </c>
    </row>
    <row r="4575" spans="1:14" ht="15" customHeight="1" x14ac:dyDescent="0.3">
      <c r="A4575" s="114">
        <v>4572</v>
      </c>
      <c r="B4575" t="s">
        <v>490</v>
      </c>
      <c r="C4575" t="s">
        <v>138</v>
      </c>
      <c r="D4575" t="s">
        <v>100</v>
      </c>
      <c r="E4575" t="s">
        <v>3950</v>
      </c>
      <c r="F4575" s="109">
        <v>46035</v>
      </c>
      <c r="G4575" t="s">
        <v>415</v>
      </c>
      <c r="H4575">
        <v>6</v>
      </c>
      <c r="K4575">
        <v>371249.99999999895</v>
      </c>
      <c r="L4575" t="s">
        <v>713</v>
      </c>
      <c r="M4575" t="s">
        <v>917</v>
      </c>
      <c r="N4575">
        <v>0</v>
      </c>
    </row>
    <row r="4576" spans="1:14" ht="15" customHeight="1" x14ac:dyDescent="0.3">
      <c r="A4576" s="114">
        <v>4573</v>
      </c>
      <c r="B4576" t="s">
        <v>490</v>
      </c>
      <c r="C4576" t="s">
        <v>138</v>
      </c>
      <c r="D4576" t="s">
        <v>100</v>
      </c>
      <c r="E4576" t="s">
        <v>3950</v>
      </c>
      <c r="F4576" s="109">
        <v>46035</v>
      </c>
      <c r="G4576" t="s">
        <v>415</v>
      </c>
      <c r="H4576">
        <v>45</v>
      </c>
      <c r="K4576">
        <v>2784374.9999999921</v>
      </c>
      <c r="L4576" t="s">
        <v>507</v>
      </c>
      <c r="M4576" t="s">
        <v>505</v>
      </c>
      <c r="N4576">
        <v>0</v>
      </c>
    </row>
    <row r="4577" spans="1:14" ht="15" customHeight="1" x14ac:dyDescent="0.3">
      <c r="A4577" s="114">
        <v>4574</v>
      </c>
      <c r="B4577" t="s">
        <v>497</v>
      </c>
      <c r="C4577" t="s">
        <v>138</v>
      </c>
      <c r="D4577" t="s">
        <v>100</v>
      </c>
      <c r="E4577" t="s">
        <v>3951</v>
      </c>
      <c r="F4577" s="109">
        <v>46035</v>
      </c>
      <c r="G4577" t="s">
        <v>415</v>
      </c>
      <c r="H4577">
        <v>5</v>
      </c>
      <c r="K4577">
        <v>323437.50000000087</v>
      </c>
      <c r="L4577" t="s">
        <v>516</v>
      </c>
      <c r="M4577" t="s">
        <v>517</v>
      </c>
      <c r="N4577">
        <v>1</v>
      </c>
    </row>
    <row r="4578" spans="1:14" ht="15" customHeight="1" x14ac:dyDescent="0.3">
      <c r="A4578" s="114">
        <v>4575</v>
      </c>
      <c r="B4578" t="s">
        <v>501</v>
      </c>
      <c r="C4578" t="s">
        <v>128</v>
      </c>
      <c r="D4578" t="s">
        <v>102</v>
      </c>
      <c r="E4578" t="s">
        <v>3952</v>
      </c>
      <c r="F4578" s="109">
        <v>46035</v>
      </c>
      <c r="G4578" t="s">
        <v>415</v>
      </c>
      <c r="H4578">
        <v>8</v>
      </c>
      <c r="K4578">
        <v>319999.99999999971</v>
      </c>
      <c r="L4578" t="s">
        <v>526</v>
      </c>
      <c r="M4578" t="s">
        <v>1474</v>
      </c>
      <c r="N4578">
        <v>1</v>
      </c>
    </row>
    <row r="4579" spans="1:14" ht="15" customHeight="1" x14ac:dyDescent="0.3">
      <c r="A4579" s="114">
        <v>4576</v>
      </c>
      <c r="B4579" t="s">
        <v>501</v>
      </c>
      <c r="C4579" t="s">
        <v>127</v>
      </c>
      <c r="D4579" t="s">
        <v>102</v>
      </c>
      <c r="E4579" t="s">
        <v>3953</v>
      </c>
      <c r="F4579" s="109">
        <v>46035</v>
      </c>
      <c r="G4579" t="s">
        <v>415</v>
      </c>
      <c r="H4579">
        <v>1</v>
      </c>
      <c r="K4579">
        <v>39999.999999999964</v>
      </c>
      <c r="L4579" t="s">
        <v>526</v>
      </c>
      <c r="M4579" t="s">
        <v>1474</v>
      </c>
      <c r="N4579">
        <v>0</v>
      </c>
    </row>
    <row r="4580" spans="1:14" ht="15" customHeight="1" x14ac:dyDescent="0.3">
      <c r="A4580" s="114">
        <v>4577</v>
      </c>
      <c r="B4580" t="s">
        <v>501</v>
      </c>
      <c r="C4580" t="s">
        <v>138</v>
      </c>
      <c r="D4580" t="s">
        <v>100</v>
      </c>
      <c r="E4580" t="s">
        <v>3954</v>
      </c>
      <c r="F4580" s="109">
        <v>46035</v>
      </c>
      <c r="G4580" t="s">
        <v>415</v>
      </c>
      <c r="H4580">
        <v>6</v>
      </c>
      <c r="K4580">
        <v>359999.99999999965</v>
      </c>
      <c r="L4580" t="s">
        <v>543</v>
      </c>
      <c r="M4580" t="s">
        <v>517</v>
      </c>
      <c r="N4580">
        <v>0</v>
      </c>
    </row>
    <row r="4581" spans="1:14" ht="15" customHeight="1" x14ac:dyDescent="0.3">
      <c r="A4581" s="114">
        <v>4578</v>
      </c>
      <c r="B4581" t="s">
        <v>459</v>
      </c>
      <c r="C4581" t="s">
        <v>138</v>
      </c>
      <c r="D4581" t="s">
        <v>100</v>
      </c>
      <c r="E4581" t="s">
        <v>3955</v>
      </c>
      <c r="F4581" s="109">
        <v>46034</v>
      </c>
      <c r="G4581" t="s">
        <v>415</v>
      </c>
      <c r="H4581">
        <v>1.3</v>
      </c>
      <c r="K4581">
        <v>82875.000000000306</v>
      </c>
      <c r="L4581" t="s">
        <v>509</v>
      </c>
      <c r="M4581" t="s">
        <v>505</v>
      </c>
      <c r="N4581">
        <v>2</v>
      </c>
    </row>
    <row r="4582" spans="1:14" ht="15" customHeight="1" x14ac:dyDescent="0.3">
      <c r="A4582" s="114">
        <v>4579</v>
      </c>
      <c r="B4582" t="s">
        <v>459</v>
      </c>
      <c r="C4582" t="s">
        <v>625</v>
      </c>
      <c r="D4582" t="s">
        <v>100</v>
      </c>
      <c r="E4582" t="s">
        <v>3956</v>
      </c>
      <c r="F4582" s="109">
        <v>46034</v>
      </c>
      <c r="G4582" t="s">
        <v>627</v>
      </c>
      <c r="H4582">
        <v>3</v>
      </c>
      <c r="K4582">
        <v>127500.00000000048</v>
      </c>
      <c r="L4582" t="s">
        <v>618</v>
      </c>
      <c r="M4582" t="s">
        <v>669</v>
      </c>
      <c r="N4582">
        <v>0</v>
      </c>
    </row>
    <row r="4583" spans="1:14" ht="15" customHeight="1" x14ac:dyDescent="0.3">
      <c r="A4583" s="114">
        <v>4580</v>
      </c>
      <c r="B4583" t="s">
        <v>459</v>
      </c>
      <c r="C4583" t="s">
        <v>625</v>
      </c>
      <c r="D4583" t="s">
        <v>100</v>
      </c>
      <c r="E4583" t="s">
        <v>3956</v>
      </c>
      <c r="F4583" s="109">
        <v>46035</v>
      </c>
      <c r="G4583" t="s">
        <v>627</v>
      </c>
      <c r="H4583">
        <v>1</v>
      </c>
      <c r="K4583">
        <v>42500.00000000016</v>
      </c>
      <c r="L4583" t="s">
        <v>618</v>
      </c>
      <c r="M4583" t="s">
        <v>669</v>
      </c>
      <c r="N4583">
        <v>0</v>
      </c>
    </row>
    <row r="4584" spans="1:14" ht="15" customHeight="1" x14ac:dyDescent="0.3">
      <c r="A4584" s="114">
        <v>4581</v>
      </c>
      <c r="B4584" t="s">
        <v>459</v>
      </c>
      <c r="C4584" t="s">
        <v>138</v>
      </c>
      <c r="D4584" t="s">
        <v>100</v>
      </c>
      <c r="E4584" t="s">
        <v>3955</v>
      </c>
      <c r="F4584" s="109">
        <v>46035</v>
      </c>
      <c r="G4584" t="s">
        <v>415</v>
      </c>
      <c r="H4584">
        <v>2</v>
      </c>
      <c r="K4584">
        <v>127500.00000000048</v>
      </c>
      <c r="L4584" t="s">
        <v>509</v>
      </c>
      <c r="M4584" t="s">
        <v>505</v>
      </c>
      <c r="N4584">
        <v>1</v>
      </c>
    </row>
    <row r="4585" spans="1:14" ht="15" customHeight="1" x14ac:dyDescent="0.3">
      <c r="A4585" s="114">
        <v>4582</v>
      </c>
      <c r="B4585" t="s">
        <v>459</v>
      </c>
      <c r="C4585" t="s">
        <v>138</v>
      </c>
      <c r="D4585" t="s">
        <v>100</v>
      </c>
      <c r="E4585" t="s">
        <v>3955</v>
      </c>
      <c r="F4585" s="109">
        <v>46035</v>
      </c>
      <c r="G4585" t="s">
        <v>415</v>
      </c>
      <c r="H4585">
        <v>0.4</v>
      </c>
      <c r="K4585">
        <v>25500.000000000095</v>
      </c>
      <c r="L4585" t="s">
        <v>509</v>
      </c>
      <c r="M4585" t="s">
        <v>505</v>
      </c>
      <c r="N4585">
        <v>1</v>
      </c>
    </row>
    <row r="4586" spans="1:14" ht="15" customHeight="1" x14ac:dyDescent="0.3">
      <c r="A4586" s="114">
        <v>4583</v>
      </c>
      <c r="B4586" t="s">
        <v>471</v>
      </c>
      <c r="C4586" t="s">
        <v>84</v>
      </c>
      <c r="D4586" t="s">
        <v>79</v>
      </c>
      <c r="E4586" t="s">
        <v>3957</v>
      </c>
      <c r="F4586" s="109">
        <v>46035</v>
      </c>
      <c r="G4586" t="s">
        <v>443</v>
      </c>
      <c r="H4586">
        <v>20</v>
      </c>
      <c r="K4586">
        <v>100625.00000000028</v>
      </c>
      <c r="L4586" t="s">
        <v>516</v>
      </c>
      <c r="M4586" t="s">
        <v>517</v>
      </c>
      <c r="N4586">
        <v>0</v>
      </c>
    </row>
    <row r="4587" spans="1:14" ht="15" customHeight="1" x14ac:dyDescent="0.3">
      <c r="A4587" s="114">
        <v>4584</v>
      </c>
      <c r="B4587" t="s">
        <v>471</v>
      </c>
      <c r="C4587" t="s">
        <v>138</v>
      </c>
      <c r="D4587" t="s">
        <v>100</v>
      </c>
      <c r="E4587" t="s">
        <v>3958</v>
      </c>
      <c r="F4587" s="109">
        <v>46035</v>
      </c>
      <c r="G4587" t="s">
        <v>415</v>
      </c>
      <c r="H4587">
        <v>6</v>
      </c>
      <c r="K4587">
        <v>388125.00000000105</v>
      </c>
      <c r="L4587" t="s">
        <v>516</v>
      </c>
      <c r="M4587" t="s">
        <v>517</v>
      </c>
      <c r="N4587">
        <v>0</v>
      </c>
    </row>
    <row r="4588" spans="1:14" ht="15" customHeight="1" x14ac:dyDescent="0.3">
      <c r="A4588" s="114">
        <v>4585</v>
      </c>
      <c r="B4588" t="s">
        <v>471</v>
      </c>
      <c r="C4588" t="s">
        <v>3004</v>
      </c>
      <c r="D4588" t="s">
        <v>3009</v>
      </c>
      <c r="E4588" t="s">
        <v>3010</v>
      </c>
      <c r="F4588" s="109">
        <v>46035</v>
      </c>
      <c r="G4588" t="s">
        <v>3011</v>
      </c>
      <c r="H4588">
        <v>0.2</v>
      </c>
      <c r="K4588">
        <v>138000.00000000038</v>
      </c>
      <c r="L4588" t="s">
        <v>513</v>
      </c>
      <c r="M4588" t="s">
        <v>537</v>
      </c>
      <c r="N4588">
        <v>0</v>
      </c>
    </row>
    <row r="4589" spans="1:14" ht="15" customHeight="1" x14ac:dyDescent="0.3">
      <c r="A4589" s="114">
        <v>4586</v>
      </c>
      <c r="B4589" t="s">
        <v>430</v>
      </c>
      <c r="C4589" t="s">
        <v>150</v>
      </c>
      <c r="D4589" t="s">
        <v>151</v>
      </c>
      <c r="E4589" t="s">
        <v>3959</v>
      </c>
      <c r="F4589" s="109">
        <v>46036</v>
      </c>
      <c r="G4589" t="s">
        <v>432</v>
      </c>
      <c r="H4589">
        <v>7</v>
      </c>
      <c r="K4589">
        <v>271250.00000000029</v>
      </c>
      <c r="L4589" t="s">
        <v>680</v>
      </c>
      <c r="M4589" s="110" t="s">
        <v>2940</v>
      </c>
      <c r="N4589">
        <v>1</v>
      </c>
    </row>
    <row r="4590" spans="1:14" ht="15" customHeight="1" x14ac:dyDescent="0.3">
      <c r="A4590" s="114">
        <v>4587</v>
      </c>
      <c r="B4590" t="s">
        <v>430</v>
      </c>
      <c r="C4590" t="s">
        <v>138</v>
      </c>
      <c r="D4590" t="s">
        <v>100</v>
      </c>
      <c r="E4590" t="s">
        <v>3960</v>
      </c>
      <c r="F4590" s="109">
        <v>46036</v>
      </c>
      <c r="G4590" t="s">
        <v>415</v>
      </c>
      <c r="H4590">
        <v>6</v>
      </c>
      <c r="K4590">
        <v>348750.00000000035</v>
      </c>
      <c r="L4590" t="s">
        <v>554</v>
      </c>
      <c r="M4590" t="s">
        <v>517</v>
      </c>
      <c r="N4590">
        <v>0</v>
      </c>
    </row>
    <row r="4591" spans="1:14" ht="15" customHeight="1" x14ac:dyDescent="0.3">
      <c r="A4591" s="114">
        <v>4588</v>
      </c>
      <c r="B4591" t="s">
        <v>490</v>
      </c>
      <c r="C4591" t="s">
        <v>138</v>
      </c>
      <c r="D4591" t="s">
        <v>100</v>
      </c>
      <c r="E4591" t="s">
        <v>3961</v>
      </c>
      <c r="F4591" s="109">
        <v>46036</v>
      </c>
      <c r="G4591" t="s">
        <v>415</v>
      </c>
      <c r="H4591">
        <v>6</v>
      </c>
      <c r="K4591">
        <v>371249.99999999895</v>
      </c>
      <c r="L4591" t="s">
        <v>516</v>
      </c>
      <c r="M4591" t="s">
        <v>517</v>
      </c>
      <c r="N4591">
        <v>0</v>
      </c>
    </row>
    <row r="4592" spans="1:14" ht="15" customHeight="1" x14ac:dyDescent="0.3">
      <c r="A4592" s="114">
        <v>4589</v>
      </c>
      <c r="B4592" t="s">
        <v>490</v>
      </c>
      <c r="C4592" t="s">
        <v>138</v>
      </c>
      <c r="D4592" t="s">
        <v>100</v>
      </c>
      <c r="E4592" t="s">
        <v>3961</v>
      </c>
      <c r="F4592" s="109">
        <v>46036</v>
      </c>
      <c r="G4592" t="s">
        <v>415</v>
      </c>
      <c r="H4592">
        <v>12</v>
      </c>
      <c r="K4592">
        <v>742499.9999999979</v>
      </c>
      <c r="L4592" t="s">
        <v>713</v>
      </c>
      <c r="M4592" t="s">
        <v>917</v>
      </c>
      <c r="N4592">
        <v>0</v>
      </c>
    </row>
    <row r="4593" spans="1:14" ht="15" customHeight="1" x14ac:dyDescent="0.3">
      <c r="A4593" s="114">
        <v>4590</v>
      </c>
      <c r="B4593" t="s">
        <v>490</v>
      </c>
      <c r="C4593" t="s">
        <v>239</v>
      </c>
      <c r="D4593" t="s">
        <v>100</v>
      </c>
      <c r="E4593" t="s">
        <v>3962</v>
      </c>
      <c r="F4593" s="109">
        <v>46036</v>
      </c>
      <c r="G4593" t="s">
        <v>435</v>
      </c>
      <c r="H4593">
        <v>28</v>
      </c>
      <c r="K4593">
        <v>76999.999999999782</v>
      </c>
      <c r="L4593" t="s">
        <v>519</v>
      </c>
      <c r="M4593" t="s">
        <v>698</v>
      </c>
      <c r="N4593">
        <v>1</v>
      </c>
    </row>
    <row r="4594" spans="1:14" ht="15" customHeight="1" x14ac:dyDescent="0.3">
      <c r="A4594" s="114">
        <v>4591</v>
      </c>
      <c r="B4594" t="s">
        <v>463</v>
      </c>
      <c r="C4594" t="s">
        <v>130</v>
      </c>
      <c r="D4594" t="s">
        <v>102</v>
      </c>
      <c r="E4594" t="s">
        <v>3963</v>
      </c>
      <c r="F4594" s="109">
        <v>46036</v>
      </c>
      <c r="G4594" t="s">
        <v>415</v>
      </c>
      <c r="H4594">
        <v>5</v>
      </c>
      <c r="K4594">
        <v>209374.99999999921</v>
      </c>
      <c r="L4594" t="s">
        <v>526</v>
      </c>
      <c r="M4594" t="s">
        <v>1677</v>
      </c>
      <c r="N4594">
        <v>0</v>
      </c>
    </row>
    <row r="4595" spans="1:14" ht="15" customHeight="1" x14ac:dyDescent="0.3">
      <c r="A4595" s="114">
        <v>4592</v>
      </c>
      <c r="B4595" t="s">
        <v>463</v>
      </c>
      <c r="C4595" t="s">
        <v>128</v>
      </c>
      <c r="D4595" t="s">
        <v>102</v>
      </c>
      <c r="E4595" t="s">
        <v>3964</v>
      </c>
      <c r="F4595" s="109">
        <v>46036</v>
      </c>
      <c r="G4595" t="s">
        <v>415</v>
      </c>
      <c r="H4595">
        <v>2</v>
      </c>
      <c r="K4595">
        <v>83749.99999999968</v>
      </c>
      <c r="L4595" t="s">
        <v>526</v>
      </c>
      <c r="M4595" t="s">
        <v>1677</v>
      </c>
      <c r="N4595">
        <v>0</v>
      </c>
    </row>
    <row r="4596" spans="1:14" ht="15" customHeight="1" x14ac:dyDescent="0.3">
      <c r="A4596" s="114">
        <v>4593</v>
      </c>
      <c r="B4596" t="s">
        <v>463</v>
      </c>
      <c r="C4596" t="s">
        <v>3004</v>
      </c>
      <c r="D4596" t="s">
        <v>3009</v>
      </c>
      <c r="E4596" t="s">
        <v>3010</v>
      </c>
      <c r="F4596" s="109">
        <v>46036</v>
      </c>
      <c r="G4596" t="s">
        <v>3012</v>
      </c>
      <c r="H4596">
        <v>0.3</v>
      </c>
      <c r="K4596">
        <v>351749.99999999866</v>
      </c>
      <c r="L4596" t="s">
        <v>513</v>
      </c>
      <c r="M4596" t="s">
        <v>514</v>
      </c>
      <c r="N4596">
        <v>5</v>
      </c>
    </row>
    <row r="4597" spans="1:14" ht="15" customHeight="1" x14ac:dyDescent="0.3">
      <c r="A4597" s="114">
        <v>4594</v>
      </c>
      <c r="B4597" t="s">
        <v>459</v>
      </c>
      <c r="C4597" t="s">
        <v>138</v>
      </c>
      <c r="D4597" t="s">
        <v>100</v>
      </c>
      <c r="E4597" t="s">
        <v>3965</v>
      </c>
      <c r="F4597" s="109">
        <v>46036</v>
      </c>
      <c r="G4597" t="s">
        <v>415</v>
      </c>
      <c r="H4597">
        <v>1</v>
      </c>
      <c r="K4597">
        <v>63750.00000000024</v>
      </c>
      <c r="L4597" t="s">
        <v>509</v>
      </c>
      <c r="M4597" t="s">
        <v>505</v>
      </c>
      <c r="N4597">
        <v>3</v>
      </c>
    </row>
    <row r="4598" spans="1:14" ht="15" customHeight="1" x14ac:dyDescent="0.3">
      <c r="A4598" s="114">
        <v>4595</v>
      </c>
      <c r="B4598" t="s">
        <v>499</v>
      </c>
      <c r="C4598" t="s">
        <v>502</v>
      </c>
      <c r="D4598" t="s">
        <v>100</v>
      </c>
      <c r="E4598" t="s">
        <v>3966</v>
      </c>
      <c r="F4598" s="109">
        <v>46036</v>
      </c>
      <c r="G4598" t="s">
        <v>426</v>
      </c>
      <c r="H4598">
        <v>2</v>
      </c>
      <c r="K4598">
        <v>79999.999999999927</v>
      </c>
      <c r="L4598" t="s">
        <v>507</v>
      </c>
      <c r="M4598" t="s">
        <v>505</v>
      </c>
      <c r="N4598">
        <v>1</v>
      </c>
    </row>
    <row r="4599" spans="1:14" ht="15" customHeight="1" x14ac:dyDescent="0.3">
      <c r="A4599" s="114">
        <v>4596</v>
      </c>
      <c r="B4599" t="s">
        <v>499</v>
      </c>
      <c r="C4599" t="s">
        <v>138</v>
      </c>
      <c r="D4599" t="s">
        <v>100</v>
      </c>
      <c r="E4599" t="s">
        <v>3967</v>
      </c>
      <c r="F4599" s="109">
        <v>46036</v>
      </c>
      <c r="G4599" t="s">
        <v>415</v>
      </c>
      <c r="H4599">
        <v>8</v>
      </c>
      <c r="K4599">
        <v>479999.99999999953</v>
      </c>
      <c r="L4599" t="s">
        <v>507</v>
      </c>
      <c r="M4599" t="s">
        <v>505</v>
      </c>
      <c r="N4599">
        <v>0</v>
      </c>
    </row>
    <row r="4600" spans="1:14" ht="15" customHeight="1" x14ac:dyDescent="0.3">
      <c r="A4600" s="114">
        <v>4597</v>
      </c>
      <c r="B4600" t="s">
        <v>499</v>
      </c>
      <c r="C4600" t="s">
        <v>308</v>
      </c>
      <c r="D4600" t="s">
        <v>100</v>
      </c>
      <c r="E4600" t="s">
        <v>309</v>
      </c>
      <c r="F4600" s="109">
        <v>46036</v>
      </c>
      <c r="G4600" t="s">
        <v>435</v>
      </c>
      <c r="H4600">
        <v>36</v>
      </c>
      <c r="K4600">
        <v>95999.999999999898</v>
      </c>
      <c r="L4600" t="s">
        <v>530</v>
      </c>
      <c r="M4600" t="s">
        <v>698</v>
      </c>
      <c r="N4600">
        <v>1</v>
      </c>
    </row>
    <row r="4601" spans="1:14" ht="15" customHeight="1" x14ac:dyDescent="0.3">
      <c r="A4601" s="114">
        <v>4598</v>
      </c>
      <c r="B4601" t="s">
        <v>499</v>
      </c>
      <c r="C4601" t="s">
        <v>138</v>
      </c>
      <c r="D4601" t="s">
        <v>100</v>
      </c>
      <c r="E4601" t="s">
        <v>3967</v>
      </c>
      <c r="F4601" s="109">
        <v>46036</v>
      </c>
      <c r="G4601" t="s">
        <v>415</v>
      </c>
      <c r="H4601">
        <v>7</v>
      </c>
      <c r="K4601">
        <v>419999.99999999959</v>
      </c>
      <c r="L4601" t="s">
        <v>530</v>
      </c>
      <c r="M4601" t="s">
        <v>517</v>
      </c>
      <c r="N4601">
        <v>0</v>
      </c>
    </row>
    <row r="4602" spans="1:14" ht="15" customHeight="1" x14ac:dyDescent="0.3">
      <c r="A4602" s="114">
        <v>4599</v>
      </c>
      <c r="B4602" t="s">
        <v>501</v>
      </c>
      <c r="C4602" t="s">
        <v>138</v>
      </c>
      <c r="D4602" t="s">
        <v>100</v>
      </c>
      <c r="E4602" t="s">
        <v>3968</v>
      </c>
      <c r="F4602" s="109">
        <v>46036</v>
      </c>
      <c r="G4602" t="s">
        <v>415</v>
      </c>
      <c r="H4602">
        <v>7</v>
      </c>
      <c r="K4602">
        <v>419999.99999999959</v>
      </c>
      <c r="L4602" t="s">
        <v>543</v>
      </c>
      <c r="M4602" t="s">
        <v>517</v>
      </c>
      <c r="N4602">
        <v>0</v>
      </c>
    </row>
    <row r="4603" spans="1:14" ht="15" customHeight="1" x14ac:dyDescent="0.3">
      <c r="A4603" s="114">
        <v>4600</v>
      </c>
      <c r="B4603" t="s">
        <v>501</v>
      </c>
      <c r="C4603" t="s">
        <v>150</v>
      </c>
      <c r="D4603" t="s">
        <v>151</v>
      </c>
      <c r="E4603" t="s">
        <v>3969</v>
      </c>
      <c r="F4603" s="109">
        <v>46036</v>
      </c>
      <c r="G4603" t="s">
        <v>432</v>
      </c>
      <c r="H4603">
        <v>12</v>
      </c>
      <c r="K4603">
        <v>479999.99999999953</v>
      </c>
      <c r="L4603" t="s">
        <v>680</v>
      </c>
      <c r="M4603" s="110" t="s">
        <v>2940</v>
      </c>
      <c r="N4603">
        <v>4</v>
      </c>
    </row>
    <row r="4604" spans="1:14" ht="15" customHeight="1" x14ac:dyDescent="0.3">
      <c r="A4604" s="114">
        <v>4601</v>
      </c>
      <c r="B4604" t="s">
        <v>430</v>
      </c>
      <c r="C4604" t="s">
        <v>239</v>
      </c>
      <c r="D4604" t="s">
        <v>100</v>
      </c>
      <c r="E4604" t="s">
        <v>3970</v>
      </c>
      <c r="F4604" s="109">
        <v>46037</v>
      </c>
      <c r="G4604" t="s">
        <v>435</v>
      </c>
      <c r="H4604">
        <v>60</v>
      </c>
      <c r="K4604">
        <v>155000.00000000015</v>
      </c>
      <c r="L4604" t="s">
        <v>680</v>
      </c>
      <c r="M4604" t="s">
        <v>640</v>
      </c>
      <c r="N4604">
        <v>1</v>
      </c>
    </row>
    <row r="4605" spans="1:14" ht="15" customHeight="1" x14ac:dyDescent="0.3">
      <c r="A4605" s="114">
        <v>4602</v>
      </c>
      <c r="B4605" t="s">
        <v>430</v>
      </c>
      <c r="C4605" t="s">
        <v>138</v>
      </c>
      <c r="D4605" t="s">
        <v>100</v>
      </c>
      <c r="E4605" t="s">
        <v>3971</v>
      </c>
      <c r="F4605" s="109">
        <v>46037</v>
      </c>
      <c r="G4605" t="s">
        <v>415</v>
      </c>
      <c r="H4605">
        <v>5</v>
      </c>
      <c r="K4605">
        <v>290625.00000000029</v>
      </c>
      <c r="L4605" t="s">
        <v>554</v>
      </c>
      <c r="M4605" t="s">
        <v>517</v>
      </c>
      <c r="N4605">
        <v>0</v>
      </c>
    </row>
    <row r="4606" spans="1:14" ht="15" customHeight="1" x14ac:dyDescent="0.3">
      <c r="A4606" s="114">
        <v>4603</v>
      </c>
      <c r="B4606" t="s">
        <v>490</v>
      </c>
      <c r="C4606" t="s">
        <v>138</v>
      </c>
      <c r="D4606" t="s">
        <v>100</v>
      </c>
      <c r="E4606" t="s">
        <v>3972</v>
      </c>
      <c r="F4606" s="109">
        <v>46037</v>
      </c>
      <c r="G4606" t="s">
        <v>415</v>
      </c>
      <c r="H4606">
        <v>6</v>
      </c>
      <c r="K4606">
        <v>371249.99999999895</v>
      </c>
      <c r="L4606" t="s">
        <v>516</v>
      </c>
      <c r="M4606" t="s">
        <v>517</v>
      </c>
      <c r="N4606">
        <v>0</v>
      </c>
    </row>
    <row r="4607" spans="1:14" ht="15" customHeight="1" x14ac:dyDescent="0.3">
      <c r="A4607" s="114">
        <v>4604</v>
      </c>
      <c r="B4607" t="s">
        <v>490</v>
      </c>
      <c r="C4607" t="s">
        <v>502</v>
      </c>
      <c r="D4607" t="s">
        <v>100</v>
      </c>
      <c r="E4607" t="s">
        <v>3973</v>
      </c>
      <c r="F4607" s="109">
        <v>46037</v>
      </c>
      <c r="G4607" t="s">
        <v>426</v>
      </c>
      <c r="H4607">
        <v>5</v>
      </c>
      <c r="K4607">
        <v>206249.99999999939</v>
      </c>
      <c r="L4607" t="s">
        <v>507</v>
      </c>
      <c r="M4607" t="s">
        <v>505</v>
      </c>
      <c r="N4607">
        <v>5</v>
      </c>
    </row>
    <row r="4608" spans="1:14" ht="15" customHeight="1" x14ac:dyDescent="0.3">
      <c r="A4608" s="114">
        <v>4605</v>
      </c>
      <c r="B4608" t="s">
        <v>463</v>
      </c>
      <c r="C4608" t="s">
        <v>130</v>
      </c>
      <c r="D4608" t="s">
        <v>102</v>
      </c>
      <c r="E4608" t="s">
        <v>3974</v>
      </c>
      <c r="F4608" s="109">
        <v>46037</v>
      </c>
      <c r="G4608" t="s">
        <v>415</v>
      </c>
      <c r="H4608">
        <v>5</v>
      </c>
      <c r="K4608">
        <v>209374.99999999921</v>
      </c>
      <c r="L4608" t="s">
        <v>526</v>
      </c>
      <c r="M4608" t="s">
        <v>1677</v>
      </c>
      <c r="N4608">
        <v>1</v>
      </c>
    </row>
    <row r="4609" spans="1:14" ht="15" customHeight="1" x14ac:dyDescent="0.3">
      <c r="A4609" s="114">
        <v>4606</v>
      </c>
      <c r="B4609" t="s">
        <v>463</v>
      </c>
      <c r="C4609" t="s">
        <v>3004</v>
      </c>
      <c r="D4609" t="s">
        <v>3009</v>
      </c>
      <c r="E4609" t="s">
        <v>3010</v>
      </c>
      <c r="F4609" s="109">
        <v>46037</v>
      </c>
      <c r="G4609" t="s">
        <v>3011</v>
      </c>
      <c r="H4609">
        <v>0.3</v>
      </c>
      <c r="K4609">
        <v>200999.99999999924</v>
      </c>
      <c r="L4609" t="s">
        <v>513</v>
      </c>
      <c r="M4609" t="s">
        <v>537</v>
      </c>
      <c r="N4609">
        <v>1</v>
      </c>
    </row>
    <row r="4610" spans="1:14" ht="15" customHeight="1" x14ac:dyDescent="0.3">
      <c r="A4610" s="114">
        <v>4607</v>
      </c>
      <c r="B4610" t="s">
        <v>501</v>
      </c>
      <c r="C4610" t="s">
        <v>127</v>
      </c>
      <c r="D4610" t="s">
        <v>102</v>
      </c>
      <c r="E4610" t="s">
        <v>3975</v>
      </c>
      <c r="F4610" s="109">
        <v>46037</v>
      </c>
      <c r="G4610" t="s">
        <v>415</v>
      </c>
      <c r="H4610">
        <v>2</v>
      </c>
      <c r="K4610">
        <v>79999.999999999927</v>
      </c>
      <c r="L4610" t="s">
        <v>526</v>
      </c>
      <c r="M4610" t="s">
        <v>1474</v>
      </c>
      <c r="N4610">
        <v>0</v>
      </c>
    </row>
    <row r="4611" spans="1:14" ht="15" customHeight="1" x14ac:dyDescent="0.3">
      <c r="A4611" s="114">
        <v>4608</v>
      </c>
      <c r="B4611" t="s">
        <v>501</v>
      </c>
      <c r="C4611" t="s">
        <v>128</v>
      </c>
      <c r="D4611" t="s">
        <v>102</v>
      </c>
      <c r="E4611" t="s">
        <v>3976</v>
      </c>
      <c r="F4611" s="109">
        <v>46037</v>
      </c>
      <c r="G4611" t="s">
        <v>415</v>
      </c>
      <c r="H4611">
        <v>4</v>
      </c>
      <c r="K4611">
        <v>159999.99999999985</v>
      </c>
      <c r="L4611" t="s">
        <v>526</v>
      </c>
      <c r="M4611" t="s">
        <v>1474</v>
      </c>
      <c r="N4611">
        <v>0</v>
      </c>
    </row>
    <row r="4612" spans="1:14" ht="15" customHeight="1" x14ac:dyDescent="0.3">
      <c r="A4612" s="114">
        <v>4609</v>
      </c>
      <c r="B4612" t="s">
        <v>501</v>
      </c>
      <c r="C4612" t="s">
        <v>130</v>
      </c>
      <c r="D4612" t="s">
        <v>102</v>
      </c>
      <c r="E4612" t="s">
        <v>3977</v>
      </c>
      <c r="F4612" s="109">
        <v>46037</v>
      </c>
      <c r="G4612" t="s">
        <v>415</v>
      </c>
      <c r="H4612">
        <v>2</v>
      </c>
      <c r="K4612">
        <v>79999.999999999927</v>
      </c>
      <c r="L4612" t="s">
        <v>526</v>
      </c>
      <c r="M4612" t="s">
        <v>1474</v>
      </c>
      <c r="N4612">
        <v>0</v>
      </c>
    </row>
    <row r="4613" spans="1:14" ht="15" customHeight="1" x14ac:dyDescent="0.3">
      <c r="A4613" s="114">
        <v>4610</v>
      </c>
      <c r="B4613" t="s">
        <v>501</v>
      </c>
      <c r="C4613" t="s">
        <v>138</v>
      </c>
      <c r="D4613" t="s">
        <v>100</v>
      </c>
      <c r="E4613" t="s">
        <v>3978</v>
      </c>
      <c r="F4613" s="109">
        <v>46037</v>
      </c>
      <c r="G4613" t="s">
        <v>415</v>
      </c>
      <c r="H4613">
        <v>6</v>
      </c>
      <c r="K4613">
        <v>359999.99999999965</v>
      </c>
      <c r="L4613" t="s">
        <v>543</v>
      </c>
      <c r="M4613" t="s">
        <v>517</v>
      </c>
      <c r="N4613">
        <v>0</v>
      </c>
    </row>
    <row r="4614" spans="1:14" ht="15" customHeight="1" x14ac:dyDescent="0.3">
      <c r="A4614" s="114">
        <v>4611</v>
      </c>
      <c r="B4614" t="s">
        <v>499</v>
      </c>
      <c r="C4614" t="s">
        <v>502</v>
      </c>
      <c r="D4614" t="s">
        <v>100</v>
      </c>
      <c r="E4614" t="s">
        <v>3979</v>
      </c>
      <c r="F4614" s="109">
        <v>46037</v>
      </c>
      <c r="G4614" t="s">
        <v>426</v>
      </c>
      <c r="H4614">
        <v>4</v>
      </c>
      <c r="K4614">
        <v>159999.99999999985</v>
      </c>
      <c r="L4614" t="s">
        <v>507</v>
      </c>
      <c r="M4614" t="s">
        <v>505</v>
      </c>
      <c r="N4614">
        <v>1</v>
      </c>
    </row>
    <row r="4615" spans="1:14" ht="15" customHeight="1" x14ac:dyDescent="0.3">
      <c r="A4615" s="114">
        <v>4612</v>
      </c>
      <c r="B4615" t="s">
        <v>499</v>
      </c>
      <c r="C4615" t="s">
        <v>150</v>
      </c>
      <c r="D4615" t="s">
        <v>151</v>
      </c>
      <c r="E4615" t="s">
        <v>3980</v>
      </c>
      <c r="F4615" s="109">
        <v>46037</v>
      </c>
      <c r="G4615" t="s">
        <v>432</v>
      </c>
      <c r="H4615">
        <v>2</v>
      </c>
      <c r="K4615">
        <v>79999.999999999927</v>
      </c>
      <c r="L4615" t="s">
        <v>530</v>
      </c>
      <c r="M4615" t="s">
        <v>698</v>
      </c>
      <c r="N4615">
        <v>1</v>
      </c>
    </row>
    <row r="4616" spans="1:14" ht="15" customHeight="1" x14ac:dyDescent="0.3">
      <c r="A4616" s="114">
        <v>4613</v>
      </c>
      <c r="B4616" t="s">
        <v>499</v>
      </c>
      <c r="C4616" t="s">
        <v>138</v>
      </c>
      <c r="D4616" t="s">
        <v>100</v>
      </c>
      <c r="E4616" t="s">
        <v>3981</v>
      </c>
      <c r="F4616" s="109">
        <v>46037</v>
      </c>
      <c r="G4616" t="s">
        <v>415</v>
      </c>
      <c r="H4616">
        <v>6</v>
      </c>
      <c r="K4616">
        <v>359999.99999999965</v>
      </c>
      <c r="L4616" t="s">
        <v>516</v>
      </c>
      <c r="M4616" t="s">
        <v>517</v>
      </c>
      <c r="N4616">
        <v>0</v>
      </c>
    </row>
    <row r="4617" spans="1:14" ht="15" customHeight="1" x14ac:dyDescent="0.3">
      <c r="A4617" s="114">
        <v>4614</v>
      </c>
      <c r="B4617" t="s">
        <v>413</v>
      </c>
      <c r="C4617" t="s">
        <v>2948</v>
      </c>
      <c r="D4617" t="s">
        <v>102</v>
      </c>
      <c r="E4617" t="s">
        <v>2950</v>
      </c>
      <c r="F4617" s="109">
        <v>46037</v>
      </c>
      <c r="G4617" t="s">
        <v>2946</v>
      </c>
      <c r="H4617">
        <v>3</v>
      </c>
      <c r="K4617">
        <v>82499.999999999767</v>
      </c>
      <c r="L4617" t="s">
        <v>509</v>
      </c>
      <c r="M4617" t="s">
        <v>1677</v>
      </c>
      <c r="N4617">
        <v>1</v>
      </c>
    </row>
    <row r="4618" spans="1:14" ht="15" customHeight="1" x14ac:dyDescent="0.3">
      <c r="A4618" s="114">
        <v>4615</v>
      </c>
      <c r="B4618" t="s">
        <v>413</v>
      </c>
      <c r="C4618" t="s">
        <v>138</v>
      </c>
      <c r="D4618" t="s">
        <v>100</v>
      </c>
      <c r="E4618" t="s">
        <v>3982</v>
      </c>
      <c r="F4618" s="109">
        <v>46037</v>
      </c>
      <c r="G4618" t="s">
        <v>415</v>
      </c>
      <c r="H4618">
        <v>6</v>
      </c>
      <c r="K4618">
        <v>371249.99999999895</v>
      </c>
      <c r="L4618" t="s">
        <v>554</v>
      </c>
      <c r="M4618" t="s">
        <v>517</v>
      </c>
      <c r="N4618">
        <v>0</v>
      </c>
    </row>
    <row r="4619" spans="1:14" ht="15" customHeight="1" x14ac:dyDescent="0.3">
      <c r="A4619" s="114">
        <v>4616</v>
      </c>
      <c r="B4619" t="s">
        <v>471</v>
      </c>
      <c r="C4619" t="s">
        <v>138</v>
      </c>
      <c r="D4619" t="s">
        <v>100</v>
      </c>
      <c r="E4619" t="s">
        <v>3983</v>
      </c>
      <c r="F4619" s="109">
        <v>46037</v>
      </c>
      <c r="G4619" t="s">
        <v>415</v>
      </c>
      <c r="H4619">
        <v>4</v>
      </c>
      <c r="K4619">
        <v>258750.00000000073</v>
      </c>
      <c r="L4619" t="s">
        <v>516</v>
      </c>
      <c r="M4619" t="s">
        <v>517</v>
      </c>
      <c r="N4619">
        <v>0</v>
      </c>
    </row>
    <row r="4620" spans="1:14" ht="15" customHeight="1" x14ac:dyDescent="0.3">
      <c r="A4620" s="114">
        <v>4617</v>
      </c>
      <c r="B4620" t="s">
        <v>471</v>
      </c>
      <c r="C4620" t="s">
        <v>138</v>
      </c>
      <c r="D4620" t="s">
        <v>100</v>
      </c>
      <c r="E4620" t="s">
        <v>3983</v>
      </c>
      <c r="F4620" s="109">
        <v>46037</v>
      </c>
      <c r="G4620" t="s">
        <v>415</v>
      </c>
      <c r="H4620">
        <v>4</v>
      </c>
      <c r="K4620">
        <v>258750.00000000073</v>
      </c>
      <c r="L4620" t="s">
        <v>513</v>
      </c>
      <c r="M4620" t="s">
        <v>514</v>
      </c>
      <c r="N4620">
        <v>0</v>
      </c>
    </row>
    <row r="4621" spans="1:14" ht="15" customHeight="1" x14ac:dyDescent="0.3">
      <c r="A4621" s="114">
        <v>4618</v>
      </c>
      <c r="B4621" t="s">
        <v>471</v>
      </c>
      <c r="C4621" t="s">
        <v>3004</v>
      </c>
      <c r="D4621" t="s">
        <v>3009</v>
      </c>
      <c r="E4621" t="s">
        <v>3010</v>
      </c>
      <c r="F4621" s="109">
        <v>46037</v>
      </c>
      <c r="G4621" t="s">
        <v>3011</v>
      </c>
      <c r="H4621">
        <v>0.2</v>
      </c>
      <c r="K4621">
        <v>138000.00000000038</v>
      </c>
      <c r="L4621" t="s">
        <v>513</v>
      </c>
      <c r="M4621" t="s">
        <v>537</v>
      </c>
      <c r="N4621">
        <v>0</v>
      </c>
    </row>
    <row r="4622" spans="1:14" ht="15" customHeight="1" x14ac:dyDescent="0.3">
      <c r="A4622" s="114">
        <v>4619</v>
      </c>
      <c r="B4622" t="s">
        <v>430</v>
      </c>
      <c r="C4622" t="s">
        <v>138</v>
      </c>
      <c r="D4622" t="s">
        <v>100</v>
      </c>
      <c r="E4622" t="s">
        <v>3984</v>
      </c>
      <c r="F4622" s="109">
        <v>46038</v>
      </c>
      <c r="G4622" t="s">
        <v>415</v>
      </c>
      <c r="H4622">
        <v>6</v>
      </c>
      <c r="K4622">
        <v>348750.00000000035</v>
      </c>
      <c r="L4622" t="s">
        <v>554</v>
      </c>
      <c r="M4622" t="s">
        <v>517</v>
      </c>
      <c r="N4622">
        <v>0</v>
      </c>
    </row>
    <row r="4623" spans="1:14" ht="15" customHeight="1" x14ac:dyDescent="0.3">
      <c r="A4623" s="114">
        <v>4620</v>
      </c>
      <c r="B4623" t="s">
        <v>430</v>
      </c>
      <c r="C4623" t="s">
        <v>239</v>
      </c>
      <c r="D4623" t="s">
        <v>100</v>
      </c>
      <c r="E4623" t="s">
        <v>3985</v>
      </c>
      <c r="F4623" s="109">
        <v>46038</v>
      </c>
      <c r="G4623" t="s">
        <v>435</v>
      </c>
      <c r="H4623">
        <v>20</v>
      </c>
      <c r="K4623">
        <v>51666.666666666722</v>
      </c>
      <c r="L4623" t="s">
        <v>530</v>
      </c>
      <c r="M4623" t="s">
        <v>505</v>
      </c>
      <c r="N4623">
        <v>0</v>
      </c>
    </row>
    <row r="4624" spans="1:14" ht="15" customHeight="1" x14ac:dyDescent="0.3">
      <c r="A4624" s="114">
        <v>4621</v>
      </c>
      <c r="B4624" t="s">
        <v>430</v>
      </c>
      <c r="C4624" t="s">
        <v>150</v>
      </c>
      <c r="D4624" t="s">
        <v>151</v>
      </c>
      <c r="E4624" t="s">
        <v>3986</v>
      </c>
      <c r="F4624" s="109">
        <v>46038</v>
      </c>
      <c r="G4624" t="s">
        <v>432</v>
      </c>
      <c r="H4624">
        <v>12</v>
      </c>
      <c r="K4624">
        <v>465000.00000000047</v>
      </c>
      <c r="L4624" t="s">
        <v>519</v>
      </c>
      <c r="M4624" s="110" t="s">
        <v>2940</v>
      </c>
      <c r="N4624">
        <v>3</v>
      </c>
    </row>
    <row r="4625" spans="1:14" ht="15" customHeight="1" x14ac:dyDescent="0.3">
      <c r="A4625" s="114">
        <v>4622</v>
      </c>
      <c r="B4625" t="s">
        <v>490</v>
      </c>
      <c r="C4625" t="s">
        <v>138</v>
      </c>
      <c r="D4625" t="s">
        <v>100</v>
      </c>
      <c r="E4625" t="s">
        <v>3987</v>
      </c>
      <c r="F4625" s="109">
        <v>46038</v>
      </c>
      <c r="G4625" t="s">
        <v>415</v>
      </c>
      <c r="H4625">
        <v>6</v>
      </c>
      <c r="K4625">
        <v>371249.99999999895</v>
      </c>
      <c r="L4625" t="s">
        <v>516</v>
      </c>
      <c r="M4625" t="s">
        <v>517</v>
      </c>
      <c r="N4625">
        <v>0</v>
      </c>
    </row>
    <row r="4626" spans="1:14" ht="15" customHeight="1" x14ac:dyDescent="0.3">
      <c r="A4626" s="114">
        <v>4623</v>
      </c>
      <c r="B4626" t="s">
        <v>490</v>
      </c>
      <c r="C4626" t="s">
        <v>150</v>
      </c>
      <c r="D4626" t="s">
        <v>151</v>
      </c>
      <c r="E4626" t="s">
        <v>3988</v>
      </c>
      <c r="F4626" s="109">
        <v>46038</v>
      </c>
      <c r="G4626" t="s">
        <v>709</v>
      </c>
      <c r="H4626">
        <v>4</v>
      </c>
      <c r="K4626">
        <v>329999.99999999907</v>
      </c>
      <c r="L4626" t="s">
        <v>516</v>
      </c>
      <c r="M4626" t="s">
        <v>917</v>
      </c>
      <c r="N4626">
        <v>0</v>
      </c>
    </row>
    <row r="4627" spans="1:14" ht="15" customHeight="1" x14ac:dyDescent="0.3">
      <c r="A4627" s="114">
        <v>4624</v>
      </c>
      <c r="B4627" t="s">
        <v>463</v>
      </c>
      <c r="C4627" t="s">
        <v>132</v>
      </c>
      <c r="D4627" t="s">
        <v>102</v>
      </c>
      <c r="E4627" t="s">
        <v>3989</v>
      </c>
      <c r="F4627" s="109">
        <v>46038</v>
      </c>
      <c r="G4627" t="s">
        <v>415</v>
      </c>
      <c r="H4627">
        <v>7</v>
      </c>
      <c r="K4627">
        <v>293124.99999999889</v>
      </c>
      <c r="L4627" t="s">
        <v>526</v>
      </c>
      <c r="M4627" t="s">
        <v>1677</v>
      </c>
      <c r="N4627">
        <v>1</v>
      </c>
    </row>
    <row r="4628" spans="1:14" ht="15" customHeight="1" x14ac:dyDescent="0.3">
      <c r="A4628" s="114">
        <v>4625</v>
      </c>
      <c r="B4628" t="s">
        <v>463</v>
      </c>
      <c r="C4628" t="s">
        <v>3004</v>
      </c>
      <c r="D4628" t="s">
        <v>3009</v>
      </c>
      <c r="E4628" t="s">
        <v>3010</v>
      </c>
      <c r="F4628" s="109">
        <v>46038</v>
      </c>
      <c r="G4628" t="s">
        <v>3011</v>
      </c>
      <c r="H4628">
        <v>0.2</v>
      </c>
      <c r="K4628">
        <v>133999.99999999948</v>
      </c>
      <c r="L4628" t="s">
        <v>513</v>
      </c>
      <c r="M4628" t="s">
        <v>537</v>
      </c>
      <c r="N4628">
        <v>0</v>
      </c>
    </row>
    <row r="4629" spans="1:14" ht="15" customHeight="1" x14ac:dyDescent="0.3">
      <c r="A4629" s="114">
        <v>4626</v>
      </c>
      <c r="B4629" t="s">
        <v>501</v>
      </c>
      <c r="C4629" t="s">
        <v>128</v>
      </c>
      <c r="D4629" t="s">
        <v>102</v>
      </c>
      <c r="E4629" t="s">
        <v>3990</v>
      </c>
      <c r="F4629" s="109">
        <v>46038</v>
      </c>
      <c r="G4629" t="s">
        <v>415</v>
      </c>
      <c r="H4629">
        <v>2</v>
      </c>
      <c r="K4629">
        <v>79999.999999999927</v>
      </c>
      <c r="L4629" t="s">
        <v>526</v>
      </c>
      <c r="M4629" t="s">
        <v>1474</v>
      </c>
      <c r="N4629">
        <v>0</v>
      </c>
    </row>
    <row r="4630" spans="1:14" ht="15" customHeight="1" x14ac:dyDescent="0.3">
      <c r="A4630" s="114">
        <v>4627</v>
      </c>
      <c r="B4630" t="s">
        <v>501</v>
      </c>
      <c r="C4630" t="s">
        <v>132</v>
      </c>
      <c r="D4630" t="s">
        <v>102</v>
      </c>
      <c r="E4630" t="s">
        <v>3991</v>
      </c>
      <c r="F4630" s="109">
        <v>46038</v>
      </c>
      <c r="G4630" t="s">
        <v>415</v>
      </c>
      <c r="H4630">
        <v>4</v>
      </c>
      <c r="K4630">
        <v>159999.99999999985</v>
      </c>
      <c r="L4630" t="s">
        <v>526</v>
      </c>
      <c r="M4630" t="s">
        <v>1474</v>
      </c>
      <c r="N4630">
        <v>1</v>
      </c>
    </row>
    <row r="4631" spans="1:14" ht="15" customHeight="1" x14ac:dyDescent="0.3">
      <c r="A4631" s="114">
        <v>4628</v>
      </c>
      <c r="B4631" t="s">
        <v>501</v>
      </c>
      <c r="C4631" t="s">
        <v>138</v>
      </c>
      <c r="D4631" t="s">
        <v>100</v>
      </c>
      <c r="E4631" t="s">
        <v>3992</v>
      </c>
      <c r="F4631" s="109">
        <v>46038</v>
      </c>
      <c r="G4631" t="s">
        <v>415</v>
      </c>
      <c r="H4631">
        <v>6</v>
      </c>
      <c r="K4631">
        <v>359999.99999999965</v>
      </c>
      <c r="L4631" t="s">
        <v>526</v>
      </c>
      <c r="M4631" t="s">
        <v>517</v>
      </c>
      <c r="N4631">
        <v>0</v>
      </c>
    </row>
    <row r="4632" spans="1:14" ht="15" customHeight="1" x14ac:dyDescent="0.3">
      <c r="A4632" s="114">
        <v>4629</v>
      </c>
      <c r="B4632" t="s">
        <v>499</v>
      </c>
      <c r="C4632" t="s">
        <v>138</v>
      </c>
      <c r="D4632" t="s">
        <v>100</v>
      </c>
      <c r="E4632" t="s">
        <v>3993</v>
      </c>
      <c r="F4632" s="109">
        <v>46038</v>
      </c>
      <c r="G4632" t="s">
        <v>415</v>
      </c>
      <c r="H4632">
        <v>8</v>
      </c>
      <c r="K4632">
        <v>479999.99999999953</v>
      </c>
      <c r="L4632" t="s">
        <v>545</v>
      </c>
      <c r="M4632" t="s">
        <v>1414</v>
      </c>
      <c r="N4632">
        <v>1</v>
      </c>
    </row>
    <row r="4633" spans="1:14" ht="15" customHeight="1" x14ac:dyDescent="0.3">
      <c r="A4633" s="114">
        <v>4630</v>
      </c>
      <c r="B4633" t="s">
        <v>499</v>
      </c>
      <c r="C4633" t="s">
        <v>138</v>
      </c>
      <c r="D4633" t="s">
        <v>100</v>
      </c>
      <c r="E4633" t="s">
        <v>3993</v>
      </c>
      <c r="F4633" s="109">
        <v>46038</v>
      </c>
      <c r="G4633" t="s">
        <v>415</v>
      </c>
      <c r="H4633">
        <v>6</v>
      </c>
      <c r="K4633">
        <v>359999.99999999965</v>
      </c>
      <c r="L4633" t="s">
        <v>516</v>
      </c>
      <c r="M4633" t="s">
        <v>517</v>
      </c>
      <c r="N4633">
        <v>0</v>
      </c>
    </row>
    <row r="4634" spans="1:14" ht="15" customHeight="1" x14ac:dyDescent="0.3">
      <c r="A4634" s="114">
        <v>4631</v>
      </c>
      <c r="B4634" t="s">
        <v>490</v>
      </c>
      <c r="C4634" t="s">
        <v>138</v>
      </c>
      <c r="D4634" t="s">
        <v>100</v>
      </c>
      <c r="E4634" t="s">
        <v>3994</v>
      </c>
      <c r="F4634" s="109">
        <v>46039</v>
      </c>
      <c r="G4634" t="s">
        <v>415</v>
      </c>
      <c r="H4634">
        <v>6</v>
      </c>
      <c r="K4634">
        <v>371249.99999999895</v>
      </c>
      <c r="L4634" t="s">
        <v>516</v>
      </c>
      <c r="M4634" t="s">
        <v>517</v>
      </c>
      <c r="N4634">
        <v>0</v>
      </c>
    </row>
    <row r="4635" spans="1:14" ht="15" customHeight="1" x14ac:dyDescent="0.3">
      <c r="A4635" s="114">
        <v>4632</v>
      </c>
      <c r="B4635" t="s">
        <v>490</v>
      </c>
      <c r="C4635" t="s">
        <v>138</v>
      </c>
      <c r="D4635" t="s">
        <v>100</v>
      </c>
      <c r="E4635" t="s">
        <v>3994</v>
      </c>
      <c r="F4635" s="109">
        <v>46039</v>
      </c>
      <c r="G4635" t="s">
        <v>415</v>
      </c>
      <c r="H4635">
        <v>3</v>
      </c>
      <c r="K4635">
        <v>185624.99999999948</v>
      </c>
      <c r="L4635" t="s">
        <v>513</v>
      </c>
      <c r="M4635" t="s">
        <v>514</v>
      </c>
      <c r="N4635">
        <v>0</v>
      </c>
    </row>
    <row r="4636" spans="1:14" ht="15" customHeight="1" x14ac:dyDescent="0.3">
      <c r="A4636" s="114">
        <v>4633</v>
      </c>
      <c r="B4636" t="s">
        <v>463</v>
      </c>
      <c r="C4636" t="s">
        <v>128</v>
      </c>
      <c r="D4636" t="s">
        <v>102</v>
      </c>
      <c r="E4636" t="s">
        <v>3995</v>
      </c>
      <c r="F4636" s="109">
        <v>46039</v>
      </c>
      <c r="G4636" t="s">
        <v>415</v>
      </c>
      <c r="H4636">
        <v>4</v>
      </c>
      <c r="K4636">
        <v>167499.99999999936</v>
      </c>
      <c r="L4636" t="s">
        <v>526</v>
      </c>
      <c r="M4636" t="s">
        <v>1677</v>
      </c>
      <c r="N4636">
        <v>0</v>
      </c>
    </row>
    <row r="4637" spans="1:14" ht="15" customHeight="1" x14ac:dyDescent="0.3">
      <c r="A4637" s="114">
        <v>4634</v>
      </c>
      <c r="B4637" t="s">
        <v>463</v>
      </c>
      <c r="C4637" t="s">
        <v>122</v>
      </c>
      <c r="D4637" t="s">
        <v>102</v>
      </c>
      <c r="E4637" t="s">
        <v>3996</v>
      </c>
      <c r="F4637" s="109">
        <v>46039</v>
      </c>
      <c r="G4637" t="s">
        <v>415</v>
      </c>
      <c r="H4637">
        <v>4</v>
      </c>
      <c r="K4637">
        <v>251249.99999999904</v>
      </c>
      <c r="L4637" t="s">
        <v>526</v>
      </c>
      <c r="M4637" t="s">
        <v>1677</v>
      </c>
      <c r="N4637">
        <v>0</v>
      </c>
    </row>
    <row r="4638" spans="1:14" ht="15" customHeight="1" x14ac:dyDescent="0.3">
      <c r="A4638" s="114">
        <v>4635</v>
      </c>
      <c r="B4638" t="s">
        <v>463</v>
      </c>
      <c r="C4638" t="s">
        <v>121</v>
      </c>
      <c r="D4638" t="s">
        <v>102</v>
      </c>
      <c r="E4638" t="s">
        <v>3997</v>
      </c>
      <c r="F4638" s="109">
        <v>46039</v>
      </c>
      <c r="G4638" t="s">
        <v>415</v>
      </c>
      <c r="H4638">
        <v>2</v>
      </c>
      <c r="K4638">
        <v>125624.99999999952</v>
      </c>
      <c r="L4638" t="s">
        <v>526</v>
      </c>
      <c r="M4638" t="s">
        <v>1677</v>
      </c>
      <c r="N4638">
        <v>0</v>
      </c>
    </row>
    <row r="4639" spans="1:14" ht="15" customHeight="1" x14ac:dyDescent="0.3">
      <c r="A4639" s="114">
        <v>4636</v>
      </c>
      <c r="B4639" t="s">
        <v>459</v>
      </c>
      <c r="C4639" t="s">
        <v>138</v>
      </c>
      <c r="D4639" t="s">
        <v>100</v>
      </c>
      <c r="E4639" t="s">
        <v>3998</v>
      </c>
      <c r="F4639" s="109">
        <v>46038</v>
      </c>
      <c r="G4639" t="s">
        <v>415</v>
      </c>
      <c r="H4639">
        <v>1</v>
      </c>
      <c r="K4639">
        <v>63750.00000000024</v>
      </c>
      <c r="L4639" t="s">
        <v>509</v>
      </c>
      <c r="M4639" t="s">
        <v>505</v>
      </c>
      <c r="N4639">
        <v>1</v>
      </c>
    </row>
    <row r="4640" spans="1:14" ht="15" customHeight="1" x14ac:dyDescent="0.3">
      <c r="A4640" s="114">
        <v>4637</v>
      </c>
      <c r="B4640" t="s">
        <v>459</v>
      </c>
      <c r="C4640" t="s">
        <v>138</v>
      </c>
      <c r="D4640" t="s">
        <v>100</v>
      </c>
      <c r="E4640" t="s">
        <v>3998</v>
      </c>
      <c r="F4640" s="109">
        <v>46038</v>
      </c>
      <c r="G4640" t="s">
        <v>415</v>
      </c>
      <c r="H4640">
        <v>1</v>
      </c>
      <c r="K4640">
        <v>63750.00000000024</v>
      </c>
      <c r="L4640" t="s">
        <v>509</v>
      </c>
      <c r="M4640" s="110" t="s">
        <v>2782</v>
      </c>
      <c r="N4640">
        <v>1</v>
      </c>
    </row>
    <row r="4641" spans="1:14" ht="15" customHeight="1" x14ac:dyDescent="0.3">
      <c r="A4641" s="114">
        <v>4638</v>
      </c>
      <c r="B4641" t="s">
        <v>459</v>
      </c>
      <c r="C4641" t="s">
        <v>25</v>
      </c>
      <c r="D4641" t="s">
        <v>26</v>
      </c>
      <c r="E4641" t="s">
        <v>3999</v>
      </c>
      <c r="F4641" s="109">
        <v>46038</v>
      </c>
      <c r="G4641" t="s">
        <v>2561</v>
      </c>
      <c r="H4641">
        <v>0.1</v>
      </c>
      <c r="K4641">
        <v>382500.00000000146</v>
      </c>
      <c r="L4641" t="s">
        <v>509</v>
      </c>
      <c r="M4641" t="s">
        <v>505</v>
      </c>
      <c r="N4641">
        <v>1</v>
      </c>
    </row>
    <row r="4642" spans="1:14" ht="15" customHeight="1" x14ac:dyDescent="0.3">
      <c r="A4642" s="114">
        <v>4639</v>
      </c>
      <c r="B4642" t="s">
        <v>459</v>
      </c>
      <c r="C4642" t="s">
        <v>25</v>
      </c>
      <c r="D4642" t="s">
        <v>26</v>
      </c>
      <c r="E4642" t="s">
        <v>3999</v>
      </c>
      <c r="F4642" s="109">
        <v>46040</v>
      </c>
      <c r="G4642" t="s">
        <v>2561</v>
      </c>
      <c r="H4642">
        <v>0.5</v>
      </c>
      <c r="K4642">
        <v>1912500.0000000072</v>
      </c>
      <c r="L4642" t="s">
        <v>509</v>
      </c>
      <c r="M4642" t="s">
        <v>505</v>
      </c>
      <c r="N4642">
        <v>2</v>
      </c>
    </row>
    <row r="4643" spans="1:14" ht="15" customHeight="1" x14ac:dyDescent="0.3">
      <c r="A4643" s="114">
        <v>4640</v>
      </c>
      <c r="B4643" t="s">
        <v>459</v>
      </c>
      <c r="C4643" t="s">
        <v>138</v>
      </c>
      <c r="D4643" t="s">
        <v>100</v>
      </c>
      <c r="E4643" t="s">
        <v>4000</v>
      </c>
      <c r="F4643" s="109">
        <v>46040</v>
      </c>
      <c r="G4643" t="s">
        <v>415</v>
      </c>
      <c r="H4643">
        <v>6</v>
      </c>
      <c r="K4643">
        <v>382500.00000000146</v>
      </c>
      <c r="L4643" t="s">
        <v>543</v>
      </c>
      <c r="M4643" t="s">
        <v>517</v>
      </c>
      <c r="N4643">
        <v>0</v>
      </c>
    </row>
    <row r="4644" spans="1:14" ht="15" customHeight="1" x14ac:dyDescent="0.3">
      <c r="A4644" s="114">
        <v>4641</v>
      </c>
      <c r="B4644" t="s">
        <v>463</v>
      </c>
      <c r="C4644" t="s">
        <v>130</v>
      </c>
      <c r="D4644" t="s">
        <v>102</v>
      </c>
      <c r="E4644" t="s">
        <v>4001</v>
      </c>
      <c r="F4644" s="109">
        <v>46040</v>
      </c>
      <c r="G4644" t="s">
        <v>415</v>
      </c>
      <c r="H4644">
        <v>5</v>
      </c>
      <c r="K4644">
        <v>209374.99999999921</v>
      </c>
      <c r="L4644" t="s">
        <v>526</v>
      </c>
      <c r="M4644" t="s">
        <v>1334</v>
      </c>
      <c r="N4644">
        <v>1</v>
      </c>
    </row>
    <row r="4645" spans="1:14" ht="15" customHeight="1" x14ac:dyDescent="0.3">
      <c r="A4645" s="114">
        <v>4642</v>
      </c>
      <c r="B4645" t="s">
        <v>463</v>
      </c>
      <c r="C4645" t="s">
        <v>128</v>
      </c>
      <c r="D4645" t="s">
        <v>102</v>
      </c>
      <c r="E4645" t="s">
        <v>4002</v>
      </c>
      <c r="F4645" s="109">
        <v>46040</v>
      </c>
      <c r="G4645" t="s">
        <v>415</v>
      </c>
      <c r="H4645">
        <v>2</v>
      </c>
      <c r="K4645">
        <v>83749.99999999968</v>
      </c>
      <c r="L4645" t="s">
        <v>526</v>
      </c>
      <c r="M4645" t="s">
        <v>1334</v>
      </c>
      <c r="N4645">
        <v>0</v>
      </c>
    </row>
    <row r="4646" spans="1:14" ht="15" customHeight="1" x14ac:dyDescent="0.3">
      <c r="A4646" s="114">
        <v>4643</v>
      </c>
      <c r="B4646" t="s">
        <v>463</v>
      </c>
      <c r="C4646" t="s">
        <v>127</v>
      </c>
      <c r="D4646" t="s">
        <v>102</v>
      </c>
      <c r="E4646" t="s">
        <v>4003</v>
      </c>
      <c r="F4646" s="109">
        <v>46040</v>
      </c>
      <c r="G4646" t="s">
        <v>415</v>
      </c>
      <c r="H4646">
        <v>2</v>
      </c>
      <c r="K4646">
        <v>83749.99999999968</v>
      </c>
      <c r="L4646" t="s">
        <v>526</v>
      </c>
      <c r="M4646" t="s">
        <v>1334</v>
      </c>
      <c r="N4646">
        <v>0</v>
      </c>
    </row>
    <row r="4647" spans="1:14" ht="15" customHeight="1" x14ac:dyDescent="0.3">
      <c r="A4647" s="114">
        <v>4644</v>
      </c>
      <c r="B4647" t="s">
        <v>444</v>
      </c>
      <c r="C4647" t="s">
        <v>138</v>
      </c>
      <c r="D4647" t="s">
        <v>100</v>
      </c>
      <c r="E4647" t="s">
        <v>4004</v>
      </c>
      <c r="F4647" s="109">
        <v>46040</v>
      </c>
      <c r="G4647" t="s">
        <v>415</v>
      </c>
      <c r="H4647">
        <v>6</v>
      </c>
      <c r="K4647">
        <v>388125.00000000105</v>
      </c>
      <c r="L4647" t="s">
        <v>543</v>
      </c>
      <c r="M4647" t="s">
        <v>517</v>
      </c>
      <c r="N4647">
        <v>1</v>
      </c>
    </row>
    <row r="4648" spans="1:14" ht="15" customHeight="1" x14ac:dyDescent="0.3">
      <c r="A4648" s="114">
        <v>4645</v>
      </c>
      <c r="B4648" t="s">
        <v>444</v>
      </c>
      <c r="C4648" t="s">
        <v>150</v>
      </c>
      <c r="D4648" t="s">
        <v>151</v>
      </c>
      <c r="E4648" t="s">
        <v>4005</v>
      </c>
      <c r="F4648" s="109">
        <v>46040</v>
      </c>
      <c r="G4648" t="s">
        <v>709</v>
      </c>
      <c r="H4648">
        <v>9</v>
      </c>
      <c r="K4648">
        <v>776250.0000000021</v>
      </c>
      <c r="L4648" t="s">
        <v>558</v>
      </c>
      <c r="M4648" t="s">
        <v>917</v>
      </c>
      <c r="N4648">
        <v>0</v>
      </c>
    </row>
    <row r="4649" spans="1:14" ht="15" customHeight="1" x14ac:dyDescent="0.3">
      <c r="A4649" s="114">
        <v>4646</v>
      </c>
      <c r="B4649" t="s">
        <v>471</v>
      </c>
      <c r="C4649" t="s">
        <v>138</v>
      </c>
      <c r="D4649" t="s">
        <v>100</v>
      </c>
      <c r="E4649" t="s">
        <v>4006</v>
      </c>
      <c r="F4649" s="109">
        <v>46040</v>
      </c>
      <c r="G4649" t="s">
        <v>415</v>
      </c>
      <c r="H4649">
        <v>3</v>
      </c>
      <c r="K4649">
        <v>194062.50000000052</v>
      </c>
      <c r="L4649" t="s">
        <v>516</v>
      </c>
      <c r="M4649" t="s">
        <v>517</v>
      </c>
      <c r="N4649">
        <v>0</v>
      </c>
    </row>
    <row r="4650" spans="1:14" ht="15" customHeight="1" x14ac:dyDescent="0.3">
      <c r="A4650" s="114">
        <v>4647</v>
      </c>
      <c r="B4650" t="s">
        <v>471</v>
      </c>
      <c r="C4650" t="s">
        <v>502</v>
      </c>
      <c r="D4650" t="s">
        <v>100</v>
      </c>
      <c r="E4650" t="s">
        <v>4007</v>
      </c>
      <c r="F4650" s="109">
        <v>46040</v>
      </c>
      <c r="G4650" t="s">
        <v>426</v>
      </c>
      <c r="H4650">
        <v>1</v>
      </c>
      <c r="K4650">
        <v>43125.000000000116</v>
      </c>
      <c r="L4650" t="s">
        <v>516</v>
      </c>
      <c r="M4650" t="s">
        <v>517</v>
      </c>
      <c r="N4650">
        <v>1</v>
      </c>
    </row>
    <row r="4651" spans="1:14" ht="15" customHeight="1" x14ac:dyDescent="0.3">
      <c r="A4651" s="114">
        <v>4648</v>
      </c>
      <c r="B4651" t="s">
        <v>501</v>
      </c>
      <c r="C4651" t="s">
        <v>125</v>
      </c>
      <c r="D4651" t="s">
        <v>102</v>
      </c>
      <c r="E4651" t="s">
        <v>4008</v>
      </c>
      <c r="F4651" s="109">
        <v>46040</v>
      </c>
      <c r="G4651" t="s">
        <v>415</v>
      </c>
      <c r="H4651">
        <v>1</v>
      </c>
      <c r="K4651">
        <v>17644.444444444427</v>
      </c>
      <c r="L4651" t="s">
        <v>526</v>
      </c>
      <c r="M4651" t="s">
        <v>1474</v>
      </c>
      <c r="N4651">
        <v>0</v>
      </c>
    </row>
    <row r="4652" spans="1:14" ht="15" customHeight="1" x14ac:dyDescent="0.3">
      <c r="A4652" s="114">
        <v>4649</v>
      </c>
      <c r="B4652" t="s">
        <v>501</v>
      </c>
      <c r="C4652" t="s">
        <v>130</v>
      </c>
      <c r="D4652" t="s">
        <v>102</v>
      </c>
      <c r="E4652" t="s">
        <v>4009</v>
      </c>
      <c r="F4652" s="109">
        <v>46040</v>
      </c>
      <c r="G4652" t="s">
        <v>415</v>
      </c>
      <c r="H4652">
        <v>3</v>
      </c>
      <c r="K4652">
        <v>119999.99999999988</v>
      </c>
      <c r="L4652" t="s">
        <v>526</v>
      </c>
      <c r="M4652" t="s">
        <v>1474</v>
      </c>
      <c r="N4652">
        <v>0</v>
      </c>
    </row>
    <row r="4653" spans="1:14" ht="15" customHeight="1" x14ac:dyDescent="0.3">
      <c r="A4653" s="114">
        <v>4650</v>
      </c>
      <c r="B4653" t="s">
        <v>501</v>
      </c>
      <c r="C4653" t="s">
        <v>132</v>
      </c>
      <c r="D4653" t="s">
        <v>102</v>
      </c>
      <c r="E4653" t="s">
        <v>4010</v>
      </c>
      <c r="F4653" s="109">
        <v>46040</v>
      </c>
      <c r="G4653" t="s">
        <v>415</v>
      </c>
      <c r="H4653">
        <v>3</v>
      </c>
      <c r="K4653">
        <v>119999.99999999988</v>
      </c>
      <c r="L4653" t="s">
        <v>526</v>
      </c>
      <c r="M4653" t="s">
        <v>1474</v>
      </c>
      <c r="N4653">
        <v>1</v>
      </c>
    </row>
    <row r="4654" spans="1:14" ht="15" customHeight="1" x14ac:dyDescent="0.3">
      <c r="A4654" s="114">
        <v>4651</v>
      </c>
      <c r="B4654" t="s">
        <v>490</v>
      </c>
      <c r="C4654" t="s">
        <v>138</v>
      </c>
      <c r="D4654" t="s">
        <v>100</v>
      </c>
      <c r="E4654" t="s">
        <v>4011</v>
      </c>
      <c r="F4654" s="109">
        <v>46040</v>
      </c>
      <c r="G4654" t="s">
        <v>415</v>
      </c>
      <c r="H4654">
        <v>6</v>
      </c>
      <c r="K4654">
        <v>371249.99999999895</v>
      </c>
      <c r="L4654" t="s">
        <v>516</v>
      </c>
      <c r="M4654" t="s">
        <v>517</v>
      </c>
      <c r="N4654">
        <v>0</v>
      </c>
    </row>
    <row r="4655" spans="1:14" ht="15" customHeight="1" x14ac:dyDescent="0.3">
      <c r="A4655" s="114">
        <v>4652</v>
      </c>
      <c r="B4655" t="s">
        <v>490</v>
      </c>
      <c r="C4655" t="s">
        <v>150</v>
      </c>
      <c r="D4655" t="s">
        <v>151</v>
      </c>
      <c r="E4655" t="s">
        <v>4012</v>
      </c>
      <c r="F4655" s="109">
        <v>46040</v>
      </c>
      <c r="G4655" t="s">
        <v>709</v>
      </c>
      <c r="H4655">
        <v>4</v>
      </c>
      <c r="K4655">
        <v>329999.99999999907</v>
      </c>
      <c r="L4655" t="s">
        <v>558</v>
      </c>
      <c r="M4655" t="s">
        <v>917</v>
      </c>
      <c r="N4655">
        <v>0</v>
      </c>
    </row>
    <row r="4656" spans="1:14" ht="15" customHeight="1" x14ac:dyDescent="0.3">
      <c r="A4656" s="114">
        <v>4653</v>
      </c>
      <c r="B4656" t="s">
        <v>430</v>
      </c>
      <c r="C4656" t="s">
        <v>150</v>
      </c>
      <c r="D4656" t="s">
        <v>151</v>
      </c>
      <c r="E4656" t="s">
        <v>4013</v>
      </c>
      <c r="F4656" s="109">
        <v>46040</v>
      </c>
      <c r="G4656" t="s">
        <v>726</v>
      </c>
      <c r="H4656">
        <v>3</v>
      </c>
      <c r="K4656">
        <v>116250.00000000012</v>
      </c>
      <c r="L4656" t="s">
        <v>680</v>
      </c>
      <c r="M4656" s="110" t="s">
        <v>2782</v>
      </c>
      <c r="N4656">
        <v>3</v>
      </c>
    </row>
    <row r="4657" spans="1:14" ht="15" customHeight="1" x14ac:dyDescent="0.3">
      <c r="A4657" s="114">
        <v>4654</v>
      </c>
      <c r="B4657" t="s">
        <v>430</v>
      </c>
      <c r="C4657" t="s">
        <v>138</v>
      </c>
      <c r="D4657" t="s">
        <v>100</v>
      </c>
      <c r="E4657" t="s">
        <v>4014</v>
      </c>
      <c r="F4657" s="109">
        <v>46040</v>
      </c>
      <c r="G4657" t="s">
        <v>415</v>
      </c>
      <c r="H4657">
        <v>6</v>
      </c>
      <c r="K4657">
        <v>348750.00000000035</v>
      </c>
      <c r="L4657" t="s">
        <v>554</v>
      </c>
      <c r="M4657" t="s">
        <v>517</v>
      </c>
      <c r="N4657">
        <v>0</v>
      </c>
    </row>
    <row r="4658" spans="1:14" ht="15" customHeight="1" x14ac:dyDescent="0.3">
      <c r="A4658" s="114">
        <v>4655</v>
      </c>
      <c r="B4658" t="s">
        <v>501</v>
      </c>
      <c r="C4658" t="s">
        <v>126</v>
      </c>
      <c r="D4658" t="s">
        <v>102</v>
      </c>
      <c r="E4658" t="s">
        <v>4015</v>
      </c>
      <c r="F4658" s="109">
        <v>46041</v>
      </c>
      <c r="G4658" t="s">
        <v>415</v>
      </c>
      <c r="H4658">
        <v>6</v>
      </c>
      <c r="K4658">
        <v>128533.33333333321</v>
      </c>
      <c r="L4658" t="s">
        <v>696</v>
      </c>
      <c r="M4658" t="s">
        <v>1474</v>
      </c>
      <c r="N4658">
        <v>0</v>
      </c>
    </row>
    <row r="4659" spans="1:14" ht="15" customHeight="1" x14ac:dyDescent="0.3">
      <c r="A4659" s="114">
        <v>4656</v>
      </c>
      <c r="B4659" t="s">
        <v>501</v>
      </c>
      <c r="C4659" t="s">
        <v>123</v>
      </c>
      <c r="D4659" t="s">
        <v>102</v>
      </c>
      <c r="E4659" t="s">
        <v>4016</v>
      </c>
      <c r="F4659" s="109">
        <v>46041</v>
      </c>
      <c r="G4659" t="s">
        <v>415</v>
      </c>
      <c r="H4659">
        <v>4</v>
      </c>
      <c r="K4659">
        <v>25199.999999999975</v>
      </c>
      <c r="L4659" t="s">
        <v>696</v>
      </c>
      <c r="M4659" t="s">
        <v>1474</v>
      </c>
      <c r="N4659">
        <v>0</v>
      </c>
    </row>
    <row r="4660" spans="1:14" ht="15" customHeight="1" x14ac:dyDescent="0.3">
      <c r="A4660" s="114">
        <v>4657</v>
      </c>
      <c r="B4660" t="s">
        <v>501</v>
      </c>
      <c r="C4660" t="s">
        <v>138</v>
      </c>
      <c r="D4660" t="s">
        <v>100</v>
      </c>
      <c r="E4660" t="s">
        <v>4017</v>
      </c>
      <c r="F4660" s="109">
        <v>46041</v>
      </c>
      <c r="G4660" t="s">
        <v>415</v>
      </c>
      <c r="H4660">
        <v>1</v>
      </c>
      <c r="K4660">
        <v>59999.999999999942</v>
      </c>
      <c r="L4660" t="s">
        <v>696</v>
      </c>
      <c r="M4660" t="s">
        <v>1474</v>
      </c>
      <c r="N4660">
        <v>0</v>
      </c>
    </row>
    <row r="4661" spans="1:14" ht="15" customHeight="1" x14ac:dyDescent="0.3">
      <c r="A4661" s="114">
        <v>4658</v>
      </c>
      <c r="B4661" t="s">
        <v>444</v>
      </c>
      <c r="C4661" t="s">
        <v>138</v>
      </c>
      <c r="D4661" t="s">
        <v>100</v>
      </c>
      <c r="E4661" t="s">
        <v>4018</v>
      </c>
      <c r="F4661" s="109">
        <v>46041</v>
      </c>
      <c r="G4661" t="s">
        <v>415</v>
      </c>
      <c r="H4661">
        <v>6</v>
      </c>
      <c r="K4661">
        <v>388125.00000000105</v>
      </c>
      <c r="L4661" t="s">
        <v>543</v>
      </c>
      <c r="M4661" t="s">
        <v>517</v>
      </c>
      <c r="N4661">
        <v>0</v>
      </c>
    </row>
    <row r="4662" spans="1:14" ht="15" customHeight="1" x14ac:dyDescent="0.3">
      <c r="A4662" s="114">
        <v>4659</v>
      </c>
      <c r="B4662" t="s">
        <v>444</v>
      </c>
      <c r="C4662" t="s">
        <v>138</v>
      </c>
      <c r="D4662" t="s">
        <v>100</v>
      </c>
      <c r="E4662" t="s">
        <v>4018</v>
      </c>
      <c r="F4662" s="109">
        <v>46041</v>
      </c>
      <c r="G4662" t="s">
        <v>415</v>
      </c>
      <c r="H4662">
        <v>2.5</v>
      </c>
      <c r="K4662">
        <v>161718.75000000044</v>
      </c>
      <c r="L4662" t="s">
        <v>713</v>
      </c>
      <c r="M4662" t="s">
        <v>917</v>
      </c>
      <c r="N4662">
        <v>0</v>
      </c>
    </row>
    <row r="4663" spans="1:14" ht="15" customHeight="1" x14ac:dyDescent="0.3">
      <c r="A4663" s="114">
        <v>4660</v>
      </c>
      <c r="B4663" t="s">
        <v>444</v>
      </c>
      <c r="C4663" t="s">
        <v>150</v>
      </c>
      <c r="D4663" t="s">
        <v>151</v>
      </c>
      <c r="E4663" t="s">
        <v>4019</v>
      </c>
      <c r="F4663" s="109">
        <v>46041</v>
      </c>
      <c r="G4663" t="s">
        <v>709</v>
      </c>
      <c r="H4663">
        <v>2</v>
      </c>
      <c r="K4663">
        <v>172500.00000000047</v>
      </c>
      <c r="L4663" t="s">
        <v>713</v>
      </c>
      <c r="M4663" t="s">
        <v>917</v>
      </c>
      <c r="N4663">
        <v>0</v>
      </c>
    </row>
    <row r="4664" spans="1:14" ht="15" customHeight="1" x14ac:dyDescent="0.3">
      <c r="A4664" s="114">
        <v>4661</v>
      </c>
      <c r="B4664" t="s">
        <v>463</v>
      </c>
      <c r="C4664" t="s">
        <v>130</v>
      </c>
      <c r="D4664" t="s">
        <v>102</v>
      </c>
      <c r="E4664" t="s">
        <v>4020</v>
      </c>
      <c r="F4664" s="109">
        <v>46041</v>
      </c>
      <c r="G4664" t="s">
        <v>415</v>
      </c>
      <c r="H4664">
        <v>2</v>
      </c>
      <c r="K4664">
        <v>83749.99999999968</v>
      </c>
      <c r="L4664" t="s">
        <v>526</v>
      </c>
      <c r="M4664" t="s">
        <v>1677</v>
      </c>
      <c r="N4664">
        <v>0</v>
      </c>
    </row>
    <row r="4665" spans="1:14" ht="15" customHeight="1" x14ac:dyDescent="0.3">
      <c r="A4665" s="114">
        <v>4662</v>
      </c>
      <c r="B4665" t="s">
        <v>463</v>
      </c>
      <c r="C4665" t="s">
        <v>127</v>
      </c>
      <c r="D4665" t="s">
        <v>102</v>
      </c>
      <c r="E4665" t="s">
        <v>4021</v>
      </c>
      <c r="F4665" s="109">
        <v>46041</v>
      </c>
      <c r="G4665" t="s">
        <v>415</v>
      </c>
      <c r="H4665">
        <v>2</v>
      </c>
      <c r="K4665">
        <v>83749.99999999968</v>
      </c>
      <c r="L4665" t="s">
        <v>526</v>
      </c>
      <c r="M4665" t="s">
        <v>1677</v>
      </c>
      <c r="N4665">
        <v>0</v>
      </c>
    </row>
    <row r="4666" spans="1:14" ht="15" customHeight="1" x14ac:dyDescent="0.3">
      <c r="A4666" s="114">
        <v>4663</v>
      </c>
      <c r="B4666" t="s">
        <v>463</v>
      </c>
      <c r="C4666" t="s">
        <v>125</v>
      </c>
      <c r="D4666" t="s">
        <v>102</v>
      </c>
      <c r="E4666" t="s">
        <v>4022</v>
      </c>
      <c r="F4666" s="109">
        <v>46041</v>
      </c>
      <c r="G4666" t="s">
        <v>415</v>
      </c>
      <c r="H4666">
        <v>1</v>
      </c>
      <c r="K4666">
        <v>18471.527777777708</v>
      </c>
      <c r="L4666" t="s">
        <v>526</v>
      </c>
      <c r="M4666" t="s">
        <v>1677</v>
      </c>
      <c r="N4666">
        <v>1</v>
      </c>
    </row>
    <row r="4667" spans="1:14" ht="15" customHeight="1" x14ac:dyDescent="0.3">
      <c r="A4667" s="114">
        <v>4664</v>
      </c>
      <c r="B4667" t="s">
        <v>463</v>
      </c>
      <c r="C4667" t="s">
        <v>3004</v>
      </c>
      <c r="D4667" t="s">
        <v>3009</v>
      </c>
      <c r="E4667" t="s">
        <v>3010</v>
      </c>
      <c r="F4667" s="109">
        <v>46041</v>
      </c>
      <c r="G4667" t="s">
        <v>3012</v>
      </c>
      <c r="H4667">
        <v>0.5</v>
      </c>
      <c r="K4667">
        <v>586249.99999999779</v>
      </c>
      <c r="L4667" t="s">
        <v>513</v>
      </c>
      <c r="M4667" t="s">
        <v>514</v>
      </c>
      <c r="N4667">
        <v>3</v>
      </c>
    </row>
    <row r="4668" spans="1:14" ht="15" customHeight="1" x14ac:dyDescent="0.3">
      <c r="A4668" s="114">
        <v>4665</v>
      </c>
      <c r="B4668" t="s">
        <v>471</v>
      </c>
      <c r="C4668" t="s">
        <v>3390</v>
      </c>
      <c r="D4668" t="s">
        <v>69</v>
      </c>
      <c r="E4668" t="s">
        <v>3391</v>
      </c>
      <c r="F4668" s="109">
        <v>46041</v>
      </c>
      <c r="G4668" t="s">
        <v>425</v>
      </c>
      <c r="H4668">
        <v>1</v>
      </c>
      <c r="K4668">
        <v>9056250.0000000242</v>
      </c>
      <c r="L4668" t="s">
        <v>680</v>
      </c>
      <c r="M4668" t="s">
        <v>698</v>
      </c>
      <c r="N4668">
        <v>3</v>
      </c>
    </row>
    <row r="4669" spans="1:14" ht="15" customHeight="1" x14ac:dyDescent="0.3">
      <c r="A4669" s="114">
        <v>4666</v>
      </c>
      <c r="B4669" t="s">
        <v>471</v>
      </c>
      <c r="C4669" t="s">
        <v>138</v>
      </c>
      <c r="D4669" t="s">
        <v>100</v>
      </c>
      <c r="E4669" t="s">
        <v>4023</v>
      </c>
      <c r="F4669" s="109">
        <v>46041</v>
      </c>
      <c r="G4669" t="s">
        <v>415</v>
      </c>
      <c r="H4669">
        <v>6</v>
      </c>
      <c r="K4669">
        <v>388125.00000000105</v>
      </c>
      <c r="L4669" t="s">
        <v>516</v>
      </c>
      <c r="M4669" t="s">
        <v>517</v>
      </c>
      <c r="N4669">
        <v>0</v>
      </c>
    </row>
    <row r="4670" spans="1:14" ht="15" customHeight="1" x14ac:dyDescent="0.3">
      <c r="A4670" s="114">
        <v>4667</v>
      </c>
      <c r="B4670" t="s">
        <v>497</v>
      </c>
      <c r="C4670" t="s">
        <v>138</v>
      </c>
      <c r="D4670" t="s">
        <v>100</v>
      </c>
      <c r="E4670" t="s">
        <v>4024</v>
      </c>
      <c r="F4670" s="109">
        <v>46042</v>
      </c>
      <c r="G4670" t="s">
        <v>415</v>
      </c>
      <c r="H4670">
        <v>6</v>
      </c>
      <c r="K4670">
        <v>388125.00000000105</v>
      </c>
      <c r="L4670" t="s">
        <v>543</v>
      </c>
      <c r="M4670" t="s">
        <v>517</v>
      </c>
      <c r="N4670">
        <v>0</v>
      </c>
    </row>
    <row r="4671" spans="1:14" ht="15" customHeight="1" x14ac:dyDescent="0.3">
      <c r="A4671" s="114">
        <v>4668</v>
      </c>
      <c r="B4671" t="s">
        <v>497</v>
      </c>
      <c r="C4671" t="s">
        <v>127</v>
      </c>
      <c r="D4671" t="s">
        <v>102</v>
      </c>
      <c r="E4671" t="s">
        <v>4025</v>
      </c>
      <c r="F4671" s="109">
        <v>46042</v>
      </c>
      <c r="G4671" t="s">
        <v>415</v>
      </c>
      <c r="H4671">
        <v>7</v>
      </c>
      <c r="K4671">
        <v>301875.00000000081</v>
      </c>
      <c r="L4671" t="s">
        <v>509</v>
      </c>
      <c r="M4671" t="s">
        <v>1677</v>
      </c>
      <c r="N4671">
        <v>1</v>
      </c>
    </row>
    <row r="4672" spans="1:14" ht="15" customHeight="1" x14ac:dyDescent="0.3">
      <c r="A4672" s="114">
        <v>4669</v>
      </c>
      <c r="B4672" t="s">
        <v>474</v>
      </c>
      <c r="C4672" t="s">
        <v>164</v>
      </c>
      <c r="D4672" t="s">
        <v>100</v>
      </c>
      <c r="E4672" t="s">
        <v>4026</v>
      </c>
      <c r="F4672" s="109">
        <v>46041</v>
      </c>
      <c r="G4672" t="s">
        <v>415</v>
      </c>
      <c r="H4672">
        <v>0.5</v>
      </c>
      <c r="K4672">
        <v>262500.00000000047</v>
      </c>
      <c r="L4672" t="s">
        <v>576</v>
      </c>
      <c r="M4672" t="s">
        <v>531</v>
      </c>
      <c r="N4672">
        <v>0</v>
      </c>
    </row>
    <row r="4673" spans="1:14" ht="15" customHeight="1" x14ac:dyDescent="0.3">
      <c r="A4673" s="114">
        <v>4670</v>
      </c>
      <c r="B4673" t="s">
        <v>459</v>
      </c>
      <c r="C4673" t="s">
        <v>25</v>
      </c>
      <c r="D4673" t="s">
        <v>26</v>
      </c>
      <c r="E4673" t="s">
        <v>4027</v>
      </c>
      <c r="F4673" s="109">
        <v>46041</v>
      </c>
      <c r="G4673" t="s">
        <v>2563</v>
      </c>
      <c r="H4673">
        <v>0.3</v>
      </c>
      <c r="K4673">
        <v>1147500.0000000042</v>
      </c>
      <c r="L4673" t="s">
        <v>509</v>
      </c>
      <c r="M4673" t="s">
        <v>505</v>
      </c>
      <c r="N4673">
        <v>1</v>
      </c>
    </row>
    <row r="4674" spans="1:14" ht="15" customHeight="1" x14ac:dyDescent="0.3">
      <c r="A4674" s="114">
        <v>4671</v>
      </c>
      <c r="B4674" t="s">
        <v>459</v>
      </c>
      <c r="C4674" t="s">
        <v>138</v>
      </c>
      <c r="D4674" t="s">
        <v>100</v>
      </c>
      <c r="E4674" t="s">
        <v>4028</v>
      </c>
      <c r="F4674" s="109">
        <v>46041</v>
      </c>
      <c r="G4674" t="s">
        <v>415</v>
      </c>
      <c r="H4674">
        <v>1</v>
      </c>
      <c r="K4674">
        <v>63750.00000000024</v>
      </c>
      <c r="L4674" t="s">
        <v>509</v>
      </c>
      <c r="M4674" t="s">
        <v>505</v>
      </c>
      <c r="N4674">
        <v>1</v>
      </c>
    </row>
    <row r="4675" spans="1:14" ht="15" customHeight="1" x14ac:dyDescent="0.3">
      <c r="A4675" s="114">
        <v>4672</v>
      </c>
      <c r="B4675" t="s">
        <v>459</v>
      </c>
      <c r="C4675" t="s">
        <v>138</v>
      </c>
      <c r="D4675" t="s">
        <v>100</v>
      </c>
      <c r="E4675" t="s">
        <v>4028</v>
      </c>
      <c r="F4675" s="109">
        <v>46041</v>
      </c>
      <c r="G4675" t="s">
        <v>415</v>
      </c>
      <c r="H4675">
        <v>6</v>
      </c>
      <c r="K4675">
        <v>382500.00000000146</v>
      </c>
      <c r="L4675" t="s">
        <v>543</v>
      </c>
      <c r="M4675" t="s">
        <v>517</v>
      </c>
      <c r="N4675">
        <v>0</v>
      </c>
    </row>
    <row r="4676" spans="1:14" ht="15" customHeight="1" x14ac:dyDescent="0.3">
      <c r="A4676" s="114">
        <v>4673</v>
      </c>
      <c r="B4676" t="s">
        <v>459</v>
      </c>
      <c r="C4676" t="s">
        <v>138</v>
      </c>
      <c r="D4676" t="s">
        <v>100</v>
      </c>
      <c r="E4676" t="s">
        <v>4028</v>
      </c>
      <c r="F4676" s="109">
        <v>46042</v>
      </c>
      <c r="G4676" t="s">
        <v>415</v>
      </c>
      <c r="H4676">
        <v>3</v>
      </c>
      <c r="K4676">
        <v>191250.00000000073</v>
      </c>
      <c r="L4676" t="s">
        <v>543</v>
      </c>
      <c r="M4676" t="s">
        <v>517</v>
      </c>
      <c r="N4676">
        <v>0</v>
      </c>
    </row>
    <row r="4677" spans="1:14" ht="15" customHeight="1" x14ac:dyDescent="0.3">
      <c r="A4677" s="114">
        <v>4674</v>
      </c>
      <c r="B4677" t="s">
        <v>459</v>
      </c>
      <c r="C4677" t="s">
        <v>138</v>
      </c>
      <c r="D4677" t="s">
        <v>100</v>
      </c>
      <c r="E4677" t="s">
        <v>4028</v>
      </c>
      <c r="F4677" s="109">
        <v>46042</v>
      </c>
      <c r="G4677" t="s">
        <v>415</v>
      </c>
      <c r="H4677">
        <v>0.8</v>
      </c>
      <c r="K4677">
        <v>51000.000000000189</v>
      </c>
      <c r="L4677" t="s">
        <v>509</v>
      </c>
      <c r="M4677" t="s">
        <v>505</v>
      </c>
      <c r="N4677">
        <v>2</v>
      </c>
    </row>
    <row r="4678" spans="1:14" ht="15" customHeight="1" x14ac:dyDescent="0.3">
      <c r="A4678" s="114">
        <v>4675</v>
      </c>
      <c r="B4678" t="s">
        <v>444</v>
      </c>
      <c r="C4678" t="s">
        <v>138</v>
      </c>
      <c r="D4678" t="s">
        <v>100</v>
      </c>
      <c r="E4678" t="s">
        <v>4029</v>
      </c>
      <c r="F4678" s="109">
        <v>46042</v>
      </c>
      <c r="G4678" t="s">
        <v>415</v>
      </c>
      <c r="H4678">
        <v>6</v>
      </c>
      <c r="K4678">
        <v>388125.00000000105</v>
      </c>
      <c r="L4678" t="s">
        <v>543</v>
      </c>
      <c r="M4678" t="s">
        <v>517</v>
      </c>
      <c r="N4678">
        <v>1</v>
      </c>
    </row>
    <row r="4679" spans="1:14" ht="15" customHeight="1" x14ac:dyDescent="0.3">
      <c r="A4679" s="114">
        <v>4676</v>
      </c>
      <c r="B4679" t="s">
        <v>444</v>
      </c>
      <c r="C4679" t="s">
        <v>502</v>
      </c>
      <c r="D4679" t="s">
        <v>100</v>
      </c>
      <c r="E4679" t="s">
        <v>4030</v>
      </c>
      <c r="F4679" s="109">
        <v>46042</v>
      </c>
      <c r="G4679" t="s">
        <v>426</v>
      </c>
      <c r="H4679">
        <v>2</v>
      </c>
      <c r="K4679">
        <v>86250.000000000233</v>
      </c>
      <c r="L4679" t="s">
        <v>543</v>
      </c>
      <c r="M4679" t="s">
        <v>517</v>
      </c>
      <c r="N4679">
        <v>0</v>
      </c>
    </row>
    <row r="4680" spans="1:14" ht="15" customHeight="1" x14ac:dyDescent="0.3">
      <c r="A4680" s="114">
        <v>4677</v>
      </c>
      <c r="B4680" t="s">
        <v>444</v>
      </c>
      <c r="C4680" t="s">
        <v>138</v>
      </c>
      <c r="D4680" t="s">
        <v>100</v>
      </c>
      <c r="E4680" t="s">
        <v>4029</v>
      </c>
      <c r="F4680" s="109">
        <v>46042</v>
      </c>
      <c r="G4680" t="s">
        <v>415</v>
      </c>
      <c r="H4680">
        <v>6</v>
      </c>
      <c r="K4680">
        <v>388125.00000000105</v>
      </c>
      <c r="L4680" t="s">
        <v>545</v>
      </c>
      <c r="M4680" t="s">
        <v>514</v>
      </c>
      <c r="N4680">
        <v>0</v>
      </c>
    </row>
    <row r="4681" spans="1:14" ht="15" customHeight="1" x14ac:dyDescent="0.3">
      <c r="A4681" s="114">
        <v>4678</v>
      </c>
      <c r="B4681" t="s">
        <v>471</v>
      </c>
      <c r="C4681" t="s">
        <v>3390</v>
      </c>
      <c r="D4681" t="s">
        <v>69</v>
      </c>
      <c r="E4681" t="s">
        <v>3391</v>
      </c>
      <c r="F4681" s="109">
        <v>46042</v>
      </c>
      <c r="G4681" t="s">
        <v>425</v>
      </c>
      <c r="H4681">
        <v>1</v>
      </c>
      <c r="K4681">
        <v>9056250.0000000242</v>
      </c>
      <c r="L4681" t="s">
        <v>680</v>
      </c>
      <c r="M4681" t="s">
        <v>698</v>
      </c>
      <c r="N4681">
        <v>2</v>
      </c>
    </row>
    <row r="4682" spans="1:14" ht="15" customHeight="1" x14ac:dyDescent="0.3">
      <c r="A4682" s="114">
        <v>4679</v>
      </c>
      <c r="B4682" t="s">
        <v>471</v>
      </c>
      <c r="C4682" t="s">
        <v>150</v>
      </c>
      <c r="D4682" t="s">
        <v>151</v>
      </c>
      <c r="E4682" t="s">
        <v>4031</v>
      </c>
      <c r="F4682" s="109">
        <v>46042</v>
      </c>
      <c r="G4682" t="s">
        <v>726</v>
      </c>
      <c r="H4682">
        <v>1</v>
      </c>
      <c r="K4682">
        <v>43125.000000000116</v>
      </c>
      <c r="L4682" t="s">
        <v>680</v>
      </c>
      <c r="M4682" t="s">
        <v>698</v>
      </c>
      <c r="N4682">
        <v>1</v>
      </c>
    </row>
    <row r="4683" spans="1:14" ht="15" customHeight="1" x14ac:dyDescent="0.3">
      <c r="A4683" s="114">
        <v>4680</v>
      </c>
      <c r="B4683" t="s">
        <v>471</v>
      </c>
      <c r="C4683" t="s">
        <v>3004</v>
      </c>
      <c r="D4683" t="s">
        <v>3009</v>
      </c>
      <c r="E4683" t="s">
        <v>3010</v>
      </c>
      <c r="F4683" s="109">
        <v>46042</v>
      </c>
      <c r="G4683" t="s">
        <v>3011</v>
      </c>
      <c r="H4683">
        <v>0.3</v>
      </c>
      <c r="K4683">
        <v>207000.00000000058</v>
      </c>
      <c r="L4683" t="s">
        <v>680</v>
      </c>
      <c r="M4683" t="s">
        <v>537</v>
      </c>
      <c r="N4683">
        <v>0</v>
      </c>
    </row>
    <row r="4684" spans="1:14" ht="15" customHeight="1" x14ac:dyDescent="0.3">
      <c r="A4684" s="114">
        <v>4681</v>
      </c>
      <c r="B4684" t="s">
        <v>463</v>
      </c>
      <c r="C4684" t="s">
        <v>2957</v>
      </c>
      <c r="D4684" t="s">
        <v>102</v>
      </c>
      <c r="E4684" t="s">
        <v>2958</v>
      </c>
      <c r="F4684" s="109">
        <v>46042</v>
      </c>
      <c r="G4684" t="s">
        <v>2946</v>
      </c>
      <c r="H4684">
        <v>2</v>
      </c>
      <c r="K4684">
        <v>55833.333333333125</v>
      </c>
      <c r="L4684" t="s">
        <v>526</v>
      </c>
      <c r="M4684" t="s">
        <v>505</v>
      </c>
      <c r="N4684">
        <v>2</v>
      </c>
    </row>
    <row r="4685" spans="1:14" ht="15" customHeight="1" x14ac:dyDescent="0.3">
      <c r="A4685" s="114">
        <v>4682</v>
      </c>
      <c r="B4685" t="s">
        <v>501</v>
      </c>
      <c r="C4685" t="s">
        <v>138</v>
      </c>
      <c r="D4685" t="s">
        <v>100</v>
      </c>
      <c r="E4685" t="s">
        <v>4032</v>
      </c>
      <c r="F4685" s="109">
        <v>46042</v>
      </c>
      <c r="G4685" t="s">
        <v>415</v>
      </c>
      <c r="H4685">
        <v>8</v>
      </c>
      <c r="K4685">
        <v>479999.99999999953</v>
      </c>
      <c r="L4685" t="s">
        <v>554</v>
      </c>
      <c r="M4685" t="s">
        <v>517</v>
      </c>
      <c r="N4685">
        <v>0</v>
      </c>
    </row>
    <row r="4686" spans="1:14" ht="15" customHeight="1" x14ac:dyDescent="0.3">
      <c r="A4686" s="114">
        <v>4683</v>
      </c>
      <c r="B4686" t="s">
        <v>474</v>
      </c>
      <c r="C4686" t="s">
        <v>146</v>
      </c>
      <c r="D4686" t="s">
        <v>100</v>
      </c>
      <c r="E4686" t="s">
        <v>4033</v>
      </c>
      <c r="F4686" s="109">
        <v>46042</v>
      </c>
      <c r="G4686" t="s">
        <v>451</v>
      </c>
      <c r="H4686">
        <v>1</v>
      </c>
      <c r="K4686">
        <v>175000.00000000032</v>
      </c>
      <c r="L4686" t="s">
        <v>576</v>
      </c>
      <c r="M4686" t="s">
        <v>593</v>
      </c>
      <c r="N4686">
        <v>0</v>
      </c>
    </row>
    <row r="4687" spans="1:14" ht="15" customHeight="1" x14ac:dyDescent="0.3">
      <c r="A4687" s="114">
        <v>4684</v>
      </c>
      <c r="B4687" t="s">
        <v>499</v>
      </c>
      <c r="C4687" t="s">
        <v>502</v>
      </c>
      <c r="D4687" t="s">
        <v>100</v>
      </c>
      <c r="E4687" t="s">
        <v>4058</v>
      </c>
      <c r="F4687" s="109">
        <v>46043</v>
      </c>
      <c r="G4687" t="s">
        <v>426</v>
      </c>
      <c r="H4687">
        <v>3</v>
      </c>
      <c r="K4687">
        <v>119999.99999999988</v>
      </c>
      <c r="L4687" t="s">
        <v>507</v>
      </c>
      <c r="M4687" t="s">
        <v>505</v>
      </c>
      <c r="N4687">
        <v>1</v>
      </c>
    </row>
    <row r="4688" spans="1:14" ht="15" customHeight="1" x14ac:dyDescent="0.3">
      <c r="A4688" s="114">
        <v>4685</v>
      </c>
      <c r="B4688" t="s">
        <v>499</v>
      </c>
      <c r="C4688" t="s">
        <v>502</v>
      </c>
      <c r="D4688" t="s">
        <v>100</v>
      </c>
      <c r="E4688" t="s">
        <v>4058</v>
      </c>
      <c r="F4688" s="109">
        <v>46043</v>
      </c>
      <c r="G4688" t="s">
        <v>426</v>
      </c>
      <c r="H4688">
        <v>1</v>
      </c>
      <c r="K4688">
        <v>39999.999999999964</v>
      </c>
      <c r="L4688" t="s">
        <v>516</v>
      </c>
      <c r="M4688" t="s">
        <v>517</v>
      </c>
      <c r="N4688">
        <v>0</v>
      </c>
    </row>
    <row r="4689" spans="1:14" ht="15" customHeight="1" x14ac:dyDescent="0.3">
      <c r="A4689" s="114">
        <v>4686</v>
      </c>
      <c r="B4689" t="s">
        <v>499</v>
      </c>
      <c r="C4689" t="s">
        <v>84</v>
      </c>
      <c r="D4689" t="s">
        <v>79</v>
      </c>
      <c r="E4689" t="s">
        <v>4059</v>
      </c>
      <c r="F4689" s="109">
        <v>46043</v>
      </c>
      <c r="G4689" t="s">
        <v>443</v>
      </c>
      <c r="H4689">
        <v>18</v>
      </c>
      <c r="K4689">
        <v>83999.999999999913</v>
      </c>
      <c r="L4689" t="s">
        <v>516</v>
      </c>
      <c r="M4689" t="s">
        <v>517</v>
      </c>
      <c r="N4689">
        <v>0</v>
      </c>
    </row>
    <row r="4690" spans="1:14" ht="15" customHeight="1" x14ac:dyDescent="0.3">
      <c r="A4690" s="114">
        <v>4687</v>
      </c>
      <c r="B4690" t="s">
        <v>499</v>
      </c>
      <c r="C4690" t="s">
        <v>89</v>
      </c>
      <c r="D4690" t="s">
        <v>79</v>
      </c>
      <c r="E4690" t="s">
        <v>4060</v>
      </c>
      <c r="F4690" s="109">
        <v>46043</v>
      </c>
      <c r="G4690" t="s">
        <v>433</v>
      </c>
      <c r="H4690">
        <v>5</v>
      </c>
      <c r="K4690">
        <v>44444.444444444402</v>
      </c>
      <c r="L4690" t="s">
        <v>516</v>
      </c>
      <c r="M4690" t="s">
        <v>517</v>
      </c>
      <c r="N4690">
        <v>0</v>
      </c>
    </row>
    <row r="4691" spans="1:14" ht="15" customHeight="1" x14ac:dyDescent="0.3">
      <c r="A4691" s="114">
        <v>4688</v>
      </c>
      <c r="B4691" t="s">
        <v>459</v>
      </c>
      <c r="C4691" t="s">
        <v>209</v>
      </c>
      <c r="D4691" t="s">
        <v>102</v>
      </c>
      <c r="E4691" t="s">
        <v>4061</v>
      </c>
      <c r="F4691" s="109">
        <v>46043</v>
      </c>
      <c r="G4691" t="s">
        <v>466</v>
      </c>
      <c r="H4691">
        <v>2</v>
      </c>
      <c r="K4691">
        <v>35770.833333333467</v>
      </c>
      <c r="L4691" t="s">
        <v>509</v>
      </c>
      <c r="M4691" t="s">
        <v>505</v>
      </c>
      <c r="N4691">
        <v>1</v>
      </c>
    </row>
    <row r="4692" spans="1:14" ht="15" customHeight="1" x14ac:dyDescent="0.3">
      <c r="A4692" s="114">
        <v>4689</v>
      </c>
      <c r="B4692" t="s">
        <v>459</v>
      </c>
      <c r="C4692" t="s">
        <v>4042</v>
      </c>
      <c r="D4692" t="s">
        <v>102</v>
      </c>
      <c r="E4692" t="s">
        <v>4043</v>
      </c>
      <c r="F4692" s="109">
        <v>46043</v>
      </c>
      <c r="G4692" t="s">
        <v>425</v>
      </c>
      <c r="H4692">
        <v>1</v>
      </c>
      <c r="K4692">
        <v>42500.00000000016</v>
      </c>
      <c r="L4692" t="s">
        <v>509</v>
      </c>
      <c r="M4692" t="s">
        <v>505</v>
      </c>
      <c r="N4692">
        <v>1</v>
      </c>
    </row>
    <row r="4693" spans="1:14" ht="15" customHeight="1" x14ac:dyDescent="0.3">
      <c r="A4693" s="114">
        <v>4690</v>
      </c>
      <c r="B4693" t="s">
        <v>459</v>
      </c>
      <c r="C4693" t="s">
        <v>32</v>
      </c>
      <c r="D4693" t="s">
        <v>26</v>
      </c>
      <c r="E4693" t="s">
        <v>4062</v>
      </c>
      <c r="F4693" s="109">
        <v>46043</v>
      </c>
      <c r="G4693" t="s">
        <v>2645</v>
      </c>
      <c r="H4693">
        <v>0.1</v>
      </c>
      <c r="K4693">
        <v>221000.00000000081</v>
      </c>
      <c r="L4693" t="s">
        <v>509</v>
      </c>
      <c r="M4693" t="s">
        <v>505</v>
      </c>
      <c r="N4693">
        <v>1</v>
      </c>
    </row>
    <row r="4694" spans="1:14" ht="15" customHeight="1" x14ac:dyDescent="0.3">
      <c r="A4694" s="114">
        <v>4691</v>
      </c>
      <c r="B4694" t="s">
        <v>459</v>
      </c>
      <c r="C4694" t="s">
        <v>3004</v>
      </c>
      <c r="D4694" t="s">
        <v>3009</v>
      </c>
      <c r="E4694" t="s">
        <v>3010</v>
      </c>
      <c r="F4694" s="109">
        <v>46043</v>
      </c>
      <c r="G4694" t="s">
        <v>3011</v>
      </c>
      <c r="H4694">
        <v>0.1</v>
      </c>
      <c r="K4694">
        <v>68000.000000000262</v>
      </c>
      <c r="L4694" t="s">
        <v>513</v>
      </c>
      <c r="M4694" t="s">
        <v>505</v>
      </c>
      <c r="N4694">
        <v>0</v>
      </c>
    </row>
    <row r="4695" spans="1:14" ht="15" customHeight="1" x14ac:dyDescent="0.3">
      <c r="A4695" s="114">
        <v>4692</v>
      </c>
      <c r="B4695" t="s">
        <v>444</v>
      </c>
      <c r="C4695" t="s">
        <v>138</v>
      </c>
      <c r="D4695" t="s">
        <v>100</v>
      </c>
      <c r="E4695" t="s">
        <v>4063</v>
      </c>
      <c r="F4695" s="109">
        <v>46043</v>
      </c>
      <c r="G4695" t="s">
        <v>415</v>
      </c>
      <c r="H4695">
        <v>6</v>
      </c>
      <c r="K4695">
        <v>388125.00000000105</v>
      </c>
      <c r="L4695" t="s">
        <v>543</v>
      </c>
      <c r="M4695" t="s">
        <v>517</v>
      </c>
      <c r="N4695">
        <v>0</v>
      </c>
    </row>
    <row r="4696" spans="1:14" ht="15" customHeight="1" x14ac:dyDescent="0.3">
      <c r="A4696" s="114">
        <v>4693</v>
      </c>
      <c r="B4696" t="s">
        <v>444</v>
      </c>
      <c r="C4696" t="s">
        <v>138</v>
      </c>
      <c r="D4696" t="s">
        <v>100</v>
      </c>
      <c r="E4696" t="s">
        <v>4063</v>
      </c>
      <c r="F4696" s="109">
        <v>46043</v>
      </c>
      <c r="G4696" t="s">
        <v>415</v>
      </c>
      <c r="H4696">
        <v>1</v>
      </c>
      <c r="K4696">
        <v>64687.500000000182</v>
      </c>
      <c r="L4696" t="s">
        <v>507</v>
      </c>
      <c r="M4696" t="s">
        <v>505</v>
      </c>
      <c r="N4696">
        <v>0</v>
      </c>
    </row>
    <row r="4697" spans="1:14" ht="15" customHeight="1" x14ac:dyDescent="0.3">
      <c r="A4697" s="114">
        <v>4694</v>
      </c>
      <c r="B4697" t="s">
        <v>444</v>
      </c>
      <c r="C4697" t="s">
        <v>150</v>
      </c>
      <c r="D4697" t="s">
        <v>151</v>
      </c>
      <c r="E4697" t="s">
        <v>4064</v>
      </c>
      <c r="F4697" s="109">
        <v>46043</v>
      </c>
      <c r="G4697" t="s">
        <v>709</v>
      </c>
      <c r="H4697">
        <v>7</v>
      </c>
      <c r="K4697">
        <v>603750.00000000163</v>
      </c>
      <c r="L4697" t="s">
        <v>558</v>
      </c>
      <c r="M4697" t="s">
        <v>917</v>
      </c>
      <c r="N4697">
        <v>0</v>
      </c>
    </row>
    <row r="4698" spans="1:14" ht="15" customHeight="1" x14ac:dyDescent="0.3">
      <c r="A4698" s="114">
        <v>4695</v>
      </c>
      <c r="B4698" t="s">
        <v>413</v>
      </c>
      <c r="C4698" t="s">
        <v>4042</v>
      </c>
      <c r="D4698" t="s">
        <v>102</v>
      </c>
      <c r="E4698" t="s">
        <v>4043</v>
      </c>
      <c r="F4698" s="109">
        <v>46043</v>
      </c>
      <c r="G4698" t="s">
        <v>425</v>
      </c>
      <c r="H4698">
        <v>3</v>
      </c>
      <c r="K4698">
        <v>123749.99999999964</v>
      </c>
      <c r="L4698" t="s">
        <v>509</v>
      </c>
      <c r="M4698" t="s">
        <v>1677</v>
      </c>
      <c r="N4698">
        <v>1</v>
      </c>
    </row>
    <row r="4699" spans="1:14" ht="15" customHeight="1" x14ac:dyDescent="0.3">
      <c r="A4699" s="114">
        <v>4696</v>
      </c>
      <c r="B4699" t="s">
        <v>413</v>
      </c>
      <c r="C4699" t="s">
        <v>138</v>
      </c>
      <c r="D4699" t="s">
        <v>100</v>
      </c>
      <c r="E4699" t="s">
        <v>4065</v>
      </c>
      <c r="F4699" s="109">
        <v>46043</v>
      </c>
      <c r="G4699" t="s">
        <v>415</v>
      </c>
      <c r="H4699">
        <v>6</v>
      </c>
      <c r="K4699">
        <v>371249.99999999895</v>
      </c>
      <c r="L4699" t="s">
        <v>554</v>
      </c>
      <c r="M4699" t="s">
        <v>517</v>
      </c>
      <c r="N4699">
        <v>0</v>
      </c>
    </row>
    <row r="4700" spans="1:14" ht="15" customHeight="1" x14ac:dyDescent="0.3">
      <c r="A4700" s="114">
        <v>4697</v>
      </c>
      <c r="B4700" t="s">
        <v>501</v>
      </c>
      <c r="C4700" t="s">
        <v>150</v>
      </c>
      <c r="D4700" t="s">
        <v>151</v>
      </c>
      <c r="E4700" t="s">
        <v>4066</v>
      </c>
      <c r="F4700" s="109">
        <v>46043</v>
      </c>
      <c r="G4700" t="s">
        <v>726</v>
      </c>
      <c r="H4700">
        <v>2.5</v>
      </c>
      <c r="K4700">
        <v>99999.999999999898</v>
      </c>
      <c r="L4700" t="s">
        <v>530</v>
      </c>
      <c r="M4700" s="110" t="s">
        <v>2782</v>
      </c>
      <c r="N4700">
        <v>3</v>
      </c>
    </row>
    <row r="4701" spans="1:14" ht="15" customHeight="1" x14ac:dyDescent="0.3">
      <c r="A4701" s="114">
        <v>4698</v>
      </c>
      <c r="B4701" t="s">
        <v>501</v>
      </c>
      <c r="C4701" t="s">
        <v>138</v>
      </c>
      <c r="D4701" t="s">
        <v>100</v>
      </c>
      <c r="E4701" t="s">
        <v>4067</v>
      </c>
      <c r="F4701" s="109">
        <v>46043</v>
      </c>
      <c r="G4701" t="s">
        <v>415</v>
      </c>
      <c r="H4701">
        <v>3</v>
      </c>
      <c r="K4701">
        <v>179999.99999999983</v>
      </c>
      <c r="L4701" t="s">
        <v>545</v>
      </c>
      <c r="M4701" t="s">
        <v>2235</v>
      </c>
      <c r="N4701">
        <v>0</v>
      </c>
    </row>
    <row r="4702" spans="1:14" ht="15" customHeight="1" x14ac:dyDescent="0.3">
      <c r="A4702" s="114">
        <v>4699</v>
      </c>
      <c r="B4702" t="s">
        <v>471</v>
      </c>
      <c r="C4702" t="s">
        <v>3390</v>
      </c>
      <c r="D4702" t="s">
        <v>69</v>
      </c>
      <c r="E4702" t="s">
        <v>3391</v>
      </c>
      <c r="F4702" s="109">
        <v>46043</v>
      </c>
      <c r="G4702" t="s">
        <v>425</v>
      </c>
      <c r="H4702">
        <v>1</v>
      </c>
      <c r="K4702">
        <v>9056250.0000000242</v>
      </c>
      <c r="L4702" t="s">
        <v>680</v>
      </c>
      <c r="M4702" t="s">
        <v>698</v>
      </c>
      <c r="N4702">
        <v>1</v>
      </c>
    </row>
    <row r="4703" spans="1:14" ht="15" customHeight="1" x14ac:dyDescent="0.3">
      <c r="A4703" s="114">
        <v>4700</v>
      </c>
      <c r="B4703" t="s">
        <v>471</v>
      </c>
      <c r="C4703" t="s">
        <v>84</v>
      </c>
      <c r="D4703" t="s">
        <v>79</v>
      </c>
      <c r="E4703" t="s">
        <v>4068</v>
      </c>
      <c r="F4703" s="109">
        <v>46043</v>
      </c>
      <c r="G4703" t="s">
        <v>450</v>
      </c>
      <c r="H4703">
        <v>18</v>
      </c>
      <c r="K4703">
        <v>38812.500000000109</v>
      </c>
      <c r="L4703" t="s">
        <v>516</v>
      </c>
      <c r="M4703" t="s">
        <v>517</v>
      </c>
      <c r="N4703">
        <v>0</v>
      </c>
    </row>
    <row r="4704" spans="1:14" ht="15" customHeight="1" x14ac:dyDescent="0.3">
      <c r="A4704" s="114">
        <v>4701</v>
      </c>
      <c r="B4704" t="s">
        <v>471</v>
      </c>
      <c r="C4704" t="s">
        <v>89</v>
      </c>
      <c r="D4704" t="s">
        <v>79</v>
      </c>
      <c r="E4704" t="s">
        <v>4069</v>
      </c>
      <c r="F4704" s="109">
        <v>46043</v>
      </c>
      <c r="G4704" t="s">
        <v>433</v>
      </c>
      <c r="H4704">
        <v>5</v>
      </c>
      <c r="K4704">
        <v>47916.666666666802</v>
      </c>
      <c r="L4704" t="s">
        <v>516</v>
      </c>
      <c r="M4704" t="s">
        <v>517</v>
      </c>
      <c r="N4704">
        <v>1</v>
      </c>
    </row>
    <row r="4705" spans="1:14" ht="15" customHeight="1" x14ac:dyDescent="0.3">
      <c r="A4705" s="114">
        <v>4702</v>
      </c>
      <c r="B4705" t="s">
        <v>471</v>
      </c>
      <c r="C4705" t="s">
        <v>138</v>
      </c>
      <c r="D4705" t="s">
        <v>100</v>
      </c>
      <c r="E4705" t="s">
        <v>4070</v>
      </c>
      <c r="F4705" s="109">
        <v>46043</v>
      </c>
      <c r="G4705" t="s">
        <v>415</v>
      </c>
      <c r="H4705">
        <v>3</v>
      </c>
      <c r="K4705">
        <v>194062.50000000052</v>
      </c>
      <c r="L4705" t="s">
        <v>516</v>
      </c>
      <c r="M4705" t="s">
        <v>517</v>
      </c>
      <c r="N4705">
        <v>0</v>
      </c>
    </row>
    <row r="4706" spans="1:14" ht="15" customHeight="1" x14ac:dyDescent="0.3">
      <c r="A4706" s="114">
        <v>4703</v>
      </c>
      <c r="B4706" t="s">
        <v>490</v>
      </c>
      <c r="C4706" t="s">
        <v>138</v>
      </c>
      <c r="D4706" t="s">
        <v>100</v>
      </c>
      <c r="E4706" t="s">
        <v>4071</v>
      </c>
      <c r="F4706" s="109">
        <v>46043</v>
      </c>
      <c r="G4706" t="s">
        <v>415</v>
      </c>
      <c r="H4706">
        <v>6</v>
      </c>
      <c r="K4706">
        <v>371249.99999999895</v>
      </c>
      <c r="L4706" t="s">
        <v>516</v>
      </c>
      <c r="M4706" t="s">
        <v>517</v>
      </c>
      <c r="N4706">
        <v>0</v>
      </c>
    </row>
    <row r="4707" spans="1:14" ht="15" customHeight="1" x14ac:dyDescent="0.3">
      <c r="A4707" s="114">
        <v>4704</v>
      </c>
      <c r="B4707" t="s">
        <v>490</v>
      </c>
      <c r="C4707" t="s">
        <v>150</v>
      </c>
      <c r="D4707" t="s">
        <v>151</v>
      </c>
      <c r="E4707" t="s">
        <v>4072</v>
      </c>
      <c r="F4707" s="109">
        <v>46043</v>
      </c>
      <c r="G4707" t="s">
        <v>709</v>
      </c>
      <c r="H4707">
        <v>4</v>
      </c>
      <c r="K4707">
        <v>329999.99999999907</v>
      </c>
      <c r="L4707" t="s">
        <v>516</v>
      </c>
      <c r="M4707" t="s">
        <v>917</v>
      </c>
      <c r="N4707">
        <v>0</v>
      </c>
    </row>
    <row r="4708" spans="1:14" ht="15" customHeight="1" x14ac:dyDescent="0.3">
      <c r="A4708" s="114">
        <v>4705</v>
      </c>
      <c r="B4708" t="s">
        <v>430</v>
      </c>
      <c r="C4708" t="s">
        <v>138</v>
      </c>
      <c r="D4708" t="s">
        <v>100</v>
      </c>
      <c r="E4708" t="s">
        <v>4073</v>
      </c>
      <c r="F4708" s="109">
        <v>46043</v>
      </c>
      <c r="G4708" t="s">
        <v>415</v>
      </c>
      <c r="H4708">
        <v>5</v>
      </c>
      <c r="K4708">
        <v>290625.00000000029</v>
      </c>
      <c r="L4708" t="s">
        <v>545</v>
      </c>
      <c r="M4708" t="s">
        <v>2235</v>
      </c>
      <c r="N4708">
        <v>4</v>
      </c>
    </row>
    <row r="4709" spans="1:14" ht="15" customHeight="1" x14ac:dyDescent="0.3">
      <c r="A4709" s="114">
        <v>4706</v>
      </c>
      <c r="B4709" t="s">
        <v>430</v>
      </c>
      <c r="C4709" t="s">
        <v>138</v>
      </c>
      <c r="D4709" t="s">
        <v>100</v>
      </c>
      <c r="E4709" t="s">
        <v>4073</v>
      </c>
      <c r="F4709" s="109">
        <v>46043</v>
      </c>
      <c r="G4709" t="s">
        <v>415</v>
      </c>
      <c r="H4709">
        <v>6</v>
      </c>
      <c r="K4709">
        <v>348750.00000000035</v>
      </c>
      <c r="L4709" t="s">
        <v>554</v>
      </c>
      <c r="M4709" t="s">
        <v>517</v>
      </c>
      <c r="N4709">
        <v>0</v>
      </c>
    </row>
    <row r="4710" spans="1:14" ht="15" customHeight="1" x14ac:dyDescent="0.3">
      <c r="A4710" s="114">
        <v>4707</v>
      </c>
      <c r="B4710" t="s">
        <v>430</v>
      </c>
      <c r="C4710" t="s">
        <v>150</v>
      </c>
      <c r="D4710" t="s">
        <v>151</v>
      </c>
      <c r="E4710" t="s">
        <v>4074</v>
      </c>
      <c r="F4710" s="109">
        <v>46043</v>
      </c>
      <c r="G4710" t="s">
        <v>726</v>
      </c>
      <c r="H4710">
        <v>4</v>
      </c>
      <c r="K4710">
        <v>155000.00000000015</v>
      </c>
      <c r="L4710" t="s">
        <v>680</v>
      </c>
      <c r="M4710" t="s">
        <v>505</v>
      </c>
      <c r="N4710">
        <v>4</v>
      </c>
    </row>
    <row r="4711" spans="1:14" ht="15" customHeight="1" x14ac:dyDescent="0.3">
      <c r="A4711" s="114">
        <v>4708</v>
      </c>
      <c r="B4711" t="s">
        <v>497</v>
      </c>
      <c r="C4711" t="s">
        <v>138</v>
      </c>
      <c r="D4711" t="s">
        <v>100</v>
      </c>
      <c r="E4711" t="s">
        <v>4075</v>
      </c>
      <c r="F4711" s="109">
        <v>46044</v>
      </c>
      <c r="G4711" t="s">
        <v>415</v>
      </c>
      <c r="H4711">
        <v>6</v>
      </c>
      <c r="K4711">
        <v>388125.00000000105</v>
      </c>
      <c r="L4711" t="s">
        <v>516</v>
      </c>
      <c r="M4711" t="s">
        <v>517</v>
      </c>
      <c r="N4711">
        <v>1</v>
      </c>
    </row>
    <row r="4712" spans="1:14" ht="15" customHeight="1" x14ac:dyDescent="0.3">
      <c r="A4712" s="114">
        <v>4709</v>
      </c>
      <c r="B4712" t="s">
        <v>497</v>
      </c>
      <c r="C4712" t="s">
        <v>32</v>
      </c>
      <c r="D4712" t="s">
        <v>26</v>
      </c>
      <c r="E4712" t="s">
        <v>4076</v>
      </c>
      <c r="F4712" s="109">
        <v>46044</v>
      </c>
      <c r="G4712" t="s">
        <v>2645</v>
      </c>
      <c r="H4712">
        <v>0.8</v>
      </c>
      <c r="K4712">
        <v>1794000.0000000049</v>
      </c>
      <c r="L4712" t="s">
        <v>509</v>
      </c>
      <c r="M4712" t="s">
        <v>2631</v>
      </c>
      <c r="N4712">
        <v>1</v>
      </c>
    </row>
    <row r="4713" spans="1:14" ht="15" customHeight="1" x14ac:dyDescent="0.3">
      <c r="A4713" s="114">
        <v>4710</v>
      </c>
      <c r="B4713" t="s">
        <v>474</v>
      </c>
      <c r="C4713" t="s">
        <v>146</v>
      </c>
      <c r="D4713" t="s">
        <v>100</v>
      </c>
      <c r="E4713" t="s">
        <v>4077</v>
      </c>
      <c r="F4713" s="109">
        <v>46043</v>
      </c>
      <c r="G4713" t="s">
        <v>451</v>
      </c>
      <c r="H4713">
        <v>2</v>
      </c>
      <c r="K4713">
        <v>350000.00000000064</v>
      </c>
      <c r="L4713" t="s">
        <v>530</v>
      </c>
      <c r="M4713" t="s">
        <v>593</v>
      </c>
      <c r="N4713">
        <v>0</v>
      </c>
    </row>
    <row r="4714" spans="1:14" ht="15" customHeight="1" x14ac:dyDescent="0.3">
      <c r="A4714" s="114">
        <v>4711</v>
      </c>
      <c r="B4714" t="s">
        <v>444</v>
      </c>
      <c r="C4714" t="s">
        <v>377</v>
      </c>
      <c r="D4714" t="s">
        <v>94</v>
      </c>
      <c r="E4714" t="s">
        <v>378</v>
      </c>
      <c r="F4714" s="109">
        <v>46044</v>
      </c>
      <c r="G4714" t="s">
        <v>1792</v>
      </c>
      <c r="H4714">
        <v>2</v>
      </c>
      <c r="K4714">
        <v>86250.000000000233</v>
      </c>
      <c r="L4714" t="s">
        <v>713</v>
      </c>
      <c r="M4714" t="s">
        <v>917</v>
      </c>
      <c r="N4714">
        <v>0</v>
      </c>
    </row>
    <row r="4715" spans="1:14" ht="15" customHeight="1" x14ac:dyDescent="0.3">
      <c r="A4715" s="114">
        <v>4712</v>
      </c>
      <c r="B4715" t="s">
        <v>444</v>
      </c>
      <c r="C4715" t="s">
        <v>138</v>
      </c>
      <c r="D4715" t="s">
        <v>100</v>
      </c>
      <c r="E4715" t="s">
        <v>4082</v>
      </c>
      <c r="F4715" s="109">
        <v>46044</v>
      </c>
      <c r="G4715" t="s">
        <v>415</v>
      </c>
      <c r="H4715">
        <v>6</v>
      </c>
      <c r="K4715">
        <v>388125.00000000105</v>
      </c>
      <c r="L4715" t="s">
        <v>543</v>
      </c>
      <c r="M4715" t="s">
        <v>517</v>
      </c>
      <c r="N4715">
        <v>0</v>
      </c>
    </row>
    <row r="4716" spans="1:14" ht="15" customHeight="1" x14ac:dyDescent="0.3">
      <c r="A4716" s="114">
        <v>4713</v>
      </c>
      <c r="B4716" t="s">
        <v>444</v>
      </c>
      <c r="C4716" t="s">
        <v>150</v>
      </c>
      <c r="D4716" t="s">
        <v>151</v>
      </c>
      <c r="E4716" t="s">
        <v>4083</v>
      </c>
      <c r="F4716" s="109">
        <v>46044</v>
      </c>
      <c r="G4716" t="s">
        <v>709</v>
      </c>
      <c r="H4716">
        <v>6</v>
      </c>
      <c r="K4716">
        <v>517500.00000000146</v>
      </c>
      <c r="L4716" t="s">
        <v>558</v>
      </c>
      <c r="M4716" t="s">
        <v>917</v>
      </c>
      <c r="N4716">
        <v>0</v>
      </c>
    </row>
    <row r="4717" spans="1:14" ht="15" customHeight="1" x14ac:dyDescent="0.3">
      <c r="A4717" s="114">
        <v>4714</v>
      </c>
      <c r="B4717" t="s">
        <v>474</v>
      </c>
      <c r="C4717" t="s">
        <v>25</v>
      </c>
      <c r="D4717" t="s">
        <v>26</v>
      </c>
      <c r="E4717" t="s">
        <v>4084</v>
      </c>
      <c r="F4717" s="109">
        <v>46044</v>
      </c>
      <c r="G4717" t="s">
        <v>2491</v>
      </c>
      <c r="H4717">
        <v>2.5</v>
      </c>
      <c r="K4717">
        <v>875000.00000000163</v>
      </c>
      <c r="L4717" t="s">
        <v>530</v>
      </c>
      <c r="M4717" t="s">
        <v>917</v>
      </c>
      <c r="N4717">
        <v>1</v>
      </c>
    </row>
    <row r="4718" spans="1:14" ht="15" customHeight="1" x14ac:dyDescent="0.3">
      <c r="A4718" s="114">
        <v>4715</v>
      </c>
      <c r="B4718" t="s">
        <v>490</v>
      </c>
      <c r="C4718" t="s">
        <v>138</v>
      </c>
      <c r="D4718" t="s">
        <v>100</v>
      </c>
      <c r="E4718" t="s">
        <v>4085</v>
      </c>
      <c r="F4718" s="109">
        <v>46044</v>
      </c>
      <c r="G4718" t="s">
        <v>415</v>
      </c>
      <c r="H4718">
        <v>6</v>
      </c>
      <c r="K4718">
        <v>371249.99999999895</v>
      </c>
      <c r="L4718" t="s">
        <v>516</v>
      </c>
      <c r="M4718" t="s">
        <v>517</v>
      </c>
      <c r="N4718">
        <v>0</v>
      </c>
    </row>
    <row r="4719" spans="1:14" ht="15" customHeight="1" x14ac:dyDescent="0.3">
      <c r="A4719" s="114">
        <v>4716</v>
      </c>
      <c r="B4719" t="s">
        <v>490</v>
      </c>
      <c r="C4719" t="s">
        <v>2948</v>
      </c>
      <c r="D4719" t="s">
        <v>102</v>
      </c>
      <c r="E4719" t="s">
        <v>2950</v>
      </c>
      <c r="F4719" s="109">
        <v>46044</v>
      </c>
      <c r="G4719" t="s">
        <v>2946</v>
      </c>
      <c r="H4719">
        <v>6</v>
      </c>
      <c r="K4719">
        <v>164999.99999999953</v>
      </c>
      <c r="L4719" t="s">
        <v>509</v>
      </c>
      <c r="M4719" t="s">
        <v>1677</v>
      </c>
      <c r="N4719">
        <v>1</v>
      </c>
    </row>
    <row r="4720" spans="1:14" ht="15" customHeight="1" x14ac:dyDescent="0.3">
      <c r="A4720" s="114">
        <v>4717</v>
      </c>
      <c r="B4720" t="s">
        <v>430</v>
      </c>
      <c r="C4720" t="s">
        <v>502</v>
      </c>
      <c r="D4720" t="s">
        <v>100</v>
      </c>
      <c r="E4720" t="s">
        <v>4086</v>
      </c>
      <c r="F4720" s="109">
        <v>46044</v>
      </c>
      <c r="G4720" t="s">
        <v>426</v>
      </c>
      <c r="H4720">
        <v>4</v>
      </c>
      <c r="K4720">
        <v>155000.00000000015</v>
      </c>
      <c r="L4720" t="s">
        <v>507</v>
      </c>
      <c r="M4720" t="s">
        <v>505</v>
      </c>
      <c r="N4720">
        <v>4</v>
      </c>
    </row>
    <row r="4721" spans="1:14" ht="15" customHeight="1" x14ac:dyDescent="0.3">
      <c r="A4721" s="114">
        <v>4718</v>
      </c>
      <c r="B4721" t="s">
        <v>430</v>
      </c>
      <c r="C4721" t="s">
        <v>138</v>
      </c>
      <c r="D4721" t="s">
        <v>100</v>
      </c>
      <c r="E4721" t="s">
        <v>4087</v>
      </c>
      <c r="F4721" s="109">
        <v>46044</v>
      </c>
      <c r="G4721" t="s">
        <v>415</v>
      </c>
      <c r="H4721">
        <v>6</v>
      </c>
      <c r="K4721">
        <v>348750.00000000035</v>
      </c>
      <c r="L4721" t="s">
        <v>543</v>
      </c>
      <c r="M4721" t="s">
        <v>517</v>
      </c>
      <c r="N4721">
        <v>0</v>
      </c>
    </row>
    <row r="4722" spans="1:14" ht="15" customHeight="1" x14ac:dyDescent="0.3">
      <c r="A4722" s="114">
        <v>4719</v>
      </c>
      <c r="B4722" t="s">
        <v>430</v>
      </c>
      <c r="C4722" t="s">
        <v>138</v>
      </c>
      <c r="D4722" t="s">
        <v>100</v>
      </c>
      <c r="E4722" t="s">
        <v>4088</v>
      </c>
      <c r="F4722" s="109">
        <v>46045</v>
      </c>
      <c r="G4722" t="s">
        <v>415</v>
      </c>
      <c r="H4722">
        <v>6</v>
      </c>
      <c r="K4722">
        <v>348750.00000000035</v>
      </c>
      <c r="L4722" t="s">
        <v>543</v>
      </c>
      <c r="M4722" t="s">
        <v>517</v>
      </c>
      <c r="N4722">
        <v>0</v>
      </c>
    </row>
    <row r="4723" spans="1:14" ht="15" customHeight="1" x14ac:dyDescent="0.3">
      <c r="A4723" s="114">
        <v>4720</v>
      </c>
      <c r="B4723" t="s">
        <v>430</v>
      </c>
      <c r="C4723" t="s">
        <v>150</v>
      </c>
      <c r="D4723" t="s">
        <v>151</v>
      </c>
      <c r="E4723" t="s">
        <v>4089</v>
      </c>
      <c r="F4723" s="109">
        <v>46045</v>
      </c>
      <c r="G4723" t="s">
        <v>432</v>
      </c>
      <c r="H4723">
        <v>12</v>
      </c>
      <c r="K4723">
        <v>465000.00000000047</v>
      </c>
      <c r="L4723" t="s">
        <v>680</v>
      </c>
      <c r="M4723" s="110" t="s">
        <v>2782</v>
      </c>
      <c r="N4723">
        <v>4</v>
      </c>
    </row>
    <row r="4724" spans="1:14" ht="15" customHeight="1" x14ac:dyDescent="0.3">
      <c r="A4724" s="114">
        <v>4721</v>
      </c>
      <c r="B4724" t="s">
        <v>490</v>
      </c>
      <c r="C4724" t="s">
        <v>138</v>
      </c>
      <c r="D4724" t="s">
        <v>100</v>
      </c>
      <c r="E4724" t="s">
        <v>4090</v>
      </c>
      <c r="F4724" s="109">
        <v>46045</v>
      </c>
      <c r="G4724" t="s">
        <v>415</v>
      </c>
      <c r="H4724">
        <v>6</v>
      </c>
      <c r="K4724">
        <v>371249.99999999895</v>
      </c>
      <c r="L4724" t="s">
        <v>516</v>
      </c>
      <c r="M4724" t="s">
        <v>517</v>
      </c>
      <c r="N4724">
        <v>0</v>
      </c>
    </row>
    <row r="4725" spans="1:14" ht="15" customHeight="1" x14ac:dyDescent="0.3">
      <c r="A4725" s="114">
        <v>4722</v>
      </c>
      <c r="B4725" t="s">
        <v>490</v>
      </c>
      <c r="C4725" t="s">
        <v>2948</v>
      </c>
      <c r="D4725" t="s">
        <v>102</v>
      </c>
      <c r="E4725" t="s">
        <v>2950</v>
      </c>
      <c r="F4725" s="109">
        <v>46045</v>
      </c>
      <c r="G4725" t="s">
        <v>2946</v>
      </c>
      <c r="H4725">
        <v>5</v>
      </c>
      <c r="K4725">
        <v>137499.99999999959</v>
      </c>
      <c r="L4725" t="s">
        <v>526</v>
      </c>
      <c r="M4725" t="s">
        <v>505</v>
      </c>
      <c r="N4725">
        <v>3</v>
      </c>
    </row>
    <row r="4726" spans="1:14" ht="15" customHeight="1" x14ac:dyDescent="0.3">
      <c r="A4726" s="114">
        <v>4723</v>
      </c>
      <c r="B4726" t="s">
        <v>474</v>
      </c>
      <c r="C4726" t="s">
        <v>25</v>
      </c>
      <c r="D4726" t="s">
        <v>26</v>
      </c>
      <c r="E4726" t="s">
        <v>4091</v>
      </c>
      <c r="F4726" s="109">
        <v>46045</v>
      </c>
      <c r="G4726" t="s">
        <v>2491</v>
      </c>
      <c r="H4726">
        <v>2.8</v>
      </c>
      <c r="K4726">
        <v>980000.00000000175</v>
      </c>
      <c r="L4726" t="s">
        <v>576</v>
      </c>
      <c r="M4726" t="s">
        <v>917</v>
      </c>
      <c r="N4726">
        <v>1</v>
      </c>
    </row>
    <row r="4727" spans="1:14" ht="15" customHeight="1" x14ac:dyDescent="0.3">
      <c r="A4727" s="114">
        <v>4724</v>
      </c>
      <c r="B4727" t="s">
        <v>474</v>
      </c>
      <c r="C4727" t="s">
        <v>146</v>
      </c>
      <c r="D4727" t="s">
        <v>100</v>
      </c>
      <c r="E4727" t="s">
        <v>4092</v>
      </c>
      <c r="F4727" s="109">
        <v>46045</v>
      </c>
      <c r="G4727" t="s">
        <v>451</v>
      </c>
      <c r="H4727">
        <v>1</v>
      </c>
      <c r="K4727">
        <v>175000.00000000032</v>
      </c>
      <c r="L4727" t="s">
        <v>530</v>
      </c>
      <c r="M4727" t="s">
        <v>593</v>
      </c>
      <c r="N4727">
        <v>0</v>
      </c>
    </row>
    <row r="4728" spans="1:14" ht="15" customHeight="1" x14ac:dyDescent="0.3">
      <c r="A4728" s="114">
        <v>4725</v>
      </c>
      <c r="B4728" t="s">
        <v>535</v>
      </c>
      <c r="C4728" t="s">
        <v>4048</v>
      </c>
      <c r="D4728" t="s">
        <v>102</v>
      </c>
      <c r="E4728" t="s">
        <v>4049</v>
      </c>
      <c r="F4728" s="109">
        <v>46045</v>
      </c>
      <c r="G4728" t="s">
        <v>425</v>
      </c>
      <c r="H4728">
        <v>2</v>
      </c>
      <c r="K4728">
        <v>81249.99999999984</v>
      </c>
      <c r="L4728" t="s">
        <v>526</v>
      </c>
      <c r="M4728" t="s">
        <v>580</v>
      </c>
      <c r="N4728">
        <v>0</v>
      </c>
    </row>
    <row r="4729" spans="1:14" ht="15" customHeight="1" x14ac:dyDescent="0.3">
      <c r="A4729" s="114">
        <v>4726</v>
      </c>
      <c r="B4729" t="s">
        <v>535</v>
      </c>
      <c r="C4729" t="s">
        <v>138</v>
      </c>
      <c r="D4729" t="s">
        <v>100</v>
      </c>
      <c r="E4729" t="s">
        <v>4093</v>
      </c>
      <c r="F4729" s="109">
        <v>46045</v>
      </c>
      <c r="G4729" t="s">
        <v>415</v>
      </c>
      <c r="H4729">
        <v>6</v>
      </c>
      <c r="K4729">
        <v>365624.9999999993</v>
      </c>
      <c r="L4729" t="s">
        <v>516</v>
      </c>
      <c r="M4729" t="s">
        <v>517</v>
      </c>
      <c r="N4729">
        <v>0</v>
      </c>
    </row>
    <row r="4730" spans="1:14" ht="15" customHeight="1" x14ac:dyDescent="0.3">
      <c r="A4730" s="114">
        <v>4727</v>
      </c>
      <c r="B4730" t="s">
        <v>459</v>
      </c>
      <c r="C4730" t="s">
        <v>32</v>
      </c>
      <c r="D4730" t="s">
        <v>26</v>
      </c>
      <c r="E4730" t="s">
        <v>4094</v>
      </c>
      <c r="F4730" s="109">
        <v>46044</v>
      </c>
      <c r="G4730" t="s">
        <v>2645</v>
      </c>
      <c r="H4730">
        <v>0.9</v>
      </c>
      <c r="K4730">
        <v>1989000.0000000075</v>
      </c>
      <c r="L4730" t="s">
        <v>509</v>
      </c>
      <c r="M4730" t="s">
        <v>505</v>
      </c>
      <c r="N4730">
        <v>3</v>
      </c>
    </row>
    <row r="4731" spans="1:14" ht="15" customHeight="1" x14ac:dyDescent="0.3">
      <c r="A4731" s="114">
        <v>4728</v>
      </c>
      <c r="B4731" t="s">
        <v>459</v>
      </c>
      <c r="C4731" t="s">
        <v>138</v>
      </c>
      <c r="D4731" t="s">
        <v>100</v>
      </c>
      <c r="E4731" t="s">
        <v>4095</v>
      </c>
      <c r="F4731" s="109">
        <v>46044</v>
      </c>
      <c r="G4731" t="s">
        <v>415</v>
      </c>
      <c r="H4731">
        <v>3</v>
      </c>
      <c r="K4731">
        <v>191250.00000000073</v>
      </c>
      <c r="L4731" t="s">
        <v>543</v>
      </c>
      <c r="M4731" t="s">
        <v>517</v>
      </c>
      <c r="N4731">
        <v>0</v>
      </c>
    </row>
    <row r="4732" spans="1:14" ht="15" customHeight="1" x14ac:dyDescent="0.3">
      <c r="A4732" s="114">
        <v>4729</v>
      </c>
      <c r="B4732" t="s">
        <v>459</v>
      </c>
      <c r="C4732" t="s">
        <v>138</v>
      </c>
      <c r="D4732" t="s">
        <v>100</v>
      </c>
      <c r="E4732" t="s">
        <v>4095</v>
      </c>
      <c r="F4732" s="109">
        <v>46045</v>
      </c>
      <c r="G4732" t="s">
        <v>415</v>
      </c>
      <c r="H4732">
        <v>6</v>
      </c>
      <c r="K4732">
        <v>382500.00000000146</v>
      </c>
      <c r="L4732" t="s">
        <v>543</v>
      </c>
      <c r="M4732" t="s">
        <v>517</v>
      </c>
      <c r="N4732">
        <v>0</v>
      </c>
    </row>
    <row r="4733" spans="1:14" ht="15" customHeight="1" x14ac:dyDescent="0.3">
      <c r="A4733" s="114">
        <v>4730</v>
      </c>
      <c r="B4733" t="s">
        <v>459</v>
      </c>
      <c r="C4733" t="s">
        <v>2948</v>
      </c>
      <c r="D4733" t="s">
        <v>102</v>
      </c>
      <c r="E4733" t="s">
        <v>2950</v>
      </c>
      <c r="F4733" s="109">
        <v>46045</v>
      </c>
      <c r="G4733" t="s">
        <v>2946</v>
      </c>
      <c r="H4733">
        <v>3</v>
      </c>
      <c r="K4733">
        <v>85000.00000000032</v>
      </c>
      <c r="L4733" t="s">
        <v>543</v>
      </c>
      <c r="M4733" t="s">
        <v>505</v>
      </c>
      <c r="N4733">
        <v>2</v>
      </c>
    </row>
    <row r="4734" spans="1:14" ht="15" customHeight="1" x14ac:dyDescent="0.3">
      <c r="A4734" s="114">
        <v>4731</v>
      </c>
      <c r="B4734" t="s">
        <v>459</v>
      </c>
      <c r="C4734" t="s">
        <v>32</v>
      </c>
      <c r="D4734" t="s">
        <v>26</v>
      </c>
      <c r="E4734" t="s">
        <v>4096</v>
      </c>
      <c r="F4734" s="109">
        <v>46045</v>
      </c>
      <c r="G4734" t="s">
        <v>2645</v>
      </c>
      <c r="H4734">
        <v>0.2</v>
      </c>
      <c r="K4734">
        <v>442000.00000000163</v>
      </c>
      <c r="L4734" t="s">
        <v>509</v>
      </c>
      <c r="M4734" t="s">
        <v>505</v>
      </c>
      <c r="N4734">
        <v>1</v>
      </c>
    </row>
    <row r="4735" spans="1:14" ht="15" customHeight="1" x14ac:dyDescent="0.3">
      <c r="A4735" s="114">
        <v>4732</v>
      </c>
      <c r="B4735" t="s">
        <v>459</v>
      </c>
      <c r="C4735" t="s">
        <v>32</v>
      </c>
      <c r="D4735" t="s">
        <v>26</v>
      </c>
      <c r="E4735" t="s">
        <v>4096</v>
      </c>
      <c r="F4735" s="109">
        <v>46046</v>
      </c>
      <c r="G4735" t="s">
        <v>2645</v>
      </c>
      <c r="H4735">
        <v>0.7</v>
      </c>
      <c r="K4735">
        <v>1547000.0000000056</v>
      </c>
      <c r="L4735" t="s">
        <v>509</v>
      </c>
      <c r="M4735" t="s">
        <v>505</v>
      </c>
      <c r="N4735">
        <v>3</v>
      </c>
    </row>
    <row r="4736" spans="1:14" ht="15" customHeight="1" x14ac:dyDescent="0.3">
      <c r="A4736" s="114">
        <v>4733</v>
      </c>
      <c r="B4736" t="s">
        <v>459</v>
      </c>
      <c r="C4736" t="s">
        <v>138</v>
      </c>
      <c r="D4736" t="s">
        <v>100</v>
      </c>
      <c r="E4736" t="s">
        <v>4097</v>
      </c>
      <c r="F4736" s="109">
        <v>46046</v>
      </c>
      <c r="G4736" t="s">
        <v>415</v>
      </c>
      <c r="H4736">
        <v>6</v>
      </c>
      <c r="K4736">
        <v>382500.00000000146</v>
      </c>
      <c r="L4736" t="s">
        <v>543</v>
      </c>
      <c r="M4736" t="s">
        <v>517</v>
      </c>
      <c r="N4736">
        <v>1</v>
      </c>
    </row>
    <row r="4737" spans="1:14" ht="15" customHeight="1" x14ac:dyDescent="0.3">
      <c r="A4737" s="114">
        <v>4734</v>
      </c>
      <c r="B4737" t="s">
        <v>499</v>
      </c>
      <c r="C4737" t="s">
        <v>150</v>
      </c>
      <c r="D4737" t="s">
        <v>151</v>
      </c>
      <c r="E4737" t="s">
        <v>4098</v>
      </c>
      <c r="F4737" s="109">
        <v>46046</v>
      </c>
      <c r="G4737" t="s">
        <v>432</v>
      </c>
      <c r="H4737">
        <v>3</v>
      </c>
      <c r="K4737">
        <v>119999.99999999988</v>
      </c>
      <c r="L4737" t="s">
        <v>680</v>
      </c>
      <c r="M4737" t="s">
        <v>698</v>
      </c>
      <c r="N4737">
        <v>1</v>
      </c>
    </row>
    <row r="4738" spans="1:14" ht="15" customHeight="1" x14ac:dyDescent="0.3">
      <c r="A4738" s="114">
        <v>4735</v>
      </c>
      <c r="B4738" t="s">
        <v>499</v>
      </c>
      <c r="C4738" t="s">
        <v>138</v>
      </c>
      <c r="D4738" t="s">
        <v>100</v>
      </c>
      <c r="E4738" t="s">
        <v>4099</v>
      </c>
      <c r="F4738" s="109">
        <v>46046</v>
      </c>
      <c r="G4738" t="s">
        <v>415</v>
      </c>
      <c r="H4738">
        <v>5</v>
      </c>
      <c r="K4738">
        <v>299999.99999999971</v>
      </c>
      <c r="L4738" t="s">
        <v>507</v>
      </c>
      <c r="M4738" t="s">
        <v>505</v>
      </c>
      <c r="N4738">
        <v>1</v>
      </c>
    </row>
    <row r="4739" spans="1:14" ht="15" customHeight="1" x14ac:dyDescent="0.3">
      <c r="A4739" s="114">
        <v>4736</v>
      </c>
      <c r="B4739" t="s">
        <v>499</v>
      </c>
      <c r="C4739" t="s">
        <v>138</v>
      </c>
      <c r="D4739" t="s">
        <v>100</v>
      </c>
      <c r="E4739" t="s">
        <v>4099</v>
      </c>
      <c r="F4739" s="109">
        <v>46046</v>
      </c>
      <c r="G4739" t="s">
        <v>415</v>
      </c>
      <c r="H4739">
        <v>6</v>
      </c>
      <c r="K4739">
        <v>359999.99999999965</v>
      </c>
      <c r="L4739" t="s">
        <v>516</v>
      </c>
      <c r="M4739" t="s">
        <v>517</v>
      </c>
      <c r="N4739">
        <v>0</v>
      </c>
    </row>
    <row r="4740" spans="1:14" ht="15" customHeight="1" x14ac:dyDescent="0.3">
      <c r="A4740" s="114">
        <v>4737</v>
      </c>
      <c r="B4740" t="s">
        <v>535</v>
      </c>
      <c r="C4740" t="s">
        <v>138</v>
      </c>
      <c r="D4740" t="s">
        <v>100</v>
      </c>
      <c r="E4740" t="s">
        <v>4100</v>
      </c>
      <c r="F4740" s="109">
        <v>46046</v>
      </c>
      <c r="G4740" t="s">
        <v>415</v>
      </c>
      <c r="H4740">
        <v>6</v>
      </c>
      <c r="K4740">
        <v>365624.9999999993</v>
      </c>
      <c r="L4740" t="s">
        <v>516</v>
      </c>
      <c r="M4740" t="s">
        <v>517</v>
      </c>
      <c r="N4740">
        <v>1</v>
      </c>
    </row>
    <row r="4741" spans="1:14" ht="15" customHeight="1" x14ac:dyDescent="0.3">
      <c r="A4741" s="114">
        <v>4738</v>
      </c>
      <c r="B4741" t="s">
        <v>535</v>
      </c>
      <c r="C4741" t="s">
        <v>2948</v>
      </c>
      <c r="D4741" t="s">
        <v>102</v>
      </c>
      <c r="E4741" t="s">
        <v>2950</v>
      </c>
      <c r="F4741" s="109">
        <v>46046</v>
      </c>
      <c r="G4741" t="s">
        <v>2946</v>
      </c>
      <c r="H4741">
        <v>5</v>
      </c>
      <c r="K4741">
        <v>135416.6666666664</v>
      </c>
      <c r="L4741" t="s">
        <v>526</v>
      </c>
      <c r="M4741" t="s">
        <v>580</v>
      </c>
      <c r="N4741">
        <v>1</v>
      </c>
    </row>
    <row r="4742" spans="1:14" ht="15" customHeight="1" x14ac:dyDescent="0.3">
      <c r="A4742" s="114">
        <v>4739</v>
      </c>
      <c r="B4742" t="s">
        <v>501</v>
      </c>
      <c r="C4742" t="s">
        <v>84</v>
      </c>
      <c r="D4742" t="s">
        <v>79</v>
      </c>
      <c r="E4742" t="s">
        <v>4101</v>
      </c>
      <c r="F4742" s="109">
        <v>46045</v>
      </c>
      <c r="G4742" t="s">
        <v>443</v>
      </c>
      <c r="H4742">
        <v>19</v>
      </c>
      <c r="K4742">
        <v>88666.666666666584</v>
      </c>
      <c r="L4742" t="s">
        <v>554</v>
      </c>
      <c r="M4742" t="s">
        <v>517</v>
      </c>
      <c r="N4742">
        <v>0</v>
      </c>
    </row>
    <row r="4743" spans="1:14" ht="15" customHeight="1" x14ac:dyDescent="0.3">
      <c r="A4743" s="114">
        <v>4740</v>
      </c>
      <c r="B4743" t="s">
        <v>501</v>
      </c>
      <c r="C4743" t="s">
        <v>138</v>
      </c>
      <c r="D4743" t="s">
        <v>100</v>
      </c>
      <c r="E4743" t="s">
        <v>4102</v>
      </c>
      <c r="F4743" s="109">
        <v>46045</v>
      </c>
      <c r="G4743" t="s">
        <v>415</v>
      </c>
      <c r="H4743">
        <v>6</v>
      </c>
      <c r="K4743">
        <v>359999.99999999965</v>
      </c>
      <c r="L4743" t="s">
        <v>554</v>
      </c>
      <c r="M4743" t="s">
        <v>517</v>
      </c>
      <c r="N4743">
        <v>0</v>
      </c>
    </row>
    <row r="4744" spans="1:14" ht="15" customHeight="1" x14ac:dyDescent="0.3">
      <c r="A4744" s="114">
        <v>4741</v>
      </c>
      <c r="B4744" t="s">
        <v>501</v>
      </c>
      <c r="C4744" t="s">
        <v>150</v>
      </c>
      <c r="D4744" t="s">
        <v>151</v>
      </c>
      <c r="E4744" t="s">
        <v>4103</v>
      </c>
      <c r="F4744" s="109">
        <v>46045</v>
      </c>
      <c r="G4744" t="s">
        <v>726</v>
      </c>
      <c r="H4744">
        <v>2</v>
      </c>
      <c r="K4744">
        <v>79999.999999999927</v>
      </c>
      <c r="L4744" t="s">
        <v>519</v>
      </c>
      <c r="M4744" s="110" t="s">
        <v>2782</v>
      </c>
      <c r="N4744">
        <v>2</v>
      </c>
    </row>
    <row r="4745" spans="1:14" ht="15" customHeight="1" x14ac:dyDescent="0.3">
      <c r="A4745" s="114">
        <v>4742</v>
      </c>
      <c r="B4745" t="s">
        <v>444</v>
      </c>
      <c r="C4745" t="s">
        <v>138</v>
      </c>
      <c r="D4745" t="s">
        <v>100</v>
      </c>
      <c r="E4745" t="s">
        <v>4104</v>
      </c>
      <c r="F4745" s="109">
        <v>46045</v>
      </c>
      <c r="G4745" t="s">
        <v>415</v>
      </c>
      <c r="H4745">
        <v>6</v>
      </c>
      <c r="K4745">
        <v>388125.00000000105</v>
      </c>
      <c r="L4745" t="s">
        <v>543</v>
      </c>
      <c r="M4745" t="s">
        <v>517</v>
      </c>
      <c r="N4745">
        <v>0</v>
      </c>
    </row>
    <row r="4746" spans="1:14" ht="15" customHeight="1" x14ac:dyDescent="0.3">
      <c r="A4746" s="114">
        <v>4743</v>
      </c>
      <c r="B4746" t="s">
        <v>444</v>
      </c>
      <c r="C4746" t="s">
        <v>377</v>
      </c>
      <c r="D4746" t="s">
        <v>94</v>
      </c>
      <c r="E4746" t="s">
        <v>378</v>
      </c>
      <c r="F4746" s="109">
        <v>46045</v>
      </c>
      <c r="G4746" t="s">
        <v>1792</v>
      </c>
      <c r="H4746">
        <v>1</v>
      </c>
      <c r="K4746">
        <v>43125.000000000116</v>
      </c>
      <c r="L4746" t="s">
        <v>713</v>
      </c>
      <c r="M4746" t="s">
        <v>917</v>
      </c>
      <c r="N4746">
        <v>0</v>
      </c>
    </row>
    <row r="4747" spans="1:14" ht="15" customHeight="1" x14ac:dyDescent="0.3">
      <c r="A4747" s="114">
        <v>4744</v>
      </c>
      <c r="B4747" t="s">
        <v>444</v>
      </c>
      <c r="C4747" t="s">
        <v>138</v>
      </c>
      <c r="D4747" t="s">
        <v>100</v>
      </c>
      <c r="E4747" t="s">
        <v>4105</v>
      </c>
      <c r="F4747" s="109">
        <v>46045</v>
      </c>
      <c r="G4747" t="s">
        <v>415</v>
      </c>
      <c r="H4747">
        <v>3</v>
      </c>
      <c r="K4747">
        <v>194062.50000000052</v>
      </c>
      <c r="L4747" t="s">
        <v>696</v>
      </c>
      <c r="M4747" t="s">
        <v>505</v>
      </c>
      <c r="N4747">
        <v>1</v>
      </c>
    </row>
    <row r="4748" spans="1:14" ht="15" customHeight="1" x14ac:dyDescent="0.3">
      <c r="A4748" s="114">
        <v>4745</v>
      </c>
      <c r="B4748" t="s">
        <v>444</v>
      </c>
      <c r="C4748" t="s">
        <v>138</v>
      </c>
      <c r="D4748" t="s">
        <v>100</v>
      </c>
      <c r="E4748" t="s">
        <v>4105</v>
      </c>
      <c r="F4748" s="109">
        <v>46046</v>
      </c>
      <c r="G4748" t="s">
        <v>415</v>
      </c>
      <c r="H4748">
        <v>3</v>
      </c>
      <c r="K4748">
        <v>194062.50000000052</v>
      </c>
      <c r="L4748" t="s">
        <v>543</v>
      </c>
      <c r="M4748" t="s">
        <v>517</v>
      </c>
      <c r="N4748">
        <v>0</v>
      </c>
    </row>
    <row r="4749" spans="1:14" ht="15" customHeight="1" x14ac:dyDescent="0.3">
      <c r="A4749" s="114">
        <v>4746</v>
      </c>
      <c r="B4749" t="s">
        <v>444</v>
      </c>
      <c r="C4749" t="s">
        <v>84</v>
      </c>
      <c r="D4749" t="s">
        <v>79</v>
      </c>
      <c r="E4749" t="s">
        <v>4106</v>
      </c>
      <c r="F4749" s="109">
        <v>46046</v>
      </c>
      <c r="G4749" t="s">
        <v>443</v>
      </c>
      <c r="H4749">
        <v>4</v>
      </c>
      <c r="K4749">
        <v>20125.000000000055</v>
      </c>
      <c r="L4749" t="s">
        <v>543</v>
      </c>
      <c r="M4749" t="s">
        <v>517</v>
      </c>
      <c r="N4749">
        <v>0</v>
      </c>
    </row>
    <row r="4750" spans="1:14" ht="15" customHeight="1" x14ac:dyDescent="0.3">
      <c r="A4750" s="114">
        <v>4747</v>
      </c>
      <c r="B4750" t="s">
        <v>444</v>
      </c>
      <c r="C4750" t="s">
        <v>138</v>
      </c>
      <c r="D4750" t="s">
        <v>100</v>
      </c>
      <c r="E4750" t="s">
        <v>4107</v>
      </c>
      <c r="F4750" s="109">
        <v>46046</v>
      </c>
      <c r="G4750" t="s">
        <v>415</v>
      </c>
      <c r="H4750">
        <v>2</v>
      </c>
      <c r="K4750">
        <v>129375.00000000036</v>
      </c>
      <c r="L4750" t="s">
        <v>696</v>
      </c>
      <c r="M4750" t="s">
        <v>505</v>
      </c>
      <c r="N4750">
        <v>0</v>
      </c>
    </row>
    <row r="4751" spans="1:14" ht="15" customHeight="1" x14ac:dyDescent="0.3">
      <c r="A4751" s="114">
        <v>4748</v>
      </c>
      <c r="B4751" t="s">
        <v>444</v>
      </c>
      <c r="C4751" t="s">
        <v>138</v>
      </c>
      <c r="D4751" t="s">
        <v>100</v>
      </c>
      <c r="E4751" t="s">
        <v>4107</v>
      </c>
      <c r="F4751" s="109">
        <v>46046</v>
      </c>
      <c r="G4751" t="s">
        <v>415</v>
      </c>
      <c r="H4751">
        <v>1.5</v>
      </c>
      <c r="K4751">
        <v>97031.250000000262</v>
      </c>
      <c r="L4751" t="s">
        <v>713</v>
      </c>
      <c r="M4751" t="s">
        <v>917</v>
      </c>
      <c r="N4751">
        <v>0</v>
      </c>
    </row>
    <row r="4752" spans="1:14" ht="15" customHeight="1" x14ac:dyDescent="0.3">
      <c r="A4752" s="114">
        <v>4749</v>
      </c>
      <c r="B4752" t="s">
        <v>471</v>
      </c>
      <c r="C4752" t="s">
        <v>162</v>
      </c>
      <c r="D4752" t="s">
        <v>100</v>
      </c>
      <c r="E4752" t="s">
        <v>4108</v>
      </c>
      <c r="F4752" s="109">
        <v>46044</v>
      </c>
      <c r="G4752" t="s">
        <v>454</v>
      </c>
      <c r="H4752">
        <v>2</v>
      </c>
      <c r="K4752">
        <v>2875.0000000000082</v>
      </c>
      <c r="L4752" t="s">
        <v>680</v>
      </c>
      <c r="M4752" t="s">
        <v>505</v>
      </c>
      <c r="N4752">
        <v>0</v>
      </c>
    </row>
    <row r="4753" spans="1:14" ht="15" customHeight="1" x14ac:dyDescent="0.3">
      <c r="A4753" s="114">
        <v>4750</v>
      </c>
      <c r="B4753" t="s">
        <v>471</v>
      </c>
      <c r="C4753" t="s">
        <v>3390</v>
      </c>
      <c r="D4753" t="s">
        <v>69</v>
      </c>
      <c r="E4753" t="s">
        <v>3391</v>
      </c>
      <c r="F4753" s="109">
        <v>46044</v>
      </c>
      <c r="G4753" t="s">
        <v>425</v>
      </c>
      <c r="H4753">
        <v>0.5</v>
      </c>
      <c r="K4753">
        <v>4528125.0000000121</v>
      </c>
      <c r="L4753" t="s">
        <v>680</v>
      </c>
      <c r="M4753" t="s">
        <v>698</v>
      </c>
      <c r="N4753">
        <v>2</v>
      </c>
    </row>
    <row r="4754" spans="1:14" ht="15" customHeight="1" x14ac:dyDescent="0.3">
      <c r="A4754" s="114">
        <v>4751</v>
      </c>
      <c r="B4754" t="s">
        <v>471</v>
      </c>
      <c r="C4754" t="s">
        <v>138</v>
      </c>
      <c r="D4754" t="s">
        <v>100</v>
      </c>
      <c r="E4754" t="s">
        <v>4109</v>
      </c>
      <c r="F4754" s="109">
        <v>46045</v>
      </c>
      <c r="G4754" t="s">
        <v>415</v>
      </c>
      <c r="H4754">
        <v>4</v>
      </c>
      <c r="K4754">
        <v>258750.00000000073</v>
      </c>
      <c r="L4754" t="s">
        <v>507</v>
      </c>
      <c r="M4754" t="s">
        <v>698</v>
      </c>
      <c r="N4754">
        <v>1</v>
      </c>
    </row>
    <row r="4755" spans="1:14" ht="15" customHeight="1" x14ac:dyDescent="0.3">
      <c r="A4755" s="114">
        <v>4752</v>
      </c>
      <c r="B4755" t="s">
        <v>471</v>
      </c>
      <c r="C4755" t="s">
        <v>587</v>
      </c>
      <c r="D4755" t="s">
        <v>100</v>
      </c>
      <c r="E4755" t="s">
        <v>4110</v>
      </c>
      <c r="F4755" s="109">
        <v>46045</v>
      </c>
      <c r="G4755" t="s">
        <v>415</v>
      </c>
      <c r="H4755">
        <v>1</v>
      </c>
      <c r="K4755">
        <v>43125.000000000116</v>
      </c>
      <c r="L4755" t="s">
        <v>507</v>
      </c>
      <c r="M4755" t="s">
        <v>698</v>
      </c>
      <c r="N4755">
        <v>2</v>
      </c>
    </row>
    <row r="4756" spans="1:14" ht="15" customHeight="1" x14ac:dyDescent="0.3">
      <c r="A4756" s="114">
        <v>4753</v>
      </c>
      <c r="B4756" t="s">
        <v>471</v>
      </c>
      <c r="C4756" t="s">
        <v>3390</v>
      </c>
      <c r="D4756" t="s">
        <v>69</v>
      </c>
      <c r="E4756" t="s">
        <v>3391</v>
      </c>
      <c r="F4756" s="109">
        <v>46045</v>
      </c>
      <c r="G4756" t="s">
        <v>425</v>
      </c>
      <c r="H4756">
        <v>0.5</v>
      </c>
      <c r="K4756">
        <v>4528125.0000000121</v>
      </c>
      <c r="L4756" t="s">
        <v>680</v>
      </c>
      <c r="M4756" t="s">
        <v>698</v>
      </c>
      <c r="N4756">
        <v>2</v>
      </c>
    </row>
    <row r="4757" spans="1:14" ht="15" customHeight="1" x14ac:dyDescent="0.3">
      <c r="A4757" s="114">
        <v>4754</v>
      </c>
      <c r="B4757" t="s">
        <v>471</v>
      </c>
      <c r="C4757" t="s">
        <v>138</v>
      </c>
      <c r="D4757" t="s">
        <v>100</v>
      </c>
      <c r="E4757" t="s">
        <v>4111</v>
      </c>
      <c r="F4757" s="109">
        <v>46046</v>
      </c>
      <c r="G4757" t="s">
        <v>415</v>
      </c>
      <c r="H4757">
        <v>2</v>
      </c>
      <c r="K4757">
        <v>129375.00000000036</v>
      </c>
      <c r="L4757" t="s">
        <v>713</v>
      </c>
      <c r="M4757" t="s">
        <v>917</v>
      </c>
      <c r="N4757">
        <v>0</v>
      </c>
    </row>
    <row r="4758" spans="1:14" ht="15" customHeight="1" x14ac:dyDescent="0.3">
      <c r="A4758" s="114">
        <v>4755</v>
      </c>
      <c r="B4758" t="s">
        <v>463</v>
      </c>
      <c r="C4758" t="s">
        <v>4048</v>
      </c>
      <c r="D4758" t="s">
        <v>102</v>
      </c>
      <c r="E4758" t="s">
        <v>4049</v>
      </c>
      <c r="F4758" s="109">
        <v>46046</v>
      </c>
      <c r="G4758" t="s">
        <v>425</v>
      </c>
      <c r="H4758">
        <v>1</v>
      </c>
      <c r="K4758">
        <v>41874.99999999984</v>
      </c>
      <c r="L4758" t="s">
        <v>526</v>
      </c>
      <c r="M4758" t="s">
        <v>505</v>
      </c>
      <c r="N4758">
        <v>1</v>
      </c>
    </row>
    <row r="4759" spans="1:14" ht="15" customHeight="1" x14ac:dyDescent="0.3">
      <c r="A4759" s="114">
        <v>4756</v>
      </c>
      <c r="B4759" t="s">
        <v>463</v>
      </c>
      <c r="C4759" t="s">
        <v>134</v>
      </c>
      <c r="D4759" t="s">
        <v>102</v>
      </c>
      <c r="E4759" t="s">
        <v>4112</v>
      </c>
      <c r="F4759" s="109">
        <v>46046</v>
      </c>
      <c r="G4759" t="s">
        <v>415</v>
      </c>
      <c r="H4759">
        <v>3</v>
      </c>
      <c r="K4759">
        <v>167499.99999999936</v>
      </c>
      <c r="L4759" t="s">
        <v>526</v>
      </c>
      <c r="M4759" t="s">
        <v>1677</v>
      </c>
      <c r="N4759">
        <v>1</v>
      </c>
    </row>
    <row r="4760" spans="1:14" ht="15" customHeight="1" x14ac:dyDescent="0.3">
      <c r="A4760" s="114">
        <v>4757</v>
      </c>
      <c r="B4760" t="s">
        <v>463</v>
      </c>
      <c r="C4760" t="s">
        <v>133</v>
      </c>
      <c r="D4760" t="s">
        <v>102</v>
      </c>
      <c r="E4760" t="s">
        <v>4113</v>
      </c>
      <c r="F4760" s="109">
        <v>46046</v>
      </c>
      <c r="G4760" t="s">
        <v>415</v>
      </c>
      <c r="H4760">
        <v>1</v>
      </c>
      <c r="K4760">
        <v>55833.333333333125</v>
      </c>
      <c r="L4760" t="s">
        <v>526</v>
      </c>
      <c r="M4760" t="s">
        <v>1677</v>
      </c>
      <c r="N4760">
        <v>0</v>
      </c>
    </row>
    <row r="4761" spans="1:14" ht="15" customHeight="1" x14ac:dyDescent="0.3">
      <c r="A4761" s="114">
        <v>4758</v>
      </c>
      <c r="B4761" t="s">
        <v>501</v>
      </c>
      <c r="C4761" t="s">
        <v>138</v>
      </c>
      <c r="D4761" t="s">
        <v>100</v>
      </c>
      <c r="E4761" t="s">
        <v>4114</v>
      </c>
      <c r="F4761" s="109">
        <v>46046</v>
      </c>
      <c r="G4761" t="s">
        <v>415</v>
      </c>
      <c r="H4761">
        <v>0.5</v>
      </c>
      <c r="K4761">
        <v>29999.999999999971</v>
      </c>
      <c r="L4761" t="s">
        <v>554</v>
      </c>
      <c r="M4761" t="s">
        <v>517</v>
      </c>
      <c r="N4761">
        <v>0</v>
      </c>
    </row>
    <row r="4762" spans="1:14" ht="15" customHeight="1" x14ac:dyDescent="0.3">
      <c r="A4762" s="114">
        <v>4759</v>
      </c>
      <c r="B4762" t="s">
        <v>501</v>
      </c>
      <c r="C4762" t="s">
        <v>150</v>
      </c>
      <c r="D4762" t="s">
        <v>151</v>
      </c>
      <c r="E4762" t="s">
        <v>4115</v>
      </c>
      <c r="F4762" s="109">
        <v>46046</v>
      </c>
      <c r="G4762" t="s">
        <v>432</v>
      </c>
      <c r="H4762">
        <v>11</v>
      </c>
      <c r="K4762">
        <v>439999.99999999953</v>
      </c>
      <c r="L4762" t="s">
        <v>680</v>
      </c>
      <c r="M4762" s="110" t="s">
        <v>2782</v>
      </c>
      <c r="N4762">
        <v>3</v>
      </c>
    </row>
    <row r="4763" spans="1:14" ht="15" customHeight="1" x14ac:dyDescent="0.3">
      <c r="A4763" s="114">
        <v>4760</v>
      </c>
      <c r="B4763" t="s">
        <v>501</v>
      </c>
      <c r="C4763" t="s">
        <v>84</v>
      </c>
      <c r="D4763" t="s">
        <v>79</v>
      </c>
      <c r="E4763" t="s">
        <v>4116</v>
      </c>
      <c r="F4763" s="109">
        <v>46046</v>
      </c>
      <c r="G4763" t="s">
        <v>443</v>
      </c>
      <c r="H4763">
        <v>15</v>
      </c>
      <c r="K4763">
        <v>60666.666666666606</v>
      </c>
      <c r="L4763" t="s">
        <v>554</v>
      </c>
      <c r="M4763" t="s">
        <v>517</v>
      </c>
      <c r="N4763">
        <v>0</v>
      </c>
    </row>
    <row r="4764" spans="1:14" ht="15" customHeight="1" x14ac:dyDescent="0.3">
      <c r="A4764" s="114">
        <v>4761</v>
      </c>
      <c r="B4764" t="s">
        <v>501</v>
      </c>
      <c r="C4764" t="s">
        <v>84</v>
      </c>
      <c r="D4764" t="s">
        <v>79</v>
      </c>
      <c r="E4764" t="s">
        <v>4116</v>
      </c>
      <c r="F4764" s="109">
        <v>46046</v>
      </c>
      <c r="G4764" t="s">
        <v>450</v>
      </c>
      <c r="H4764">
        <v>15</v>
      </c>
      <c r="K4764">
        <v>25999.999999999975</v>
      </c>
      <c r="L4764" t="s">
        <v>554</v>
      </c>
      <c r="M4764" t="s">
        <v>517</v>
      </c>
      <c r="N4764">
        <v>0</v>
      </c>
    </row>
    <row r="4765" spans="1:14" ht="15" customHeight="1" x14ac:dyDescent="0.3">
      <c r="A4765" s="114">
        <v>4762</v>
      </c>
      <c r="B4765" t="s">
        <v>497</v>
      </c>
      <c r="C4765" t="s">
        <v>32</v>
      </c>
      <c r="D4765" t="s">
        <v>26</v>
      </c>
      <c r="E4765" t="s">
        <v>4117</v>
      </c>
      <c r="F4765" s="109">
        <v>46047</v>
      </c>
      <c r="G4765" t="s">
        <v>2645</v>
      </c>
      <c r="H4765">
        <v>0.8</v>
      </c>
      <c r="K4765">
        <v>1794000.0000000049</v>
      </c>
      <c r="L4765" t="s">
        <v>509</v>
      </c>
      <c r="M4765" s="110" t="s">
        <v>2782</v>
      </c>
      <c r="N4765">
        <v>1</v>
      </c>
    </row>
    <row r="4766" spans="1:14" ht="15" customHeight="1" x14ac:dyDescent="0.3">
      <c r="A4766" s="114">
        <v>4763</v>
      </c>
      <c r="B4766" t="s">
        <v>497</v>
      </c>
      <c r="C4766" t="s">
        <v>138</v>
      </c>
      <c r="D4766" t="s">
        <v>100</v>
      </c>
      <c r="E4766" t="s">
        <v>4118</v>
      </c>
      <c r="F4766" s="109">
        <v>46047</v>
      </c>
      <c r="G4766" t="s">
        <v>415</v>
      </c>
      <c r="H4766">
        <v>6</v>
      </c>
      <c r="K4766">
        <v>388125.00000000105</v>
      </c>
      <c r="L4766" t="s">
        <v>516</v>
      </c>
      <c r="M4766" t="s">
        <v>517</v>
      </c>
      <c r="N4766">
        <v>0</v>
      </c>
    </row>
    <row r="4767" spans="1:14" ht="15" customHeight="1" x14ac:dyDescent="0.3">
      <c r="A4767" s="114">
        <v>4764</v>
      </c>
      <c r="B4767" t="s">
        <v>444</v>
      </c>
      <c r="C4767" t="s">
        <v>138</v>
      </c>
      <c r="D4767" t="s">
        <v>100</v>
      </c>
      <c r="E4767" t="s">
        <v>4119</v>
      </c>
      <c r="F4767" s="109">
        <v>46047</v>
      </c>
      <c r="G4767" t="s">
        <v>415</v>
      </c>
      <c r="H4767">
        <v>6</v>
      </c>
      <c r="K4767">
        <v>388125.00000000105</v>
      </c>
      <c r="L4767" t="s">
        <v>543</v>
      </c>
      <c r="M4767" t="s">
        <v>517</v>
      </c>
      <c r="N4767">
        <v>0</v>
      </c>
    </row>
    <row r="4768" spans="1:14" ht="15" customHeight="1" x14ac:dyDescent="0.3">
      <c r="A4768" s="114">
        <v>4765</v>
      </c>
      <c r="B4768" t="s">
        <v>444</v>
      </c>
      <c r="C4768" t="s">
        <v>138</v>
      </c>
      <c r="D4768" t="s">
        <v>100</v>
      </c>
      <c r="E4768" t="s">
        <v>4119</v>
      </c>
      <c r="F4768" s="109">
        <v>46047</v>
      </c>
      <c r="G4768" t="s">
        <v>415</v>
      </c>
      <c r="H4768">
        <v>3</v>
      </c>
      <c r="K4768">
        <v>194062.50000000052</v>
      </c>
      <c r="L4768" t="s">
        <v>713</v>
      </c>
      <c r="M4768" t="s">
        <v>917</v>
      </c>
      <c r="N4768">
        <v>0</v>
      </c>
    </row>
    <row r="4769" spans="1:14" ht="15" customHeight="1" x14ac:dyDescent="0.3">
      <c r="A4769" s="114">
        <v>4766</v>
      </c>
      <c r="B4769" t="s">
        <v>490</v>
      </c>
      <c r="C4769" t="s">
        <v>138</v>
      </c>
      <c r="D4769" t="s">
        <v>100</v>
      </c>
      <c r="E4769" t="s">
        <v>4120</v>
      </c>
      <c r="F4769" s="109">
        <v>46046</v>
      </c>
      <c r="G4769" t="s">
        <v>415</v>
      </c>
      <c r="H4769">
        <v>6</v>
      </c>
      <c r="K4769">
        <v>371249.99999999895</v>
      </c>
      <c r="L4769" t="s">
        <v>516</v>
      </c>
      <c r="M4769" t="s">
        <v>517</v>
      </c>
      <c r="N4769" t="s">
        <v>4127</v>
      </c>
    </row>
    <row r="4770" spans="1:14" ht="15" customHeight="1" x14ac:dyDescent="0.3">
      <c r="A4770" s="114">
        <v>4767</v>
      </c>
      <c r="B4770" t="s">
        <v>490</v>
      </c>
      <c r="C4770" t="s">
        <v>133</v>
      </c>
      <c r="D4770" t="s">
        <v>102</v>
      </c>
      <c r="E4770" t="s">
        <v>4121</v>
      </c>
      <c r="F4770" s="109">
        <v>46046</v>
      </c>
      <c r="G4770" t="s">
        <v>415</v>
      </c>
      <c r="H4770">
        <v>2</v>
      </c>
      <c r="K4770">
        <v>109999.99999999968</v>
      </c>
      <c r="L4770" t="s">
        <v>516</v>
      </c>
      <c r="M4770" t="s">
        <v>1677</v>
      </c>
      <c r="N4770">
        <v>1</v>
      </c>
    </row>
    <row r="4771" spans="1:14" ht="15" customHeight="1" x14ac:dyDescent="0.3">
      <c r="A4771" s="114">
        <v>4768</v>
      </c>
      <c r="B4771" t="s">
        <v>490</v>
      </c>
      <c r="C4771" t="s">
        <v>150</v>
      </c>
      <c r="D4771" t="s">
        <v>151</v>
      </c>
      <c r="E4771" t="s">
        <v>4122</v>
      </c>
      <c r="F4771" s="109">
        <v>46046</v>
      </c>
      <c r="G4771" t="s">
        <v>432</v>
      </c>
      <c r="H4771">
        <v>6</v>
      </c>
      <c r="K4771">
        <v>247499.99999999927</v>
      </c>
      <c r="L4771" t="s">
        <v>680</v>
      </c>
      <c r="M4771" t="s">
        <v>698</v>
      </c>
      <c r="N4771">
        <v>1</v>
      </c>
    </row>
    <row r="4772" spans="1:14" ht="15" customHeight="1" x14ac:dyDescent="0.3">
      <c r="A4772" s="114">
        <v>4769</v>
      </c>
      <c r="B4772" t="s">
        <v>490</v>
      </c>
      <c r="C4772" t="s">
        <v>132</v>
      </c>
      <c r="D4772" t="s">
        <v>102</v>
      </c>
      <c r="E4772" t="s">
        <v>4123</v>
      </c>
      <c r="F4772" s="109">
        <v>46046</v>
      </c>
      <c r="G4772" t="s">
        <v>415</v>
      </c>
      <c r="H4772">
        <v>2</v>
      </c>
      <c r="K4772">
        <v>82499.999999999767</v>
      </c>
      <c r="L4772" t="s">
        <v>680</v>
      </c>
      <c r="M4772" t="s">
        <v>1677</v>
      </c>
      <c r="N4772">
        <v>1</v>
      </c>
    </row>
    <row r="4773" spans="1:14" ht="15" customHeight="1" x14ac:dyDescent="0.3">
      <c r="A4773" s="114">
        <v>4770</v>
      </c>
      <c r="B4773" t="s">
        <v>490</v>
      </c>
      <c r="C4773" t="s">
        <v>138</v>
      </c>
      <c r="D4773" t="s">
        <v>100</v>
      </c>
      <c r="E4773" t="s">
        <v>4124</v>
      </c>
      <c r="F4773" s="109">
        <v>46047</v>
      </c>
      <c r="G4773" t="s">
        <v>415</v>
      </c>
      <c r="H4773">
        <v>6</v>
      </c>
      <c r="K4773">
        <v>371249.99999999895</v>
      </c>
      <c r="L4773" t="s">
        <v>516</v>
      </c>
      <c r="M4773" t="s">
        <v>517</v>
      </c>
      <c r="N4773">
        <v>0</v>
      </c>
    </row>
    <row r="4774" spans="1:14" ht="15" customHeight="1" x14ac:dyDescent="0.3">
      <c r="A4774" s="114">
        <v>4771</v>
      </c>
      <c r="B4774" t="s">
        <v>490</v>
      </c>
      <c r="C4774" t="s">
        <v>2957</v>
      </c>
      <c r="D4774" t="s">
        <v>102</v>
      </c>
      <c r="E4774" t="s">
        <v>2958</v>
      </c>
      <c r="F4774" s="109">
        <v>46047</v>
      </c>
      <c r="G4774" t="s">
        <v>2946</v>
      </c>
      <c r="H4774">
        <v>4</v>
      </c>
      <c r="K4774">
        <v>109999.99999999968</v>
      </c>
      <c r="L4774" t="s">
        <v>516</v>
      </c>
      <c r="M4774" t="s">
        <v>505</v>
      </c>
      <c r="N4774">
        <v>3</v>
      </c>
    </row>
    <row r="4775" spans="1:14" ht="15" customHeight="1" x14ac:dyDescent="0.3">
      <c r="A4775" s="114">
        <v>4772</v>
      </c>
      <c r="B4775" t="s">
        <v>474</v>
      </c>
      <c r="C4775">
        <v>496025</v>
      </c>
      <c r="D4775" t="s">
        <v>26</v>
      </c>
      <c r="E4775" t="s">
        <v>4125</v>
      </c>
      <c r="F4775" s="109">
        <v>46047</v>
      </c>
      <c r="G4775" t="s">
        <v>2647</v>
      </c>
      <c r="H4775">
        <v>1.5</v>
      </c>
      <c r="K4775">
        <v>525000.00000000093</v>
      </c>
      <c r="L4775" t="s">
        <v>576</v>
      </c>
      <c r="M4775" t="s">
        <v>917</v>
      </c>
      <c r="N4775">
        <v>1</v>
      </c>
    </row>
    <row r="4776" spans="1:14" ht="15" customHeight="1" x14ac:dyDescent="0.3">
      <c r="A4776" s="114">
        <v>4773</v>
      </c>
      <c r="B4776" t="s">
        <v>474</v>
      </c>
      <c r="C4776" t="s">
        <v>146</v>
      </c>
      <c r="D4776" t="s">
        <v>100</v>
      </c>
      <c r="E4776" t="s">
        <v>4126</v>
      </c>
      <c r="F4776" s="109">
        <v>46047</v>
      </c>
      <c r="G4776" t="s">
        <v>451</v>
      </c>
      <c r="H4776">
        <v>1</v>
      </c>
      <c r="K4776">
        <v>175000.00000000032</v>
      </c>
      <c r="L4776" t="s">
        <v>530</v>
      </c>
      <c r="M4776" t="s">
        <v>665</v>
      </c>
      <c r="N4776">
        <v>0</v>
      </c>
    </row>
    <row r="4777" spans="1:14" ht="15" customHeight="1" x14ac:dyDescent="0.3">
      <c r="A4777" s="114">
        <v>4774</v>
      </c>
      <c r="B4777" t="s">
        <v>471</v>
      </c>
      <c r="C4777" t="s">
        <v>138</v>
      </c>
      <c r="D4777" t="s">
        <v>100</v>
      </c>
      <c r="E4777" t="s">
        <v>4128</v>
      </c>
      <c r="F4777" s="109">
        <v>46047</v>
      </c>
      <c r="G4777" t="s">
        <v>415</v>
      </c>
      <c r="H4777">
        <v>6</v>
      </c>
      <c r="K4777">
        <v>388125.00000000105</v>
      </c>
      <c r="L4777" t="s">
        <v>516</v>
      </c>
      <c r="M4777" t="s">
        <v>517</v>
      </c>
      <c r="N4777">
        <v>0</v>
      </c>
    </row>
    <row r="4778" spans="1:14" ht="15" customHeight="1" x14ac:dyDescent="0.3">
      <c r="A4778" s="114">
        <v>4775</v>
      </c>
      <c r="B4778" t="s">
        <v>471</v>
      </c>
      <c r="C4778" t="s">
        <v>4050</v>
      </c>
      <c r="D4778" t="s">
        <v>102</v>
      </c>
      <c r="E4778" t="s">
        <v>4051</v>
      </c>
      <c r="F4778" s="109">
        <v>46047</v>
      </c>
      <c r="G4778" t="s">
        <v>425</v>
      </c>
      <c r="H4778">
        <v>2</v>
      </c>
      <c r="K4778">
        <v>129375.00000000036</v>
      </c>
      <c r="L4778" t="s">
        <v>526</v>
      </c>
      <c r="M4778" t="s">
        <v>505</v>
      </c>
      <c r="N4778">
        <v>2</v>
      </c>
    </row>
    <row r="4779" spans="1:14" ht="15" customHeight="1" x14ac:dyDescent="0.3">
      <c r="A4779" s="114">
        <v>4776</v>
      </c>
      <c r="B4779" t="s">
        <v>444</v>
      </c>
      <c r="C4779" t="s">
        <v>138</v>
      </c>
      <c r="D4779" t="s">
        <v>100</v>
      </c>
      <c r="E4779" t="s">
        <v>4129</v>
      </c>
      <c r="F4779" s="109">
        <v>46048</v>
      </c>
      <c r="G4779" t="s">
        <v>415</v>
      </c>
      <c r="H4779">
        <v>6</v>
      </c>
      <c r="K4779">
        <v>388125.00000000105</v>
      </c>
      <c r="L4779" t="s">
        <v>543</v>
      </c>
      <c r="M4779" t="s">
        <v>517</v>
      </c>
      <c r="N4779">
        <v>0</v>
      </c>
    </row>
    <row r="4780" spans="1:14" ht="15" customHeight="1" x14ac:dyDescent="0.3">
      <c r="A4780" s="114">
        <v>4777</v>
      </c>
      <c r="B4780" t="s">
        <v>444</v>
      </c>
      <c r="C4780" t="s">
        <v>502</v>
      </c>
      <c r="D4780" t="s">
        <v>100</v>
      </c>
      <c r="E4780" t="s">
        <v>4130</v>
      </c>
      <c r="F4780" s="109">
        <v>46048</v>
      </c>
      <c r="G4780" t="s">
        <v>426</v>
      </c>
      <c r="H4780">
        <v>2</v>
      </c>
      <c r="K4780">
        <v>86250.000000000233</v>
      </c>
      <c r="L4780" t="s">
        <v>507</v>
      </c>
      <c r="M4780" t="s">
        <v>505</v>
      </c>
      <c r="N4780">
        <v>2</v>
      </c>
    </row>
    <row r="4781" spans="1:14" ht="15" customHeight="1" x14ac:dyDescent="0.3">
      <c r="A4781" s="114">
        <v>4778</v>
      </c>
      <c r="B4781" t="s">
        <v>444</v>
      </c>
      <c r="C4781" t="s">
        <v>89</v>
      </c>
      <c r="D4781" t="s">
        <v>79</v>
      </c>
      <c r="E4781" t="s">
        <v>4131</v>
      </c>
      <c r="F4781" s="109">
        <v>46048</v>
      </c>
      <c r="G4781" t="s">
        <v>433</v>
      </c>
      <c r="H4781">
        <v>3</v>
      </c>
      <c r="K4781">
        <v>28750.00000000008</v>
      </c>
      <c r="L4781" t="s">
        <v>543</v>
      </c>
      <c r="M4781" t="s">
        <v>517</v>
      </c>
      <c r="N4781">
        <v>0</v>
      </c>
    </row>
    <row r="4782" spans="1:14" ht="15" customHeight="1" x14ac:dyDescent="0.3">
      <c r="A4782" s="114">
        <v>4779</v>
      </c>
      <c r="B4782" t="s">
        <v>444</v>
      </c>
      <c r="C4782" t="s">
        <v>138</v>
      </c>
      <c r="D4782" t="s">
        <v>100</v>
      </c>
      <c r="E4782" t="s">
        <v>4132</v>
      </c>
      <c r="F4782" s="109">
        <v>46048</v>
      </c>
      <c r="G4782" t="s">
        <v>415</v>
      </c>
      <c r="H4782">
        <v>1.5</v>
      </c>
      <c r="K4782">
        <v>97031.250000000262</v>
      </c>
      <c r="L4782" t="s">
        <v>713</v>
      </c>
      <c r="M4782" t="s">
        <v>917</v>
      </c>
      <c r="N4782">
        <v>0</v>
      </c>
    </row>
    <row r="4783" spans="1:14" ht="15" customHeight="1" x14ac:dyDescent="0.3">
      <c r="A4783" s="114">
        <v>4780</v>
      </c>
      <c r="B4783" t="s">
        <v>471</v>
      </c>
      <c r="C4783" t="s">
        <v>138</v>
      </c>
      <c r="D4783" t="s">
        <v>100</v>
      </c>
      <c r="E4783" t="s">
        <v>4133</v>
      </c>
      <c r="F4783" s="109">
        <v>46048</v>
      </c>
      <c r="G4783" t="s">
        <v>415</v>
      </c>
      <c r="H4783">
        <v>6</v>
      </c>
      <c r="K4783">
        <v>388125.00000000105</v>
      </c>
      <c r="L4783" t="s">
        <v>516</v>
      </c>
      <c r="M4783" t="s">
        <v>517</v>
      </c>
      <c r="N4783">
        <v>0</v>
      </c>
    </row>
    <row r="4784" spans="1:14" ht="15" customHeight="1" x14ac:dyDescent="0.3">
      <c r="A4784" s="114">
        <v>4781</v>
      </c>
      <c r="B4784" t="s">
        <v>471</v>
      </c>
      <c r="C4784" t="s">
        <v>138</v>
      </c>
      <c r="D4784" t="s">
        <v>100</v>
      </c>
      <c r="E4784" t="s">
        <v>4133</v>
      </c>
      <c r="F4784" s="109">
        <v>46048</v>
      </c>
      <c r="G4784" t="s">
        <v>415</v>
      </c>
      <c r="H4784">
        <v>5</v>
      </c>
      <c r="K4784">
        <v>323437.50000000087</v>
      </c>
      <c r="L4784" t="s">
        <v>558</v>
      </c>
      <c r="M4784" t="s">
        <v>514</v>
      </c>
      <c r="N4784">
        <v>0</v>
      </c>
    </row>
    <row r="4785" spans="1:14" ht="15" customHeight="1" x14ac:dyDescent="0.3">
      <c r="A4785" s="114">
        <v>4782</v>
      </c>
      <c r="B4785" t="s">
        <v>463</v>
      </c>
      <c r="C4785" t="s">
        <v>4080</v>
      </c>
      <c r="D4785" t="s">
        <v>102</v>
      </c>
      <c r="E4785" t="s">
        <v>4081</v>
      </c>
      <c r="F4785" s="109">
        <v>46048</v>
      </c>
      <c r="G4785" t="s">
        <v>425</v>
      </c>
      <c r="H4785">
        <v>5</v>
      </c>
      <c r="K4785">
        <v>314062.49999999878</v>
      </c>
      <c r="L4785" t="s">
        <v>526</v>
      </c>
      <c r="M4785" t="s">
        <v>505</v>
      </c>
      <c r="N4785">
        <v>2</v>
      </c>
    </row>
    <row r="4786" spans="1:14" ht="15" customHeight="1" x14ac:dyDescent="0.3">
      <c r="A4786" s="114">
        <v>4783</v>
      </c>
      <c r="B4786" t="s">
        <v>430</v>
      </c>
      <c r="C4786" t="s">
        <v>138</v>
      </c>
      <c r="D4786" t="s">
        <v>100</v>
      </c>
      <c r="E4786" t="s">
        <v>4134</v>
      </c>
      <c r="F4786" s="109">
        <v>46048</v>
      </c>
      <c r="G4786" t="s">
        <v>415</v>
      </c>
      <c r="H4786">
        <v>9</v>
      </c>
      <c r="K4786">
        <v>523125.00000000052</v>
      </c>
      <c r="L4786" t="s">
        <v>554</v>
      </c>
      <c r="M4786" t="s">
        <v>517</v>
      </c>
      <c r="N4786">
        <v>0</v>
      </c>
    </row>
    <row r="4787" spans="1:14" ht="15" customHeight="1" x14ac:dyDescent="0.3">
      <c r="A4787" s="114">
        <v>4784</v>
      </c>
      <c r="B4787" t="s">
        <v>430</v>
      </c>
      <c r="C4787" t="s">
        <v>150</v>
      </c>
      <c r="D4787" t="s">
        <v>151</v>
      </c>
      <c r="E4787" t="s">
        <v>4135</v>
      </c>
      <c r="F4787" s="109">
        <v>46048</v>
      </c>
      <c r="G4787" t="s">
        <v>432</v>
      </c>
      <c r="H4787">
        <v>12</v>
      </c>
      <c r="K4787">
        <v>465000.00000000047</v>
      </c>
      <c r="L4787" t="s">
        <v>680</v>
      </c>
      <c r="M4787" s="110" t="s">
        <v>2940</v>
      </c>
      <c r="N4787">
        <v>4</v>
      </c>
    </row>
    <row r="4788" spans="1:14" ht="15" customHeight="1" x14ac:dyDescent="0.3">
      <c r="A4788" s="114">
        <v>4785</v>
      </c>
      <c r="B4788" t="s">
        <v>430</v>
      </c>
      <c r="C4788" t="s">
        <v>89</v>
      </c>
      <c r="D4788" t="s">
        <v>79</v>
      </c>
      <c r="E4788" t="s">
        <v>4136</v>
      </c>
      <c r="F4788" s="109">
        <v>46048</v>
      </c>
      <c r="G4788" t="s">
        <v>433</v>
      </c>
      <c r="H4788">
        <v>1</v>
      </c>
      <c r="K4788">
        <v>8611.1111111111204</v>
      </c>
      <c r="L4788" t="s">
        <v>554</v>
      </c>
      <c r="M4788" t="s">
        <v>517</v>
      </c>
      <c r="N4788">
        <v>0</v>
      </c>
    </row>
    <row r="4789" spans="1:14" ht="15" customHeight="1" x14ac:dyDescent="0.3">
      <c r="A4789" s="114">
        <v>4786</v>
      </c>
      <c r="B4789" t="s">
        <v>497</v>
      </c>
      <c r="C4789" t="s">
        <v>138</v>
      </c>
      <c r="D4789" t="s">
        <v>100</v>
      </c>
      <c r="E4789" t="s">
        <v>4137</v>
      </c>
      <c r="F4789" s="109">
        <v>46048</v>
      </c>
      <c r="G4789" t="s">
        <v>415</v>
      </c>
      <c r="H4789">
        <v>6</v>
      </c>
      <c r="K4789">
        <v>388125.00000000105</v>
      </c>
      <c r="L4789" t="s">
        <v>516</v>
      </c>
      <c r="M4789" t="s">
        <v>517</v>
      </c>
      <c r="N4789">
        <v>0</v>
      </c>
    </row>
    <row r="4790" spans="1:14" ht="15" customHeight="1" x14ac:dyDescent="0.3">
      <c r="A4790" s="114">
        <v>4787</v>
      </c>
      <c r="B4790" t="s">
        <v>499</v>
      </c>
      <c r="C4790" t="s">
        <v>138</v>
      </c>
      <c r="D4790" t="s">
        <v>100</v>
      </c>
      <c r="E4790" t="s">
        <v>4138</v>
      </c>
      <c r="F4790" s="109">
        <v>46047</v>
      </c>
      <c r="G4790" t="s">
        <v>415</v>
      </c>
      <c r="H4790">
        <v>4</v>
      </c>
      <c r="K4790">
        <v>239999.99999999977</v>
      </c>
      <c r="L4790" t="s">
        <v>713</v>
      </c>
      <c r="M4790" t="s">
        <v>917</v>
      </c>
      <c r="N4790">
        <v>0</v>
      </c>
    </row>
    <row r="4791" spans="1:14" ht="15" customHeight="1" x14ac:dyDescent="0.3">
      <c r="A4791" s="114">
        <v>4788</v>
      </c>
      <c r="B4791" t="s">
        <v>499</v>
      </c>
      <c r="C4791" t="s">
        <v>138</v>
      </c>
      <c r="D4791" t="s">
        <v>100</v>
      </c>
      <c r="E4791" t="s">
        <v>4138</v>
      </c>
      <c r="F4791" s="109">
        <v>46047</v>
      </c>
      <c r="G4791" t="s">
        <v>415</v>
      </c>
      <c r="H4791">
        <v>6</v>
      </c>
      <c r="K4791">
        <v>359999.99999999965</v>
      </c>
      <c r="L4791" t="s">
        <v>516</v>
      </c>
      <c r="M4791" t="s">
        <v>517</v>
      </c>
      <c r="N4791">
        <v>0</v>
      </c>
    </row>
    <row r="4792" spans="1:14" ht="15" customHeight="1" x14ac:dyDescent="0.3">
      <c r="A4792" s="114">
        <v>4789</v>
      </c>
      <c r="B4792" t="s">
        <v>499</v>
      </c>
      <c r="C4792" t="s">
        <v>138</v>
      </c>
      <c r="D4792" t="s">
        <v>100</v>
      </c>
      <c r="E4792" t="s">
        <v>4138</v>
      </c>
      <c r="F4792" s="109">
        <v>46048</v>
      </c>
      <c r="G4792" t="s">
        <v>415</v>
      </c>
      <c r="H4792">
        <v>12</v>
      </c>
      <c r="K4792">
        <v>719999.9999999993</v>
      </c>
      <c r="L4792" t="s">
        <v>507</v>
      </c>
      <c r="M4792" t="s">
        <v>505</v>
      </c>
      <c r="N4792">
        <v>1</v>
      </c>
    </row>
    <row r="4793" spans="1:14" ht="15" customHeight="1" x14ac:dyDescent="0.3">
      <c r="A4793" s="114">
        <v>4790</v>
      </c>
      <c r="B4793" t="s">
        <v>499</v>
      </c>
      <c r="C4793" t="s">
        <v>150</v>
      </c>
      <c r="D4793" t="s">
        <v>151</v>
      </c>
      <c r="E4793" t="s">
        <v>4139</v>
      </c>
      <c r="F4793" s="109">
        <v>46048</v>
      </c>
      <c r="G4793" t="s">
        <v>432</v>
      </c>
      <c r="H4793">
        <v>1</v>
      </c>
      <c r="K4793">
        <v>39999.999999999964</v>
      </c>
      <c r="L4793" t="s">
        <v>680</v>
      </c>
      <c r="M4793" t="s">
        <v>505</v>
      </c>
      <c r="N4793">
        <v>1</v>
      </c>
    </row>
    <row r="4794" spans="1:14" ht="15" customHeight="1" x14ac:dyDescent="0.3">
      <c r="A4794" s="114">
        <v>4791</v>
      </c>
      <c r="B4794" t="s">
        <v>499</v>
      </c>
      <c r="C4794" t="s">
        <v>138</v>
      </c>
      <c r="D4794" t="s">
        <v>100</v>
      </c>
      <c r="E4794" t="s">
        <v>4140</v>
      </c>
      <c r="F4794" s="109">
        <v>46048</v>
      </c>
      <c r="G4794" t="s">
        <v>415</v>
      </c>
      <c r="H4794">
        <v>5</v>
      </c>
      <c r="K4794">
        <v>299999.99999999971</v>
      </c>
      <c r="L4794" t="s">
        <v>516</v>
      </c>
      <c r="M4794" t="s">
        <v>517</v>
      </c>
      <c r="N4794">
        <v>0.1</v>
      </c>
    </row>
    <row r="4795" spans="1:14" ht="15" customHeight="1" x14ac:dyDescent="0.3">
      <c r="A4795" s="114">
        <v>4792</v>
      </c>
      <c r="B4795" t="s">
        <v>535</v>
      </c>
      <c r="C4795" t="s">
        <v>4052</v>
      </c>
      <c r="D4795" t="s">
        <v>102</v>
      </c>
      <c r="E4795" t="s">
        <v>4053</v>
      </c>
      <c r="F4795" s="109">
        <v>46048</v>
      </c>
      <c r="G4795" t="s">
        <v>425</v>
      </c>
      <c r="H4795">
        <v>3</v>
      </c>
      <c r="K4795">
        <v>182812.49999999965</v>
      </c>
      <c r="L4795" t="s">
        <v>526</v>
      </c>
      <c r="M4795" t="s">
        <v>514</v>
      </c>
      <c r="N4795">
        <v>1</v>
      </c>
    </row>
    <row r="4796" spans="1:14" ht="15" customHeight="1" x14ac:dyDescent="0.3">
      <c r="A4796" s="114">
        <v>4793</v>
      </c>
      <c r="B4796" t="s">
        <v>535</v>
      </c>
      <c r="C4796" t="s">
        <v>150</v>
      </c>
      <c r="D4796" t="s">
        <v>151</v>
      </c>
      <c r="E4796" t="s">
        <v>4141</v>
      </c>
      <c r="F4796" s="109">
        <v>46048</v>
      </c>
      <c r="G4796" t="s">
        <v>709</v>
      </c>
      <c r="H4796">
        <v>3</v>
      </c>
      <c r="K4796">
        <v>243749.99999999953</v>
      </c>
      <c r="L4796" t="s">
        <v>526</v>
      </c>
      <c r="M4796" t="s">
        <v>917</v>
      </c>
      <c r="N4796">
        <v>0</v>
      </c>
    </row>
    <row r="4797" spans="1:14" ht="15" customHeight="1" x14ac:dyDescent="0.3">
      <c r="A4797" s="114">
        <v>4794</v>
      </c>
      <c r="B4797" t="s">
        <v>535</v>
      </c>
      <c r="C4797" t="s">
        <v>502</v>
      </c>
      <c r="D4797" t="s">
        <v>100</v>
      </c>
      <c r="E4797" t="s">
        <v>4142</v>
      </c>
      <c r="F4797" s="109">
        <v>46048</v>
      </c>
      <c r="G4797" t="s">
        <v>426</v>
      </c>
      <c r="H4797">
        <v>2</v>
      </c>
      <c r="K4797">
        <v>81249.99999999984</v>
      </c>
      <c r="L4797" t="s">
        <v>516</v>
      </c>
      <c r="M4797" t="s">
        <v>517</v>
      </c>
      <c r="N4797">
        <v>0</v>
      </c>
    </row>
    <row r="4798" spans="1:14" ht="15" customHeight="1" x14ac:dyDescent="0.3">
      <c r="A4798" s="114">
        <v>4795</v>
      </c>
      <c r="B4798" t="s">
        <v>444</v>
      </c>
      <c r="C4798" t="s">
        <v>138</v>
      </c>
      <c r="D4798" t="s">
        <v>100</v>
      </c>
      <c r="E4798" t="s">
        <v>4143</v>
      </c>
      <c r="F4798" s="109">
        <v>46049</v>
      </c>
      <c r="G4798" t="s">
        <v>415</v>
      </c>
      <c r="H4798">
        <v>4</v>
      </c>
      <c r="K4798">
        <v>258750.00000000073</v>
      </c>
      <c r="L4798" t="s">
        <v>543</v>
      </c>
      <c r="M4798" t="s">
        <v>517</v>
      </c>
      <c r="N4798">
        <v>0</v>
      </c>
    </row>
    <row r="4799" spans="1:14" ht="15" customHeight="1" x14ac:dyDescent="0.3">
      <c r="A4799" s="114">
        <v>4796</v>
      </c>
      <c r="B4799" t="s">
        <v>444</v>
      </c>
      <c r="C4799" t="s">
        <v>502</v>
      </c>
      <c r="D4799" t="s">
        <v>100</v>
      </c>
      <c r="E4799" t="s">
        <v>4144</v>
      </c>
      <c r="F4799" s="109">
        <v>46049</v>
      </c>
      <c r="G4799" t="s">
        <v>426</v>
      </c>
      <c r="H4799">
        <v>6</v>
      </c>
      <c r="K4799">
        <v>258750.00000000073</v>
      </c>
      <c r="L4799" t="s">
        <v>507</v>
      </c>
      <c r="M4799" t="s">
        <v>505</v>
      </c>
      <c r="N4799">
        <v>2</v>
      </c>
    </row>
    <row r="4800" spans="1:14" ht="15" customHeight="1" x14ac:dyDescent="0.3">
      <c r="A4800" s="114">
        <v>4797</v>
      </c>
      <c r="B4800" t="s">
        <v>471</v>
      </c>
      <c r="C4800" t="s">
        <v>138</v>
      </c>
      <c r="D4800" t="s">
        <v>100</v>
      </c>
      <c r="E4800" t="s">
        <v>4145</v>
      </c>
      <c r="F4800" s="109">
        <v>46049</v>
      </c>
      <c r="G4800" t="s">
        <v>415</v>
      </c>
      <c r="H4800">
        <v>4</v>
      </c>
      <c r="K4800">
        <v>258750.00000000073</v>
      </c>
      <c r="L4800" t="s">
        <v>516</v>
      </c>
      <c r="M4800" t="s">
        <v>517</v>
      </c>
      <c r="N4800">
        <v>0</v>
      </c>
    </row>
    <row r="4801" spans="1:14" ht="15" customHeight="1" x14ac:dyDescent="0.3">
      <c r="A4801" s="114">
        <v>4798</v>
      </c>
      <c r="B4801" t="s">
        <v>471</v>
      </c>
      <c r="C4801" t="s">
        <v>150</v>
      </c>
      <c r="D4801" t="s">
        <v>151</v>
      </c>
      <c r="E4801" t="s">
        <v>4146</v>
      </c>
      <c r="F4801" s="109">
        <v>46049</v>
      </c>
      <c r="G4801" t="s">
        <v>432</v>
      </c>
      <c r="H4801">
        <v>7</v>
      </c>
      <c r="K4801">
        <v>301875.00000000081</v>
      </c>
      <c r="L4801" t="s">
        <v>519</v>
      </c>
      <c r="M4801" t="s">
        <v>698</v>
      </c>
      <c r="N4801">
        <v>4</v>
      </c>
    </row>
    <row r="4802" spans="1:14" ht="15" customHeight="1" x14ac:dyDescent="0.3">
      <c r="A4802" s="114">
        <v>4799</v>
      </c>
      <c r="B4802" t="s">
        <v>471</v>
      </c>
      <c r="C4802" t="s">
        <v>3390</v>
      </c>
      <c r="D4802" t="s">
        <v>69</v>
      </c>
      <c r="E4802" t="s">
        <v>3391</v>
      </c>
      <c r="F4802" s="109">
        <v>46049</v>
      </c>
      <c r="G4802" t="s">
        <v>425</v>
      </c>
      <c r="H4802">
        <v>0.5</v>
      </c>
      <c r="K4802">
        <v>4528125.0000000121</v>
      </c>
      <c r="L4802" t="s">
        <v>680</v>
      </c>
      <c r="M4802" t="s">
        <v>698</v>
      </c>
      <c r="N4802">
        <v>4</v>
      </c>
    </row>
    <row r="4803" spans="1:14" ht="15" customHeight="1" x14ac:dyDescent="0.3">
      <c r="A4803" s="114">
        <v>4800</v>
      </c>
      <c r="B4803" t="s">
        <v>490</v>
      </c>
      <c r="C4803" t="s">
        <v>138</v>
      </c>
      <c r="D4803" t="s">
        <v>100</v>
      </c>
      <c r="E4803" t="s">
        <v>4147</v>
      </c>
      <c r="F4803" s="109">
        <v>46048</v>
      </c>
      <c r="G4803" t="s">
        <v>415</v>
      </c>
      <c r="H4803">
        <v>6</v>
      </c>
      <c r="K4803">
        <v>371249.99999999895</v>
      </c>
      <c r="L4803" t="s">
        <v>516</v>
      </c>
      <c r="M4803" t="s">
        <v>517</v>
      </c>
      <c r="N4803">
        <v>1</v>
      </c>
    </row>
    <row r="4804" spans="1:14" ht="15" customHeight="1" x14ac:dyDescent="0.3">
      <c r="A4804" s="114">
        <v>4801</v>
      </c>
      <c r="B4804" t="s">
        <v>490</v>
      </c>
      <c r="C4804" t="s">
        <v>89</v>
      </c>
      <c r="D4804" t="s">
        <v>79</v>
      </c>
      <c r="E4804" t="s">
        <v>4148</v>
      </c>
      <c r="F4804" s="109">
        <v>46048</v>
      </c>
      <c r="G4804" t="s">
        <v>433</v>
      </c>
      <c r="H4804">
        <v>2</v>
      </c>
      <c r="K4804">
        <v>18333.333333333281</v>
      </c>
      <c r="L4804" t="s">
        <v>516</v>
      </c>
      <c r="M4804" t="s">
        <v>517</v>
      </c>
      <c r="N4804">
        <v>0</v>
      </c>
    </row>
    <row r="4805" spans="1:14" ht="15" customHeight="1" x14ac:dyDescent="0.3">
      <c r="A4805" s="114">
        <v>4802</v>
      </c>
      <c r="B4805" t="s">
        <v>490</v>
      </c>
      <c r="C4805" t="s">
        <v>138</v>
      </c>
      <c r="D4805" t="s">
        <v>100</v>
      </c>
      <c r="E4805" t="s">
        <v>4149</v>
      </c>
      <c r="F4805" s="109">
        <v>46048</v>
      </c>
      <c r="G4805" t="s">
        <v>415</v>
      </c>
      <c r="H4805">
        <v>3</v>
      </c>
      <c r="K4805">
        <v>185624.99999999948</v>
      </c>
      <c r="L4805" t="s">
        <v>713</v>
      </c>
      <c r="M4805" t="s">
        <v>917</v>
      </c>
      <c r="N4805">
        <v>0</v>
      </c>
    </row>
    <row r="4806" spans="1:14" ht="15" customHeight="1" x14ac:dyDescent="0.3">
      <c r="A4806" s="114">
        <v>4803</v>
      </c>
      <c r="B4806" t="s">
        <v>430</v>
      </c>
      <c r="C4806" t="s">
        <v>150</v>
      </c>
      <c r="D4806" t="s">
        <v>151</v>
      </c>
      <c r="E4806" t="s">
        <v>4150</v>
      </c>
      <c r="F4806" s="109">
        <v>46049</v>
      </c>
      <c r="G4806" t="s">
        <v>709</v>
      </c>
      <c r="H4806">
        <v>4</v>
      </c>
      <c r="K4806">
        <v>310000.00000000029</v>
      </c>
      <c r="L4806" t="s">
        <v>558</v>
      </c>
      <c r="M4806" t="s">
        <v>917</v>
      </c>
      <c r="N4806">
        <v>0</v>
      </c>
    </row>
    <row r="4807" spans="1:14" ht="15" customHeight="1" x14ac:dyDescent="0.3">
      <c r="A4807" s="114">
        <v>4804</v>
      </c>
      <c r="B4807" t="s">
        <v>430</v>
      </c>
      <c r="C4807" t="s">
        <v>150</v>
      </c>
      <c r="D4807" t="s">
        <v>151</v>
      </c>
      <c r="E4807" t="s">
        <v>4151</v>
      </c>
      <c r="F4807" s="109">
        <v>46049</v>
      </c>
      <c r="G4807" t="s">
        <v>432</v>
      </c>
      <c r="H4807">
        <v>12</v>
      </c>
      <c r="K4807">
        <v>465000.00000000047</v>
      </c>
      <c r="L4807" t="s">
        <v>680</v>
      </c>
      <c r="M4807" t="s">
        <v>2404</v>
      </c>
      <c r="N4807">
        <v>4</v>
      </c>
    </row>
    <row r="4808" spans="1:14" ht="15" customHeight="1" x14ac:dyDescent="0.3">
      <c r="A4808" s="114">
        <v>4805</v>
      </c>
      <c r="B4808" t="s">
        <v>490</v>
      </c>
      <c r="C4808" t="s">
        <v>138</v>
      </c>
      <c r="D4808" t="s">
        <v>100</v>
      </c>
      <c r="E4808" t="s">
        <v>4152</v>
      </c>
      <c r="F4808" s="109">
        <v>46049</v>
      </c>
      <c r="G4808" t="s">
        <v>415</v>
      </c>
      <c r="H4808">
        <v>4</v>
      </c>
      <c r="K4808">
        <v>247499.99999999927</v>
      </c>
      <c r="L4808" t="s">
        <v>516</v>
      </c>
      <c r="M4808" t="s">
        <v>517</v>
      </c>
      <c r="N4808">
        <v>0</v>
      </c>
    </row>
    <row r="4809" spans="1:14" ht="15" customHeight="1" x14ac:dyDescent="0.3">
      <c r="A4809" s="114">
        <v>4806</v>
      </c>
      <c r="B4809" t="s">
        <v>490</v>
      </c>
      <c r="C4809" t="s">
        <v>138</v>
      </c>
      <c r="D4809" t="s">
        <v>100</v>
      </c>
      <c r="E4809" t="s">
        <v>4152</v>
      </c>
      <c r="F4809" s="109">
        <v>46049</v>
      </c>
      <c r="G4809" t="s">
        <v>415</v>
      </c>
      <c r="H4809">
        <v>9</v>
      </c>
      <c r="K4809">
        <v>556874.99999999837</v>
      </c>
      <c r="L4809" t="s">
        <v>713</v>
      </c>
      <c r="M4809" t="s">
        <v>917</v>
      </c>
      <c r="N4809">
        <v>0</v>
      </c>
    </row>
    <row r="4810" spans="1:14" ht="15" customHeight="1" x14ac:dyDescent="0.3">
      <c r="A4810" s="114">
        <v>4807</v>
      </c>
      <c r="B4810" t="s">
        <v>501</v>
      </c>
      <c r="C4810" t="s">
        <v>138</v>
      </c>
      <c r="D4810" t="s">
        <v>100</v>
      </c>
      <c r="E4810" t="s">
        <v>4153</v>
      </c>
      <c r="F4810" s="109">
        <v>46049</v>
      </c>
      <c r="G4810" t="s">
        <v>415</v>
      </c>
      <c r="H4810">
        <v>0.5</v>
      </c>
      <c r="K4810">
        <v>29999.999999999971</v>
      </c>
      <c r="L4810" t="s">
        <v>516</v>
      </c>
      <c r="M4810" t="s">
        <v>517</v>
      </c>
      <c r="N4810">
        <v>1</v>
      </c>
    </row>
    <row r="4811" spans="1:14" ht="15" customHeight="1" x14ac:dyDescent="0.3">
      <c r="A4811" s="114">
        <v>4808</v>
      </c>
      <c r="B4811" t="s">
        <v>501</v>
      </c>
      <c r="C4811" t="s">
        <v>2948</v>
      </c>
      <c r="D4811" t="s">
        <v>102</v>
      </c>
      <c r="E4811" t="s">
        <v>2950</v>
      </c>
      <c r="F4811" s="109">
        <v>46049</v>
      </c>
      <c r="G4811" t="s">
        <v>2946</v>
      </c>
      <c r="H4811">
        <v>2.5</v>
      </c>
      <c r="K4811">
        <v>66666.666666666599</v>
      </c>
      <c r="L4811" t="s">
        <v>526</v>
      </c>
      <c r="M4811" s="110" t="s">
        <v>2782</v>
      </c>
      <c r="N4811">
        <v>3</v>
      </c>
    </row>
    <row r="4812" spans="1:14" ht="15" customHeight="1" x14ac:dyDescent="0.3">
      <c r="A4812" s="114">
        <v>4809</v>
      </c>
      <c r="B4812" t="s">
        <v>497</v>
      </c>
      <c r="C4812" t="s">
        <v>138</v>
      </c>
      <c r="D4812" t="s">
        <v>100</v>
      </c>
      <c r="E4812" t="s">
        <v>4154</v>
      </c>
      <c r="F4812" s="109">
        <v>46049</v>
      </c>
      <c r="G4812" t="s">
        <v>415</v>
      </c>
      <c r="H4812">
        <v>6</v>
      </c>
      <c r="K4812">
        <v>388125.00000000105</v>
      </c>
      <c r="L4812" t="s">
        <v>516</v>
      </c>
      <c r="M4812" t="s">
        <v>517</v>
      </c>
      <c r="N4812">
        <v>0</v>
      </c>
    </row>
    <row r="4813" spans="1:14" ht="15" customHeight="1" x14ac:dyDescent="0.3">
      <c r="A4813" s="114">
        <v>4810</v>
      </c>
      <c r="B4813" t="s">
        <v>497</v>
      </c>
      <c r="C4813" t="s">
        <v>32</v>
      </c>
      <c r="D4813" t="s">
        <v>26</v>
      </c>
      <c r="E4813" t="s">
        <v>4155</v>
      </c>
      <c r="F4813" s="109">
        <v>46049</v>
      </c>
      <c r="G4813" t="s">
        <v>2645</v>
      </c>
      <c r="H4813">
        <v>0.7</v>
      </c>
      <c r="K4813">
        <v>1569750.0000000042</v>
      </c>
      <c r="L4813" t="s">
        <v>509</v>
      </c>
      <c r="M4813" s="110" t="s">
        <v>2940</v>
      </c>
      <c r="N4813">
        <v>1</v>
      </c>
    </row>
    <row r="4814" spans="1:14" ht="15" customHeight="1" x14ac:dyDescent="0.3">
      <c r="A4814" s="114">
        <v>4811</v>
      </c>
      <c r="B4814" t="s">
        <v>474</v>
      </c>
      <c r="C4814" t="s">
        <v>146</v>
      </c>
      <c r="D4814" t="s">
        <v>100</v>
      </c>
      <c r="E4814" t="s">
        <v>4156</v>
      </c>
      <c r="F4814" s="109">
        <v>46049</v>
      </c>
      <c r="G4814" t="s">
        <v>451</v>
      </c>
      <c r="H4814">
        <v>1</v>
      </c>
      <c r="K4814">
        <v>175000.00000000032</v>
      </c>
      <c r="L4814" t="s">
        <v>530</v>
      </c>
      <c r="M4814" t="s">
        <v>593</v>
      </c>
      <c r="N4814">
        <v>0</v>
      </c>
    </row>
    <row r="4815" spans="1:14" ht="15" customHeight="1" x14ac:dyDescent="0.3">
      <c r="A4815" s="114">
        <v>4812</v>
      </c>
      <c r="B4815" t="s">
        <v>535</v>
      </c>
      <c r="C4815" t="s">
        <v>138</v>
      </c>
      <c r="D4815" t="s">
        <v>100</v>
      </c>
      <c r="E4815" t="s">
        <v>4157</v>
      </c>
      <c r="F4815" s="109">
        <v>46049</v>
      </c>
      <c r="G4815" t="s">
        <v>415</v>
      </c>
      <c r="H4815">
        <v>5</v>
      </c>
      <c r="K4815">
        <v>304687.49999999942</v>
      </c>
      <c r="L4815" t="s">
        <v>516</v>
      </c>
      <c r="M4815" t="s">
        <v>517</v>
      </c>
      <c r="N4815">
        <v>1</v>
      </c>
    </row>
    <row r="4816" spans="1:14" ht="15" customHeight="1" x14ac:dyDescent="0.3">
      <c r="A4816" s="114">
        <v>4813</v>
      </c>
      <c r="B4816" t="s">
        <v>535</v>
      </c>
      <c r="C4816" t="s">
        <v>502</v>
      </c>
      <c r="D4816" t="s">
        <v>100</v>
      </c>
      <c r="E4816" t="s">
        <v>4158</v>
      </c>
      <c r="F4816" s="109">
        <v>46049</v>
      </c>
      <c r="G4816" t="s">
        <v>426</v>
      </c>
      <c r="H4816">
        <v>1</v>
      </c>
      <c r="K4816">
        <v>40624.99999999992</v>
      </c>
      <c r="L4816" t="s">
        <v>516</v>
      </c>
      <c r="M4816" t="s">
        <v>517</v>
      </c>
      <c r="N4816">
        <v>1</v>
      </c>
    </row>
    <row r="4817" spans="1:14" ht="15" customHeight="1" x14ac:dyDescent="0.3">
      <c r="A4817" s="114">
        <v>4814</v>
      </c>
      <c r="B4817" t="s">
        <v>535</v>
      </c>
      <c r="C4817" t="s">
        <v>2948</v>
      </c>
      <c r="D4817" t="s">
        <v>102</v>
      </c>
      <c r="E4817" t="s">
        <v>2950</v>
      </c>
      <c r="F4817" s="109">
        <v>46049</v>
      </c>
      <c r="G4817" t="s">
        <v>2946</v>
      </c>
      <c r="H4817">
        <v>3.5</v>
      </c>
      <c r="K4817">
        <v>94791.666666666482</v>
      </c>
      <c r="L4817" t="s">
        <v>526</v>
      </c>
      <c r="M4817" t="s">
        <v>580</v>
      </c>
      <c r="N4817">
        <v>1</v>
      </c>
    </row>
    <row r="4818" spans="1:14" ht="15" customHeight="1" x14ac:dyDescent="0.3">
      <c r="A4818" s="114">
        <v>4815</v>
      </c>
      <c r="B4818" t="s">
        <v>535</v>
      </c>
      <c r="C4818" t="s">
        <v>2968</v>
      </c>
      <c r="D4818" t="s">
        <v>102</v>
      </c>
      <c r="E4818" t="s">
        <v>2969</v>
      </c>
      <c r="F4818" s="109">
        <v>46049</v>
      </c>
      <c r="G4818" t="s">
        <v>2946</v>
      </c>
      <c r="H4818">
        <v>2</v>
      </c>
      <c r="K4818">
        <v>54166.666666666562</v>
      </c>
      <c r="L4818" t="s">
        <v>526</v>
      </c>
      <c r="M4818" t="s">
        <v>514</v>
      </c>
      <c r="N4818">
        <v>1</v>
      </c>
    </row>
    <row r="4819" spans="1:14" ht="15" customHeight="1" x14ac:dyDescent="0.3">
      <c r="A4819" s="114">
        <v>4816</v>
      </c>
      <c r="B4819" t="s">
        <v>459</v>
      </c>
      <c r="C4819" t="s">
        <v>32</v>
      </c>
      <c r="D4819" t="s">
        <v>26</v>
      </c>
      <c r="E4819" t="s">
        <v>4159</v>
      </c>
      <c r="F4819" s="109">
        <v>46047</v>
      </c>
      <c r="G4819" t="s">
        <v>2645</v>
      </c>
      <c r="H4819">
        <v>0.7</v>
      </c>
      <c r="K4819">
        <v>1547000.0000000056</v>
      </c>
      <c r="L4819" t="s">
        <v>509</v>
      </c>
      <c r="M4819" t="s">
        <v>505</v>
      </c>
      <c r="N4819">
        <v>3</v>
      </c>
    </row>
    <row r="4820" spans="1:14" ht="15" customHeight="1" x14ac:dyDescent="0.3">
      <c r="A4820" s="114">
        <v>4817</v>
      </c>
      <c r="B4820" t="s">
        <v>459</v>
      </c>
      <c r="C4820" t="s">
        <v>138</v>
      </c>
      <c r="D4820" t="s">
        <v>100</v>
      </c>
      <c r="E4820" t="s">
        <v>4160</v>
      </c>
      <c r="F4820" s="109">
        <v>46047</v>
      </c>
      <c r="G4820" t="s">
        <v>415</v>
      </c>
      <c r="H4820">
        <v>6</v>
      </c>
      <c r="K4820">
        <v>382500.00000000146</v>
      </c>
      <c r="L4820" t="s">
        <v>543</v>
      </c>
      <c r="M4820" t="s">
        <v>517</v>
      </c>
      <c r="N4820">
        <v>0</v>
      </c>
    </row>
    <row r="4821" spans="1:14" ht="15" customHeight="1" x14ac:dyDescent="0.3">
      <c r="A4821" s="114">
        <v>4818</v>
      </c>
      <c r="B4821" t="s">
        <v>459</v>
      </c>
      <c r="C4821" t="s">
        <v>138</v>
      </c>
      <c r="D4821" t="s">
        <v>100</v>
      </c>
      <c r="E4821" t="s">
        <v>4160</v>
      </c>
      <c r="F4821" s="109">
        <v>46048</v>
      </c>
      <c r="G4821" t="s">
        <v>415</v>
      </c>
      <c r="H4821">
        <v>6</v>
      </c>
      <c r="K4821">
        <v>382500.00000000146</v>
      </c>
      <c r="L4821" t="s">
        <v>543</v>
      </c>
      <c r="M4821" t="s">
        <v>517</v>
      </c>
      <c r="N4821">
        <v>0</v>
      </c>
    </row>
    <row r="4822" spans="1:14" ht="15" customHeight="1" x14ac:dyDescent="0.3">
      <c r="A4822" s="114">
        <v>4819</v>
      </c>
      <c r="B4822" t="s">
        <v>459</v>
      </c>
      <c r="C4822" t="s">
        <v>32</v>
      </c>
      <c r="D4822" t="s">
        <v>26</v>
      </c>
      <c r="E4822" t="s">
        <v>4161</v>
      </c>
      <c r="F4822" s="109">
        <v>46048</v>
      </c>
      <c r="G4822" t="s">
        <v>2645</v>
      </c>
      <c r="H4822">
        <v>0.3</v>
      </c>
      <c r="K4822">
        <v>663000.00000000244</v>
      </c>
      <c r="L4822" t="s">
        <v>509</v>
      </c>
      <c r="M4822" t="s">
        <v>505</v>
      </c>
      <c r="N4822">
        <v>2</v>
      </c>
    </row>
    <row r="4823" spans="1:14" ht="15" customHeight="1" x14ac:dyDescent="0.3">
      <c r="A4823" s="114">
        <v>4820</v>
      </c>
      <c r="B4823" t="s">
        <v>459</v>
      </c>
      <c r="C4823" t="s">
        <v>97</v>
      </c>
      <c r="D4823" t="s">
        <v>352</v>
      </c>
      <c r="E4823" t="s">
        <v>4162</v>
      </c>
      <c r="F4823" s="109">
        <v>46048</v>
      </c>
      <c r="G4823" t="s">
        <v>429</v>
      </c>
      <c r="H4823">
        <v>0.3</v>
      </c>
      <c r="K4823">
        <v>9562.5000000000364</v>
      </c>
      <c r="L4823" t="s">
        <v>509</v>
      </c>
      <c r="M4823" t="s">
        <v>505</v>
      </c>
      <c r="N4823">
        <v>3</v>
      </c>
    </row>
    <row r="4824" spans="1:14" ht="15" customHeight="1" x14ac:dyDescent="0.3">
      <c r="A4824" s="114">
        <v>4821</v>
      </c>
      <c r="B4824" t="s">
        <v>459</v>
      </c>
      <c r="C4824" t="s">
        <v>32</v>
      </c>
      <c r="D4824" t="s">
        <v>26</v>
      </c>
      <c r="E4824" t="s">
        <v>4163</v>
      </c>
      <c r="F4824" s="109">
        <v>46049</v>
      </c>
      <c r="G4824" t="s">
        <v>2645</v>
      </c>
      <c r="H4824">
        <v>0.8</v>
      </c>
      <c r="K4824">
        <v>1768000.0000000065</v>
      </c>
      <c r="L4824" t="s">
        <v>509</v>
      </c>
      <c r="M4824" t="s">
        <v>505</v>
      </c>
      <c r="N4824">
        <v>3</v>
      </c>
    </row>
    <row r="4825" spans="1:14" ht="15" customHeight="1" x14ac:dyDescent="0.3">
      <c r="A4825" s="114">
        <v>4822</v>
      </c>
      <c r="B4825" t="s">
        <v>459</v>
      </c>
      <c r="C4825" t="s">
        <v>138</v>
      </c>
      <c r="D4825" t="s">
        <v>100</v>
      </c>
      <c r="E4825" t="s">
        <v>4164</v>
      </c>
      <c r="F4825" s="109">
        <v>46049</v>
      </c>
      <c r="G4825" t="s">
        <v>415</v>
      </c>
      <c r="H4825">
        <v>6</v>
      </c>
      <c r="K4825">
        <v>382500.00000000146</v>
      </c>
      <c r="L4825" t="s">
        <v>543</v>
      </c>
      <c r="M4825" t="s">
        <v>517</v>
      </c>
      <c r="N4825">
        <v>0</v>
      </c>
    </row>
    <row r="4826" spans="1:14" ht="15" customHeight="1" x14ac:dyDescent="0.3">
      <c r="A4826" s="114">
        <v>4823</v>
      </c>
      <c r="B4826" t="s">
        <v>463</v>
      </c>
      <c r="C4826" t="s">
        <v>4052</v>
      </c>
      <c r="D4826" t="s">
        <v>102</v>
      </c>
      <c r="E4826" t="s">
        <v>4053</v>
      </c>
      <c r="F4826" s="109">
        <v>46050</v>
      </c>
      <c r="G4826" t="s">
        <v>425</v>
      </c>
      <c r="H4826">
        <v>1</v>
      </c>
      <c r="K4826">
        <v>62812.49999999976</v>
      </c>
      <c r="L4826" t="s">
        <v>526</v>
      </c>
      <c r="M4826" t="s">
        <v>505</v>
      </c>
      <c r="N4826">
        <v>0</v>
      </c>
    </row>
    <row r="4827" spans="1:14" ht="15" customHeight="1" x14ac:dyDescent="0.3">
      <c r="A4827" s="114">
        <v>4824</v>
      </c>
      <c r="B4827" t="s">
        <v>463</v>
      </c>
      <c r="C4827" t="s">
        <v>4048</v>
      </c>
      <c r="D4827" t="s">
        <v>102</v>
      </c>
      <c r="E4827" t="s">
        <v>4049</v>
      </c>
      <c r="F4827" s="109">
        <v>46050</v>
      </c>
      <c r="G4827" t="s">
        <v>425</v>
      </c>
      <c r="H4827">
        <v>4</v>
      </c>
      <c r="K4827">
        <v>167499.99999999936</v>
      </c>
      <c r="L4827" t="s">
        <v>526</v>
      </c>
      <c r="M4827" t="s">
        <v>505</v>
      </c>
      <c r="N4827">
        <v>0</v>
      </c>
    </row>
    <row r="4828" spans="1:14" ht="15" customHeight="1" x14ac:dyDescent="0.3">
      <c r="A4828" s="114">
        <v>4825</v>
      </c>
      <c r="B4828" t="s">
        <v>463</v>
      </c>
      <c r="C4828" t="s">
        <v>4054</v>
      </c>
      <c r="D4828" t="s">
        <v>102</v>
      </c>
      <c r="E4828" t="s">
        <v>4055</v>
      </c>
      <c r="F4828" s="109">
        <v>46049</v>
      </c>
      <c r="G4828" t="s">
        <v>425</v>
      </c>
      <c r="H4828">
        <v>1</v>
      </c>
      <c r="K4828">
        <v>62812.49999999976</v>
      </c>
      <c r="L4828" t="s">
        <v>526</v>
      </c>
      <c r="M4828" t="s">
        <v>505</v>
      </c>
      <c r="N4828">
        <v>0</v>
      </c>
    </row>
    <row r="4829" spans="1:14" ht="15" customHeight="1" x14ac:dyDescent="0.3">
      <c r="A4829" s="114">
        <v>4826</v>
      </c>
      <c r="B4829" t="s">
        <v>463</v>
      </c>
      <c r="C4829" t="s">
        <v>4048</v>
      </c>
      <c r="D4829" t="s">
        <v>102</v>
      </c>
      <c r="E4829" t="s">
        <v>4049</v>
      </c>
      <c r="F4829" s="109">
        <v>46049</v>
      </c>
      <c r="G4829" t="s">
        <v>425</v>
      </c>
      <c r="H4829">
        <v>1</v>
      </c>
      <c r="K4829">
        <v>41874.99999999984</v>
      </c>
      <c r="L4829" t="s">
        <v>526</v>
      </c>
      <c r="M4829" t="s">
        <v>505</v>
      </c>
      <c r="N4829">
        <v>0</v>
      </c>
    </row>
    <row r="4830" spans="1:14" ht="15" customHeight="1" x14ac:dyDescent="0.3">
      <c r="A4830" s="114">
        <v>4827</v>
      </c>
      <c r="B4830" t="s">
        <v>463</v>
      </c>
      <c r="C4830" t="s">
        <v>150</v>
      </c>
      <c r="D4830" t="s">
        <v>151</v>
      </c>
      <c r="E4830" t="s">
        <v>4165</v>
      </c>
      <c r="F4830" s="109">
        <v>46049</v>
      </c>
      <c r="G4830" t="s">
        <v>709</v>
      </c>
      <c r="H4830">
        <v>2.5</v>
      </c>
      <c r="K4830">
        <v>209374.99999999921</v>
      </c>
      <c r="L4830" t="s">
        <v>558</v>
      </c>
      <c r="M4830" t="s">
        <v>917</v>
      </c>
      <c r="N4830">
        <v>0</v>
      </c>
    </row>
    <row r="4831" spans="1:14" ht="15" customHeight="1" x14ac:dyDescent="0.3">
      <c r="A4831" s="114">
        <v>4828</v>
      </c>
      <c r="B4831" t="s">
        <v>471</v>
      </c>
      <c r="C4831" t="s">
        <v>138</v>
      </c>
      <c r="D4831" t="s">
        <v>100</v>
      </c>
      <c r="E4831" t="s">
        <v>4166</v>
      </c>
      <c r="F4831" s="109">
        <v>46050</v>
      </c>
      <c r="G4831" t="s">
        <v>415</v>
      </c>
      <c r="H4831">
        <v>6</v>
      </c>
      <c r="K4831">
        <v>388125.00000000105</v>
      </c>
      <c r="L4831" t="s">
        <v>558</v>
      </c>
      <c r="M4831" t="s">
        <v>517</v>
      </c>
      <c r="N4831">
        <v>0</v>
      </c>
    </row>
    <row r="4832" spans="1:14" ht="15" customHeight="1" x14ac:dyDescent="0.3">
      <c r="A4832" s="114">
        <v>4829</v>
      </c>
      <c r="B4832" t="s">
        <v>471</v>
      </c>
      <c r="C4832" t="s">
        <v>3390</v>
      </c>
      <c r="D4832" t="s">
        <v>69</v>
      </c>
      <c r="E4832" t="s">
        <v>3391</v>
      </c>
      <c r="F4832" s="109">
        <v>46050</v>
      </c>
      <c r="G4832" t="s">
        <v>425</v>
      </c>
      <c r="H4832">
        <v>0.5</v>
      </c>
      <c r="K4832">
        <v>4528125.0000000121</v>
      </c>
      <c r="L4832" t="s">
        <v>680</v>
      </c>
      <c r="M4832" t="s">
        <v>698</v>
      </c>
      <c r="N4832">
        <v>3</v>
      </c>
    </row>
    <row r="4833" spans="1:14" ht="15" customHeight="1" x14ac:dyDescent="0.3">
      <c r="A4833" s="114">
        <v>4830</v>
      </c>
      <c r="B4833" t="s">
        <v>444</v>
      </c>
      <c r="C4833" t="s">
        <v>138</v>
      </c>
      <c r="D4833" t="s">
        <v>100</v>
      </c>
      <c r="E4833" t="s">
        <v>4167</v>
      </c>
      <c r="F4833" s="109">
        <v>46050</v>
      </c>
      <c r="G4833" t="s">
        <v>415</v>
      </c>
      <c r="H4833">
        <v>4</v>
      </c>
      <c r="K4833">
        <v>258750.00000000073</v>
      </c>
      <c r="L4833" t="s">
        <v>543</v>
      </c>
      <c r="M4833" t="s">
        <v>517</v>
      </c>
      <c r="N4833">
        <v>0</v>
      </c>
    </row>
    <row r="4834" spans="1:14" ht="15" customHeight="1" x14ac:dyDescent="0.3">
      <c r="A4834" s="114">
        <v>4831</v>
      </c>
      <c r="B4834" t="s">
        <v>444</v>
      </c>
      <c r="C4834" t="s">
        <v>138</v>
      </c>
      <c r="D4834" t="s">
        <v>100</v>
      </c>
      <c r="E4834" t="s">
        <v>4167</v>
      </c>
      <c r="F4834" s="109">
        <v>46050</v>
      </c>
      <c r="G4834" t="s">
        <v>415</v>
      </c>
      <c r="H4834">
        <v>8</v>
      </c>
      <c r="K4834">
        <v>517500.00000000146</v>
      </c>
      <c r="L4834" t="s">
        <v>543</v>
      </c>
      <c r="M4834" t="s">
        <v>517</v>
      </c>
      <c r="N4834">
        <v>0</v>
      </c>
    </row>
    <row r="4835" spans="1:14" ht="15" customHeight="1" x14ac:dyDescent="0.3">
      <c r="A4835" s="114">
        <v>4832</v>
      </c>
      <c r="B4835" t="s">
        <v>444</v>
      </c>
      <c r="C4835" t="s">
        <v>502</v>
      </c>
      <c r="D4835" t="s">
        <v>100</v>
      </c>
      <c r="E4835" t="s">
        <v>4168</v>
      </c>
      <c r="F4835" s="109">
        <v>46050</v>
      </c>
      <c r="G4835" t="s">
        <v>426</v>
      </c>
      <c r="H4835">
        <v>4</v>
      </c>
      <c r="K4835">
        <v>172500.00000000047</v>
      </c>
      <c r="L4835" t="s">
        <v>507</v>
      </c>
      <c r="M4835" t="s">
        <v>505</v>
      </c>
      <c r="N4835">
        <v>3</v>
      </c>
    </row>
    <row r="4836" spans="1:14" ht="15" customHeight="1" x14ac:dyDescent="0.3">
      <c r="A4836" s="114">
        <v>4833</v>
      </c>
      <c r="B4836" t="s">
        <v>474</v>
      </c>
      <c r="C4836">
        <v>210767</v>
      </c>
      <c r="D4836" t="s">
        <v>26</v>
      </c>
      <c r="E4836" t="s">
        <v>4169</v>
      </c>
      <c r="F4836" s="109">
        <v>46050</v>
      </c>
      <c r="G4836" t="s">
        <v>437</v>
      </c>
      <c r="H4836">
        <v>3</v>
      </c>
      <c r="K4836">
        <v>492187.50000000087</v>
      </c>
      <c r="L4836" t="s">
        <v>576</v>
      </c>
      <c r="M4836" t="s">
        <v>514</v>
      </c>
      <c r="N4836">
        <v>3</v>
      </c>
    </row>
    <row r="4837" spans="1:14" ht="15" customHeight="1" x14ac:dyDescent="0.3">
      <c r="A4837" s="114">
        <v>4834</v>
      </c>
      <c r="B4837" t="s">
        <v>474</v>
      </c>
      <c r="C4837" t="s">
        <v>4171</v>
      </c>
      <c r="D4837" t="s">
        <v>26</v>
      </c>
      <c r="E4837" t="s">
        <v>4170</v>
      </c>
      <c r="F4837" s="109">
        <v>46050</v>
      </c>
      <c r="G4837" t="s">
        <v>1440</v>
      </c>
      <c r="H4837">
        <v>2.5</v>
      </c>
      <c r="K4837">
        <v>2625000.0000000047</v>
      </c>
      <c r="L4837" t="s">
        <v>576</v>
      </c>
      <c r="M4837" t="s">
        <v>514</v>
      </c>
      <c r="N4837">
        <v>0</v>
      </c>
    </row>
    <row r="4838" spans="1:14" ht="15" customHeight="1" x14ac:dyDescent="0.3">
      <c r="A4838" s="114">
        <v>4835</v>
      </c>
      <c r="B4838" t="s">
        <v>430</v>
      </c>
      <c r="C4838" t="s">
        <v>150</v>
      </c>
      <c r="D4838" t="s">
        <v>151</v>
      </c>
      <c r="E4838" t="s">
        <v>4172</v>
      </c>
      <c r="F4838" s="109">
        <v>46050</v>
      </c>
      <c r="G4838" t="s">
        <v>726</v>
      </c>
      <c r="H4838">
        <v>4</v>
      </c>
      <c r="K4838">
        <v>155000.00000000015</v>
      </c>
      <c r="L4838" t="s">
        <v>680</v>
      </c>
      <c r="M4838" t="s">
        <v>2404</v>
      </c>
      <c r="N4838">
        <v>4</v>
      </c>
    </row>
    <row r="4839" spans="1:14" ht="15" customHeight="1" x14ac:dyDescent="0.3">
      <c r="A4839" s="114">
        <v>4836</v>
      </c>
      <c r="B4839" t="s">
        <v>430</v>
      </c>
      <c r="C4839" t="s">
        <v>150</v>
      </c>
      <c r="D4839" t="s">
        <v>151</v>
      </c>
      <c r="E4839" t="s">
        <v>4172</v>
      </c>
      <c r="F4839" s="109">
        <v>46050</v>
      </c>
      <c r="G4839" t="s">
        <v>709</v>
      </c>
      <c r="H4839">
        <v>4</v>
      </c>
      <c r="K4839">
        <v>310000.00000000029</v>
      </c>
      <c r="L4839" t="s">
        <v>558</v>
      </c>
      <c r="M4839" t="s">
        <v>917</v>
      </c>
      <c r="N4839">
        <v>1</v>
      </c>
    </row>
    <row r="4840" spans="1:14" ht="15" customHeight="1" x14ac:dyDescent="0.3">
      <c r="A4840" s="114">
        <v>4837</v>
      </c>
      <c r="B4840" t="s">
        <v>501</v>
      </c>
      <c r="C4840" t="s">
        <v>138</v>
      </c>
      <c r="D4840" t="s">
        <v>100</v>
      </c>
      <c r="E4840" t="s">
        <v>4173</v>
      </c>
      <c r="F4840" s="109">
        <v>46050</v>
      </c>
      <c r="G4840" t="s">
        <v>415</v>
      </c>
      <c r="H4840">
        <v>2</v>
      </c>
      <c r="K4840">
        <v>119999.99999999988</v>
      </c>
      <c r="L4840" t="s">
        <v>516</v>
      </c>
      <c r="M4840" t="s">
        <v>517</v>
      </c>
      <c r="N4840">
        <v>0</v>
      </c>
    </row>
    <row r="4841" spans="1:14" ht="15" customHeight="1" x14ac:dyDescent="0.3">
      <c r="A4841" s="114">
        <v>4838</v>
      </c>
      <c r="B4841" t="s">
        <v>501</v>
      </c>
      <c r="C4841" t="s">
        <v>4048</v>
      </c>
      <c r="D4841" t="s">
        <v>102</v>
      </c>
      <c r="E4841" t="s">
        <v>4049</v>
      </c>
      <c r="F4841" s="109">
        <v>46050</v>
      </c>
      <c r="G4841" t="s">
        <v>425</v>
      </c>
      <c r="H4841">
        <v>5</v>
      </c>
      <c r="K4841">
        <v>199999.9999999998</v>
      </c>
      <c r="L4841" t="s">
        <v>516</v>
      </c>
      <c r="M4841" t="s">
        <v>505</v>
      </c>
      <c r="N4841">
        <v>0</v>
      </c>
    </row>
    <row r="4842" spans="1:14" ht="15" customHeight="1" x14ac:dyDescent="0.3">
      <c r="A4842" s="114">
        <v>4839</v>
      </c>
      <c r="B4842" t="s">
        <v>490</v>
      </c>
      <c r="C4842" t="s">
        <v>138</v>
      </c>
      <c r="D4842" t="s">
        <v>100</v>
      </c>
      <c r="E4842" t="s">
        <v>4174</v>
      </c>
      <c r="F4842" s="109">
        <v>46050</v>
      </c>
      <c r="G4842" t="s">
        <v>415</v>
      </c>
      <c r="H4842">
        <v>5</v>
      </c>
      <c r="K4842">
        <v>309374.99999999913</v>
      </c>
      <c r="L4842" t="s">
        <v>516</v>
      </c>
      <c r="M4842" t="s">
        <v>517</v>
      </c>
      <c r="N4842">
        <v>0</v>
      </c>
    </row>
    <row r="4843" spans="1:14" ht="15" customHeight="1" x14ac:dyDescent="0.3">
      <c r="A4843" s="114">
        <v>4840</v>
      </c>
      <c r="B4843" t="s">
        <v>490</v>
      </c>
      <c r="C4843" t="s">
        <v>138</v>
      </c>
      <c r="D4843" t="s">
        <v>100</v>
      </c>
      <c r="E4843" t="s">
        <v>4174</v>
      </c>
      <c r="F4843" s="109">
        <v>46050</v>
      </c>
      <c r="G4843" t="s">
        <v>415</v>
      </c>
      <c r="H4843">
        <v>9</v>
      </c>
      <c r="K4843">
        <v>556874.99999999837</v>
      </c>
      <c r="L4843" t="s">
        <v>713</v>
      </c>
      <c r="M4843" t="s">
        <v>917</v>
      </c>
      <c r="N4843">
        <v>0</v>
      </c>
    </row>
    <row r="4844" spans="1:14" ht="15" customHeight="1" x14ac:dyDescent="0.3">
      <c r="A4844" s="114">
        <v>4841</v>
      </c>
      <c r="B4844" t="s">
        <v>497</v>
      </c>
      <c r="C4844" t="s">
        <v>32</v>
      </c>
      <c r="D4844" t="s">
        <v>26</v>
      </c>
      <c r="E4844" t="s">
        <v>4175</v>
      </c>
      <c r="F4844" s="109">
        <v>46050</v>
      </c>
      <c r="G4844" t="s">
        <v>2645</v>
      </c>
      <c r="H4844">
        <v>0.9</v>
      </c>
      <c r="K4844">
        <v>2018250.0000000056</v>
      </c>
      <c r="L4844" t="s">
        <v>509</v>
      </c>
      <c r="M4844" s="110" t="s">
        <v>2940</v>
      </c>
      <c r="N4844">
        <v>1</v>
      </c>
    </row>
    <row r="4845" spans="1:14" ht="15" customHeight="1" x14ac:dyDescent="0.3">
      <c r="A4845" s="114">
        <v>4842</v>
      </c>
      <c r="B4845" t="s">
        <v>497</v>
      </c>
      <c r="C4845" t="s">
        <v>502</v>
      </c>
      <c r="D4845" t="s">
        <v>100</v>
      </c>
      <c r="E4845" t="s">
        <v>4176</v>
      </c>
      <c r="F4845" s="109">
        <v>46050</v>
      </c>
      <c r="G4845" t="s">
        <v>426</v>
      </c>
      <c r="H4845">
        <v>2.5</v>
      </c>
      <c r="K4845">
        <v>107812.50000000031</v>
      </c>
      <c r="L4845" t="s">
        <v>516</v>
      </c>
      <c r="M4845" t="s">
        <v>517</v>
      </c>
      <c r="N4845">
        <v>0</v>
      </c>
    </row>
    <row r="4846" spans="1:14" ht="15" customHeight="1" x14ac:dyDescent="0.3">
      <c r="A4846" s="114">
        <v>4843</v>
      </c>
      <c r="B4846" t="s">
        <v>499</v>
      </c>
      <c r="C4846" t="s">
        <v>502</v>
      </c>
      <c r="D4846" t="s">
        <v>100</v>
      </c>
      <c r="E4846" t="s">
        <v>4177</v>
      </c>
      <c r="F4846" s="109">
        <v>46049</v>
      </c>
      <c r="G4846" t="s">
        <v>426</v>
      </c>
      <c r="H4846">
        <v>4</v>
      </c>
      <c r="K4846">
        <v>159999.99999999985</v>
      </c>
      <c r="L4846" t="s">
        <v>507</v>
      </c>
      <c r="M4846" t="s">
        <v>505</v>
      </c>
      <c r="N4846">
        <v>2</v>
      </c>
    </row>
    <row r="4847" spans="1:14" ht="15" customHeight="1" x14ac:dyDescent="0.3">
      <c r="A4847" s="114">
        <v>4844</v>
      </c>
      <c r="B4847" t="s">
        <v>499</v>
      </c>
      <c r="C4847" t="s">
        <v>138</v>
      </c>
      <c r="D4847" t="s">
        <v>100</v>
      </c>
      <c r="E4847" t="s">
        <v>4178</v>
      </c>
      <c r="F4847" s="109">
        <v>46049</v>
      </c>
      <c r="G4847" t="s">
        <v>415</v>
      </c>
      <c r="H4847">
        <v>4</v>
      </c>
      <c r="K4847">
        <v>239999.99999999977</v>
      </c>
      <c r="L4847" t="s">
        <v>516</v>
      </c>
      <c r="M4847" t="s">
        <v>517</v>
      </c>
      <c r="N4847">
        <v>0.1</v>
      </c>
    </row>
    <row r="4848" spans="1:14" ht="15" customHeight="1" x14ac:dyDescent="0.3">
      <c r="A4848" s="114">
        <v>4845</v>
      </c>
      <c r="B4848" t="s">
        <v>499</v>
      </c>
      <c r="C4848" t="s">
        <v>502</v>
      </c>
      <c r="D4848" t="s">
        <v>100</v>
      </c>
      <c r="E4848" t="s">
        <v>4179</v>
      </c>
      <c r="F4848" s="109">
        <v>46050</v>
      </c>
      <c r="G4848" t="s">
        <v>426</v>
      </c>
      <c r="H4848">
        <v>6</v>
      </c>
      <c r="K4848">
        <v>239999.99999999977</v>
      </c>
      <c r="L4848" t="s">
        <v>507</v>
      </c>
      <c r="M4848" t="s">
        <v>505</v>
      </c>
      <c r="N4848">
        <v>1</v>
      </c>
    </row>
    <row r="4849" spans="1:14" ht="15" customHeight="1" x14ac:dyDescent="0.3">
      <c r="A4849" s="114">
        <v>4846</v>
      </c>
      <c r="B4849" t="s">
        <v>499</v>
      </c>
      <c r="C4849" t="s">
        <v>138</v>
      </c>
      <c r="D4849" t="s">
        <v>100</v>
      </c>
      <c r="E4849" t="s">
        <v>4180</v>
      </c>
      <c r="F4849" s="109">
        <v>46050</v>
      </c>
      <c r="G4849" t="s">
        <v>415</v>
      </c>
      <c r="H4849">
        <v>4</v>
      </c>
      <c r="K4849">
        <v>239999.99999999977</v>
      </c>
      <c r="L4849" t="s">
        <v>516</v>
      </c>
      <c r="M4849" t="s">
        <v>517</v>
      </c>
      <c r="N4849">
        <v>0.1</v>
      </c>
    </row>
    <row r="4850" spans="1:14" ht="15" customHeight="1" x14ac:dyDescent="0.3">
      <c r="A4850" s="114">
        <v>4847</v>
      </c>
      <c r="B4850" t="s">
        <v>535</v>
      </c>
      <c r="C4850" t="s">
        <v>132</v>
      </c>
      <c r="D4850" t="s">
        <v>102</v>
      </c>
      <c r="E4850" t="s">
        <v>4181</v>
      </c>
      <c r="F4850" s="109">
        <v>46050</v>
      </c>
      <c r="G4850" t="s">
        <v>415</v>
      </c>
      <c r="H4850">
        <v>5</v>
      </c>
      <c r="K4850">
        <v>203124.99999999959</v>
      </c>
      <c r="L4850" t="s">
        <v>526</v>
      </c>
      <c r="M4850" t="s">
        <v>1677</v>
      </c>
      <c r="N4850">
        <v>1</v>
      </c>
    </row>
    <row r="4851" spans="1:14" ht="15" customHeight="1" x14ac:dyDescent="0.3">
      <c r="A4851" s="114">
        <v>4848</v>
      </c>
      <c r="B4851" t="s">
        <v>535</v>
      </c>
      <c r="C4851" t="s">
        <v>2948</v>
      </c>
      <c r="D4851" t="s">
        <v>102</v>
      </c>
      <c r="E4851" t="s">
        <v>2950</v>
      </c>
      <c r="F4851" s="109">
        <v>46050</v>
      </c>
      <c r="G4851" t="s">
        <v>2946</v>
      </c>
      <c r="H4851">
        <v>1</v>
      </c>
      <c r="K4851">
        <v>27083.333333333281</v>
      </c>
      <c r="L4851" t="s">
        <v>526</v>
      </c>
      <c r="M4851" t="s">
        <v>1677</v>
      </c>
      <c r="N4851">
        <v>1</v>
      </c>
    </row>
    <row r="4852" spans="1:14" ht="15" customHeight="1" x14ac:dyDescent="0.3">
      <c r="A4852" s="114">
        <v>4849</v>
      </c>
      <c r="B4852" t="s">
        <v>535</v>
      </c>
      <c r="C4852" t="s">
        <v>138</v>
      </c>
      <c r="D4852" t="s">
        <v>100</v>
      </c>
      <c r="E4852" t="s">
        <v>4182</v>
      </c>
      <c r="F4852" s="109">
        <v>46050</v>
      </c>
      <c r="G4852" t="s">
        <v>415</v>
      </c>
      <c r="H4852">
        <v>1</v>
      </c>
      <c r="K4852">
        <v>60937.499999999884</v>
      </c>
      <c r="L4852" t="s">
        <v>516</v>
      </c>
      <c r="M4852" t="s">
        <v>517</v>
      </c>
      <c r="N4852">
        <v>0</v>
      </c>
    </row>
    <row r="4853" spans="1:14" ht="15" customHeight="1" x14ac:dyDescent="0.3">
      <c r="A4853" s="114">
        <v>4850</v>
      </c>
      <c r="B4853" t="s">
        <v>444</v>
      </c>
      <c r="C4853" t="s">
        <v>138</v>
      </c>
      <c r="D4853" t="s">
        <v>100</v>
      </c>
      <c r="E4853" t="s">
        <v>4183</v>
      </c>
      <c r="F4853" s="109">
        <v>46051</v>
      </c>
      <c r="G4853" t="s">
        <v>415</v>
      </c>
      <c r="H4853">
        <v>6</v>
      </c>
      <c r="K4853">
        <v>388125.00000000105</v>
      </c>
      <c r="L4853" t="s">
        <v>543</v>
      </c>
      <c r="M4853" t="s">
        <v>517</v>
      </c>
      <c r="N4853">
        <v>0</v>
      </c>
    </row>
    <row r="4854" spans="1:14" ht="15" customHeight="1" x14ac:dyDescent="0.3">
      <c r="A4854" s="114">
        <v>4851</v>
      </c>
      <c r="B4854" t="s">
        <v>444</v>
      </c>
      <c r="C4854" t="s">
        <v>138</v>
      </c>
      <c r="D4854" t="s">
        <v>100</v>
      </c>
      <c r="E4854" t="s">
        <v>4183</v>
      </c>
      <c r="F4854" s="109">
        <v>46051</v>
      </c>
      <c r="G4854" t="s">
        <v>415</v>
      </c>
      <c r="H4854">
        <v>14</v>
      </c>
      <c r="K4854">
        <v>905625.00000000256</v>
      </c>
      <c r="L4854" t="s">
        <v>713</v>
      </c>
      <c r="M4854" t="s">
        <v>917</v>
      </c>
      <c r="N4854">
        <v>0</v>
      </c>
    </row>
    <row r="4855" spans="1:14" ht="15" customHeight="1" x14ac:dyDescent="0.3">
      <c r="A4855" s="114">
        <v>4852</v>
      </c>
      <c r="B4855" t="s">
        <v>482</v>
      </c>
      <c r="C4855" t="s">
        <v>138</v>
      </c>
      <c r="D4855" t="s">
        <v>100</v>
      </c>
      <c r="E4855" t="s">
        <v>4184</v>
      </c>
      <c r="F4855" s="109">
        <v>46051</v>
      </c>
      <c r="G4855" t="s">
        <v>415</v>
      </c>
      <c r="H4855">
        <v>6</v>
      </c>
      <c r="K4855">
        <v>376874.99999999854</v>
      </c>
      <c r="L4855" t="s">
        <v>516</v>
      </c>
      <c r="M4855" t="s">
        <v>517</v>
      </c>
      <c r="N4855">
        <v>0</v>
      </c>
    </row>
    <row r="4856" spans="1:14" ht="15" customHeight="1" x14ac:dyDescent="0.3">
      <c r="A4856" s="114">
        <v>4853</v>
      </c>
      <c r="B4856" t="s">
        <v>474</v>
      </c>
      <c r="C4856" t="s">
        <v>146</v>
      </c>
      <c r="D4856" t="s">
        <v>100</v>
      </c>
      <c r="E4856" t="s">
        <v>4185</v>
      </c>
      <c r="F4856" s="109">
        <v>46051</v>
      </c>
      <c r="G4856" t="s">
        <v>451</v>
      </c>
      <c r="H4856">
        <v>0.5</v>
      </c>
      <c r="K4856">
        <v>87500.00000000016</v>
      </c>
      <c r="L4856" t="s">
        <v>530</v>
      </c>
      <c r="M4856" t="s">
        <v>593</v>
      </c>
      <c r="N4856">
        <v>0</v>
      </c>
    </row>
    <row r="4857" spans="1:14" ht="15" customHeight="1" x14ac:dyDescent="0.3">
      <c r="A4857" s="114">
        <v>4854</v>
      </c>
      <c r="B4857" t="s">
        <v>490</v>
      </c>
      <c r="C4857" t="s">
        <v>395</v>
      </c>
      <c r="D4857" t="s">
        <v>77</v>
      </c>
      <c r="E4857" t="s">
        <v>396</v>
      </c>
      <c r="F4857" s="109">
        <v>46051</v>
      </c>
      <c r="G4857" t="s">
        <v>1745</v>
      </c>
      <c r="H4857">
        <v>0.2</v>
      </c>
      <c r="K4857">
        <v>28874.999999999916</v>
      </c>
      <c r="L4857" t="s">
        <v>513</v>
      </c>
      <c r="M4857" t="s">
        <v>514</v>
      </c>
      <c r="N4857">
        <v>10</v>
      </c>
    </row>
    <row r="4858" spans="1:14" ht="15" customHeight="1" x14ac:dyDescent="0.3">
      <c r="A4858" s="114">
        <v>4855</v>
      </c>
      <c r="B4858" t="s">
        <v>490</v>
      </c>
      <c r="C4858" t="s">
        <v>138</v>
      </c>
      <c r="D4858" t="s">
        <v>100</v>
      </c>
      <c r="E4858" t="s">
        <v>4186</v>
      </c>
      <c r="F4858" s="109">
        <v>46051</v>
      </c>
      <c r="G4858" t="s">
        <v>415</v>
      </c>
      <c r="H4858">
        <v>17</v>
      </c>
      <c r="K4858">
        <v>1051874.999999997</v>
      </c>
      <c r="L4858" t="s">
        <v>713</v>
      </c>
      <c r="M4858" t="s">
        <v>917</v>
      </c>
      <c r="N4858">
        <v>0</v>
      </c>
    </row>
    <row r="4859" spans="1:14" ht="15" customHeight="1" x14ac:dyDescent="0.3">
      <c r="A4859" s="114">
        <v>4856</v>
      </c>
      <c r="B4859" t="s">
        <v>430</v>
      </c>
      <c r="C4859" t="s">
        <v>150</v>
      </c>
      <c r="D4859" t="s">
        <v>151</v>
      </c>
      <c r="E4859" t="s">
        <v>4187</v>
      </c>
      <c r="F4859" s="109">
        <v>46051</v>
      </c>
      <c r="G4859" t="s">
        <v>709</v>
      </c>
      <c r="H4859">
        <v>4</v>
      </c>
      <c r="K4859">
        <v>310000.00000000029</v>
      </c>
      <c r="L4859" t="s">
        <v>558</v>
      </c>
      <c r="M4859" t="s">
        <v>917</v>
      </c>
      <c r="N4859">
        <v>0</v>
      </c>
    </row>
    <row r="4860" spans="1:14" ht="15" customHeight="1" x14ac:dyDescent="0.3">
      <c r="A4860" s="114">
        <v>4857</v>
      </c>
      <c r="B4860" t="s">
        <v>430</v>
      </c>
      <c r="C4860" t="s">
        <v>138</v>
      </c>
      <c r="D4860" t="s">
        <v>100</v>
      </c>
      <c r="E4860" t="s">
        <v>4188</v>
      </c>
      <c r="F4860" s="109">
        <v>46051</v>
      </c>
      <c r="G4860" t="s">
        <v>415</v>
      </c>
      <c r="H4860">
        <v>1</v>
      </c>
      <c r="K4860">
        <v>58125.000000000058</v>
      </c>
      <c r="L4860" t="s">
        <v>554</v>
      </c>
      <c r="M4860" t="s">
        <v>517</v>
      </c>
      <c r="N4860">
        <v>0</v>
      </c>
    </row>
    <row r="4861" spans="1:14" ht="15" customHeight="1" x14ac:dyDescent="0.3">
      <c r="A4861" s="114">
        <v>4858</v>
      </c>
      <c r="B4861" t="s">
        <v>499</v>
      </c>
      <c r="C4861" t="s">
        <v>150</v>
      </c>
      <c r="D4861" t="s">
        <v>151</v>
      </c>
      <c r="E4861" t="s">
        <v>4189</v>
      </c>
      <c r="F4861" s="109">
        <v>46051</v>
      </c>
      <c r="G4861" t="s">
        <v>709</v>
      </c>
      <c r="H4861">
        <v>4</v>
      </c>
      <c r="K4861">
        <v>319999.99999999971</v>
      </c>
      <c r="L4861" t="s">
        <v>558</v>
      </c>
      <c r="M4861" t="s">
        <v>917</v>
      </c>
      <c r="N4861">
        <v>0</v>
      </c>
    </row>
    <row r="4862" spans="1:14" ht="15" customHeight="1" x14ac:dyDescent="0.3">
      <c r="A4862" s="114">
        <v>4859</v>
      </c>
      <c r="B4862" t="s">
        <v>499</v>
      </c>
      <c r="C4862" t="s">
        <v>138</v>
      </c>
      <c r="D4862" t="s">
        <v>100</v>
      </c>
      <c r="E4862" t="s">
        <v>4190</v>
      </c>
      <c r="F4862" s="109">
        <v>46051</v>
      </c>
      <c r="G4862" t="s">
        <v>415</v>
      </c>
      <c r="H4862">
        <v>1</v>
      </c>
      <c r="K4862">
        <v>59999.999999999942</v>
      </c>
      <c r="L4862" t="s">
        <v>516</v>
      </c>
      <c r="M4862" t="s">
        <v>517</v>
      </c>
      <c r="N4862">
        <v>0.1</v>
      </c>
    </row>
    <row r="4863" spans="1:14" ht="15" customHeight="1" x14ac:dyDescent="0.3">
      <c r="A4863" s="114">
        <v>4860</v>
      </c>
      <c r="B4863" t="s">
        <v>535</v>
      </c>
      <c r="C4863" t="s">
        <v>138</v>
      </c>
      <c r="D4863" t="s">
        <v>100</v>
      </c>
      <c r="E4863" t="s">
        <v>4191</v>
      </c>
      <c r="F4863" s="109">
        <v>46051</v>
      </c>
      <c r="G4863" t="s">
        <v>415</v>
      </c>
      <c r="H4863">
        <v>0.2</v>
      </c>
      <c r="K4863">
        <v>12187.499999999976</v>
      </c>
      <c r="L4863" t="s">
        <v>516</v>
      </c>
      <c r="M4863" t="s">
        <v>517</v>
      </c>
      <c r="N4863">
        <v>0</v>
      </c>
    </row>
    <row r="4864" spans="1:14" ht="15" customHeight="1" x14ac:dyDescent="0.3">
      <c r="A4864" s="114">
        <v>4861</v>
      </c>
      <c r="B4864" t="s">
        <v>535</v>
      </c>
      <c r="C4864" t="s">
        <v>132</v>
      </c>
      <c r="D4864" t="s">
        <v>102</v>
      </c>
      <c r="E4864" t="s">
        <v>4192</v>
      </c>
      <c r="F4864" s="109">
        <v>46051</v>
      </c>
      <c r="G4864" t="s">
        <v>415</v>
      </c>
      <c r="H4864">
        <v>6</v>
      </c>
      <c r="K4864">
        <v>243749.99999999953</v>
      </c>
      <c r="L4864" t="s">
        <v>526</v>
      </c>
      <c r="M4864" t="s">
        <v>514</v>
      </c>
      <c r="N4864">
        <v>0</v>
      </c>
    </row>
    <row r="4865" spans="1:14" ht="15" customHeight="1" x14ac:dyDescent="0.3">
      <c r="A4865" s="114">
        <v>4862</v>
      </c>
      <c r="B4865" t="s">
        <v>459</v>
      </c>
      <c r="C4865" t="s">
        <v>138</v>
      </c>
      <c r="D4865" t="s">
        <v>100</v>
      </c>
      <c r="E4865" t="s">
        <v>4194</v>
      </c>
      <c r="F4865" s="109">
        <v>46050</v>
      </c>
      <c r="G4865" t="s">
        <v>415</v>
      </c>
      <c r="H4865">
        <v>0.9</v>
      </c>
      <c r="K4865">
        <v>57375.000000000218</v>
      </c>
      <c r="L4865" t="s">
        <v>509</v>
      </c>
      <c r="M4865" t="s">
        <v>505</v>
      </c>
      <c r="N4865">
        <v>2</v>
      </c>
    </row>
    <row r="4866" spans="1:14" ht="15" customHeight="1" x14ac:dyDescent="0.3">
      <c r="A4866" s="114">
        <v>4863</v>
      </c>
      <c r="B4866" t="s">
        <v>459</v>
      </c>
      <c r="C4866" t="s">
        <v>138</v>
      </c>
      <c r="D4866" t="s">
        <v>100</v>
      </c>
      <c r="E4866" t="s">
        <v>4194</v>
      </c>
      <c r="F4866" s="109">
        <v>46050</v>
      </c>
      <c r="G4866" t="s">
        <v>415</v>
      </c>
      <c r="H4866">
        <v>6</v>
      </c>
      <c r="K4866">
        <v>382500.00000000146</v>
      </c>
      <c r="L4866" t="s">
        <v>543</v>
      </c>
      <c r="M4866" t="s">
        <v>517</v>
      </c>
      <c r="N4866">
        <v>1</v>
      </c>
    </row>
    <row r="4867" spans="1:14" ht="15" customHeight="1" x14ac:dyDescent="0.3">
      <c r="A4867" s="114">
        <v>4864</v>
      </c>
      <c r="B4867" t="s">
        <v>459</v>
      </c>
      <c r="C4867" t="s">
        <v>138</v>
      </c>
      <c r="D4867" t="s">
        <v>100</v>
      </c>
      <c r="E4867" t="s">
        <v>4194</v>
      </c>
      <c r="F4867" s="109">
        <v>46051</v>
      </c>
      <c r="G4867" t="s">
        <v>415</v>
      </c>
      <c r="H4867">
        <v>0.2</v>
      </c>
      <c r="K4867">
        <v>12750.000000000047</v>
      </c>
      <c r="L4867" t="s">
        <v>509</v>
      </c>
      <c r="M4867" t="s">
        <v>505</v>
      </c>
      <c r="N4867">
        <v>1</v>
      </c>
    </row>
    <row r="4868" spans="1:14" ht="15" customHeight="1" x14ac:dyDescent="0.3">
      <c r="A4868" s="114">
        <v>4865</v>
      </c>
      <c r="B4868" t="s">
        <v>459</v>
      </c>
      <c r="C4868" t="s">
        <v>4048</v>
      </c>
      <c r="D4868" t="s">
        <v>102</v>
      </c>
      <c r="E4868" t="s">
        <v>4049</v>
      </c>
      <c r="F4868" s="109">
        <v>46051</v>
      </c>
      <c r="G4868" t="s">
        <v>425</v>
      </c>
      <c r="H4868">
        <v>4</v>
      </c>
      <c r="K4868">
        <v>170000.00000000064</v>
      </c>
      <c r="L4868" t="s">
        <v>509</v>
      </c>
      <c r="M4868" t="s">
        <v>505</v>
      </c>
      <c r="N4868">
        <v>2</v>
      </c>
    </row>
    <row r="4869" spans="1:14" ht="15" customHeight="1" x14ac:dyDescent="0.3">
      <c r="A4869" s="114">
        <v>4866</v>
      </c>
      <c r="B4869" t="s">
        <v>459</v>
      </c>
      <c r="C4869" t="s">
        <v>138</v>
      </c>
      <c r="D4869" t="s">
        <v>100</v>
      </c>
      <c r="E4869" t="s">
        <v>4195</v>
      </c>
      <c r="F4869" s="109">
        <v>46051</v>
      </c>
      <c r="G4869" t="s">
        <v>415</v>
      </c>
      <c r="H4869">
        <v>0.2</v>
      </c>
      <c r="K4869">
        <v>12750.000000000047</v>
      </c>
      <c r="L4869" t="s">
        <v>513</v>
      </c>
      <c r="M4869" t="s">
        <v>580</v>
      </c>
      <c r="N4869">
        <v>13</v>
      </c>
    </row>
    <row r="4870" spans="1:14" ht="15" customHeight="1" x14ac:dyDescent="0.3">
      <c r="A4870" s="114">
        <v>4867</v>
      </c>
      <c r="B4870" t="s">
        <v>444</v>
      </c>
      <c r="C4870" t="s">
        <v>150</v>
      </c>
      <c r="D4870" t="s">
        <v>151</v>
      </c>
      <c r="E4870" t="s">
        <v>4196</v>
      </c>
      <c r="F4870" s="109">
        <v>46052</v>
      </c>
      <c r="G4870" t="s">
        <v>709</v>
      </c>
      <c r="H4870">
        <v>2</v>
      </c>
      <c r="K4870">
        <v>172500.00000000047</v>
      </c>
      <c r="L4870" t="s">
        <v>558</v>
      </c>
      <c r="M4870" t="s">
        <v>917</v>
      </c>
      <c r="N4870">
        <v>0</v>
      </c>
    </row>
    <row r="4871" spans="1:14" ht="15" customHeight="1" x14ac:dyDescent="0.3">
      <c r="A4871" s="114">
        <v>4868</v>
      </c>
      <c r="B4871" t="s">
        <v>444</v>
      </c>
      <c r="C4871" t="s">
        <v>138</v>
      </c>
      <c r="D4871" t="s">
        <v>100</v>
      </c>
      <c r="E4871" t="s">
        <v>4197</v>
      </c>
      <c r="F4871" s="109">
        <v>46052</v>
      </c>
      <c r="G4871" t="s">
        <v>415</v>
      </c>
      <c r="H4871">
        <v>0.5</v>
      </c>
      <c r="K4871">
        <v>32343.750000000091</v>
      </c>
      <c r="L4871" t="s">
        <v>543</v>
      </c>
      <c r="M4871" t="s">
        <v>517</v>
      </c>
      <c r="N4871">
        <v>0</v>
      </c>
    </row>
    <row r="4872" spans="1:14" ht="15" customHeight="1" x14ac:dyDescent="0.3">
      <c r="A4872" s="114">
        <v>4869</v>
      </c>
      <c r="B4872" t="s">
        <v>444</v>
      </c>
      <c r="C4872" t="s">
        <v>138</v>
      </c>
      <c r="D4872" t="s">
        <v>100</v>
      </c>
      <c r="E4872" t="s">
        <v>4198</v>
      </c>
      <c r="F4872" s="109">
        <v>46052</v>
      </c>
      <c r="G4872" t="s">
        <v>415</v>
      </c>
      <c r="H4872">
        <v>8</v>
      </c>
      <c r="K4872">
        <v>517500.00000000146</v>
      </c>
      <c r="L4872" t="s">
        <v>713</v>
      </c>
      <c r="M4872" t="s">
        <v>917</v>
      </c>
      <c r="N4872">
        <v>0</v>
      </c>
    </row>
    <row r="4873" spans="1:14" ht="15" customHeight="1" x14ac:dyDescent="0.3">
      <c r="A4873" s="114">
        <v>4870</v>
      </c>
      <c r="B4873" t="s">
        <v>471</v>
      </c>
      <c r="C4873" t="s">
        <v>138</v>
      </c>
      <c r="D4873" t="s">
        <v>100</v>
      </c>
      <c r="E4873" t="s">
        <v>4199</v>
      </c>
      <c r="F4873" s="109">
        <v>46052</v>
      </c>
      <c r="G4873" t="s">
        <v>415</v>
      </c>
      <c r="H4873">
        <v>0.3</v>
      </c>
      <c r="K4873">
        <v>19406.250000000055</v>
      </c>
      <c r="L4873" t="s">
        <v>516</v>
      </c>
      <c r="M4873" t="s">
        <v>517</v>
      </c>
      <c r="N4873">
        <v>1</v>
      </c>
    </row>
    <row r="4874" spans="1:14" ht="15" customHeight="1" x14ac:dyDescent="0.3">
      <c r="A4874" s="114">
        <v>4871</v>
      </c>
      <c r="B4874" t="s">
        <v>471</v>
      </c>
      <c r="C4874" t="s">
        <v>3390</v>
      </c>
      <c r="D4874" t="s">
        <v>69</v>
      </c>
      <c r="E4874" t="s">
        <v>3391</v>
      </c>
      <c r="F4874" s="109">
        <v>46052</v>
      </c>
      <c r="G4874" t="s">
        <v>425</v>
      </c>
      <c r="H4874">
        <v>0.5</v>
      </c>
      <c r="K4874">
        <v>4528125.0000000121</v>
      </c>
      <c r="L4874" t="s">
        <v>680</v>
      </c>
      <c r="M4874" t="s">
        <v>698</v>
      </c>
      <c r="N4874">
        <v>2</v>
      </c>
    </row>
    <row r="4875" spans="1:14" ht="15" customHeight="1" x14ac:dyDescent="0.3">
      <c r="A4875" s="114">
        <v>4872</v>
      </c>
      <c r="B4875" t="s">
        <v>463</v>
      </c>
      <c r="C4875" t="s">
        <v>134</v>
      </c>
      <c r="D4875" t="s">
        <v>102</v>
      </c>
      <c r="E4875" t="s">
        <v>4200</v>
      </c>
      <c r="F4875" s="109">
        <v>46052</v>
      </c>
      <c r="G4875" t="s">
        <v>415</v>
      </c>
      <c r="H4875">
        <v>3</v>
      </c>
      <c r="K4875">
        <v>167499.99999999936</v>
      </c>
      <c r="L4875" t="s">
        <v>526</v>
      </c>
      <c r="M4875" t="s">
        <v>1677</v>
      </c>
      <c r="N4875">
        <v>1</v>
      </c>
    </row>
    <row r="4876" spans="1:14" ht="15" customHeight="1" x14ac:dyDescent="0.3">
      <c r="A4876" s="114">
        <v>4873</v>
      </c>
      <c r="B4876" t="s">
        <v>463</v>
      </c>
      <c r="C4876" t="s">
        <v>133</v>
      </c>
      <c r="D4876" t="s">
        <v>102</v>
      </c>
      <c r="E4876" t="s">
        <v>4201</v>
      </c>
      <c r="F4876" s="109">
        <v>46052</v>
      </c>
      <c r="G4876" t="s">
        <v>415</v>
      </c>
      <c r="H4876">
        <v>1</v>
      </c>
      <c r="K4876">
        <v>55833.333333333125</v>
      </c>
      <c r="L4876" t="s">
        <v>526</v>
      </c>
      <c r="M4876" t="s">
        <v>1677</v>
      </c>
      <c r="N4876">
        <v>0</v>
      </c>
    </row>
    <row r="4877" spans="1:14" ht="15" customHeight="1" x14ac:dyDescent="0.3">
      <c r="A4877" s="114">
        <v>4874</v>
      </c>
      <c r="B4877" t="s">
        <v>463</v>
      </c>
      <c r="C4877" t="s">
        <v>3004</v>
      </c>
      <c r="D4877" t="s">
        <v>3009</v>
      </c>
      <c r="E4877" t="s">
        <v>3010</v>
      </c>
      <c r="F4877" s="109">
        <v>46052</v>
      </c>
      <c r="G4877" t="s">
        <v>3012</v>
      </c>
      <c r="H4877">
        <v>0.2</v>
      </c>
      <c r="K4877">
        <v>234499.9999999991</v>
      </c>
      <c r="L4877" t="s">
        <v>513</v>
      </c>
      <c r="M4877" t="s">
        <v>514</v>
      </c>
      <c r="N4877">
        <v>10</v>
      </c>
    </row>
    <row r="4878" spans="1:14" ht="15" customHeight="1" x14ac:dyDescent="0.3">
      <c r="A4878" s="114">
        <v>4875</v>
      </c>
      <c r="B4878" t="s">
        <v>463</v>
      </c>
      <c r="C4878" t="s">
        <v>132</v>
      </c>
      <c r="D4878" t="s">
        <v>102</v>
      </c>
      <c r="E4878" t="s">
        <v>4202</v>
      </c>
      <c r="F4878" s="109">
        <v>46051</v>
      </c>
      <c r="G4878" t="s">
        <v>415</v>
      </c>
      <c r="H4878">
        <v>6</v>
      </c>
      <c r="K4878">
        <v>251249.99999999904</v>
      </c>
      <c r="L4878" t="s">
        <v>526</v>
      </c>
      <c r="M4878" t="s">
        <v>1677</v>
      </c>
      <c r="N4878">
        <v>0</v>
      </c>
    </row>
    <row r="4879" spans="1:14" ht="15" customHeight="1" x14ac:dyDescent="0.3">
      <c r="A4879" s="114">
        <v>4876</v>
      </c>
      <c r="B4879" t="s">
        <v>463</v>
      </c>
      <c r="C4879" t="s">
        <v>3004</v>
      </c>
      <c r="D4879" t="s">
        <v>3009</v>
      </c>
      <c r="E4879" t="s">
        <v>3010</v>
      </c>
      <c r="F4879" s="109">
        <v>46051</v>
      </c>
      <c r="G4879" t="s">
        <v>3011</v>
      </c>
      <c r="H4879">
        <v>0.2</v>
      </c>
      <c r="K4879">
        <v>133999.99999999948</v>
      </c>
      <c r="L4879" t="s">
        <v>513</v>
      </c>
      <c r="M4879" t="s">
        <v>537</v>
      </c>
      <c r="N4879">
        <v>0</v>
      </c>
    </row>
    <row r="4880" spans="1:14" ht="15" customHeight="1" x14ac:dyDescent="0.3">
      <c r="A4880" s="114">
        <v>4877</v>
      </c>
      <c r="B4880" t="s">
        <v>413</v>
      </c>
      <c r="C4880" t="s">
        <v>4048</v>
      </c>
      <c r="D4880" t="s">
        <v>102</v>
      </c>
      <c r="E4880" t="s">
        <v>4049</v>
      </c>
      <c r="F4880" s="109">
        <v>46052</v>
      </c>
      <c r="G4880" t="s">
        <v>425</v>
      </c>
      <c r="H4880">
        <v>3</v>
      </c>
      <c r="K4880">
        <v>123749.99999999964</v>
      </c>
      <c r="L4880" t="s">
        <v>509</v>
      </c>
      <c r="M4880" t="s">
        <v>1677</v>
      </c>
      <c r="N4880">
        <v>1</v>
      </c>
    </row>
    <row r="4881" spans="1:14" ht="15" customHeight="1" x14ac:dyDescent="0.3">
      <c r="A4881" s="114">
        <v>4878</v>
      </c>
      <c r="B4881" t="s">
        <v>413</v>
      </c>
      <c r="C4881" t="s">
        <v>138</v>
      </c>
      <c r="D4881" t="s">
        <v>100</v>
      </c>
      <c r="E4881" t="s">
        <v>4203</v>
      </c>
      <c r="F4881" s="109">
        <v>46052</v>
      </c>
      <c r="G4881" t="s">
        <v>415</v>
      </c>
      <c r="H4881">
        <v>6</v>
      </c>
      <c r="K4881">
        <v>371249.99999999895</v>
      </c>
      <c r="L4881" t="s">
        <v>554</v>
      </c>
      <c r="M4881" t="s">
        <v>517</v>
      </c>
      <c r="N4881">
        <v>1</v>
      </c>
    </row>
    <row r="4882" spans="1:14" ht="15" customHeight="1" x14ac:dyDescent="0.3">
      <c r="A4882" s="114">
        <v>4879</v>
      </c>
      <c r="B4882" t="s">
        <v>501</v>
      </c>
      <c r="C4882" t="s">
        <v>2948</v>
      </c>
      <c r="D4882" t="s">
        <v>102</v>
      </c>
      <c r="E4882" t="s">
        <v>2950</v>
      </c>
      <c r="F4882" s="109">
        <v>46052</v>
      </c>
      <c r="G4882" t="s">
        <v>2946</v>
      </c>
      <c r="H4882">
        <v>5</v>
      </c>
      <c r="K4882">
        <v>133333.3333333332</v>
      </c>
      <c r="L4882" t="s">
        <v>526</v>
      </c>
      <c r="M4882" t="s">
        <v>505</v>
      </c>
      <c r="N4882">
        <v>0</v>
      </c>
    </row>
    <row r="4883" spans="1:14" ht="15" customHeight="1" x14ac:dyDescent="0.3">
      <c r="A4883" s="114">
        <v>4880</v>
      </c>
      <c r="B4883" t="s">
        <v>501</v>
      </c>
      <c r="C4883" t="s">
        <v>138</v>
      </c>
      <c r="D4883" t="s">
        <v>100</v>
      </c>
      <c r="E4883" t="s">
        <v>4204</v>
      </c>
      <c r="F4883" s="109">
        <v>46052</v>
      </c>
      <c r="G4883" t="s">
        <v>415</v>
      </c>
      <c r="H4883">
        <v>0.5</v>
      </c>
      <c r="K4883">
        <v>29999.999999999971</v>
      </c>
      <c r="L4883" t="s">
        <v>516</v>
      </c>
      <c r="M4883" t="s">
        <v>517</v>
      </c>
      <c r="N4883">
        <v>0</v>
      </c>
    </row>
    <row r="4884" spans="1:14" ht="15" customHeight="1" x14ac:dyDescent="0.3">
      <c r="A4884" s="114">
        <v>4881</v>
      </c>
      <c r="B4884" t="s">
        <v>497</v>
      </c>
      <c r="C4884">
        <v>496025</v>
      </c>
      <c r="D4884" t="s">
        <v>26</v>
      </c>
      <c r="E4884" t="s">
        <v>4205</v>
      </c>
      <c r="F4884" s="109">
        <v>46052</v>
      </c>
      <c r="G4884" t="s">
        <v>2648</v>
      </c>
      <c r="H4884">
        <v>0.6</v>
      </c>
      <c r="K4884">
        <v>621000.00000000175</v>
      </c>
      <c r="L4884" t="s">
        <v>509</v>
      </c>
      <c r="M4884" s="110" t="s">
        <v>2940</v>
      </c>
      <c r="N4884">
        <v>1</v>
      </c>
    </row>
    <row r="4885" spans="1:14" ht="15" customHeight="1" x14ac:dyDescent="0.3">
      <c r="A4885" s="114">
        <v>4882</v>
      </c>
      <c r="B4885" t="s">
        <v>490</v>
      </c>
      <c r="C4885" t="s">
        <v>150</v>
      </c>
      <c r="D4885" t="s">
        <v>151</v>
      </c>
      <c r="E4885" t="s">
        <v>4206</v>
      </c>
      <c r="F4885" s="109">
        <v>46052</v>
      </c>
      <c r="G4885" t="s">
        <v>709</v>
      </c>
      <c r="H4885">
        <v>4</v>
      </c>
      <c r="K4885">
        <v>329999.99999999907</v>
      </c>
      <c r="L4885" t="s">
        <v>558</v>
      </c>
      <c r="M4885" t="s">
        <v>917</v>
      </c>
      <c r="N4885">
        <v>0</v>
      </c>
    </row>
    <row r="4886" spans="1:14" ht="15" customHeight="1" x14ac:dyDescent="0.3">
      <c r="A4886" s="114">
        <v>4883</v>
      </c>
      <c r="B4886" t="s">
        <v>490</v>
      </c>
      <c r="C4886" t="s">
        <v>395</v>
      </c>
      <c r="D4886" t="s">
        <v>77</v>
      </c>
      <c r="E4886" t="s">
        <v>396</v>
      </c>
      <c r="F4886" s="109">
        <v>46052</v>
      </c>
      <c r="G4886" t="s">
        <v>1745</v>
      </c>
      <c r="H4886">
        <v>0.2</v>
      </c>
      <c r="K4886">
        <v>28874.999999999916</v>
      </c>
      <c r="L4886" t="s">
        <v>513</v>
      </c>
      <c r="M4886" t="s">
        <v>514</v>
      </c>
      <c r="N4886">
        <v>10</v>
      </c>
    </row>
    <row r="4887" spans="1:14" ht="15" customHeight="1" x14ac:dyDescent="0.3">
      <c r="A4887" s="114">
        <v>4884</v>
      </c>
      <c r="B4887" t="s">
        <v>474</v>
      </c>
      <c r="C4887">
        <v>496025</v>
      </c>
      <c r="D4887" t="s">
        <v>26</v>
      </c>
      <c r="E4887" t="s">
        <v>4207</v>
      </c>
      <c r="F4887" s="109">
        <v>46052</v>
      </c>
      <c r="G4887" t="s">
        <v>2647</v>
      </c>
      <c r="H4887">
        <v>1</v>
      </c>
      <c r="K4887">
        <v>350000.00000000064</v>
      </c>
      <c r="L4887" t="s">
        <v>576</v>
      </c>
      <c r="M4887" t="s">
        <v>917</v>
      </c>
      <c r="N4887">
        <v>0</v>
      </c>
    </row>
    <row r="4888" spans="1:14" ht="15" customHeight="1" x14ac:dyDescent="0.3">
      <c r="A4888" s="114">
        <v>4885</v>
      </c>
      <c r="B4888" t="s">
        <v>499</v>
      </c>
      <c r="C4888" t="s">
        <v>150</v>
      </c>
      <c r="D4888" t="s">
        <v>151</v>
      </c>
      <c r="E4888" t="s">
        <v>4208</v>
      </c>
      <c r="F4888" s="109">
        <v>46052</v>
      </c>
      <c r="G4888" t="s">
        <v>709</v>
      </c>
      <c r="H4888">
        <v>4</v>
      </c>
      <c r="K4888">
        <v>319999.99999999971</v>
      </c>
      <c r="L4888" t="s">
        <v>558</v>
      </c>
      <c r="M4888" t="s">
        <v>917</v>
      </c>
      <c r="N4888">
        <v>0</v>
      </c>
    </row>
    <row r="4889" spans="1:14" ht="15" customHeight="1" x14ac:dyDescent="0.3">
      <c r="A4889" s="114">
        <v>4886</v>
      </c>
      <c r="B4889" t="s">
        <v>499</v>
      </c>
      <c r="C4889" t="s">
        <v>138</v>
      </c>
      <c r="D4889" t="s">
        <v>100</v>
      </c>
      <c r="E4889" t="s">
        <v>4209</v>
      </c>
      <c r="F4889" s="109">
        <v>46052</v>
      </c>
      <c r="G4889" t="s">
        <v>415</v>
      </c>
      <c r="H4889">
        <v>1</v>
      </c>
      <c r="K4889">
        <v>59999.999999999942</v>
      </c>
      <c r="L4889" t="s">
        <v>516</v>
      </c>
      <c r="M4889" t="s">
        <v>517</v>
      </c>
      <c r="N4889">
        <v>0</v>
      </c>
    </row>
    <row r="4890" spans="1:14" ht="15" customHeight="1" x14ac:dyDescent="0.3">
      <c r="A4890" s="114">
        <v>4887</v>
      </c>
      <c r="B4890" t="s">
        <v>499</v>
      </c>
      <c r="C4890" t="s">
        <v>89</v>
      </c>
      <c r="D4890" t="s">
        <v>4221</v>
      </c>
      <c r="E4890" t="s">
        <v>4210</v>
      </c>
      <c r="F4890" s="109">
        <v>46052</v>
      </c>
      <c r="G4890" t="s">
        <v>433</v>
      </c>
      <c r="H4890">
        <v>1</v>
      </c>
      <c r="K4890">
        <v>8888.8888888888796</v>
      </c>
      <c r="L4890" t="s">
        <v>516</v>
      </c>
      <c r="M4890" t="s">
        <v>517</v>
      </c>
      <c r="N4890">
        <v>0</v>
      </c>
    </row>
    <row r="4891" spans="1:14" ht="15" customHeight="1" x14ac:dyDescent="0.3">
      <c r="A4891" s="114">
        <v>4888</v>
      </c>
      <c r="B4891" t="s">
        <v>535</v>
      </c>
      <c r="C4891" t="s">
        <v>138</v>
      </c>
      <c r="D4891" t="s">
        <v>100</v>
      </c>
      <c r="E4891" t="s">
        <v>4211</v>
      </c>
      <c r="F4891" s="109">
        <v>46052</v>
      </c>
      <c r="G4891" t="s">
        <v>415</v>
      </c>
      <c r="H4891">
        <v>0.2</v>
      </c>
      <c r="K4891">
        <v>12187.499999999976</v>
      </c>
      <c r="L4891" t="s">
        <v>516</v>
      </c>
      <c r="M4891" t="s">
        <v>517</v>
      </c>
      <c r="N4891">
        <v>0</v>
      </c>
    </row>
    <row r="4892" spans="1:14" ht="15" customHeight="1" x14ac:dyDescent="0.3">
      <c r="A4892" s="114">
        <v>4889</v>
      </c>
      <c r="B4892" t="s">
        <v>535</v>
      </c>
      <c r="C4892" t="s">
        <v>4046</v>
      </c>
      <c r="D4892" t="s">
        <v>102</v>
      </c>
      <c r="E4892" t="s">
        <v>4047</v>
      </c>
      <c r="F4892" s="109">
        <v>46052</v>
      </c>
      <c r="G4892" t="s">
        <v>425</v>
      </c>
      <c r="H4892">
        <v>2</v>
      </c>
      <c r="K4892">
        <v>81249.99999999984</v>
      </c>
      <c r="L4892" t="s">
        <v>526</v>
      </c>
      <c r="M4892" t="s">
        <v>514</v>
      </c>
      <c r="N4892">
        <v>1</v>
      </c>
    </row>
    <row r="4893" spans="1:14" ht="15" customHeight="1" x14ac:dyDescent="0.3">
      <c r="A4893" s="114">
        <v>4890</v>
      </c>
      <c r="B4893" t="s">
        <v>535</v>
      </c>
      <c r="C4893" t="s">
        <v>4048</v>
      </c>
      <c r="D4893" t="s">
        <v>102</v>
      </c>
      <c r="E4893" t="s">
        <v>4049</v>
      </c>
      <c r="F4893" s="109">
        <v>46052</v>
      </c>
      <c r="G4893" t="s">
        <v>425</v>
      </c>
      <c r="H4893">
        <v>4</v>
      </c>
      <c r="K4893">
        <v>162499.99999999968</v>
      </c>
      <c r="L4893" t="s">
        <v>526</v>
      </c>
      <c r="M4893" t="s">
        <v>580</v>
      </c>
      <c r="N4893">
        <v>0</v>
      </c>
    </row>
    <row r="4894" spans="1:14" ht="15" customHeight="1" x14ac:dyDescent="0.3">
      <c r="A4894" s="114">
        <v>4891</v>
      </c>
      <c r="B4894" t="s">
        <v>444</v>
      </c>
      <c r="C4894" t="s">
        <v>138</v>
      </c>
      <c r="D4894" t="s">
        <v>100</v>
      </c>
      <c r="E4894" t="s">
        <v>4212</v>
      </c>
      <c r="F4894" s="109">
        <v>46053</v>
      </c>
      <c r="G4894" t="s">
        <v>415</v>
      </c>
      <c r="H4894">
        <v>3</v>
      </c>
      <c r="K4894">
        <v>194062.50000000052</v>
      </c>
      <c r="L4894" t="s">
        <v>543</v>
      </c>
      <c r="M4894" t="s">
        <v>517</v>
      </c>
      <c r="N4894">
        <v>0</v>
      </c>
    </row>
    <row r="4895" spans="1:14" ht="15" customHeight="1" x14ac:dyDescent="0.3">
      <c r="A4895" s="114">
        <v>4892</v>
      </c>
      <c r="B4895" t="s">
        <v>444</v>
      </c>
      <c r="C4895" t="s">
        <v>150</v>
      </c>
      <c r="D4895" t="s">
        <v>151</v>
      </c>
      <c r="E4895" t="s">
        <v>4213</v>
      </c>
      <c r="F4895" s="109">
        <v>46053</v>
      </c>
      <c r="G4895" t="s">
        <v>709</v>
      </c>
      <c r="H4895">
        <v>9</v>
      </c>
      <c r="K4895">
        <v>776250.0000000021</v>
      </c>
      <c r="L4895" t="s">
        <v>558</v>
      </c>
      <c r="M4895" t="s">
        <v>917</v>
      </c>
      <c r="N4895">
        <v>0</v>
      </c>
    </row>
    <row r="4896" spans="1:14" ht="15" customHeight="1" x14ac:dyDescent="0.3">
      <c r="A4896" s="114">
        <v>4893</v>
      </c>
      <c r="B4896" t="s">
        <v>471</v>
      </c>
      <c r="C4896" t="s">
        <v>138</v>
      </c>
      <c r="D4896" t="s">
        <v>100</v>
      </c>
      <c r="E4896" t="s">
        <v>4214</v>
      </c>
      <c r="F4896" s="109">
        <v>46053</v>
      </c>
      <c r="G4896" t="s">
        <v>415</v>
      </c>
      <c r="H4896">
        <v>3</v>
      </c>
      <c r="K4896">
        <v>194062.50000000052</v>
      </c>
      <c r="L4896" t="s">
        <v>516</v>
      </c>
      <c r="M4896" t="s">
        <v>517</v>
      </c>
      <c r="N4896">
        <v>0</v>
      </c>
    </row>
    <row r="4897" spans="1:14" ht="15" customHeight="1" x14ac:dyDescent="0.3">
      <c r="A4897" s="114">
        <v>4894</v>
      </c>
      <c r="B4897" t="s">
        <v>471</v>
      </c>
      <c r="C4897" t="s">
        <v>89</v>
      </c>
      <c r="D4897" t="s">
        <v>79</v>
      </c>
      <c r="E4897" t="s">
        <v>4215</v>
      </c>
      <c r="F4897" s="109">
        <v>46053</v>
      </c>
      <c r="G4897" t="s">
        <v>433</v>
      </c>
      <c r="H4897">
        <v>1</v>
      </c>
      <c r="K4897">
        <v>9583.3333333333594</v>
      </c>
      <c r="L4897" t="s">
        <v>516</v>
      </c>
      <c r="M4897" t="s">
        <v>517</v>
      </c>
      <c r="N4897">
        <v>0</v>
      </c>
    </row>
    <row r="4898" spans="1:14" ht="15" customHeight="1" x14ac:dyDescent="0.3">
      <c r="A4898" s="114">
        <v>4895</v>
      </c>
      <c r="B4898" t="s">
        <v>471</v>
      </c>
      <c r="C4898" t="s">
        <v>239</v>
      </c>
      <c r="D4898" t="s">
        <v>100</v>
      </c>
      <c r="E4898" t="s">
        <v>4216</v>
      </c>
      <c r="F4898" s="109">
        <v>46053</v>
      </c>
      <c r="G4898" t="s">
        <v>435</v>
      </c>
      <c r="H4898">
        <v>31</v>
      </c>
      <c r="K4898">
        <v>89125.000000000247</v>
      </c>
      <c r="L4898" t="s">
        <v>519</v>
      </c>
      <c r="M4898" t="s">
        <v>640</v>
      </c>
      <c r="N4898">
        <v>1</v>
      </c>
    </row>
    <row r="4899" spans="1:14" ht="15" customHeight="1" x14ac:dyDescent="0.3">
      <c r="A4899" s="114">
        <v>4896</v>
      </c>
      <c r="B4899" t="s">
        <v>463</v>
      </c>
      <c r="C4899" t="s">
        <v>2948</v>
      </c>
      <c r="D4899" t="s">
        <v>102</v>
      </c>
      <c r="E4899" t="s">
        <v>2950</v>
      </c>
      <c r="F4899" s="109">
        <v>46053</v>
      </c>
      <c r="G4899" t="s">
        <v>2946</v>
      </c>
      <c r="H4899">
        <v>5</v>
      </c>
      <c r="K4899">
        <v>139583.33333333279</v>
      </c>
      <c r="L4899" t="s">
        <v>526</v>
      </c>
      <c r="M4899" t="s">
        <v>1677</v>
      </c>
      <c r="N4899">
        <v>0</v>
      </c>
    </row>
    <row r="4900" spans="1:14" ht="15" customHeight="1" x14ac:dyDescent="0.3">
      <c r="A4900" s="114">
        <v>4897</v>
      </c>
      <c r="B4900" t="s">
        <v>463</v>
      </c>
      <c r="C4900" t="s">
        <v>3004</v>
      </c>
      <c r="D4900" t="s">
        <v>3009</v>
      </c>
      <c r="E4900" t="s">
        <v>3010</v>
      </c>
      <c r="F4900" s="109">
        <v>46053</v>
      </c>
      <c r="G4900" t="s">
        <v>3012</v>
      </c>
      <c r="H4900">
        <v>0.2</v>
      </c>
      <c r="K4900">
        <v>234499.9999999991</v>
      </c>
      <c r="L4900" t="s">
        <v>513</v>
      </c>
      <c r="M4900" t="s">
        <v>514</v>
      </c>
      <c r="N4900">
        <v>0</v>
      </c>
    </row>
    <row r="4901" spans="1:14" ht="15" customHeight="1" x14ac:dyDescent="0.3">
      <c r="A4901" s="114">
        <v>4898</v>
      </c>
      <c r="B4901" t="s">
        <v>501</v>
      </c>
      <c r="C4901" t="s">
        <v>125</v>
      </c>
      <c r="D4901" t="s">
        <v>102</v>
      </c>
      <c r="E4901" t="s">
        <v>4217</v>
      </c>
      <c r="F4901" s="109">
        <v>46053</v>
      </c>
      <c r="G4901" t="s">
        <v>415</v>
      </c>
      <c r="H4901">
        <v>4</v>
      </c>
      <c r="K4901">
        <v>70577.777777777708</v>
      </c>
      <c r="L4901" t="s">
        <v>526</v>
      </c>
      <c r="M4901" t="s">
        <v>736</v>
      </c>
      <c r="N4901">
        <v>0</v>
      </c>
    </row>
    <row r="4902" spans="1:14" ht="15" customHeight="1" x14ac:dyDescent="0.3">
      <c r="A4902" s="114">
        <v>4899</v>
      </c>
      <c r="B4902" t="s">
        <v>501</v>
      </c>
      <c r="C4902" t="s">
        <v>2948</v>
      </c>
      <c r="D4902" t="s">
        <v>102</v>
      </c>
      <c r="E4902" t="s">
        <v>2950</v>
      </c>
      <c r="F4902" s="109">
        <v>46053</v>
      </c>
      <c r="G4902" t="s">
        <v>2946</v>
      </c>
      <c r="H4902">
        <v>2</v>
      </c>
      <c r="K4902">
        <v>53333.333333333278</v>
      </c>
      <c r="L4902" t="s">
        <v>526</v>
      </c>
      <c r="M4902" t="s">
        <v>1474</v>
      </c>
      <c r="N4902">
        <v>0</v>
      </c>
    </row>
    <row r="4903" spans="1:14" ht="15" customHeight="1" x14ac:dyDescent="0.3">
      <c r="A4903" s="114">
        <v>4900</v>
      </c>
      <c r="B4903" t="s">
        <v>501</v>
      </c>
      <c r="C4903" t="s">
        <v>138</v>
      </c>
      <c r="D4903" t="s">
        <v>100</v>
      </c>
      <c r="E4903" t="s">
        <v>4218</v>
      </c>
      <c r="F4903" s="109">
        <v>46053</v>
      </c>
      <c r="G4903" t="s">
        <v>415</v>
      </c>
      <c r="H4903">
        <v>6</v>
      </c>
      <c r="K4903">
        <v>359999.99999999965</v>
      </c>
      <c r="L4903" t="s">
        <v>554</v>
      </c>
      <c r="M4903" t="s">
        <v>517</v>
      </c>
      <c r="N4903">
        <v>0</v>
      </c>
    </row>
    <row r="4904" spans="1:14" ht="15" customHeight="1" x14ac:dyDescent="0.3">
      <c r="A4904" s="114">
        <v>4901</v>
      </c>
      <c r="B4904" t="s">
        <v>490</v>
      </c>
      <c r="C4904" t="s">
        <v>395</v>
      </c>
      <c r="D4904" t="s">
        <v>77</v>
      </c>
      <c r="E4904" t="s">
        <v>396</v>
      </c>
      <c r="F4904" s="109">
        <v>46053</v>
      </c>
      <c r="G4904" t="s">
        <v>1745</v>
      </c>
      <c r="H4904">
        <v>0.2</v>
      </c>
      <c r="K4904">
        <v>28874.999999999916</v>
      </c>
      <c r="L4904" t="s">
        <v>513</v>
      </c>
      <c r="M4904" t="s">
        <v>505</v>
      </c>
      <c r="N4904">
        <v>4</v>
      </c>
    </row>
    <row r="4905" spans="1:14" ht="15" customHeight="1" x14ac:dyDescent="0.3">
      <c r="A4905" s="114">
        <v>4902</v>
      </c>
      <c r="B4905" t="s">
        <v>490</v>
      </c>
      <c r="C4905" t="s">
        <v>150</v>
      </c>
      <c r="D4905" t="s">
        <v>151</v>
      </c>
      <c r="E4905" t="s">
        <v>4219</v>
      </c>
      <c r="F4905" s="109">
        <v>46053</v>
      </c>
      <c r="G4905" t="s">
        <v>709</v>
      </c>
      <c r="H4905">
        <v>4</v>
      </c>
      <c r="K4905">
        <v>329999.99999999907</v>
      </c>
      <c r="L4905" t="s">
        <v>558</v>
      </c>
      <c r="M4905" t="s">
        <v>917</v>
      </c>
      <c r="N4905">
        <v>0</v>
      </c>
    </row>
    <row r="4906" spans="1:14" ht="15" customHeight="1" x14ac:dyDescent="0.3">
      <c r="A4906" s="114">
        <v>4903</v>
      </c>
      <c r="B4906" t="s">
        <v>497</v>
      </c>
      <c r="C4906" t="s">
        <v>138</v>
      </c>
      <c r="D4906" t="s">
        <v>100</v>
      </c>
      <c r="E4906" t="s">
        <v>4220</v>
      </c>
      <c r="F4906" s="109">
        <v>46053</v>
      </c>
      <c r="G4906" t="s">
        <v>415</v>
      </c>
      <c r="H4906">
        <v>6</v>
      </c>
      <c r="K4906">
        <v>388125.00000000105</v>
      </c>
      <c r="L4906" t="s">
        <v>516</v>
      </c>
      <c r="M4906" t="s">
        <v>517</v>
      </c>
      <c r="N4906">
        <v>0</v>
      </c>
    </row>
    <row r="4907" spans="1:14" ht="15" customHeight="1" x14ac:dyDescent="0.3">
      <c r="A4907" s="114">
        <v>4904</v>
      </c>
      <c r="B4907" t="s">
        <v>459</v>
      </c>
      <c r="C4907">
        <v>496025</v>
      </c>
      <c r="D4907" t="s">
        <v>26</v>
      </c>
      <c r="E4907" t="s">
        <v>4222</v>
      </c>
      <c r="F4907" s="109">
        <v>46052</v>
      </c>
      <c r="G4907" t="s">
        <v>2648</v>
      </c>
      <c r="H4907">
        <v>0.5</v>
      </c>
      <c r="K4907">
        <v>510000.00000000192</v>
      </c>
      <c r="L4907" t="s">
        <v>509</v>
      </c>
      <c r="M4907" t="s">
        <v>505</v>
      </c>
      <c r="N4907">
        <v>3</v>
      </c>
    </row>
    <row r="4908" spans="1:14" ht="15" customHeight="1" x14ac:dyDescent="0.3">
      <c r="A4908" s="114">
        <v>4905</v>
      </c>
      <c r="B4908" t="s">
        <v>459</v>
      </c>
      <c r="C4908" t="s">
        <v>138</v>
      </c>
      <c r="D4908" t="s">
        <v>100</v>
      </c>
      <c r="E4908" t="s">
        <v>4223</v>
      </c>
      <c r="F4908" s="109">
        <v>46052</v>
      </c>
      <c r="G4908" t="s">
        <v>415</v>
      </c>
      <c r="H4908">
        <v>0.3</v>
      </c>
      <c r="K4908">
        <v>19125.000000000073</v>
      </c>
      <c r="L4908" t="s">
        <v>513</v>
      </c>
      <c r="M4908" t="s">
        <v>580</v>
      </c>
      <c r="N4908">
        <v>4</v>
      </c>
    </row>
    <row r="4909" spans="1:14" ht="15" customHeight="1" x14ac:dyDescent="0.3">
      <c r="A4909" s="114">
        <v>4906</v>
      </c>
      <c r="B4909" t="s">
        <v>459</v>
      </c>
      <c r="C4909" t="s">
        <v>138</v>
      </c>
      <c r="D4909" t="s">
        <v>100</v>
      </c>
      <c r="E4909" t="s">
        <v>4223</v>
      </c>
      <c r="F4909" s="109">
        <v>46053</v>
      </c>
      <c r="G4909" t="s">
        <v>415</v>
      </c>
      <c r="H4909">
        <v>1</v>
      </c>
      <c r="K4909">
        <v>63750.00000000024</v>
      </c>
      <c r="L4909" t="s">
        <v>509</v>
      </c>
      <c r="M4909" t="s">
        <v>505</v>
      </c>
      <c r="N4909">
        <v>2</v>
      </c>
    </row>
    <row r="4910" spans="1:14" ht="15" customHeight="1" x14ac:dyDescent="0.3">
      <c r="A4910" s="114">
        <v>4907</v>
      </c>
      <c r="B4910" t="s">
        <v>459</v>
      </c>
      <c r="C4910" t="s">
        <v>138</v>
      </c>
      <c r="D4910" t="s">
        <v>100</v>
      </c>
      <c r="E4910" t="s">
        <v>4223</v>
      </c>
      <c r="F4910" s="109">
        <v>46053</v>
      </c>
      <c r="G4910" t="s">
        <v>415</v>
      </c>
      <c r="H4910">
        <v>0.5</v>
      </c>
      <c r="K4910">
        <v>31875.00000000012</v>
      </c>
      <c r="L4910" t="s">
        <v>516</v>
      </c>
      <c r="M4910" t="s">
        <v>517</v>
      </c>
      <c r="N4910">
        <v>0</v>
      </c>
    </row>
    <row r="4911" spans="1:14" ht="15" customHeight="1" x14ac:dyDescent="0.3">
      <c r="A4911" s="114">
        <v>4908</v>
      </c>
      <c r="B4911" t="s">
        <v>535</v>
      </c>
      <c r="C4911" t="s">
        <v>395</v>
      </c>
      <c r="D4911" t="s">
        <v>77</v>
      </c>
      <c r="E4911" t="s">
        <v>396</v>
      </c>
      <c r="F4911" t="s">
        <v>4224</v>
      </c>
      <c r="G4911" t="s">
        <v>1745</v>
      </c>
      <c r="H4911">
        <v>0.2</v>
      </c>
      <c r="K4911">
        <v>28437.499999999945</v>
      </c>
      <c r="L4911" t="s">
        <v>513</v>
      </c>
      <c r="M4911" t="s">
        <v>514</v>
      </c>
      <c r="N4911">
        <v>1</v>
      </c>
    </row>
    <row r="4912" spans="1:14" ht="15" customHeight="1" x14ac:dyDescent="0.3">
      <c r="A4912" s="114">
        <v>4909</v>
      </c>
      <c r="B4912" t="s">
        <v>535</v>
      </c>
      <c r="C4912" t="s">
        <v>150</v>
      </c>
      <c r="D4912" t="s">
        <v>151</v>
      </c>
      <c r="E4912" t="s">
        <v>4225</v>
      </c>
      <c r="F4912" t="s">
        <v>4224</v>
      </c>
      <c r="G4912" t="s">
        <v>709</v>
      </c>
      <c r="H4912">
        <v>4</v>
      </c>
      <c r="K4912">
        <v>324999.99999999936</v>
      </c>
      <c r="L4912" t="s">
        <v>513</v>
      </c>
      <c r="M4912" t="s">
        <v>917</v>
      </c>
      <c r="N4912">
        <v>1</v>
      </c>
    </row>
    <row r="4913" spans="1:14" ht="15" customHeight="1" x14ac:dyDescent="0.3">
      <c r="A4913" s="114">
        <v>4910</v>
      </c>
      <c r="B4913" t="s">
        <v>430</v>
      </c>
      <c r="C4913" t="s">
        <v>138</v>
      </c>
      <c r="D4913" t="s">
        <v>100</v>
      </c>
      <c r="E4913" t="s">
        <v>4226</v>
      </c>
      <c r="F4913" s="109">
        <v>46055</v>
      </c>
      <c r="G4913" t="s">
        <v>415</v>
      </c>
      <c r="H4913">
        <v>2</v>
      </c>
      <c r="K4913">
        <v>116250.00000000012</v>
      </c>
      <c r="L4913" t="s">
        <v>554</v>
      </c>
      <c r="M4913" t="s">
        <v>517</v>
      </c>
      <c r="N4913">
        <v>0</v>
      </c>
    </row>
    <row r="4914" spans="1:14" ht="15" customHeight="1" x14ac:dyDescent="0.3">
      <c r="A4914" s="114">
        <v>4911</v>
      </c>
      <c r="B4914" t="s">
        <v>430</v>
      </c>
      <c r="C4914" t="s">
        <v>150</v>
      </c>
      <c r="D4914" t="s">
        <v>151</v>
      </c>
      <c r="E4914" t="s">
        <v>4227</v>
      </c>
      <c r="F4914" s="109">
        <v>46055</v>
      </c>
      <c r="G4914" t="s">
        <v>726</v>
      </c>
      <c r="H4914">
        <v>5</v>
      </c>
      <c r="K4914">
        <v>193750.0000000002</v>
      </c>
      <c r="L4914" t="s">
        <v>519</v>
      </c>
      <c r="M4914" t="s">
        <v>2404</v>
      </c>
      <c r="N4914">
        <v>5</v>
      </c>
    </row>
    <row r="4915" spans="1:14" ht="15" customHeight="1" x14ac:dyDescent="0.3">
      <c r="A4915" s="114">
        <v>4912</v>
      </c>
      <c r="B4915" t="s">
        <v>463</v>
      </c>
      <c r="C4915" t="s">
        <v>3004</v>
      </c>
      <c r="D4915" t="s">
        <v>3009</v>
      </c>
      <c r="E4915" t="s">
        <v>3010</v>
      </c>
      <c r="F4915" s="109">
        <v>46055</v>
      </c>
      <c r="G4915" t="s">
        <v>3012</v>
      </c>
      <c r="H4915">
        <v>0.2</v>
      </c>
      <c r="K4915">
        <v>234499.9999999991</v>
      </c>
      <c r="L4915" t="s">
        <v>513</v>
      </c>
      <c r="M4915" t="s">
        <v>514</v>
      </c>
      <c r="N4915">
        <v>5</v>
      </c>
    </row>
    <row r="4916" spans="1:14" ht="15" customHeight="1" x14ac:dyDescent="0.3">
      <c r="A4916" s="114">
        <v>4913</v>
      </c>
      <c r="B4916" t="s">
        <v>463</v>
      </c>
      <c r="C4916" t="s">
        <v>4048</v>
      </c>
      <c r="D4916" t="s">
        <v>102</v>
      </c>
      <c r="E4916" t="s">
        <v>4049</v>
      </c>
      <c r="F4916" s="109">
        <v>46055</v>
      </c>
      <c r="G4916" t="s">
        <v>425</v>
      </c>
      <c r="H4916">
        <v>4</v>
      </c>
      <c r="K4916">
        <v>167499.99999999936</v>
      </c>
      <c r="L4916" t="s">
        <v>618</v>
      </c>
      <c r="M4916" t="s">
        <v>669</v>
      </c>
      <c r="N4916">
        <v>0</v>
      </c>
    </row>
    <row r="4917" spans="1:14" ht="15" customHeight="1" x14ac:dyDescent="0.3">
      <c r="A4917" s="114">
        <v>4914</v>
      </c>
      <c r="B4917" t="s">
        <v>490</v>
      </c>
      <c r="C4917" t="s">
        <v>138</v>
      </c>
      <c r="D4917" t="s">
        <v>100</v>
      </c>
      <c r="E4917" t="s">
        <v>4228</v>
      </c>
      <c r="F4917" s="109">
        <v>46055</v>
      </c>
      <c r="G4917" t="s">
        <v>415</v>
      </c>
      <c r="H4917">
        <v>6</v>
      </c>
      <c r="K4917">
        <v>371249.99999999895</v>
      </c>
      <c r="L4917" t="s">
        <v>516</v>
      </c>
      <c r="M4917" t="s">
        <v>517</v>
      </c>
      <c r="N4917">
        <v>1</v>
      </c>
    </row>
    <row r="4918" spans="1:14" ht="15" customHeight="1" x14ac:dyDescent="0.3">
      <c r="A4918" s="114">
        <v>4915</v>
      </c>
      <c r="B4918" t="s">
        <v>490</v>
      </c>
      <c r="C4918" t="s">
        <v>138</v>
      </c>
      <c r="D4918" t="s">
        <v>100</v>
      </c>
      <c r="E4918" t="s">
        <v>4228</v>
      </c>
      <c r="F4918" s="109">
        <v>46055</v>
      </c>
      <c r="G4918" t="s">
        <v>415</v>
      </c>
      <c r="H4918">
        <v>8</v>
      </c>
      <c r="K4918">
        <v>494999.99999999854</v>
      </c>
      <c r="L4918" t="s">
        <v>545</v>
      </c>
      <c r="M4918" t="s">
        <v>514</v>
      </c>
      <c r="N4918">
        <v>0</v>
      </c>
    </row>
    <row r="4919" spans="1:14" ht="15" customHeight="1" x14ac:dyDescent="0.3">
      <c r="A4919" s="114">
        <v>4916</v>
      </c>
      <c r="B4919" t="s">
        <v>499</v>
      </c>
      <c r="C4919" t="s">
        <v>150</v>
      </c>
      <c r="D4919" t="s">
        <v>151</v>
      </c>
      <c r="E4919" t="s">
        <v>4229</v>
      </c>
      <c r="F4919" s="109">
        <v>46055</v>
      </c>
      <c r="G4919" t="s">
        <v>726</v>
      </c>
      <c r="H4919">
        <v>4</v>
      </c>
      <c r="K4919">
        <v>159999.99999999985</v>
      </c>
      <c r="L4919" t="s">
        <v>519</v>
      </c>
      <c r="M4919" t="s">
        <v>698</v>
      </c>
      <c r="N4919">
        <v>3</v>
      </c>
    </row>
    <row r="4920" spans="1:14" ht="15" customHeight="1" x14ac:dyDescent="0.3">
      <c r="A4920" s="114">
        <v>4917</v>
      </c>
      <c r="B4920" t="s">
        <v>499</v>
      </c>
      <c r="C4920" t="s">
        <v>84</v>
      </c>
      <c r="D4920" t="s">
        <v>79</v>
      </c>
      <c r="E4920" t="s">
        <v>4230</v>
      </c>
      <c r="F4920" s="109">
        <v>46055</v>
      </c>
      <c r="G4920" t="s">
        <v>443</v>
      </c>
      <c r="H4920">
        <v>20</v>
      </c>
      <c r="K4920">
        <v>93333.333333333241</v>
      </c>
      <c r="L4920" t="s">
        <v>516</v>
      </c>
      <c r="M4920" t="s">
        <v>517</v>
      </c>
      <c r="N4920">
        <v>0</v>
      </c>
    </row>
    <row r="4921" spans="1:14" ht="15" customHeight="1" x14ac:dyDescent="0.3">
      <c r="A4921" s="114">
        <v>4918</v>
      </c>
      <c r="B4921" t="s">
        <v>499</v>
      </c>
      <c r="C4921" t="s">
        <v>84</v>
      </c>
      <c r="D4921" t="s">
        <v>79</v>
      </c>
      <c r="E4921" t="s">
        <v>4230</v>
      </c>
      <c r="F4921" s="109">
        <v>46055</v>
      </c>
      <c r="G4921" t="s">
        <v>450</v>
      </c>
      <c r="H4921">
        <v>20</v>
      </c>
      <c r="K4921">
        <v>39999.999999999964</v>
      </c>
      <c r="L4921" t="s">
        <v>516</v>
      </c>
      <c r="M4921" t="s">
        <v>517</v>
      </c>
      <c r="N4921">
        <v>0</v>
      </c>
    </row>
    <row r="4922" spans="1:14" ht="15" customHeight="1" x14ac:dyDescent="0.3">
      <c r="A4922" s="114">
        <v>4919</v>
      </c>
      <c r="B4922" t="s">
        <v>499</v>
      </c>
      <c r="C4922" t="s">
        <v>138</v>
      </c>
      <c r="D4922" t="s">
        <v>100</v>
      </c>
      <c r="E4922" t="s">
        <v>4231</v>
      </c>
      <c r="F4922" s="109">
        <v>46055</v>
      </c>
      <c r="G4922" t="s">
        <v>415</v>
      </c>
      <c r="H4922">
        <v>6</v>
      </c>
      <c r="K4922">
        <v>359999.99999999965</v>
      </c>
      <c r="L4922" t="s">
        <v>516</v>
      </c>
      <c r="M4922" t="s">
        <v>517</v>
      </c>
      <c r="N4922">
        <v>0</v>
      </c>
    </row>
    <row r="4923" spans="1:14" ht="15" customHeight="1" x14ac:dyDescent="0.3">
      <c r="A4923" s="114">
        <v>4920</v>
      </c>
      <c r="B4923" t="s">
        <v>501</v>
      </c>
      <c r="C4923" t="s">
        <v>84</v>
      </c>
      <c r="D4923" t="s">
        <v>79</v>
      </c>
      <c r="E4923" t="s">
        <v>4232</v>
      </c>
      <c r="F4923" s="109">
        <v>46055</v>
      </c>
      <c r="G4923" t="s">
        <v>443</v>
      </c>
      <c r="H4923">
        <v>7</v>
      </c>
      <c r="K4923">
        <v>32666.666666666635</v>
      </c>
      <c r="L4923" t="s">
        <v>543</v>
      </c>
      <c r="M4923" t="s">
        <v>517</v>
      </c>
      <c r="N4923">
        <v>0</v>
      </c>
    </row>
    <row r="4924" spans="1:14" ht="15" customHeight="1" x14ac:dyDescent="0.3">
      <c r="A4924" s="114">
        <v>4921</v>
      </c>
      <c r="B4924" t="s">
        <v>501</v>
      </c>
      <c r="C4924" t="s">
        <v>138</v>
      </c>
      <c r="D4924" t="s">
        <v>100</v>
      </c>
      <c r="E4924" t="s">
        <v>4233</v>
      </c>
      <c r="F4924" s="109">
        <v>46055</v>
      </c>
      <c r="G4924" t="s">
        <v>415</v>
      </c>
      <c r="H4924">
        <v>6</v>
      </c>
      <c r="K4924">
        <v>359999.99999999965</v>
      </c>
      <c r="L4924" t="s">
        <v>543</v>
      </c>
      <c r="M4924" t="s">
        <v>517</v>
      </c>
      <c r="N4924">
        <v>0</v>
      </c>
    </row>
    <row r="4925" spans="1:14" ht="15" customHeight="1" x14ac:dyDescent="0.3">
      <c r="A4925" s="114">
        <v>4922</v>
      </c>
      <c r="B4925" t="s">
        <v>501</v>
      </c>
      <c r="C4925" t="s">
        <v>3004</v>
      </c>
      <c r="D4925" t="s">
        <v>3009</v>
      </c>
      <c r="E4925" t="s">
        <v>3010</v>
      </c>
      <c r="F4925" s="109">
        <v>46055</v>
      </c>
      <c r="G4925" t="s">
        <v>3012</v>
      </c>
      <c r="H4925">
        <v>0.2</v>
      </c>
      <c r="K4925">
        <v>223999.99999999977</v>
      </c>
      <c r="L4925" t="s">
        <v>513</v>
      </c>
      <c r="M4925" t="s">
        <v>514</v>
      </c>
      <c r="N4925">
        <v>0</v>
      </c>
    </row>
    <row r="4926" spans="1:14" ht="15" customHeight="1" x14ac:dyDescent="0.3">
      <c r="A4926" s="114">
        <v>4923</v>
      </c>
      <c r="B4926" t="s">
        <v>444</v>
      </c>
      <c r="C4926" t="s">
        <v>138</v>
      </c>
      <c r="D4926" t="s">
        <v>100</v>
      </c>
      <c r="E4926" t="s">
        <v>4234</v>
      </c>
      <c r="F4926" s="109">
        <v>46055</v>
      </c>
      <c r="G4926" t="s">
        <v>415</v>
      </c>
      <c r="H4926">
        <v>3</v>
      </c>
      <c r="K4926">
        <v>194062.50000000052</v>
      </c>
      <c r="L4926" t="s">
        <v>543</v>
      </c>
      <c r="M4926" t="s">
        <v>517</v>
      </c>
      <c r="N4926">
        <v>0</v>
      </c>
    </row>
    <row r="4927" spans="1:14" ht="15" customHeight="1" x14ac:dyDescent="0.3">
      <c r="A4927" s="114">
        <v>4924</v>
      </c>
      <c r="B4927" t="s">
        <v>444</v>
      </c>
      <c r="C4927" t="s">
        <v>3004</v>
      </c>
      <c r="D4927" t="s">
        <v>3009</v>
      </c>
      <c r="E4927" t="s">
        <v>3010</v>
      </c>
      <c r="F4927" s="109">
        <v>46055</v>
      </c>
      <c r="G4927" t="s">
        <v>3012</v>
      </c>
      <c r="H4927">
        <v>0.5</v>
      </c>
      <c r="K4927">
        <v>603750.00000000163</v>
      </c>
      <c r="L4927" t="s">
        <v>513</v>
      </c>
      <c r="M4927" t="s">
        <v>514</v>
      </c>
      <c r="N4927">
        <v>3</v>
      </c>
    </row>
    <row r="4928" spans="1:14" ht="15" customHeight="1" x14ac:dyDescent="0.3">
      <c r="A4928" s="114">
        <v>4925</v>
      </c>
      <c r="B4928" t="s">
        <v>471</v>
      </c>
      <c r="C4928" t="s">
        <v>84</v>
      </c>
      <c r="D4928" t="s">
        <v>79</v>
      </c>
      <c r="E4928" t="s">
        <v>4235</v>
      </c>
      <c r="F4928" s="109">
        <v>46055</v>
      </c>
      <c r="G4928" t="s">
        <v>443</v>
      </c>
      <c r="H4928">
        <v>4</v>
      </c>
      <c r="K4928">
        <v>20125.000000000055</v>
      </c>
      <c r="L4928" t="s">
        <v>516</v>
      </c>
      <c r="M4928" t="s">
        <v>517</v>
      </c>
      <c r="N4928">
        <v>0</v>
      </c>
    </row>
    <row r="4929" spans="1:14" ht="15" customHeight="1" x14ac:dyDescent="0.3">
      <c r="A4929" s="114">
        <v>4926</v>
      </c>
      <c r="B4929" t="s">
        <v>471</v>
      </c>
      <c r="C4929" t="s">
        <v>138</v>
      </c>
      <c r="D4929" t="s">
        <v>100</v>
      </c>
      <c r="E4929" t="s">
        <v>4236</v>
      </c>
      <c r="F4929" s="109">
        <v>46055</v>
      </c>
      <c r="G4929" t="s">
        <v>415</v>
      </c>
      <c r="H4929">
        <v>6</v>
      </c>
      <c r="K4929">
        <v>388125.00000000105</v>
      </c>
      <c r="L4929" t="s">
        <v>516</v>
      </c>
      <c r="M4929" t="s">
        <v>517</v>
      </c>
      <c r="N4929">
        <v>0</v>
      </c>
    </row>
    <row r="4930" spans="1:14" ht="15" customHeight="1" x14ac:dyDescent="0.3">
      <c r="A4930" s="114">
        <v>4927</v>
      </c>
      <c r="B4930" t="s">
        <v>471</v>
      </c>
      <c r="C4930" t="s">
        <v>150</v>
      </c>
      <c r="D4930" t="s">
        <v>151</v>
      </c>
      <c r="E4930" t="s">
        <v>4237</v>
      </c>
      <c r="F4930" s="109">
        <v>46055</v>
      </c>
      <c r="G4930" t="s">
        <v>726</v>
      </c>
      <c r="H4930">
        <v>5.5</v>
      </c>
      <c r="K4930">
        <v>237187.50000000067</v>
      </c>
      <c r="L4930" t="s">
        <v>680</v>
      </c>
      <c r="M4930" t="s">
        <v>698</v>
      </c>
      <c r="N4930">
        <v>8</v>
      </c>
    </row>
    <row r="4931" spans="1:14" ht="15" customHeight="1" x14ac:dyDescent="0.3">
      <c r="A4931" s="114">
        <v>4928</v>
      </c>
      <c r="B4931" t="s">
        <v>490</v>
      </c>
      <c r="C4931" t="s">
        <v>138</v>
      </c>
      <c r="D4931" t="s">
        <v>100</v>
      </c>
      <c r="E4931" t="s">
        <v>4238</v>
      </c>
      <c r="F4931" s="109">
        <v>46056</v>
      </c>
      <c r="G4931" t="s">
        <v>415</v>
      </c>
      <c r="H4931">
        <v>6</v>
      </c>
      <c r="K4931">
        <v>371249.99999999895</v>
      </c>
      <c r="L4931" t="s">
        <v>516</v>
      </c>
      <c r="M4931" t="s">
        <v>517</v>
      </c>
      <c r="N4931">
        <v>0</v>
      </c>
    </row>
    <row r="4932" spans="1:14" ht="15" customHeight="1" x14ac:dyDescent="0.3">
      <c r="A4932" s="114">
        <v>4929</v>
      </c>
      <c r="B4932" t="s">
        <v>490</v>
      </c>
      <c r="C4932" t="s">
        <v>2948</v>
      </c>
      <c r="D4932" t="s">
        <v>102</v>
      </c>
      <c r="E4932" t="s">
        <v>2950</v>
      </c>
      <c r="F4932" s="109">
        <v>46056</v>
      </c>
      <c r="G4932" t="s">
        <v>2946</v>
      </c>
      <c r="H4932">
        <v>2</v>
      </c>
      <c r="K4932">
        <v>54999.99999999984</v>
      </c>
      <c r="L4932" t="s">
        <v>526</v>
      </c>
      <c r="M4932" t="s">
        <v>505</v>
      </c>
      <c r="N4932">
        <v>0</v>
      </c>
    </row>
    <row r="4933" spans="1:14" ht="15" customHeight="1" x14ac:dyDescent="0.3">
      <c r="A4933" s="114">
        <v>4930</v>
      </c>
      <c r="B4933" t="s">
        <v>490</v>
      </c>
      <c r="C4933" t="s">
        <v>138</v>
      </c>
      <c r="D4933" t="s">
        <v>100</v>
      </c>
      <c r="E4933" t="s">
        <v>4239</v>
      </c>
      <c r="F4933" s="109">
        <v>46056</v>
      </c>
      <c r="G4933" t="s">
        <v>415</v>
      </c>
      <c r="H4933">
        <v>3</v>
      </c>
      <c r="K4933">
        <v>185624.99999999948</v>
      </c>
      <c r="L4933" t="s">
        <v>713</v>
      </c>
      <c r="M4933" t="s">
        <v>917</v>
      </c>
      <c r="N4933">
        <v>0</v>
      </c>
    </row>
    <row r="4934" spans="1:14" ht="15" customHeight="1" x14ac:dyDescent="0.3">
      <c r="A4934" s="114">
        <v>4931</v>
      </c>
      <c r="B4934" t="s">
        <v>430</v>
      </c>
      <c r="C4934" t="s">
        <v>150</v>
      </c>
      <c r="D4934" t="s">
        <v>151</v>
      </c>
      <c r="E4934" t="s">
        <v>4240</v>
      </c>
      <c r="F4934" s="109">
        <v>46056</v>
      </c>
      <c r="G4934" t="s">
        <v>726</v>
      </c>
      <c r="H4934">
        <v>5</v>
      </c>
      <c r="K4934">
        <v>193750.0000000002</v>
      </c>
      <c r="L4934" t="s">
        <v>680</v>
      </c>
      <c r="M4934" t="s">
        <v>2404</v>
      </c>
      <c r="N4934">
        <v>7</v>
      </c>
    </row>
    <row r="4935" spans="1:14" ht="15" customHeight="1" x14ac:dyDescent="0.3">
      <c r="A4935" s="114">
        <v>4932</v>
      </c>
      <c r="B4935" t="s">
        <v>430</v>
      </c>
      <c r="C4935" t="s">
        <v>138</v>
      </c>
      <c r="D4935" t="s">
        <v>100</v>
      </c>
      <c r="E4935" t="s">
        <v>4241</v>
      </c>
      <c r="F4935" s="109">
        <v>46056</v>
      </c>
      <c r="G4935" t="s">
        <v>415</v>
      </c>
      <c r="H4935">
        <v>6</v>
      </c>
      <c r="K4935">
        <v>348750.00000000035</v>
      </c>
      <c r="L4935" t="s">
        <v>554</v>
      </c>
      <c r="M4935" t="s">
        <v>517</v>
      </c>
      <c r="N4935">
        <v>0</v>
      </c>
    </row>
    <row r="4936" spans="1:14" ht="15" customHeight="1" x14ac:dyDescent="0.3">
      <c r="A4936" s="114">
        <v>4933</v>
      </c>
      <c r="B4936" t="s">
        <v>497</v>
      </c>
      <c r="C4936" t="s">
        <v>138</v>
      </c>
      <c r="D4936" t="s">
        <v>100</v>
      </c>
      <c r="E4936" t="s">
        <v>4242</v>
      </c>
      <c r="F4936" s="109">
        <v>46056</v>
      </c>
      <c r="G4936" t="s">
        <v>415</v>
      </c>
      <c r="H4936">
        <v>6</v>
      </c>
      <c r="K4936">
        <v>388125.00000000105</v>
      </c>
      <c r="L4936" t="s">
        <v>516</v>
      </c>
      <c r="M4936" t="s">
        <v>517</v>
      </c>
      <c r="N4936">
        <v>0</v>
      </c>
    </row>
    <row r="4937" spans="1:14" ht="15" customHeight="1" x14ac:dyDescent="0.3">
      <c r="A4937" s="114">
        <v>4934</v>
      </c>
      <c r="B4937" t="s">
        <v>474</v>
      </c>
      <c r="C4937" t="s">
        <v>146</v>
      </c>
      <c r="D4937" t="s">
        <v>100</v>
      </c>
      <c r="E4937" t="s">
        <v>4243</v>
      </c>
      <c r="F4937" s="109">
        <v>46056</v>
      </c>
      <c r="G4937" t="s">
        <v>451</v>
      </c>
      <c r="H4937">
        <v>1</v>
      </c>
      <c r="K4937">
        <v>175000.00000000032</v>
      </c>
      <c r="L4937" t="s">
        <v>576</v>
      </c>
      <c r="M4937" t="s">
        <v>593</v>
      </c>
      <c r="N4937">
        <v>0</v>
      </c>
    </row>
    <row r="4938" spans="1:14" ht="15" customHeight="1" x14ac:dyDescent="0.3">
      <c r="A4938" s="114">
        <v>4935</v>
      </c>
      <c r="B4938" t="s">
        <v>463</v>
      </c>
      <c r="C4938" t="s">
        <v>625</v>
      </c>
      <c r="D4938" t="s">
        <v>100</v>
      </c>
      <c r="E4938" t="s">
        <v>4244</v>
      </c>
      <c r="F4938" s="109">
        <v>46056</v>
      </c>
      <c r="G4938" t="s">
        <v>627</v>
      </c>
      <c r="H4938">
        <v>2</v>
      </c>
      <c r="K4938">
        <v>83749.99999999968</v>
      </c>
      <c r="L4938" t="s">
        <v>618</v>
      </c>
      <c r="M4938" t="s">
        <v>669</v>
      </c>
      <c r="N4938">
        <v>0</v>
      </c>
    </row>
    <row r="4939" spans="1:14" ht="15" customHeight="1" x14ac:dyDescent="0.3">
      <c r="A4939" s="114">
        <v>4936</v>
      </c>
      <c r="B4939" t="s">
        <v>463</v>
      </c>
      <c r="C4939" t="s">
        <v>138</v>
      </c>
      <c r="D4939" t="s">
        <v>100</v>
      </c>
      <c r="E4939" t="s">
        <v>4245</v>
      </c>
      <c r="F4939" s="109">
        <v>46056</v>
      </c>
      <c r="G4939" t="s">
        <v>415</v>
      </c>
      <c r="H4939">
        <v>0.3</v>
      </c>
      <c r="K4939">
        <v>18843.749999999927</v>
      </c>
      <c r="L4939" t="s">
        <v>513</v>
      </c>
      <c r="M4939" t="s">
        <v>580</v>
      </c>
      <c r="N4939">
        <v>6</v>
      </c>
    </row>
    <row r="4940" spans="1:14" ht="15" customHeight="1" x14ac:dyDescent="0.3">
      <c r="A4940" s="114">
        <v>4937</v>
      </c>
      <c r="B4940" t="s">
        <v>459</v>
      </c>
      <c r="C4940" t="s">
        <v>138</v>
      </c>
      <c r="D4940" t="s">
        <v>100</v>
      </c>
      <c r="E4940" t="s">
        <v>4245</v>
      </c>
      <c r="F4940" s="109">
        <v>46055</v>
      </c>
      <c r="G4940" t="s">
        <v>415</v>
      </c>
      <c r="H4940">
        <v>0.9</v>
      </c>
      <c r="K4940">
        <v>57375.000000000218</v>
      </c>
      <c r="L4940" t="s">
        <v>509</v>
      </c>
      <c r="M4940" t="s">
        <v>505</v>
      </c>
      <c r="N4940">
        <v>2</v>
      </c>
    </row>
    <row r="4941" spans="1:14" ht="15" customHeight="1" x14ac:dyDescent="0.3">
      <c r="A4941" s="114">
        <v>4938</v>
      </c>
      <c r="B4941" t="s">
        <v>459</v>
      </c>
      <c r="C4941" t="s">
        <v>625</v>
      </c>
      <c r="D4941" t="s">
        <v>100</v>
      </c>
      <c r="E4941" t="s">
        <v>4246</v>
      </c>
      <c r="F4941" s="109">
        <v>46055</v>
      </c>
      <c r="G4941" t="s">
        <v>627</v>
      </c>
      <c r="H4941">
        <v>2</v>
      </c>
      <c r="K4941">
        <v>85000.00000000032</v>
      </c>
      <c r="L4941" t="s">
        <v>618</v>
      </c>
      <c r="M4941" t="s">
        <v>669</v>
      </c>
      <c r="N4941">
        <v>0</v>
      </c>
    </row>
    <row r="4942" spans="1:14" ht="15" customHeight="1" x14ac:dyDescent="0.3">
      <c r="A4942" s="114">
        <v>4939</v>
      </c>
      <c r="B4942" t="s">
        <v>459</v>
      </c>
      <c r="C4942" t="s">
        <v>138</v>
      </c>
      <c r="D4942" t="s">
        <v>100</v>
      </c>
      <c r="E4942" t="s">
        <v>4245</v>
      </c>
      <c r="F4942" s="109">
        <v>46056</v>
      </c>
      <c r="G4942" t="s">
        <v>415</v>
      </c>
      <c r="H4942">
        <v>3</v>
      </c>
      <c r="K4942">
        <v>191250.00000000073</v>
      </c>
      <c r="L4942" t="s">
        <v>509</v>
      </c>
      <c r="M4942" t="s">
        <v>505</v>
      </c>
      <c r="N4942">
        <v>1</v>
      </c>
    </row>
    <row r="4943" spans="1:14" ht="15" customHeight="1" x14ac:dyDescent="0.3">
      <c r="A4943" s="114">
        <v>4940</v>
      </c>
      <c r="B4943" t="s">
        <v>459</v>
      </c>
      <c r="C4943" t="s">
        <v>625</v>
      </c>
      <c r="D4943" t="s">
        <v>100</v>
      </c>
      <c r="E4943" t="s">
        <v>4246</v>
      </c>
      <c r="F4943" s="109">
        <v>46056</v>
      </c>
      <c r="G4943" t="s">
        <v>627</v>
      </c>
      <c r="H4943">
        <v>1</v>
      </c>
      <c r="K4943">
        <v>42500.00000000016</v>
      </c>
      <c r="L4943" t="s">
        <v>618</v>
      </c>
      <c r="M4943" t="s">
        <v>669</v>
      </c>
      <c r="N4943">
        <v>0</v>
      </c>
    </row>
    <row r="4944" spans="1:14" ht="15" customHeight="1" x14ac:dyDescent="0.3">
      <c r="A4944" s="114">
        <v>4941</v>
      </c>
      <c r="B4944" t="s">
        <v>459</v>
      </c>
      <c r="C4944" t="s">
        <v>127</v>
      </c>
      <c r="D4944" t="s">
        <v>102</v>
      </c>
      <c r="E4944" t="s">
        <v>4247</v>
      </c>
      <c r="F4944" s="109">
        <v>46056</v>
      </c>
      <c r="G4944" t="s">
        <v>415</v>
      </c>
      <c r="H4944">
        <v>4</v>
      </c>
      <c r="K4944">
        <v>170000.00000000064</v>
      </c>
      <c r="L4944" t="s">
        <v>509</v>
      </c>
      <c r="M4944" t="s">
        <v>505</v>
      </c>
      <c r="N4944">
        <v>2</v>
      </c>
    </row>
    <row r="4945" spans="1:14" ht="15" customHeight="1" x14ac:dyDescent="0.3">
      <c r="A4945" s="114">
        <v>4942</v>
      </c>
      <c r="B4945" t="s">
        <v>499</v>
      </c>
      <c r="C4945" t="s">
        <v>150</v>
      </c>
      <c r="D4945" t="s">
        <v>151</v>
      </c>
      <c r="E4945" t="s">
        <v>4248</v>
      </c>
      <c r="F4945" s="109">
        <v>46056</v>
      </c>
      <c r="G4945" t="s">
        <v>726</v>
      </c>
      <c r="H4945">
        <v>3.5</v>
      </c>
      <c r="K4945">
        <v>139999.99999999985</v>
      </c>
      <c r="L4945" t="s">
        <v>680</v>
      </c>
      <c r="M4945" t="s">
        <v>2404</v>
      </c>
      <c r="N4945">
        <v>2</v>
      </c>
    </row>
    <row r="4946" spans="1:14" ht="15" customHeight="1" x14ac:dyDescent="0.3">
      <c r="A4946" s="114">
        <v>4943</v>
      </c>
      <c r="B4946" t="s">
        <v>499</v>
      </c>
      <c r="C4946" t="s">
        <v>138</v>
      </c>
      <c r="D4946" t="s">
        <v>100</v>
      </c>
      <c r="E4946" t="s">
        <v>4249</v>
      </c>
      <c r="F4946" s="109">
        <v>46056</v>
      </c>
      <c r="G4946" t="s">
        <v>415</v>
      </c>
      <c r="H4946">
        <v>2</v>
      </c>
      <c r="K4946">
        <v>119999.99999999988</v>
      </c>
      <c r="L4946" t="s">
        <v>507</v>
      </c>
      <c r="M4946" t="s">
        <v>505</v>
      </c>
      <c r="N4946">
        <v>1</v>
      </c>
    </row>
    <row r="4947" spans="1:14" ht="15" customHeight="1" x14ac:dyDescent="0.3">
      <c r="A4947" s="114">
        <v>4944</v>
      </c>
      <c r="B4947" t="s">
        <v>499</v>
      </c>
      <c r="C4947" t="s">
        <v>138</v>
      </c>
      <c r="D4947" t="s">
        <v>100</v>
      </c>
      <c r="E4947" t="s">
        <v>4249</v>
      </c>
      <c r="F4947" s="109">
        <v>46056</v>
      </c>
      <c r="G4947" t="s">
        <v>415</v>
      </c>
      <c r="H4947">
        <v>3</v>
      </c>
      <c r="K4947">
        <v>179999.99999999983</v>
      </c>
      <c r="L4947" t="s">
        <v>516</v>
      </c>
      <c r="M4947" t="s">
        <v>517</v>
      </c>
      <c r="N4947">
        <v>0</v>
      </c>
    </row>
    <row r="4948" spans="1:14" ht="15" customHeight="1" x14ac:dyDescent="0.3">
      <c r="A4948" s="114">
        <v>4945</v>
      </c>
      <c r="B4948" t="s">
        <v>501</v>
      </c>
      <c r="C4948" t="s">
        <v>138</v>
      </c>
      <c r="D4948" t="s">
        <v>100</v>
      </c>
      <c r="E4948" t="s">
        <v>4250</v>
      </c>
      <c r="F4948" s="109">
        <v>46056</v>
      </c>
      <c r="G4948" t="s">
        <v>415</v>
      </c>
      <c r="H4948">
        <v>12</v>
      </c>
      <c r="K4948">
        <v>719999.9999999993</v>
      </c>
      <c r="L4948" t="s">
        <v>543</v>
      </c>
      <c r="M4948" t="s">
        <v>517</v>
      </c>
      <c r="N4948">
        <v>1</v>
      </c>
    </row>
    <row r="4949" spans="1:14" ht="15" customHeight="1" x14ac:dyDescent="0.3">
      <c r="A4949" s="114">
        <v>4946</v>
      </c>
      <c r="B4949" t="s">
        <v>501</v>
      </c>
      <c r="C4949" t="s">
        <v>134</v>
      </c>
      <c r="D4949" t="s">
        <v>102</v>
      </c>
      <c r="E4949" t="s">
        <v>4251</v>
      </c>
      <c r="F4949" s="109">
        <v>46056</v>
      </c>
      <c r="G4949" t="s">
        <v>415</v>
      </c>
      <c r="H4949">
        <v>2</v>
      </c>
      <c r="K4949">
        <v>106666.66666666656</v>
      </c>
      <c r="L4949" t="s">
        <v>526</v>
      </c>
      <c r="M4949" t="s">
        <v>736</v>
      </c>
      <c r="N4949">
        <v>1</v>
      </c>
    </row>
    <row r="4950" spans="1:14" ht="15" customHeight="1" x14ac:dyDescent="0.3">
      <c r="A4950" s="114">
        <v>4947</v>
      </c>
      <c r="B4950" t="s">
        <v>471</v>
      </c>
      <c r="C4950" t="s">
        <v>138</v>
      </c>
      <c r="D4950" t="s">
        <v>100</v>
      </c>
      <c r="E4950" t="s">
        <v>4253</v>
      </c>
      <c r="F4950" s="109">
        <v>46056</v>
      </c>
      <c r="G4950" t="s">
        <v>415</v>
      </c>
      <c r="H4950">
        <v>6</v>
      </c>
      <c r="K4950">
        <v>388125.00000000105</v>
      </c>
      <c r="L4950" t="s">
        <v>516</v>
      </c>
      <c r="M4950" t="s">
        <v>517</v>
      </c>
      <c r="N4950">
        <v>0</v>
      </c>
    </row>
    <row r="4951" spans="1:14" ht="15" customHeight="1" x14ac:dyDescent="0.3">
      <c r="A4951" s="114">
        <v>4948</v>
      </c>
      <c r="B4951" t="s">
        <v>471</v>
      </c>
      <c r="C4951" t="s">
        <v>138</v>
      </c>
      <c r="D4951" t="s">
        <v>100</v>
      </c>
      <c r="E4951" t="s">
        <v>4253</v>
      </c>
      <c r="F4951" s="109">
        <v>46056</v>
      </c>
      <c r="G4951" t="s">
        <v>415</v>
      </c>
      <c r="H4951">
        <v>0.2</v>
      </c>
      <c r="K4951">
        <v>12937.500000000036</v>
      </c>
      <c r="L4951" t="s">
        <v>516</v>
      </c>
      <c r="M4951" t="s">
        <v>517</v>
      </c>
      <c r="N4951">
        <v>0</v>
      </c>
    </row>
    <row r="4952" spans="1:14" ht="15" customHeight="1" x14ac:dyDescent="0.3">
      <c r="A4952" s="114">
        <v>4949</v>
      </c>
      <c r="B4952" t="s">
        <v>471</v>
      </c>
      <c r="C4952" t="s">
        <v>127</v>
      </c>
      <c r="D4952" t="s">
        <v>102</v>
      </c>
      <c r="E4952" t="s">
        <v>4254</v>
      </c>
      <c r="F4952" s="109">
        <v>46056</v>
      </c>
      <c r="G4952" t="s">
        <v>415</v>
      </c>
      <c r="H4952">
        <v>5</v>
      </c>
      <c r="K4952">
        <v>215625.00000000061</v>
      </c>
      <c r="L4952" t="s">
        <v>526</v>
      </c>
      <c r="M4952" t="s">
        <v>1677</v>
      </c>
      <c r="N4952">
        <v>0</v>
      </c>
    </row>
    <row r="4953" spans="1:14" ht="15" customHeight="1" x14ac:dyDescent="0.3">
      <c r="A4953" s="114">
        <v>4950</v>
      </c>
      <c r="B4953" t="s">
        <v>471</v>
      </c>
      <c r="C4953" t="s">
        <v>150</v>
      </c>
      <c r="D4953" t="s">
        <v>151</v>
      </c>
      <c r="E4953" t="s">
        <v>4255</v>
      </c>
      <c r="F4953" s="109">
        <v>46056</v>
      </c>
      <c r="G4953" t="s">
        <v>726</v>
      </c>
      <c r="H4953">
        <v>2.5</v>
      </c>
      <c r="K4953">
        <v>107812.50000000031</v>
      </c>
      <c r="L4953" t="s">
        <v>680</v>
      </c>
      <c r="M4953" t="s">
        <v>698</v>
      </c>
      <c r="N4953">
        <v>3</v>
      </c>
    </row>
    <row r="4954" spans="1:14" ht="15" customHeight="1" x14ac:dyDescent="0.3">
      <c r="A4954" s="114">
        <v>4951</v>
      </c>
      <c r="B4954" t="s">
        <v>444</v>
      </c>
      <c r="C4954" t="s">
        <v>138</v>
      </c>
      <c r="D4954" t="s">
        <v>100</v>
      </c>
      <c r="E4954" t="s">
        <v>4256</v>
      </c>
      <c r="F4954" s="109">
        <v>46056</v>
      </c>
      <c r="G4954" t="s">
        <v>415</v>
      </c>
      <c r="H4954">
        <v>6</v>
      </c>
      <c r="K4954">
        <v>388125.00000000105</v>
      </c>
      <c r="L4954" t="s">
        <v>554</v>
      </c>
      <c r="M4954" t="s">
        <v>517</v>
      </c>
      <c r="N4954">
        <v>0</v>
      </c>
    </row>
    <row r="4955" spans="1:14" ht="15" customHeight="1" x14ac:dyDescent="0.3">
      <c r="A4955" s="114">
        <v>4952</v>
      </c>
      <c r="B4955" t="s">
        <v>444</v>
      </c>
      <c r="C4955" t="s">
        <v>3004</v>
      </c>
      <c r="D4955" t="s">
        <v>3009</v>
      </c>
      <c r="E4955" t="s">
        <v>3010</v>
      </c>
      <c r="F4955" s="109">
        <v>46056</v>
      </c>
      <c r="G4955" t="s">
        <v>3012</v>
      </c>
      <c r="H4955">
        <v>0.2</v>
      </c>
      <c r="K4955">
        <v>241500.00000000067</v>
      </c>
      <c r="L4955" t="s">
        <v>513</v>
      </c>
      <c r="M4955" t="s">
        <v>514</v>
      </c>
      <c r="N4955">
        <v>3</v>
      </c>
    </row>
    <row r="4956" spans="1:14" ht="15" customHeight="1" x14ac:dyDescent="0.3">
      <c r="A4956" s="114">
        <v>4953</v>
      </c>
      <c r="B4956" t="s">
        <v>413</v>
      </c>
      <c r="C4956" t="s">
        <v>625</v>
      </c>
      <c r="D4956" t="s">
        <v>100</v>
      </c>
      <c r="E4956" t="s">
        <v>4257</v>
      </c>
      <c r="F4956" s="109">
        <v>46056</v>
      </c>
      <c r="G4956" t="s">
        <v>1038</v>
      </c>
      <c r="H4956">
        <v>2</v>
      </c>
      <c r="K4956">
        <v>82499.999999999767</v>
      </c>
      <c r="L4956" t="s">
        <v>618</v>
      </c>
      <c r="M4956" t="s">
        <v>669</v>
      </c>
      <c r="N4956">
        <v>0</v>
      </c>
    </row>
    <row r="4957" spans="1:14" ht="15" customHeight="1" x14ac:dyDescent="0.3">
      <c r="A4957" s="114">
        <v>4954</v>
      </c>
      <c r="B4957" t="s">
        <v>490</v>
      </c>
      <c r="C4957" t="s">
        <v>138</v>
      </c>
      <c r="D4957" t="s">
        <v>100</v>
      </c>
      <c r="E4957" t="s">
        <v>4258</v>
      </c>
      <c r="F4957" s="109">
        <v>46057</v>
      </c>
      <c r="G4957" t="s">
        <v>415</v>
      </c>
      <c r="H4957">
        <v>0.3</v>
      </c>
      <c r="K4957">
        <v>18562.499999999945</v>
      </c>
      <c r="L4957" t="s">
        <v>516</v>
      </c>
      <c r="M4957" t="s">
        <v>517</v>
      </c>
      <c r="N4957">
        <v>0</v>
      </c>
    </row>
    <row r="4958" spans="1:14" ht="15" customHeight="1" x14ac:dyDescent="0.3">
      <c r="A4958" s="114">
        <v>4955</v>
      </c>
      <c r="B4958" t="s">
        <v>490</v>
      </c>
      <c r="C4958" t="s">
        <v>122</v>
      </c>
      <c r="D4958" t="s">
        <v>102</v>
      </c>
      <c r="E4958" t="s">
        <v>4259</v>
      </c>
      <c r="F4958" s="109">
        <v>46057</v>
      </c>
      <c r="G4958" t="s">
        <v>415</v>
      </c>
      <c r="H4958">
        <v>20</v>
      </c>
      <c r="K4958">
        <v>1237499.9999999965</v>
      </c>
      <c r="L4958" t="s">
        <v>507</v>
      </c>
      <c r="M4958" t="s">
        <v>505</v>
      </c>
      <c r="N4958">
        <v>1</v>
      </c>
    </row>
    <row r="4959" spans="1:14" ht="15" customHeight="1" x14ac:dyDescent="0.3">
      <c r="A4959" s="114">
        <v>4956</v>
      </c>
      <c r="B4959" t="s">
        <v>490</v>
      </c>
      <c r="C4959" t="s">
        <v>138</v>
      </c>
      <c r="D4959" t="s">
        <v>100</v>
      </c>
      <c r="E4959" t="s">
        <v>4260</v>
      </c>
      <c r="F4959" s="109">
        <v>46057</v>
      </c>
      <c r="G4959" t="s">
        <v>415</v>
      </c>
      <c r="H4959">
        <v>3</v>
      </c>
      <c r="K4959">
        <v>185624.99999999948</v>
      </c>
      <c r="L4959" t="s">
        <v>507</v>
      </c>
      <c r="M4959" t="s">
        <v>505</v>
      </c>
      <c r="N4959">
        <v>0</v>
      </c>
    </row>
    <row r="4960" spans="1:14" ht="15" customHeight="1" x14ac:dyDescent="0.3">
      <c r="A4960" s="114">
        <v>4957</v>
      </c>
      <c r="B4960" t="s">
        <v>490</v>
      </c>
      <c r="C4960" t="s">
        <v>138</v>
      </c>
      <c r="D4960" t="s">
        <v>100</v>
      </c>
      <c r="E4960" t="s">
        <v>4260</v>
      </c>
      <c r="F4960" s="109">
        <v>46057</v>
      </c>
      <c r="G4960" t="s">
        <v>415</v>
      </c>
      <c r="H4960">
        <v>1</v>
      </c>
      <c r="K4960">
        <v>61874.999999999818</v>
      </c>
      <c r="L4960" t="s">
        <v>713</v>
      </c>
      <c r="M4960" t="s">
        <v>917</v>
      </c>
      <c r="N4960">
        <v>0</v>
      </c>
    </row>
    <row r="4961" spans="1:14" ht="15" customHeight="1" x14ac:dyDescent="0.3">
      <c r="A4961" s="114">
        <v>4958</v>
      </c>
      <c r="B4961" t="s">
        <v>463</v>
      </c>
      <c r="C4961" t="s">
        <v>395</v>
      </c>
      <c r="D4961" t="s">
        <v>77</v>
      </c>
      <c r="E4961" t="s">
        <v>396</v>
      </c>
      <c r="F4961" s="109">
        <v>46057</v>
      </c>
      <c r="G4961" t="s">
        <v>1745</v>
      </c>
      <c r="H4961">
        <v>0.2</v>
      </c>
      <c r="K4961">
        <v>29312.499999999887</v>
      </c>
      <c r="L4961" t="s">
        <v>513</v>
      </c>
      <c r="M4961" t="s">
        <v>514</v>
      </c>
      <c r="N4961">
        <v>16</v>
      </c>
    </row>
    <row r="4962" spans="1:14" ht="15" customHeight="1" x14ac:dyDescent="0.3">
      <c r="A4962" s="114">
        <v>4959</v>
      </c>
      <c r="B4962" t="s">
        <v>463</v>
      </c>
      <c r="C4962" t="s">
        <v>625</v>
      </c>
      <c r="D4962" t="s">
        <v>100</v>
      </c>
      <c r="E4962" t="s">
        <v>4261</v>
      </c>
      <c r="F4962" s="109">
        <v>46057</v>
      </c>
      <c r="G4962" t="s">
        <v>1816</v>
      </c>
      <c r="H4962">
        <v>3</v>
      </c>
      <c r="K4962">
        <v>125624.99999999952</v>
      </c>
      <c r="L4962" t="s">
        <v>618</v>
      </c>
      <c r="M4962" t="s">
        <v>669</v>
      </c>
      <c r="N4962">
        <v>0</v>
      </c>
    </row>
    <row r="4963" spans="1:14" ht="15" customHeight="1" x14ac:dyDescent="0.3">
      <c r="A4963" s="114">
        <v>4960</v>
      </c>
      <c r="B4963" t="s">
        <v>430</v>
      </c>
      <c r="C4963" t="s">
        <v>122</v>
      </c>
      <c r="D4963" t="s">
        <v>102</v>
      </c>
      <c r="E4963" t="s">
        <v>4262</v>
      </c>
      <c r="F4963" s="109">
        <v>46057</v>
      </c>
      <c r="G4963" t="s">
        <v>415</v>
      </c>
      <c r="H4963">
        <v>15</v>
      </c>
      <c r="K4963">
        <v>871875.00000000093</v>
      </c>
      <c r="L4963" t="s">
        <v>696</v>
      </c>
      <c r="M4963" t="s">
        <v>505</v>
      </c>
      <c r="N4963">
        <v>0</v>
      </c>
    </row>
    <row r="4964" spans="1:14" ht="15" customHeight="1" x14ac:dyDescent="0.3">
      <c r="A4964" s="114">
        <v>4961</v>
      </c>
      <c r="B4964" t="s">
        <v>430</v>
      </c>
      <c r="C4964" t="s">
        <v>84</v>
      </c>
      <c r="D4964" t="s">
        <v>79</v>
      </c>
      <c r="E4964" t="s">
        <v>4263</v>
      </c>
      <c r="F4964" s="109">
        <v>46057</v>
      </c>
      <c r="G4964" t="s">
        <v>443</v>
      </c>
      <c r="H4964">
        <v>13</v>
      </c>
      <c r="K4964">
        <v>58770.833333333394</v>
      </c>
      <c r="L4964" t="s">
        <v>554</v>
      </c>
      <c r="M4964" t="s">
        <v>517</v>
      </c>
      <c r="N4964">
        <v>0</v>
      </c>
    </row>
    <row r="4965" spans="1:14" ht="15" customHeight="1" x14ac:dyDescent="0.3">
      <c r="A4965" s="114">
        <v>4962</v>
      </c>
      <c r="B4965" t="s">
        <v>430</v>
      </c>
      <c r="C4965" t="s">
        <v>587</v>
      </c>
      <c r="D4965" t="s">
        <v>100</v>
      </c>
      <c r="E4965" t="s">
        <v>4264</v>
      </c>
      <c r="F4965" s="109">
        <v>46057</v>
      </c>
      <c r="G4965" t="s">
        <v>415</v>
      </c>
      <c r="H4965">
        <v>1</v>
      </c>
      <c r="K4965">
        <v>38750.000000000036</v>
      </c>
      <c r="L4965" t="s">
        <v>554</v>
      </c>
      <c r="M4965" t="s">
        <v>517</v>
      </c>
      <c r="N4965">
        <v>0</v>
      </c>
    </row>
    <row r="4966" spans="1:14" ht="15" customHeight="1" x14ac:dyDescent="0.3">
      <c r="A4966" s="114">
        <v>4963</v>
      </c>
      <c r="B4966" t="s">
        <v>430</v>
      </c>
      <c r="C4966" t="s">
        <v>150</v>
      </c>
      <c r="D4966" t="s">
        <v>151</v>
      </c>
      <c r="E4966" t="s">
        <v>4265</v>
      </c>
      <c r="F4966" s="109">
        <v>46057</v>
      </c>
      <c r="G4966" t="s">
        <v>726</v>
      </c>
      <c r="H4966">
        <v>4</v>
      </c>
      <c r="K4966">
        <v>155000.00000000015</v>
      </c>
      <c r="L4966" t="s">
        <v>680</v>
      </c>
      <c r="M4966" t="s">
        <v>2404</v>
      </c>
      <c r="N4966">
        <v>5</v>
      </c>
    </row>
    <row r="4967" spans="1:14" ht="15" customHeight="1" x14ac:dyDescent="0.3">
      <c r="A4967" s="114">
        <v>4964</v>
      </c>
      <c r="B4967" t="s">
        <v>474</v>
      </c>
      <c r="C4967" t="s">
        <v>146</v>
      </c>
      <c r="D4967" t="s">
        <v>100</v>
      </c>
      <c r="E4967" t="s">
        <v>4266</v>
      </c>
      <c r="F4967" s="109">
        <v>46057</v>
      </c>
      <c r="G4967" t="s">
        <v>451</v>
      </c>
      <c r="H4967">
        <v>1</v>
      </c>
      <c r="K4967">
        <v>175000.00000000032</v>
      </c>
      <c r="L4967" t="s">
        <v>530</v>
      </c>
      <c r="M4967" t="s">
        <v>593</v>
      </c>
      <c r="N4967">
        <v>0</v>
      </c>
    </row>
    <row r="4968" spans="1:14" ht="15" customHeight="1" x14ac:dyDescent="0.3">
      <c r="A4968" s="114">
        <v>4965</v>
      </c>
      <c r="B4968" t="s">
        <v>499</v>
      </c>
      <c r="C4968" t="s">
        <v>150</v>
      </c>
      <c r="D4968" t="s">
        <v>151</v>
      </c>
      <c r="E4968" t="s">
        <v>4267</v>
      </c>
      <c r="F4968" s="109">
        <v>46057</v>
      </c>
      <c r="G4968" t="s">
        <v>726</v>
      </c>
      <c r="H4968">
        <v>2</v>
      </c>
      <c r="K4968">
        <v>79999.999999999927</v>
      </c>
      <c r="L4968" t="s">
        <v>680</v>
      </c>
      <c r="M4968" t="s">
        <v>698</v>
      </c>
      <c r="N4968">
        <v>1</v>
      </c>
    </row>
    <row r="4969" spans="1:14" ht="15" customHeight="1" x14ac:dyDescent="0.3">
      <c r="A4969" s="114">
        <v>4966</v>
      </c>
      <c r="B4969" t="s">
        <v>499</v>
      </c>
      <c r="C4969" t="s">
        <v>138</v>
      </c>
      <c r="D4969" t="s">
        <v>100</v>
      </c>
      <c r="E4969" t="s">
        <v>4268</v>
      </c>
      <c r="F4969" s="109">
        <v>46057</v>
      </c>
      <c r="G4969" t="s">
        <v>415</v>
      </c>
      <c r="H4969">
        <v>8</v>
      </c>
      <c r="K4969">
        <v>479999.99999999953</v>
      </c>
      <c r="L4969" t="s">
        <v>545</v>
      </c>
      <c r="M4969" t="s">
        <v>1414</v>
      </c>
      <c r="N4969">
        <v>1</v>
      </c>
    </row>
    <row r="4970" spans="1:14" ht="15" customHeight="1" x14ac:dyDescent="0.3">
      <c r="A4970" s="114">
        <v>4967</v>
      </c>
      <c r="B4970" t="s">
        <v>499</v>
      </c>
      <c r="C4970" t="s">
        <v>138</v>
      </c>
      <c r="D4970" t="s">
        <v>100</v>
      </c>
      <c r="E4970" t="s">
        <v>4268</v>
      </c>
      <c r="F4970" s="109">
        <v>46057</v>
      </c>
      <c r="G4970" t="s">
        <v>415</v>
      </c>
      <c r="H4970">
        <v>4</v>
      </c>
      <c r="K4970">
        <v>239999.99999999977</v>
      </c>
      <c r="L4970" t="s">
        <v>516</v>
      </c>
      <c r="M4970" t="s">
        <v>517</v>
      </c>
      <c r="N4970">
        <v>0</v>
      </c>
    </row>
    <row r="4971" spans="1:14" ht="15" customHeight="1" x14ac:dyDescent="0.3">
      <c r="A4971" s="114">
        <v>4968</v>
      </c>
      <c r="B4971" t="s">
        <v>501</v>
      </c>
      <c r="C4971" t="s">
        <v>138</v>
      </c>
      <c r="D4971" t="s">
        <v>100</v>
      </c>
      <c r="E4971" t="s">
        <v>4269</v>
      </c>
      <c r="F4971" s="109">
        <v>46058</v>
      </c>
      <c r="G4971" t="s">
        <v>415</v>
      </c>
      <c r="H4971">
        <v>3</v>
      </c>
      <c r="K4971">
        <v>179999.99999999983</v>
      </c>
      <c r="L4971" t="s">
        <v>543</v>
      </c>
      <c r="M4971" t="s">
        <v>517</v>
      </c>
      <c r="N4971">
        <v>0</v>
      </c>
    </row>
    <row r="4972" spans="1:14" ht="15" customHeight="1" x14ac:dyDescent="0.3">
      <c r="A4972" s="114">
        <v>4969</v>
      </c>
      <c r="B4972" t="s">
        <v>501</v>
      </c>
      <c r="C4972" t="s">
        <v>127</v>
      </c>
      <c r="D4972" t="s">
        <v>102</v>
      </c>
      <c r="E4972" t="s">
        <v>4270</v>
      </c>
      <c r="F4972" s="109">
        <v>46057</v>
      </c>
      <c r="G4972" t="s">
        <v>415</v>
      </c>
      <c r="H4972">
        <v>11</v>
      </c>
      <c r="K4972">
        <v>439999.99999999953</v>
      </c>
      <c r="L4972" t="s">
        <v>543</v>
      </c>
      <c r="M4972" t="s">
        <v>736</v>
      </c>
      <c r="N4972">
        <v>0</v>
      </c>
    </row>
    <row r="4973" spans="1:14" ht="15" customHeight="1" x14ac:dyDescent="0.3">
      <c r="A4973" s="114">
        <v>4970</v>
      </c>
      <c r="B4973" t="s">
        <v>430</v>
      </c>
      <c r="C4973" t="s">
        <v>138</v>
      </c>
      <c r="D4973" t="s">
        <v>100</v>
      </c>
      <c r="E4973" t="s">
        <v>4271</v>
      </c>
      <c r="F4973" s="109">
        <v>46058</v>
      </c>
      <c r="G4973" t="s">
        <v>415</v>
      </c>
      <c r="H4973">
        <v>1</v>
      </c>
      <c r="K4973">
        <v>58125.000000000058</v>
      </c>
      <c r="L4973" t="s">
        <v>554</v>
      </c>
      <c r="M4973" t="s">
        <v>517</v>
      </c>
      <c r="N4973">
        <v>0</v>
      </c>
    </row>
    <row r="4974" spans="1:14" ht="15" customHeight="1" x14ac:dyDescent="0.3">
      <c r="A4974" s="114">
        <v>4971</v>
      </c>
      <c r="B4974" t="s">
        <v>430</v>
      </c>
      <c r="C4974" t="s">
        <v>150</v>
      </c>
      <c r="D4974" t="s">
        <v>151</v>
      </c>
      <c r="E4974" t="s">
        <v>4272</v>
      </c>
      <c r="F4974" s="109">
        <v>46058</v>
      </c>
      <c r="G4974" t="s">
        <v>726</v>
      </c>
      <c r="H4974">
        <v>5</v>
      </c>
      <c r="K4974">
        <v>193750.0000000002</v>
      </c>
      <c r="L4974" t="s">
        <v>680</v>
      </c>
      <c r="M4974" t="s">
        <v>2404</v>
      </c>
      <c r="N4974">
        <v>6</v>
      </c>
    </row>
    <row r="4975" spans="1:14" ht="15" customHeight="1" x14ac:dyDescent="0.3">
      <c r="A4975" s="114">
        <v>4972</v>
      </c>
      <c r="B4975" t="s">
        <v>430</v>
      </c>
      <c r="C4975" t="s">
        <v>138</v>
      </c>
      <c r="D4975" t="s">
        <v>100</v>
      </c>
      <c r="E4975" t="s">
        <v>4273</v>
      </c>
      <c r="F4975" s="109">
        <v>46058</v>
      </c>
      <c r="G4975" t="s">
        <v>415</v>
      </c>
      <c r="H4975">
        <v>1</v>
      </c>
      <c r="K4975">
        <v>58125.000000000058</v>
      </c>
      <c r="L4975" t="s">
        <v>507</v>
      </c>
      <c r="M4975" t="s">
        <v>505</v>
      </c>
      <c r="N4975">
        <v>0</v>
      </c>
    </row>
    <row r="4976" spans="1:14" ht="15" customHeight="1" x14ac:dyDescent="0.3">
      <c r="A4976" s="114">
        <v>4973</v>
      </c>
      <c r="B4976" t="s">
        <v>463</v>
      </c>
      <c r="C4976" t="s">
        <v>127</v>
      </c>
      <c r="D4976" t="s">
        <v>102</v>
      </c>
      <c r="E4976" t="s">
        <v>4274</v>
      </c>
      <c r="F4976" s="109">
        <v>46058</v>
      </c>
      <c r="G4976" t="s">
        <v>415</v>
      </c>
      <c r="H4976">
        <v>6</v>
      </c>
      <c r="K4976">
        <v>251249.99999999904</v>
      </c>
      <c r="L4976" t="s">
        <v>526</v>
      </c>
      <c r="M4976" t="s">
        <v>1677</v>
      </c>
      <c r="N4976">
        <v>1</v>
      </c>
    </row>
    <row r="4977" spans="1:14" ht="15" customHeight="1" x14ac:dyDescent="0.3">
      <c r="A4977" s="114">
        <v>4974</v>
      </c>
      <c r="B4977" t="s">
        <v>463</v>
      </c>
      <c r="C4977" t="s">
        <v>125</v>
      </c>
      <c r="D4977" t="s">
        <v>102</v>
      </c>
      <c r="E4977" t="s">
        <v>4275</v>
      </c>
      <c r="F4977" s="109">
        <v>46058</v>
      </c>
      <c r="G4977" t="s">
        <v>415</v>
      </c>
      <c r="H4977">
        <v>1</v>
      </c>
      <c r="K4977">
        <v>18471.527777777708</v>
      </c>
      <c r="L4977" t="s">
        <v>526</v>
      </c>
      <c r="M4977" t="s">
        <v>1677</v>
      </c>
      <c r="N4977">
        <v>0</v>
      </c>
    </row>
    <row r="4978" spans="1:14" ht="15" customHeight="1" x14ac:dyDescent="0.3">
      <c r="A4978" s="114">
        <v>4975</v>
      </c>
      <c r="B4978" t="s">
        <v>463</v>
      </c>
      <c r="C4978" t="s">
        <v>3004</v>
      </c>
      <c r="D4978" t="s">
        <v>3009</v>
      </c>
      <c r="E4978" t="s">
        <v>3010</v>
      </c>
      <c r="F4978" s="109">
        <v>46058</v>
      </c>
      <c r="G4978" t="s">
        <v>3012</v>
      </c>
      <c r="H4978">
        <v>0.3</v>
      </c>
      <c r="K4978">
        <v>351749.99999999866</v>
      </c>
      <c r="L4978" t="s">
        <v>513</v>
      </c>
      <c r="M4978" t="s">
        <v>514</v>
      </c>
      <c r="N4978">
        <v>16</v>
      </c>
    </row>
    <row r="4979" spans="1:14" ht="15" customHeight="1" x14ac:dyDescent="0.3">
      <c r="A4979" s="114">
        <v>4976</v>
      </c>
      <c r="B4979" t="s">
        <v>474</v>
      </c>
      <c r="C4979" t="s">
        <v>146</v>
      </c>
      <c r="D4979" t="s">
        <v>100</v>
      </c>
      <c r="E4979" t="s">
        <v>4276</v>
      </c>
      <c r="F4979" s="109">
        <v>46058</v>
      </c>
      <c r="G4979" t="s">
        <v>451</v>
      </c>
      <c r="H4979">
        <v>1</v>
      </c>
      <c r="K4979">
        <v>175000.00000000032</v>
      </c>
      <c r="L4979" t="s">
        <v>530</v>
      </c>
      <c r="M4979" t="s">
        <v>593</v>
      </c>
      <c r="N4979">
        <v>0</v>
      </c>
    </row>
    <row r="4980" spans="1:14" ht="15" customHeight="1" x14ac:dyDescent="0.3">
      <c r="A4980" s="114">
        <v>4977</v>
      </c>
      <c r="B4980" t="s">
        <v>490</v>
      </c>
      <c r="C4980" t="s">
        <v>138</v>
      </c>
      <c r="D4980" t="s">
        <v>100</v>
      </c>
      <c r="E4980" t="s">
        <v>4277</v>
      </c>
      <c r="F4980" s="109">
        <v>46058</v>
      </c>
      <c r="G4980" t="s">
        <v>415</v>
      </c>
      <c r="H4980">
        <v>3</v>
      </c>
      <c r="K4980">
        <v>185624.99999999948</v>
      </c>
      <c r="L4980" t="s">
        <v>516</v>
      </c>
      <c r="M4980" t="s">
        <v>517</v>
      </c>
      <c r="N4980">
        <v>0</v>
      </c>
    </row>
    <row r="4981" spans="1:14" ht="15" customHeight="1" x14ac:dyDescent="0.3">
      <c r="A4981" s="114">
        <v>4978</v>
      </c>
      <c r="B4981" t="s">
        <v>490</v>
      </c>
      <c r="C4981" t="s">
        <v>150</v>
      </c>
      <c r="D4981" t="s">
        <v>151</v>
      </c>
      <c r="E4981" t="s">
        <v>4278</v>
      </c>
      <c r="F4981" s="109">
        <v>46058</v>
      </c>
      <c r="G4981" t="s">
        <v>709</v>
      </c>
      <c r="H4981">
        <v>4</v>
      </c>
      <c r="K4981">
        <v>329999.99999999907</v>
      </c>
      <c r="L4981" t="s">
        <v>558</v>
      </c>
      <c r="M4981" t="s">
        <v>917</v>
      </c>
      <c r="N4981">
        <v>0</v>
      </c>
    </row>
    <row r="4982" spans="1:14" ht="15" customHeight="1" x14ac:dyDescent="0.3">
      <c r="A4982" s="114">
        <v>4979</v>
      </c>
      <c r="B4982" t="s">
        <v>499</v>
      </c>
      <c r="C4982" t="s">
        <v>150</v>
      </c>
      <c r="D4982" t="s">
        <v>151</v>
      </c>
      <c r="E4982" t="s">
        <v>4279</v>
      </c>
      <c r="F4982" s="109">
        <v>46058</v>
      </c>
      <c r="G4982" t="s">
        <v>726</v>
      </c>
      <c r="H4982">
        <v>5</v>
      </c>
      <c r="K4982">
        <v>199999.9999999998</v>
      </c>
      <c r="L4982" t="s">
        <v>519</v>
      </c>
      <c r="M4982" t="s">
        <v>698</v>
      </c>
      <c r="N4982">
        <v>6</v>
      </c>
    </row>
    <row r="4983" spans="1:14" ht="15" customHeight="1" x14ac:dyDescent="0.3">
      <c r="A4983" s="114">
        <v>4980</v>
      </c>
      <c r="B4983" t="s">
        <v>499</v>
      </c>
      <c r="C4983" t="s">
        <v>89</v>
      </c>
      <c r="D4983" t="s">
        <v>79</v>
      </c>
      <c r="E4983" t="s">
        <v>4280</v>
      </c>
      <c r="F4983" s="109">
        <v>46058</v>
      </c>
      <c r="G4983" t="s">
        <v>433</v>
      </c>
      <c r="H4983">
        <v>10</v>
      </c>
      <c r="K4983">
        <v>97777.777777777679</v>
      </c>
      <c r="L4983" t="s">
        <v>516</v>
      </c>
      <c r="M4983" t="s">
        <v>517</v>
      </c>
      <c r="N4983">
        <v>0</v>
      </c>
    </row>
    <row r="4984" spans="1:14" ht="15" customHeight="1" x14ac:dyDescent="0.3">
      <c r="A4984" s="114">
        <v>4981</v>
      </c>
      <c r="B4984" t="s">
        <v>499</v>
      </c>
      <c r="C4984" t="s">
        <v>138</v>
      </c>
      <c r="D4984" t="s">
        <v>100</v>
      </c>
      <c r="E4984" t="s">
        <v>4281</v>
      </c>
      <c r="F4984" s="109">
        <v>46058</v>
      </c>
      <c r="G4984" t="s">
        <v>415</v>
      </c>
      <c r="H4984">
        <v>1</v>
      </c>
      <c r="K4984">
        <v>59999.999999999942</v>
      </c>
      <c r="L4984" t="s">
        <v>516</v>
      </c>
      <c r="M4984" t="s">
        <v>517</v>
      </c>
      <c r="N4984">
        <v>0</v>
      </c>
    </row>
    <row r="4985" spans="1:14" ht="15" customHeight="1" x14ac:dyDescent="0.3">
      <c r="A4985" s="114">
        <v>4982</v>
      </c>
      <c r="B4985" t="s">
        <v>501</v>
      </c>
      <c r="C4985" t="s">
        <v>127</v>
      </c>
      <c r="D4985" t="s">
        <v>102</v>
      </c>
      <c r="E4985" t="s">
        <v>4282</v>
      </c>
      <c r="F4985" s="109">
        <v>46058</v>
      </c>
      <c r="G4985" t="s">
        <v>415</v>
      </c>
      <c r="H4985">
        <v>10</v>
      </c>
      <c r="K4985">
        <v>399999.99999999959</v>
      </c>
      <c r="L4985" t="s">
        <v>526</v>
      </c>
      <c r="M4985" t="s">
        <v>736</v>
      </c>
      <c r="N4985">
        <v>1</v>
      </c>
    </row>
    <row r="4986" spans="1:14" ht="15" customHeight="1" x14ac:dyDescent="0.3">
      <c r="A4986" s="114">
        <v>4983</v>
      </c>
      <c r="B4986" t="s">
        <v>501</v>
      </c>
      <c r="C4986" t="s">
        <v>138</v>
      </c>
      <c r="D4986" t="s">
        <v>100</v>
      </c>
      <c r="E4986" t="s">
        <v>4283</v>
      </c>
      <c r="F4986" s="109">
        <v>46058</v>
      </c>
      <c r="G4986" t="s">
        <v>415</v>
      </c>
      <c r="H4986">
        <v>6</v>
      </c>
      <c r="K4986">
        <v>359999.99999999965</v>
      </c>
      <c r="L4986" t="s">
        <v>543</v>
      </c>
      <c r="M4986" t="s">
        <v>517</v>
      </c>
      <c r="N4986">
        <v>0</v>
      </c>
    </row>
    <row r="4987" spans="1:14" ht="15" customHeight="1" x14ac:dyDescent="0.3">
      <c r="A4987" s="114">
        <v>4984</v>
      </c>
      <c r="B4987" t="s">
        <v>459</v>
      </c>
      <c r="C4987" t="s">
        <v>138</v>
      </c>
      <c r="D4987" t="s">
        <v>100</v>
      </c>
      <c r="E4987" t="s">
        <v>4284</v>
      </c>
      <c r="F4987" s="109">
        <v>46057</v>
      </c>
      <c r="G4987" t="s">
        <v>415</v>
      </c>
      <c r="H4987">
        <v>0.3</v>
      </c>
      <c r="K4987">
        <v>19125.000000000073</v>
      </c>
      <c r="L4987" t="s">
        <v>554</v>
      </c>
      <c r="M4987" t="s">
        <v>517</v>
      </c>
      <c r="N4987">
        <v>0</v>
      </c>
    </row>
    <row r="4988" spans="1:14" ht="15" customHeight="1" x14ac:dyDescent="0.3">
      <c r="A4988" s="114">
        <v>4985</v>
      </c>
      <c r="B4988" t="s">
        <v>459</v>
      </c>
      <c r="C4988" t="s">
        <v>587</v>
      </c>
      <c r="D4988" t="s">
        <v>100</v>
      </c>
      <c r="E4988" t="s">
        <v>4285</v>
      </c>
      <c r="F4988" s="109">
        <v>46057</v>
      </c>
      <c r="G4988" t="s">
        <v>415</v>
      </c>
      <c r="H4988">
        <v>0.5</v>
      </c>
      <c r="K4988">
        <v>21250.00000000008</v>
      </c>
      <c r="L4988" t="s">
        <v>554</v>
      </c>
      <c r="M4988" t="s">
        <v>517</v>
      </c>
      <c r="N4988">
        <v>0</v>
      </c>
    </row>
    <row r="4989" spans="1:14" ht="15" customHeight="1" x14ac:dyDescent="0.3">
      <c r="A4989" s="114">
        <v>4986</v>
      </c>
      <c r="B4989" t="s">
        <v>459</v>
      </c>
      <c r="C4989" t="s">
        <v>138</v>
      </c>
      <c r="D4989" t="s">
        <v>100</v>
      </c>
      <c r="E4989" t="s">
        <v>4284</v>
      </c>
      <c r="F4989" s="109">
        <v>46057</v>
      </c>
      <c r="G4989" t="s">
        <v>415</v>
      </c>
      <c r="H4989">
        <v>5</v>
      </c>
      <c r="K4989">
        <v>318750.00000000122</v>
      </c>
      <c r="L4989" t="s">
        <v>509</v>
      </c>
      <c r="M4989" t="s">
        <v>505</v>
      </c>
      <c r="N4989">
        <v>2</v>
      </c>
    </row>
    <row r="4990" spans="1:14" ht="15" customHeight="1" x14ac:dyDescent="0.3">
      <c r="A4990" s="114">
        <v>4987</v>
      </c>
      <c r="B4990" t="s">
        <v>459</v>
      </c>
      <c r="C4990" t="s">
        <v>138</v>
      </c>
      <c r="D4990" t="s">
        <v>100</v>
      </c>
      <c r="E4990" t="s">
        <v>4284</v>
      </c>
      <c r="F4990" s="109">
        <v>46058</v>
      </c>
      <c r="G4990" t="s">
        <v>415</v>
      </c>
      <c r="H4990">
        <v>2</v>
      </c>
      <c r="K4990">
        <v>127500.00000000048</v>
      </c>
      <c r="L4990" t="s">
        <v>554</v>
      </c>
      <c r="M4990" t="s">
        <v>517</v>
      </c>
      <c r="N4990">
        <v>0</v>
      </c>
    </row>
    <row r="4991" spans="1:14" ht="15" customHeight="1" x14ac:dyDescent="0.3">
      <c r="A4991" s="114">
        <v>4988</v>
      </c>
      <c r="B4991" t="s">
        <v>459</v>
      </c>
      <c r="C4991" t="s">
        <v>138</v>
      </c>
      <c r="D4991" t="s">
        <v>100</v>
      </c>
      <c r="E4991" t="s">
        <v>4284</v>
      </c>
      <c r="F4991" s="109">
        <v>46058</v>
      </c>
      <c r="G4991" t="s">
        <v>415</v>
      </c>
      <c r="H4991">
        <v>0.2</v>
      </c>
      <c r="K4991">
        <v>12750.000000000047</v>
      </c>
      <c r="L4991" t="s">
        <v>554</v>
      </c>
      <c r="M4991" t="s">
        <v>517</v>
      </c>
      <c r="N4991">
        <v>0</v>
      </c>
    </row>
    <row r="4992" spans="1:14" ht="15" customHeight="1" x14ac:dyDescent="0.3">
      <c r="A4992" s="114">
        <v>4989</v>
      </c>
      <c r="B4992" t="s">
        <v>459</v>
      </c>
      <c r="C4992" t="s">
        <v>138</v>
      </c>
      <c r="D4992" t="s">
        <v>100</v>
      </c>
      <c r="E4992" t="s">
        <v>4284</v>
      </c>
      <c r="F4992" s="109">
        <v>46058</v>
      </c>
      <c r="G4992" t="s">
        <v>415</v>
      </c>
      <c r="H4992">
        <v>1.2</v>
      </c>
      <c r="K4992">
        <v>76500.000000000291</v>
      </c>
      <c r="L4992" t="s">
        <v>509</v>
      </c>
      <c r="M4992" t="s">
        <v>505</v>
      </c>
      <c r="N4992">
        <v>2</v>
      </c>
    </row>
    <row r="4993" spans="1:14" ht="15" customHeight="1" x14ac:dyDescent="0.3">
      <c r="A4993" s="114">
        <v>4990</v>
      </c>
      <c r="B4993" t="s">
        <v>444</v>
      </c>
      <c r="C4993" t="s">
        <v>138</v>
      </c>
      <c r="D4993" t="s">
        <v>100</v>
      </c>
      <c r="E4993" t="s">
        <v>4286</v>
      </c>
      <c r="F4993" s="109">
        <v>46058</v>
      </c>
      <c r="G4993" t="s">
        <v>415</v>
      </c>
      <c r="H4993">
        <v>5</v>
      </c>
      <c r="K4993">
        <v>323437.50000000087</v>
      </c>
      <c r="L4993" t="s">
        <v>696</v>
      </c>
      <c r="M4993" t="s">
        <v>505</v>
      </c>
      <c r="N4993">
        <v>1</v>
      </c>
    </row>
    <row r="4994" spans="1:14" ht="15" customHeight="1" x14ac:dyDescent="0.3">
      <c r="A4994" s="114">
        <v>4991</v>
      </c>
      <c r="B4994" t="s">
        <v>444</v>
      </c>
      <c r="C4994" t="s">
        <v>3004</v>
      </c>
      <c r="D4994" t="s">
        <v>3009</v>
      </c>
      <c r="E4994" t="s">
        <v>3010</v>
      </c>
      <c r="F4994" s="109">
        <v>46058</v>
      </c>
      <c r="G4994" t="s">
        <v>3012</v>
      </c>
      <c r="H4994">
        <v>0.2</v>
      </c>
      <c r="K4994">
        <v>241500.00000000067</v>
      </c>
      <c r="L4994" t="s">
        <v>513</v>
      </c>
      <c r="M4994" t="s">
        <v>514</v>
      </c>
      <c r="N4994">
        <v>5</v>
      </c>
    </row>
    <row r="4995" spans="1:14" ht="15" customHeight="1" x14ac:dyDescent="0.3">
      <c r="A4995" s="114">
        <v>4992</v>
      </c>
      <c r="B4995" t="s">
        <v>471</v>
      </c>
      <c r="C4995" t="s">
        <v>125</v>
      </c>
      <c r="D4995" t="s">
        <v>102</v>
      </c>
      <c r="E4995" t="s">
        <v>4287</v>
      </c>
      <c r="F4995" s="109">
        <v>46057</v>
      </c>
      <c r="G4995" t="s">
        <v>415</v>
      </c>
      <c r="H4995">
        <v>4</v>
      </c>
      <c r="K4995">
        <v>76091.666666666875</v>
      </c>
      <c r="L4995" t="s">
        <v>526</v>
      </c>
      <c r="M4995" t="s">
        <v>1677</v>
      </c>
      <c r="N4995">
        <v>1</v>
      </c>
    </row>
    <row r="4996" spans="1:14" ht="15" customHeight="1" x14ac:dyDescent="0.3">
      <c r="A4996" s="114">
        <v>4993</v>
      </c>
      <c r="B4996" t="s">
        <v>471</v>
      </c>
      <c r="C4996" t="s">
        <v>127</v>
      </c>
      <c r="D4996" t="s">
        <v>102</v>
      </c>
      <c r="E4996" t="s">
        <v>4288</v>
      </c>
      <c r="F4996" s="109">
        <v>46057</v>
      </c>
      <c r="G4996" t="s">
        <v>415</v>
      </c>
      <c r="H4996">
        <v>4</v>
      </c>
      <c r="K4996">
        <v>172500.00000000047</v>
      </c>
      <c r="L4996" t="s">
        <v>526</v>
      </c>
      <c r="M4996" t="s">
        <v>1677</v>
      </c>
      <c r="N4996">
        <v>1</v>
      </c>
    </row>
    <row r="4997" spans="1:14" ht="15" customHeight="1" x14ac:dyDescent="0.3">
      <c r="A4997" s="114">
        <v>4994</v>
      </c>
      <c r="B4997" t="s">
        <v>471</v>
      </c>
      <c r="C4997" t="s">
        <v>125</v>
      </c>
      <c r="D4997" t="s">
        <v>102</v>
      </c>
      <c r="E4997" t="s">
        <v>4287</v>
      </c>
      <c r="F4997" s="109">
        <v>46058</v>
      </c>
      <c r="G4997" t="s">
        <v>415</v>
      </c>
      <c r="H4997">
        <v>4</v>
      </c>
      <c r="K4997">
        <v>76091.666666666875</v>
      </c>
      <c r="L4997" t="s">
        <v>526</v>
      </c>
      <c r="M4997" t="s">
        <v>1677</v>
      </c>
      <c r="N4997">
        <v>1</v>
      </c>
    </row>
    <row r="4998" spans="1:14" ht="15" customHeight="1" x14ac:dyDescent="0.3">
      <c r="A4998" s="114">
        <v>4995</v>
      </c>
      <c r="B4998" t="s">
        <v>471</v>
      </c>
      <c r="C4998" t="s">
        <v>127</v>
      </c>
      <c r="D4998" t="s">
        <v>102</v>
      </c>
      <c r="E4998" t="s">
        <v>4288</v>
      </c>
      <c r="F4998" s="109">
        <v>46058</v>
      </c>
      <c r="G4998" t="s">
        <v>415</v>
      </c>
      <c r="H4998">
        <v>5</v>
      </c>
      <c r="K4998">
        <v>215625.00000000061</v>
      </c>
      <c r="L4998" t="s">
        <v>526</v>
      </c>
      <c r="M4998" t="s">
        <v>1677</v>
      </c>
      <c r="N4998">
        <v>0</v>
      </c>
    </row>
    <row r="4999" spans="1:14" ht="15" customHeight="1" x14ac:dyDescent="0.3">
      <c r="A4999" s="114">
        <v>4996</v>
      </c>
      <c r="B4999" t="s">
        <v>471</v>
      </c>
      <c r="C4999" t="s">
        <v>89</v>
      </c>
      <c r="D4999" t="s">
        <v>79</v>
      </c>
      <c r="E4999" t="s">
        <v>4289</v>
      </c>
      <c r="F4999" s="109">
        <v>46058</v>
      </c>
      <c r="G4999" t="s">
        <v>433</v>
      </c>
      <c r="H4999">
        <v>3</v>
      </c>
      <c r="K4999">
        <v>28750.00000000008</v>
      </c>
      <c r="L4999" t="s">
        <v>516</v>
      </c>
      <c r="M4999" t="s">
        <v>517</v>
      </c>
      <c r="N4999">
        <v>0</v>
      </c>
    </row>
    <row r="5000" spans="1:14" ht="15" customHeight="1" x14ac:dyDescent="0.3">
      <c r="A5000" s="114">
        <v>4997</v>
      </c>
      <c r="B5000" t="s">
        <v>471</v>
      </c>
      <c r="C5000" t="s">
        <v>138</v>
      </c>
      <c r="D5000" t="s">
        <v>100</v>
      </c>
      <c r="E5000" t="s">
        <v>4290</v>
      </c>
      <c r="F5000" s="109">
        <v>46058</v>
      </c>
      <c r="G5000" t="s">
        <v>415</v>
      </c>
      <c r="H5000">
        <v>2</v>
      </c>
      <c r="K5000">
        <v>129375.00000000036</v>
      </c>
      <c r="L5000" t="s">
        <v>516</v>
      </c>
      <c r="M5000" t="s">
        <v>517</v>
      </c>
      <c r="N5000">
        <v>0</v>
      </c>
    </row>
    <row r="5001" spans="1:14" ht="15" customHeight="1" x14ac:dyDescent="0.3">
      <c r="A5001" s="114">
        <v>4998</v>
      </c>
      <c r="B5001" t="s">
        <v>490</v>
      </c>
      <c r="C5001" t="s">
        <v>138</v>
      </c>
      <c r="D5001" t="s">
        <v>100</v>
      </c>
      <c r="E5001" t="s">
        <v>4291</v>
      </c>
      <c r="F5001" s="109">
        <v>46059</v>
      </c>
      <c r="G5001" t="s">
        <v>415</v>
      </c>
      <c r="H5001">
        <v>6</v>
      </c>
      <c r="K5001">
        <v>371249.99999999895</v>
      </c>
      <c r="L5001" t="s">
        <v>516</v>
      </c>
      <c r="M5001" t="s">
        <v>517</v>
      </c>
      <c r="N5001">
        <v>0</v>
      </c>
    </row>
    <row r="5002" spans="1:14" ht="15" customHeight="1" x14ac:dyDescent="0.3">
      <c r="A5002" s="114">
        <v>4999</v>
      </c>
      <c r="B5002" t="s">
        <v>490</v>
      </c>
      <c r="C5002" t="s">
        <v>150</v>
      </c>
      <c r="D5002" t="s">
        <v>151</v>
      </c>
      <c r="E5002" t="s">
        <v>4292</v>
      </c>
      <c r="F5002" s="109">
        <v>46059</v>
      </c>
      <c r="G5002" t="s">
        <v>709</v>
      </c>
      <c r="H5002">
        <v>4</v>
      </c>
      <c r="K5002">
        <v>329999.99999999907</v>
      </c>
      <c r="L5002" t="s">
        <v>558</v>
      </c>
      <c r="M5002" t="s">
        <v>917</v>
      </c>
      <c r="N5002">
        <v>0</v>
      </c>
    </row>
    <row r="5003" spans="1:14" ht="15" customHeight="1" x14ac:dyDescent="0.3">
      <c r="A5003" s="114">
        <v>5000</v>
      </c>
      <c r="B5003" t="s">
        <v>535</v>
      </c>
      <c r="C5003" t="s">
        <v>124</v>
      </c>
      <c r="D5003" t="s">
        <v>102</v>
      </c>
      <c r="E5003" t="s">
        <v>4293</v>
      </c>
      <c r="F5003" s="109">
        <v>46059</v>
      </c>
      <c r="G5003" t="s">
        <v>415</v>
      </c>
      <c r="H5003">
        <v>15</v>
      </c>
      <c r="K5003">
        <v>217513.02083333291</v>
      </c>
      <c r="L5003" t="s">
        <v>696</v>
      </c>
      <c r="M5003" t="s">
        <v>1677</v>
      </c>
      <c r="N5003">
        <v>1</v>
      </c>
    </row>
    <row r="5004" spans="1:14" ht="15" customHeight="1" x14ac:dyDescent="0.3">
      <c r="A5004" s="114">
        <v>5001</v>
      </c>
      <c r="B5004" t="s">
        <v>535</v>
      </c>
      <c r="C5004" t="s">
        <v>150</v>
      </c>
      <c r="D5004" t="s">
        <v>151</v>
      </c>
      <c r="E5004" t="s">
        <v>4294</v>
      </c>
      <c r="F5004" s="109">
        <v>46058</v>
      </c>
      <c r="G5004" t="s">
        <v>709</v>
      </c>
      <c r="H5004">
        <v>4</v>
      </c>
      <c r="K5004">
        <v>324999.99999999936</v>
      </c>
      <c r="L5004" t="s">
        <v>558</v>
      </c>
      <c r="M5004" t="s">
        <v>917</v>
      </c>
      <c r="N5004">
        <v>1</v>
      </c>
    </row>
    <row r="5005" spans="1:14" ht="15" customHeight="1" x14ac:dyDescent="0.3">
      <c r="A5005" s="114">
        <v>5002</v>
      </c>
      <c r="B5005" t="s">
        <v>535</v>
      </c>
      <c r="C5005" t="s">
        <v>3004</v>
      </c>
      <c r="D5005" t="s">
        <v>3009</v>
      </c>
      <c r="E5005" t="s">
        <v>3010</v>
      </c>
      <c r="F5005" s="109">
        <v>46058</v>
      </c>
      <c r="G5005" t="s">
        <v>3012</v>
      </c>
      <c r="H5005">
        <v>0.2</v>
      </c>
      <c r="K5005">
        <v>227499.99999999956</v>
      </c>
      <c r="L5005" t="s">
        <v>513</v>
      </c>
      <c r="M5005" t="s">
        <v>580</v>
      </c>
      <c r="N5005">
        <v>6</v>
      </c>
    </row>
    <row r="5006" spans="1:14" ht="15" customHeight="1" x14ac:dyDescent="0.3">
      <c r="A5006" s="114">
        <v>5003</v>
      </c>
      <c r="B5006" t="s">
        <v>463</v>
      </c>
      <c r="C5006" t="s">
        <v>125</v>
      </c>
      <c r="D5006" t="s">
        <v>102</v>
      </c>
      <c r="E5006" t="s">
        <v>4295</v>
      </c>
      <c r="F5006" s="109">
        <v>46059</v>
      </c>
      <c r="G5006" t="s">
        <v>415</v>
      </c>
      <c r="H5006">
        <v>8</v>
      </c>
      <c r="K5006">
        <v>147772.22222222167</v>
      </c>
      <c r="L5006" t="s">
        <v>526</v>
      </c>
      <c r="M5006" t="s">
        <v>1677</v>
      </c>
      <c r="N5006">
        <v>0</v>
      </c>
    </row>
    <row r="5007" spans="1:14" ht="15" customHeight="1" x14ac:dyDescent="0.3">
      <c r="A5007" s="114">
        <v>5004</v>
      </c>
      <c r="B5007" t="s">
        <v>463</v>
      </c>
      <c r="C5007" t="s">
        <v>3004</v>
      </c>
      <c r="D5007" t="s">
        <v>3009</v>
      </c>
      <c r="E5007" t="s">
        <v>3010</v>
      </c>
      <c r="F5007" s="109">
        <v>46059</v>
      </c>
      <c r="G5007" t="s">
        <v>3012</v>
      </c>
      <c r="H5007">
        <v>0.2</v>
      </c>
      <c r="K5007">
        <v>234499.9999999991</v>
      </c>
      <c r="L5007" t="s">
        <v>513</v>
      </c>
      <c r="M5007" t="s">
        <v>514</v>
      </c>
      <c r="N5007">
        <v>6</v>
      </c>
    </row>
    <row r="5008" spans="1:14" ht="15" customHeight="1" x14ac:dyDescent="0.3">
      <c r="A5008" s="114">
        <v>5005</v>
      </c>
      <c r="B5008" t="s">
        <v>430</v>
      </c>
      <c r="C5008" t="s">
        <v>138</v>
      </c>
      <c r="D5008" t="s">
        <v>100</v>
      </c>
      <c r="E5008" t="s">
        <v>4296</v>
      </c>
      <c r="F5008" s="109">
        <v>46059</v>
      </c>
      <c r="G5008" t="s">
        <v>415</v>
      </c>
      <c r="H5008">
        <v>2</v>
      </c>
      <c r="K5008">
        <v>116250.00000000012</v>
      </c>
      <c r="L5008" t="s">
        <v>507</v>
      </c>
      <c r="M5008" t="s">
        <v>505</v>
      </c>
      <c r="N5008">
        <v>0</v>
      </c>
    </row>
    <row r="5009" spans="1:14" ht="15" customHeight="1" x14ac:dyDescent="0.3">
      <c r="A5009" s="114">
        <v>5006</v>
      </c>
      <c r="B5009" t="s">
        <v>430</v>
      </c>
      <c r="C5009" t="s">
        <v>84</v>
      </c>
      <c r="D5009" t="s">
        <v>79</v>
      </c>
      <c r="E5009" t="s">
        <v>4297</v>
      </c>
      <c r="F5009" s="109">
        <v>46059</v>
      </c>
      <c r="G5009" t="s">
        <v>443</v>
      </c>
      <c r="H5009">
        <v>27</v>
      </c>
      <c r="K5009">
        <v>122062.50000000013</v>
      </c>
      <c r="L5009" t="s">
        <v>554</v>
      </c>
      <c r="M5009" t="s">
        <v>517</v>
      </c>
      <c r="N5009">
        <v>1</v>
      </c>
    </row>
    <row r="5010" spans="1:14" ht="15" customHeight="1" x14ac:dyDescent="0.3">
      <c r="A5010" s="114">
        <v>5007</v>
      </c>
      <c r="B5010" t="s">
        <v>430</v>
      </c>
      <c r="C5010" t="s">
        <v>82</v>
      </c>
      <c r="D5010" t="s">
        <v>79</v>
      </c>
      <c r="E5010" t="s">
        <v>4298</v>
      </c>
      <c r="F5010" s="109">
        <v>46059</v>
      </c>
      <c r="G5010" t="s">
        <v>443</v>
      </c>
      <c r="H5010">
        <v>9</v>
      </c>
      <c r="K5010">
        <v>40687.500000000044</v>
      </c>
      <c r="L5010" t="s">
        <v>554</v>
      </c>
      <c r="M5010" t="s">
        <v>517</v>
      </c>
      <c r="N5010">
        <v>0</v>
      </c>
    </row>
    <row r="5011" spans="1:14" ht="15" customHeight="1" x14ac:dyDescent="0.3">
      <c r="A5011" s="114">
        <v>5008</v>
      </c>
      <c r="B5011" t="s">
        <v>430</v>
      </c>
      <c r="C5011" t="s">
        <v>150</v>
      </c>
      <c r="D5011" t="s">
        <v>151</v>
      </c>
      <c r="E5011" t="s">
        <v>4299</v>
      </c>
      <c r="F5011" s="109">
        <v>46059</v>
      </c>
      <c r="G5011" t="s">
        <v>726</v>
      </c>
      <c r="H5011">
        <v>5.5</v>
      </c>
      <c r="K5011">
        <v>213125.00000000023</v>
      </c>
      <c r="L5011" t="s">
        <v>680</v>
      </c>
      <c r="M5011" t="s">
        <v>2404</v>
      </c>
      <c r="N5011">
        <v>6</v>
      </c>
    </row>
    <row r="5012" spans="1:14" ht="15" customHeight="1" x14ac:dyDescent="0.3">
      <c r="A5012" s="114">
        <v>5009</v>
      </c>
      <c r="B5012" t="s">
        <v>499</v>
      </c>
      <c r="C5012" t="s">
        <v>150</v>
      </c>
      <c r="D5012" t="s">
        <v>151</v>
      </c>
      <c r="E5012" t="s">
        <v>4300</v>
      </c>
      <c r="F5012" s="109">
        <v>46059</v>
      </c>
      <c r="G5012" t="s">
        <v>726</v>
      </c>
      <c r="H5012">
        <v>3.5</v>
      </c>
      <c r="K5012">
        <v>139999.99999999985</v>
      </c>
      <c r="L5012" t="s">
        <v>680</v>
      </c>
      <c r="M5012" t="s">
        <v>698</v>
      </c>
      <c r="N5012">
        <v>3</v>
      </c>
    </row>
    <row r="5013" spans="1:14" ht="15" customHeight="1" x14ac:dyDescent="0.3">
      <c r="A5013" s="114">
        <v>5010</v>
      </c>
      <c r="B5013" t="s">
        <v>499</v>
      </c>
      <c r="C5013" t="s">
        <v>138</v>
      </c>
      <c r="D5013" t="s">
        <v>100</v>
      </c>
      <c r="E5013" t="s">
        <v>4301</v>
      </c>
      <c r="F5013" s="109">
        <v>46059</v>
      </c>
      <c r="G5013" t="s">
        <v>415</v>
      </c>
      <c r="H5013">
        <v>2</v>
      </c>
      <c r="K5013">
        <v>119999.99999999988</v>
      </c>
      <c r="L5013" t="s">
        <v>507</v>
      </c>
      <c r="M5013" t="s">
        <v>505</v>
      </c>
      <c r="N5013">
        <v>1</v>
      </c>
    </row>
    <row r="5014" spans="1:14" ht="15" customHeight="1" x14ac:dyDescent="0.3">
      <c r="A5014" s="114">
        <v>5011</v>
      </c>
      <c r="B5014" t="s">
        <v>499</v>
      </c>
      <c r="C5014" t="s">
        <v>138</v>
      </c>
      <c r="D5014" t="s">
        <v>100</v>
      </c>
      <c r="E5014" t="s">
        <v>4301</v>
      </c>
      <c r="F5014" s="109">
        <v>46059</v>
      </c>
      <c r="G5014" t="s">
        <v>415</v>
      </c>
      <c r="H5014">
        <v>7</v>
      </c>
      <c r="K5014">
        <v>419999.99999999959</v>
      </c>
      <c r="L5014" t="s">
        <v>516</v>
      </c>
      <c r="M5014" t="s">
        <v>517</v>
      </c>
      <c r="N5014">
        <v>0</v>
      </c>
    </row>
    <row r="5015" spans="1:14" ht="15" customHeight="1" x14ac:dyDescent="0.3">
      <c r="A5015" s="114">
        <v>5012</v>
      </c>
      <c r="B5015" t="s">
        <v>501</v>
      </c>
      <c r="C5015" t="s">
        <v>127</v>
      </c>
      <c r="D5015" t="s">
        <v>102</v>
      </c>
      <c r="E5015" t="s">
        <v>4302</v>
      </c>
      <c r="F5015" s="109">
        <v>46059</v>
      </c>
      <c r="G5015" t="s">
        <v>415</v>
      </c>
      <c r="H5015">
        <v>2</v>
      </c>
      <c r="K5015">
        <v>79999.999999999927</v>
      </c>
      <c r="L5015" t="s">
        <v>526</v>
      </c>
      <c r="M5015" t="s">
        <v>736</v>
      </c>
      <c r="N5015">
        <v>0</v>
      </c>
    </row>
    <row r="5016" spans="1:14" ht="15" customHeight="1" x14ac:dyDescent="0.3">
      <c r="A5016" s="114">
        <v>5013</v>
      </c>
      <c r="B5016" t="s">
        <v>501</v>
      </c>
      <c r="C5016" t="s">
        <v>125</v>
      </c>
      <c r="D5016" t="s">
        <v>102</v>
      </c>
      <c r="E5016" t="s">
        <v>4303</v>
      </c>
      <c r="F5016" s="109">
        <v>46059</v>
      </c>
      <c r="G5016" t="s">
        <v>415</v>
      </c>
      <c r="H5016">
        <v>6</v>
      </c>
      <c r="K5016">
        <v>105866.66666666656</v>
      </c>
      <c r="L5016" t="s">
        <v>526</v>
      </c>
      <c r="M5016" t="s">
        <v>736</v>
      </c>
      <c r="N5016">
        <v>1</v>
      </c>
    </row>
    <row r="5017" spans="1:14" ht="15" customHeight="1" x14ac:dyDescent="0.3">
      <c r="A5017" s="114">
        <v>5014</v>
      </c>
      <c r="B5017" t="s">
        <v>501</v>
      </c>
      <c r="C5017" t="s">
        <v>124</v>
      </c>
      <c r="D5017" t="s">
        <v>102</v>
      </c>
      <c r="E5017" t="s">
        <v>4304</v>
      </c>
      <c r="F5017" s="109">
        <v>46059</v>
      </c>
      <c r="G5017" t="s">
        <v>415</v>
      </c>
      <c r="H5017">
        <v>1</v>
      </c>
      <c r="K5017">
        <v>14277.777777777763</v>
      </c>
      <c r="L5017" t="s">
        <v>526</v>
      </c>
      <c r="M5017" t="s">
        <v>736</v>
      </c>
      <c r="N5017">
        <v>0</v>
      </c>
    </row>
    <row r="5018" spans="1:14" ht="15" customHeight="1" x14ac:dyDescent="0.3">
      <c r="A5018" s="114">
        <v>5015</v>
      </c>
      <c r="B5018" t="s">
        <v>501</v>
      </c>
      <c r="C5018" t="s">
        <v>138</v>
      </c>
      <c r="D5018" t="s">
        <v>100</v>
      </c>
      <c r="E5018" t="s">
        <v>4305</v>
      </c>
      <c r="F5018" s="109">
        <v>46059</v>
      </c>
      <c r="G5018" t="s">
        <v>415</v>
      </c>
      <c r="H5018">
        <v>6</v>
      </c>
      <c r="K5018">
        <v>359999.99999999965</v>
      </c>
      <c r="L5018" t="s">
        <v>543</v>
      </c>
      <c r="M5018" t="s">
        <v>517</v>
      </c>
      <c r="N5018">
        <v>0</v>
      </c>
    </row>
    <row r="5019" spans="1:14" ht="15" customHeight="1" x14ac:dyDescent="0.3">
      <c r="A5019" s="114">
        <v>5016</v>
      </c>
      <c r="B5019" t="s">
        <v>444</v>
      </c>
      <c r="C5019" t="s">
        <v>138</v>
      </c>
      <c r="D5019" t="s">
        <v>100</v>
      </c>
      <c r="E5019" t="s">
        <v>4306</v>
      </c>
      <c r="F5019" s="109">
        <v>46058</v>
      </c>
      <c r="G5019" t="s">
        <v>415</v>
      </c>
      <c r="H5019">
        <v>5</v>
      </c>
      <c r="K5019">
        <v>323437.50000000087</v>
      </c>
      <c r="L5019" t="s">
        <v>696</v>
      </c>
      <c r="M5019" t="s">
        <v>505</v>
      </c>
      <c r="N5019">
        <v>2</v>
      </c>
    </row>
    <row r="5020" spans="1:14" ht="15" customHeight="1" x14ac:dyDescent="0.3">
      <c r="A5020" s="114">
        <v>5017</v>
      </c>
      <c r="B5020" t="s">
        <v>444</v>
      </c>
      <c r="C5020" t="s">
        <v>3004</v>
      </c>
      <c r="D5020" t="s">
        <v>3009</v>
      </c>
      <c r="E5020" t="s">
        <v>3010</v>
      </c>
      <c r="F5020" s="109">
        <v>46058</v>
      </c>
      <c r="G5020" t="s">
        <v>3012</v>
      </c>
      <c r="H5020">
        <v>0.2</v>
      </c>
      <c r="K5020">
        <v>241500.00000000067</v>
      </c>
      <c r="L5020" t="s">
        <v>513</v>
      </c>
      <c r="M5020" t="s">
        <v>514</v>
      </c>
      <c r="N5020">
        <v>3</v>
      </c>
    </row>
    <row r="5021" spans="1:14" ht="15" customHeight="1" x14ac:dyDescent="0.3">
      <c r="A5021" s="114">
        <v>5018</v>
      </c>
      <c r="B5021" t="s">
        <v>471</v>
      </c>
      <c r="C5021" t="s">
        <v>138</v>
      </c>
      <c r="D5021" t="s">
        <v>100</v>
      </c>
      <c r="E5021" t="s">
        <v>4307</v>
      </c>
      <c r="F5021" s="109">
        <v>46059</v>
      </c>
      <c r="G5021" t="s">
        <v>415</v>
      </c>
      <c r="H5021">
        <v>6</v>
      </c>
      <c r="K5021">
        <v>388125.00000000105</v>
      </c>
      <c r="L5021" t="s">
        <v>516</v>
      </c>
      <c r="M5021" t="s">
        <v>517</v>
      </c>
      <c r="N5021">
        <v>0</v>
      </c>
    </row>
    <row r="5022" spans="1:14" ht="15" customHeight="1" x14ac:dyDescent="0.3">
      <c r="A5022" s="114">
        <v>5019</v>
      </c>
      <c r="B5022" t="s">
        <v>471</v>
      </c>
      <c r="C5022" t="s">
        <v>150</v>
      </c>
      <c r="D5022" t="s">
        <v>151</v>
      </c>
      <c r="E5022" t="s">
        <v>4308</v>
      </c>
      <c r="F5022" s="109">
        <v>46059</v>
      </c>
      <c r="G5022" t="s">
        <v>709</v>
      </c>
      <c r="H5022">
        <v>3.5</v>
      </c>
      <c r="K5022">
        <v>301875.00000000081</v>
      </c>
      <c r="L5022" t="s">
        <v>558</v>
      </c>
      <c r="M5022" t="s">
        <v>917</v>
      </c>
      <c r="N5022">
        <v>0</v>
      </c>
    </row>
    <row r="5023" spans="1:14" ht="15" customHeight="1" x14ac:dyDescent="0.3">
      <c r="A5023" s="114">
        <v>5020</v>
      </c>
      <c r="B5023" t="s">
        <v>413</v>
      </c>
      <c r="C5023" t="s">
        <v>138</v>
      </c>
      <c r="D5023" t="s">
        <v>100</v>
      </c>
      <c r="E5023" t="s">
        <v>4309</v>
      </c>
      <c r="F5023" s="109">
        <v>46059</v>
      </c>
      <c r="G5023" t="s">
        <v>415</v>
      </c>
      <c r="H5023">
        <v>6</v>
      </c>
      <c r="K5023">
        <v>371249.99999999895</v>
      </c>
      <c r="L5023" t="s">
        <v>554</v>
      </c>
      <c r="M5023" t="s">
        <v>517</v>
      </c>
      <c r="N5023">
        <v>1</v>
      </c>
    </row>
    <row r="5024" spans="1:14" ht="15" customHeight="1" x14ac:dyDescent="0.3">
      <c r="A5024" s="114">
        <v>5021</v>
      </c>
      <c r="B5024" t="s">
        <v>490</v>
      </c>
      <c r="C5024" t="s">
        <v>138</v>
      </c>
      <c r="D5024" t="s">
        <v>100</v>
      </c>
      <c r="E5024" t="s">
        <v>4310</v>
      </c>
      <c r="F5024" s="109">
        <v>46060</v>
      </c>
      <c r="G5024" t="s">
        <v>415</v>
      </c>
      <c r="H5024">
        <v>6</v>
      </c>
      <c r="K5024">
        <v>371249.99999999895</v>
      </c>
      <c r="L5024" t="s">
        <v>516</v>
      </c>
      <c r="M5024" t="s">
        <v>517</v>
      </c>
      <c r="N5024">
        <v>0</v>
      </c>
    </row>
    <row r="5025" spans="1:14" ht="15" customHeight="1" x14ac:dyDescent="0.3">
      <c r="A5025" s="114">
        <v>5022</v>
      </c>
      <c r="B5025" t="s">
        <v>490</v>
      </c>
      <c r="C5025" t="s">
        <v>150</v>
      </c>
      <c r="D5025" t="s">
        <v>151</v>
      </c>
      <c r="E5025" t="s">
        <v>4311</v>
      </c>
      <c r="F5025" s="109">
        <v>46060</v>
      </c>
      <c r="G5025" t="s">
        <v>709</v>
      </c>
      <c r="H5025">
        <v>1</v>
      </c>
      <c r="K5025">
        <v>82499.999999999767</v>
      </c>
      <c r="L5025" t="s">
        <v>558</v>
      </c>
      <c r="M5025" t="s">
        <v>917</v>
      </c>
      <c r="N5025">
        <v>0</v>
      </c>
    </row>
    <row r="5026" spans="1:14" ht="15" customHeight="1" x14ac:dyDescent="0.3">
      <c r="A5026" s="114">
        <v>5023</v>
      </c>
      <c r="B5026" t="s">
        <v>490</v>
      </c>
      <c r="C5026" t="s">
        <v>395</v>
      </c>
      <c r="D5026" t="s">
        <v>77</v>
      </c>
      <c r="E5026" t="s">
        <v>396</v>
      </c>
      <c r="F5026" s="109">
        <v>46060</v>
      </c>
      <c r="G5026" t="s">
        <v>1745</v>
      </c>
      <c r="H5026">
        <v>0.2</v>
      </c>
      <c r="K5026">
        <v>28874.999999999916</v>
      </c>
      <c r="L5026" t="s">
        <v>558</v>
      </c>
      <c r="M5026" t="s">
        <v>514</v>
      </c>
      <c r="N5026">
        <v>6</v>
      </c>
    </row>
    <row r="5027" spans="1:14" ht="15" customHeight="1" x14ac:dyDescent="0.3">
      <c r="A5027" s="114">
        <v>5024</v>
      </c>
      <c r="B5027" t="s">
        <v>430</v>
      </c>
      <c r="C5027" t="s">
        <v>138</v>
      </c>
      <c r="D5027" t="s">
        <v>100</v>
      </c>
      <c r="E5027" t="s">
        <v>4312</v>
      </c>
      <c r="F5027" s="109">
        <v>46060</v>
      </c>
      <c r="G5027" t="s">
        <v>415</v>
      </c>
      <c r="H5027">
        <v>6</v>
      </c>
      <c r="K5027">
        <v>348750.00000000035</v>
      </c>
      <c r="L5027" t="s">
        <v>554</v>
      </c>
      <c r="M5027" t="s">
        <v>517</v>
      </c>
      <c r="N5027">
        <v>0</v>
      </c>
    </row>
    <row r="5028" spans="1:14" ht="15" customHeight="1" x14ac:dyDescent="0.3">
      <c r="A5028" s="114">
        <v>5025</v>
      </c>
      <c r="B5028" t="s">
        <v>430</v>
      </c>
      <c r="C5028" t="s">
        <v>502</v>
      </c>
      <c r="D5028" t="s">
        <v>100</v>
      </c>
      <c r="E5028" t="s">
        <v>4313</v>
      </c>
      <c r="F5028" s="109">
        <v>46060</v>
      </c>
      <c r="G5028" t="s">
        <v>426</v>
      </c>
      <c r="H5028">
        <v>2</v>
      </c>
      <c r="K5028">
        <v>77500.000000000073</v>
      </c>
      <c r="L5028" t="s">
        <v>554</v>
      </c>
      <c r="M5028" t="s">
        <v>517</v>
      </c>
      <c r="N5028">
        <v>1</v>
      </c>
    </row>
    <row r="5029" spans="1:14" ht="15" customHeight="1" x14ac:dyDescent="0.3">
      <c r="A5029" s="114">
        <v>5026</v>
      </c>
      <c r="B5029" t="s">
        <v>430</v>
      </c>
      <c r="C5029" t="s">
        <v>208</v>
      </c>
      <c r="D5029" t="s">
        <v>102</v>
      </c>
      <c r="E5029" t="s">
        <v>4314</v>
      </c>
      <c r="F5029" s="109">
        <v>46060</v>
      </c>
      <c r="G5029" t="s">
        <v>466</v>
      </c>
      <c r="H5029">
        <v>14</v>
      </c>
      <c r="K5029">
        <v>228302.08333333358</v>
      </c>
      <c r="L5029" t="s">
        <v>696</v>
      </c>
      <c r="M5029" t="s">
        <v>1677</v>
      </c>
      <c r="N5029">
        <v>0</v>
      </c>
    </row>
    <row r="5030" spans="1:14" ht="15" customHeight="1" x14ac:dyDescent="0.3">
      <c r="A5030" s="114">
        <v>5027</v>
      </c>
      <c r="B5030" t="s">
        <v>430</v>
      </c>
      <c r="C5030" t="s">
        <v>150</v>
      </c>
      <c r="D5030" t="s">
        <v>151</v>
      </c>
      <c r="E5030" t="s">
        <v>4315</v>
      </c>
      <c r="F5030" s="109">
        <v>46060</v>
      </c>
      <c r="G5030" t="s">
        <v>726</v>
      </c>
      <c r="H5030">
        <v>1</v>
      </c>
      <c r="K5030">
        <v>38750.000000000036</v>
      </c>
      <c r="L5030" t="s">
        <v>680</v>
      </c>
      <c r="M5030" t="s">
        <v>2404</v>
      </c>
      <c r="N5030">
        <v>1</v>
      </c>
    </row>
    <row r="5031" spans="1:14" ht="15" customHeight="1" x14ac:dyDescent="0.3">
      <c r="A5031" s="114">
        <v>5028</v>
      </c>
      <c r="B5031" t="s">
        <v>459</v>
      </c>
      <c r="C5031" t="s">
        <v>138</v>
      </c>
      <c r="D5031" t="s">
        <v>100</v>
      </c>
      <c r="E5031" t="s">
        <v>4316</v>
      </c>
      <c r="F5031" s="109">
        <v>46061</v>
      </c>
      <c r="G5031" t="s">
        <v>415</v>
      </c>
      <c r="H5031">
        <v>1</v>
      </c>
      <c r="K5031">
        <v>63750.00000000024</v>
      </c>
      <c r="L5031" t="s">
        <v>509</v>
      </c>
      <c r="M5031" t="s">
        <v>505</v>
      </c>
      <c r="N5031">
        <v>2</v>
      </c>
    </row>
    <row r="5032" spans="1:14" ht="15" customHeight="1" x14ac:dyDescent="0.3">
      <c r="A5032" s="114">
        <v>5029</v>
      </c>
      <c r="B5032" t="s">
        <v>459</v>
      </c>
      <c r="C5032" t="s">
        <v>138</v>
      </c>
      <c r="D5032" t="s">
        <v>100</v>
      </c>
      <c r="E5032" t="s">
        <v>4316</v>
      </c>
      <c r="F5032" s="109">
        <v>46061</v>
      </c>
      <c r="G5032" t="s">
        <v>415</v>
      </c>
      <c r="H5032">
        <v>6</v>
      </c>
      <c r="K5032">
        <v>382500.00000000146</v>
      </c>
      <c r="L5032" t="s">
        <v>543</v>
      </c>
      <c r="M5032" t="s">
        <v>517</v>
      </c>
      <c r="N5032">
        <v>0</v>
      </c>
    </row>
    <row r="5033" spans="1:14" ht="15" customHeight="1" x14ac:dyDescent="0.3">
      <c r="A5033" s="114">
        <v>5030</v>
      </c>
      <c r="B5033" t="s">
        <v>459</v>
      </c>
      <c r="C5033" t="s">
        <v>138</v>
      </c>
      <c r="D5033" t="s">
        <v>100</v>
      </c>
      <c r="E5033" t="s">
        <v>4316</v>
      </c>
      <c r="F5033" s="109">
        <v>46062</v>
      </c>
      <c r="G5033" t="s">
        <v>415</v>
      </c>
      <c r="H5033">
        <v>1</v>
      </c>
      <c r="K5033">
        <v>63750.00000000024</v>
      </c>
      <c r="L5033" t="s">
        <v>509</v>
      </c>
      <c r="M5033" t="s">
        <v>505</v>
      </c>
      <c r="N5033">
        <v>2</v>
      </c>
    </row>
    <row r="5034" spans="1:14" ht="15" customHeight="1" x14ac:dyDescent="0.3">
      <c r="A5034" s="114">
        <v>5031</v>
      </c>
      <c r="B5034" t="s">
        <v>459</v>
      </c>
      <c r="C5034" t="s">
        <v>138</v>
      </c>
      <c r="D5034" t="s">
        <v>100</v>
      </c>
      <c r="E5034" t="s">
        <v>4316</v>
      </c>
      <c r="F5034" s="109">
        <v>46062</v>
      </c>
      <c r="G5034" t="s">
        <v>415</v>
      </c>
      <c r="H5034">
        <v>6</v>
      </c>
      <c r="K5034">
        <v>382500.00000000146</v>
      </c>
      <c r="L5034" t="s">
        <v>543</v>
      </c>
      <c r="M5034" t="s">
        <v>517</v>
      </c>
      <c r="N5034">
        <v>1</v>
      </c>
    </row>
    <row r="5035" spans="1:14" ht="15" customHeight="1" x14ac:dyDescent="0.3">
      <c r="A5035" s="114">
        <v>5032</v>
      </c>
      <c r="B5035" t="s">
        <v>463</v>
      </c>
      <c r="C5035" t="s">
        <v>3004</v>
      </c>
      <c r="D5035" t="s">
        <v>3009</v>
      </c>
      <c r="E5035" t="s">
        <v>3010</v>
      </c>
      <c r="F5035" s="109">
        <v>46061</v>
      </c>
      <c r="G5035" t="s">
        <v>3012</v>
      </c>
      <c r="H5035">
        <v>0.3</v>
      </c>
      <c r="K5035">
        <v>351749.99999999866</v>
      </c>
      <c r="L5035" t="s">
        <v>513</v>
      </c>
      <c r="M5035" t="s">
        <v>580</v>
      </c>
      <c r="N5035">
        <v>5</v>
      </c>
    </row>
    <row r="5036" spans="1:14" ht="15" customHeight="1" x14ac:dyDescent="0.3">
      <c r="A5036" s="114">
        <v>5033</v>
      </c>
      <c r="B5036" t="s">
        <v>463</v>
      </c>
      <c r="C5036" t="s">
        <v>138</v>
      </c>
      <c r="D5036" t="s">
        <v>100</v>
      </c>
      <c r="E5036" t="s">
        <v>4317</v>
      </c>
      <c r="F5036" s="109">
        <v>46061</v>
      </c>
      <c r="G5036" t="s">
        <v>415</v>
      </c>
      <c r="H5036">
        <v>4</v>
      </c>
      <c r="K5036">
        <v>251249.99999999904</v>
      </c>
      <c r="L5036" t="s">
        <v>545</v>
      </c>
      <c r="M5036" t="s">
        <v>580</v>
      </c>
      <c r="N5036">
        <v>0</v>
      </c>
    </row>
    <row r="5037" spans="1:14" ht="15" customHeight="1" x14ac:dyDescent="0.3">
      <c r="A5037" s="114">
        <v>5034</v>
      </c>
      <c r="B5037" t="s">
        <v>463</v>
      </c>
      <c r="C5037" t="s">
        <v>138</v>
      </c>
      <c r="D5037" t="s">
        <v>100</v>
      </c>
      <c r="E5037" t="s">
        <v>4317</v>
      </c>
      <c r="F5037" s="109">
        <v>46062</v>
      </c>
      <c r="G5037" t="s">
        <v>415</v>
      </c>
      <c r="H5037">
        <v>5</v>
      </c>
      <c r="K5037">
        <v>314062.49999999878</v>
      </c>
      <c r="L5037" t="s">
        <v>545</v>
      </c>
      <c r="M5037" t="s">
        <v>580</v>
      </c>
      <c r="N5037">
        <v>0</v>
      </c>
    </row>
    <row r="5038" spans="1:14" ht="15" customHeight="1" x14ac:dyDescent="0.3">
      <c r="A5038" s="114">
        <v>5035</v>
      </c>
      <c r="B5038" t="s">
        <v>463</v>
      </c>
      <c r="C5038" t="s">
        <v>3004</v>
      </c>
      <c r="D5038" t="s">
        <v>3009</v>
      </c>
      <c r="E5038" t="s">
        <v>3010</v>
      </c>
      <c r="F5038" s="109">
        <v>46062</v>
      </c>
      <c r="G5038" t="s">
        <v>3011</v>
      </c>
      <c r="H5038">
        <v>0.2</v>
      </c>
      <c r="K5038">
        <v>133999.99999999948</v>
      </c>
      <c r="L5038" t="s">
        <v>545</v>
      </c>
      <c r="M5038" t="s">
        <v>580</v>
      </c>
      <c r="N5038">
        <v>0</v>
      </c>
    </row>
    <row r="5039" spans="1:14" ht="15" customHeight="1" x14ac:dyDescent="0.3">
      <c r="A5039" s="114">
        <v>5036</v>
      </c>
      <c r="B5039" t="s">
        <v>501</v>
      </c>
      <c r="C5039" t="s">
        <v>138</v>
      </c>
      <c r="D5039" t="s">
        <v>100</v>
      </c>
      <c r="E5039" t="s">
        <v>4318</v>
      </c>
      <c r="F5039" s="109">
        <v>46061</v>
      </c>
      <c r="G5039" t="s">
        <v>415</v>
      </c>
      <c r="H5039">
        <v>12</v>
      </c>
      <c r="K5039">
        <v>719999.9999999993</v>
      </c>
      <c r="L5039" t="s">
        <v>543</v>
      </c>
      <c r="M5039" t="s">
        <v>517</v>
      </c>
      <c r="N5039">
        <v>0</v>
      </c>
    </row>
    <row r="5040" spans="1:14" ht="15" customHeight="1" x14ac:dyDescent="0.3">
      <c r="A5040" s="114">
        <v>5037</v>
      </c>
      <c r="B5040" t="s">
        <v>501</v>
      </c>
      <c r="C5040" t="s">
        <v>4078</v>
      </c>
      <c r="D5040" t="s">
        <v>102</v>
      </c>
      <c r="E5040" t="s">
        <v>4079</v>
      </c>
      <c r="F5040" s="109">
        <v>46061</v>
      </c>
      <c r="G5040" t="s">
        <v>425</v>
      </c>
      <c r="H5040">
        <v>2</v>
      </c>
      <c r="K5040">
        <v>119999.99999999988</v>
      </c>
      <c r="L5040" t="s">
        <v>526</v>
      </c>
      <c r="M5040" t="s">
        <v>736</v>
      </c>
      <c r="N5040">
        <v>0</v>
      </c>
    </row>
    <row r="5041" spans="1:14" ht="15" customHeight="1" x14ac:dyDescent="0.3">
      <c r="A5041" s="114">
        <v>5038</v>
      </c>
      <c r="B5041" t="s">
        <v>501</v>
      </c>
      <c r="C5041" t="s">
        <v>2968</v>
      </c>
      <c r="D5041" t="s">
        <v>102</v>
      </c>
      <c r="E5041" t="s">
        <v>2969</v>
      </c>
      <c r="F5041" s="109">
        <v>46061</v>
      </c>
      <c r="G5041" t="s">
        <v>2946</v>
      </c>
      <c r="H5041">
        <v>2</v>
      </c>
      <c r="K5041">
        <v>53333.333333333278</v>
      </c>
      <c r="L5041" t="s">
        <v>526</v>
      </c>
      <c r="M5041" t="s">
        <v>736</v>
      </c>
      <c r="N5041">
        <v>0</v>
      </c>
    </row>
    <row r="5042" spans="1:14" ht="15" customHeight="1" x14ac:dyDescent="0.3">
      <c r="A5042" s="114">
        <v>5039</v>
      </c>
      <c r="B5042" t="s">
        <v>501</v>
      </c>
      <c r="C5042" t="s">
        <v>3004</v>
      </c>
      <c r="D5042" t="s">
        <v>3009</v>
      </c>
      <c r="E5042" t="s">
        <v>3010</v>
      </c>
      <c r="F5042" s="109">
        <v>46061</v>
      </c>
      <c r="G5042" t="s">
        <v>3012</v>
      </c>
      <c r="H5042">
        <v>0.2</v>
      </c>
      <c r="K5042">
        <v>223999.99999999977</v>
      </c>
      <c r="L5042" t="s">
        <v>513</v>
      </c>
      <c r="M5042" t="s">
        <v>514</v>
      </c>
      <c r="N5042">
        <v>2</v>
      </c>
    </row>
    <row r="5043" spans="1:14" ht="15" customHeight="1" x14ac:dyDescent="0.3">
      <c r="A5043" s="114">
        <v>5040</v>
      </c>
      <c r="B5043" t="s">
        <v>501</v>
      </c>
      <c r="C5043" t="s">
        <v>138</v>
      </c>
      <c r="D5043" t="s">
        <v>100</v>
      </c>
      <c r="E5043" t="s">
        <v>4319</v>
      </c>
      <c r="F5043" s="109">
        <v>46062</v>
      </c>
      <c r="G5043" t="s">
        <v>415</v>
      </c>
      <c r="H5043">
        <v>0.5</v>
      </c>
      <c r="K5043">
        <v>29999.999999999971</v>
      </c>
      <c r="L5043" t="s">
        <v>543</v>
      </c>
      <c r="M5043" t="s">
        <v>517</v>
      </c>
      <c r="N5043">
        <v>0</v>
      </c>
    </row>
    <row r="5044" spans="1:14" ht="15" customHeight="1" x14ac:dyDescent="0.3">
      <c r="A5044" s="114">
        <v>5041</v>
      </c>
      <c r="B5044" t="s">
        <v>501</v>
      </c>
      <c r="C5044" t="s">
        <v>2948</v>
      </c>
      <c r="D5044" t="s">
        <v>102</v>
      </c>
      <c r="E5044" t="s">
        <v>2950</v>
      </c>
      <c r="F5044" s="109">
        <v>46062</v>
      </c>
      <c r="G5044" t="s">
        <v>2946</v>
      </c>
      <c r="H5044">
        <v>5</v>
      </c>
      <c r="K5044">
        <v>133333.3333333332</v>
      </c>
      <c r="L5044" t="s">
        <v>526</v>
      </c>
      <c r="M5044" t="s">
        <v>736</v>
      </c>
      <c r="N5044">
        <v>0</v>
      </c>
    </row>
    <row r="5045" spans="1:14" ht="15" customHeight="1" x14ac:dyDescent="0.3">
      <c r="A5045" s="114">
        <v>5042</v>
      </c>
      <c r="B5045" t="s">
        <v>501</v>
      </c>
      <c r="C5045" t="s">
        <v>2945</v>
      </c>
      <c r="D5045" t="s">
        <v>102</v>
      </c>
      <c r="E5045" t="s">
        <v>2947</v>
      </c>
      <c r="F5045" s="109">
        <v>46062</v>
      </c>
      <c r="G5045" t="s">
        <v>2946</v>
      </c>
      <c r="H5045">
        <v>1</v>
      </c>
      <c r="K5045">
        <v>26666.666666666639</v>
      </c>
      <c r="L5045" t="s">
        <v>526</v>
      </c>
      <c r="M5045" t="s">
        <v>736</v>
      </c>
      <c r="N5045">
        <v>0</v>
      </c>
    </row>
    <row r="5046" spans="1:14" ht="15" customHeight="1" x14ac:dyDescent="0.3">
      <c r="A5046" s="114">
        <v>5043</v>
      </c>
      <c r="B5046" t="s">
        <v>444</v>
      </c>
      <c r="C5046" t="s">
        <v>138</v>
      </c>
      <c r="D5046" t="s">
        <v>100</v>
      </c>
      <c r="E5046" t="s">
        <v>4320</v>
      </c>
      <c r="F5046" s="109">
        <v>46062</v>
      </c>
      <c r="G5046" t="s">
        <v>415</v>
      </c>
      <c r="H5046">
        <v>5</v>
      </c>
      <c r="K5046">
        <v>323437.50000000087</v>
      </c>
      <c r="L5046" t="s">
        <v>545</v>
      </c>
      <c r="M5046" t="s">
        <v>514</v>
      </c>
      <c r="N5046">
        <v>0</v>
      </c>
    </row>
    <row r="5047" spans="1:14" ht="15" customHeight="1" x14ac:dyDescent="0.3">
      <c r="A5047" s="114">
        <v>5044</v>
      </c>
      <c r="B5047" t="s">
        <v>444</v>
      </c>
      <c r="C5047" t="s">
        <v>110</v>
      </c>
      <c r="D5047" t="s">
        <v>102</v>
      </c>
      <c r="E5047" t="s">
        <v>4321</v>
      </c>
      <c r="F5047" s="109">
        <v>46062</v>
      </c>
      <c r="G5047" t="s">
        <v>415</v>
      </c>
      <c r="H5047">
        <v>5</v>
      </c>
      <c r="K5047">
        <v>75468.750000000204</v>
      </c>
      <c r="L5047" t="s">
        <v>696</v>
      </c>
      <c r="M5047" t="s">
        <v>1677</v>
      </c>
      <c r="N5047">
        <v>0</v>
      </c>
    </row>
    <row r="5048" spans="1:14" ht="15" customHeight="1" x14ac:dyDescent="0.3">
      <c r="A5048" s="114">
        <v>5045</v>
      </c>
      <c r="B5048" t="s">
        <v>444</v>
      </c>
      <c r="C5048" t="s">
        <v>3004</v>
      </c>
      <c r="D5048" t="s">
        <v>3009</v>
      </c>
      <c r="E5048" t="s">
        <v>3010</v>
      </c>
      <c r="F5048" s="109">
        <v>46062</v>
      </c>
      <c r="G5048" t="s">
        <v>3011</v>
      </c>
      <c r="H5048">
        <v>0.5</v>
      </c>
      <c r="K5048">
        <v>345000.00000000093</v>
      </c>
      <c r="L5048" t="s">
        <v>513</v>
      </c>
      <c r="M5048" t="s">
        <v>537</v>
      </c>
      <c r="N5048">
        <v>0</v>
      </c>
    </row>
    <row r="5049" spans="1:14" ht="15" customHeight="1" x14ac:dyDescent="0.3">
      <c r="A5049" s="114">
        <v>5046</v>
      </c>
      <c r="B5049" t="s">
        <v>471</v>
      </c>
      <c r="C5049" t="s">
        <v>138</v>
      </c>
      <c r="D5049" t="s">
        <v>100</v>
      </c>
      <c r="E5049" t="s">
        <v>4322</v>
      </c>
      <c r="F5049" s="109">
        <v>46062</v>
      </c>
      <c r="G5049" t="s">
        <v>415</v>
      </c>
      <c r="H5049">
        <v>1</v>
      </c>
      <c r="K5049">
        <v>64687.500000000182</v>
      </c>
      <c r="L5049" t="s">
        <v>516</v>
      </c>
      <c r="M5049" t="s">
        <v>517</v>
      </c>
      <c r="N5049">
        <v>0</v>
      </c>
    </row>
    <row r="5050" spans="1:14" ht="15" customHeight="1" x14ac:dyDescent="0.3">
      <c r="A5050" s="114">
        <v>5047</v>
      </c>
      <c r="B5050" t="s">
        <v>413</v>
      </c>
      <c r="C5050" t="s">
        <v>97</v>
      </c>
      <c r="D5050" t="s">
        <v>352</v>
      </c>
      <c r="E5050" t="s">
        <v>4323</v>
      </c>
      <c r="F5050" s="109">
        <v>46062</v>
      </c>
      <c r="G5050" t="s">
        <v>429</v>
      </c>
      <c r="H5050">
        <v>0</v>
      </c>
      <c r="K5050">
        <v>0</v>
      </c>
      <c r="L5050" t="s">
        <v>509</v>
      </c>
      <c r="M5050" t="s">
        <v>698</v>
      </c>
      <c r="N5050">
        <v>1</v>
      </c>
    </row>
    <row r="5051" spans="1:14" ht="15" customHeight="1" x14ac:dyDescent="0.3">
      <c r="A5051" s="114">
        <v>5048</v>
      </c>
      <c r="B5051" t="s">
        <v>490</v>
      </c>
      <c r="C5051" t="s">
        <v>138</v>
      </c>
      <c r="D5051" t="s">
        <v>100</v>
      </c>
      <c r="E5051" t="s">
        <v>4324</v>
      </c>
      <c r="F5051" s="109">
        <v>46062</v>
      </c>
      <c r="G5051" t="s">
        <v>415</v>
      </c>
      <c r="H5051">
        <v>6</v>
      </c>
      <c r="K5051">
        <v>371249.99999999895</v>
      </c>
      <c r="L5051" t="s">
        <v>516</v>
      </c>
      <c r="M5051" t="s">
        <v>517</v>
      </c>
      <c r="N5051">
        <v>0</v>
      </c>
    </row>
    <row r="5052" spans="1:14" ht="15" customHeight="1" x14ac:dyDescent="0.3">
      <c r="A5052" s="114">
        <v>5049</v>
      </c>
      <c r="B5052" t="s">
        <v>490</v>
      </c>
      <c r="C5052" t="s">
        <v>4054</v>
      </c>
      <c r="D5052" t="s">
        <v>102</v>
      </c>
      <c r="E5052" t="s">
        <v>4055</v>
      </c>
      <c r="F5052" s="109">
        <v>46062</v>
      </c>
      <c r="G5052" t="s">
        <v>425</v>
      </c>
      <c r="H5052">
        <v>1</v>
      </c>
      <c r="K5052">
        <v>61874.999999999818</v>
      </c>
      <c r="L5052" t="s">
        <v>526</v>
      </c>
      <c r="M5052" t="s">
        <v>505</v>
      </c>
      <c r="N5052">
        <v>0</v>
      </c>
    </row>
    <row r="5053" spans="1:14" ht="15" customHeight="1" x14ac:dyDescent="0.3">
      <c r="A5053" s="114">
        <v>5050</v>
      </c>
      <c r="B5053" t="s">
        <v>490</v>
      </c>
      <c r="C5053" t="s">
        <v>2948</v>
      </c>
      <c r="D5053" t="s">
        <v>102</v>
      </c>
      <c r="E5053" t="s">
        <v>2950</v>
      </c>
      <c r="F5053" s="109">
        <v>46062</v>
      </c>
      <c r="G5053" t="s">
        <v>2946</v>
      </c>
      <c r="H5053">
        <v>5</v>
      </c>
      <c r="K5053">
        <v>137499.99999999959</v>
      </c>
      <c r="L5053" t="s">
        <v>526</v>
      </c>
      <c r="M5053" t="s">
        <v>505</v>
      </c>
      <c r="N5053">
        <v>0</v>
      </c>
    </row>
    <row r="5054" spans="1:14" ht="15" customHeight="1" x14ac:dyDescent="0.3">
      <c r="A5054" s="114">
        <v>5051</v>
      </c>
      <c r="B5054" t="s">
        <v>430</v>
      </c>
      <c r="C5054" t="s">
        <v>138</v>
      </c>
      <c r="D5054" t="s">
        <v>100</v>
      </c>
      <c r="E5054" t="s">
        <v>4325</v>
      </c>
      <c r="F5054" s="109">
        <v>46062</v>
      </c>
      <c r="G5054" t="s">
        <v>415</v>
      </c>
      <c r="H5054">
        <v>5</v>
      </c>
      <c r="K5054">
        <v>290625.00000000029</v>
      </c>
      <c r="L5054" t="s">
        <v>554</v>
      </c>
      <c r="M5054" t="s">
        <v>517</v>
      </c>
      <c r="N5054">
        <v>0</v>
      </c>
    </row>
    <row r="5055" spans="1:14" ht="15" customHeight="1" x14ac:dyDescent="0.3">
      <c r="A5055" s="114">
        <v>5052</v>
      </c>
      <c r="B5055" t="s">
        <v>430</v>
      </c>
      <c r="C5055" t="s">
        <v>150</v>
      </c>
      <c r="D5055" t="s">
        <v>151</v>
      </c>
      <c r="E5055" t="s">
        <v>4326</v>
      </c>
      <c r="F5055" s="109">
        <v>46062</v>
      </c>
      <c r="G5055" t="s">
        <v>726</v>
      </c>
      <c r="H5055">
        <v>5.5</v>
      </c>
      <c r="K5055">
        <v>213125.00000000023</v>
      </c>
      <c r="L5055" t="s">
        <v>680</v>
      </c>
      <c r="M5055" t="s">
        <v>2404</v>
      </c>
      <c r="N5055">
        <v>8</v>
      </c>
    </row>
    <row r="5056" spans="1:14" ht="15" customHeight="1" x14ac:dyDescent="0.3">
      <c r="A5056" s="114">
        <v>5053</v>
      </c>
      <c r="B5056" t="s">
        <v>535</v>
      </c>
      <c r="C5056" t="s">
        <v>4048</v>
      </c>
      <c r="D5056" t="s">
        <v>102</v>
      </c>
      <c r="E5056" t="s">
        <v>4049</v>
      </c>
      <c r="F5056" s="109">
        <v>46063</v>
      </c>
      <c r="G5056" t="s">
        <v>425</v>
      </c>
      <c r="H5056">
        <v>4</v>
      </c>
      <c r="K5056">
        <v>162499.99999999968</v>
      </c>
      <c r="L5056" t="s">
        <v>526</v>
      </c>
      <c r="M5056" t="s">
        <v>1677</v>
      </c>
      <c r="N5056">
        <v>1</v>
      </c>
    </row>
    <row r="5057" spans="1:14" ht="15" customHeight="1" x14ac:dyDescent="0.3">
      <c r="A5057" s="114">
        <v>5054</v>
      </c>
      <c r="B5057" t="s">
        <v>535</v>
      </c>
      <c r="C5057" t="s">
        <v>4046</v>
      </c>
      <c r="D5057" t="s">
        <v>102</v>
      </c>
      <c r="E5057" t="s">
        <v>4047</v>
      </c>
      <c r="F5057" s="109">
        <v>46063</v>
      </c>
      <c r="G5057" t="s">
        <v>425</v>
      </c>
      <c r="H5057">
        <v>1</v>
      </c>
      <c r="K5057">
        <v>40624.99999999992</v>
      </c>
      <c r="L5057" t="s">
        <v>526</v>
      </c>
      <c r="M5057" t="s">
        <v>1677</v>
      </c>
      <c r="N5057">
        <v>1</v>
      </c>
    </row>
    <row r="5058" spans="1:14" ht="15" customHeight="1" x14ac:dyDescent="0.3">
      <c r="A5058" s="114">
        <v>5055</v>
      </c>
      <c r="B5058" t="s">
        <v>535</v>
      </c>
      <c r="C5058" t="s">
        <v>4054</v>
      </c>
      <c r="D5058" t="s">
        <v>102</v>
      </c>
      <c r="E5058" t="s">
        <v>4055</v>
      </c>
      <c r="F5058" s="109">
        <v>46063</v>
      </c>
      <c r="G5058" t="s">
        <v>425</v>
      </c>
      <c r="H5058">
        <v>1</v>
      </c>
      <c r="K5058">
        <v>60937.499999999884</v>
      </c>
      <c r="L5058" t="s">
        <v>526</v>
      </c>
      <c r="M5058" t="s">
        <v>1677</v>
      </c>
      <c r="N5058">
        <v>1</v>
      </c>
    </row>
    <row r="5059" spans="1:14" ht="15" customHeight="1" x14ac:dyDescent="0.3">
      <c r="A5059" s="114">
        <v>5056</v>
      </c>
      <c r="B5059" t="s">
        <v>535</v>
      </c>
      <c r="C5059" t="s">
        <v>138</v>
      </c>
      <c r="D5059" t="s">
        <v>100</v>
      </c>
      <c r="E5059" t="s">
        <v>4327</v>
      </c>
      <c r="F5059" s="109">
        <v>46063</v>
      </c>
      <c r="G5059" t="s">
        <v>415</v>
      </c>
      <c r="H5059">
        <v>6</v>
      </c>
      <c r="K5059">
        <v>365624.9999999993</v>
      </c>
      <c r="L5059" t="s">
        <v>516</v>
      </c>
      <c r="M5059" t="s">
        <v>517</v>
      </c>
      <c r="N5059">
        <v>0</v>
      </c>
    </row>
    <row r="5060" spans="1:14" ht="15" customHeight="1" x14ac:dyDescent="0.3">
      <c r="A5060" s="114">
        <v>5057</v>
      </c>
      <c r="B5060" t="s">
        <v>499</v>
      </c>
      <c r="C5060" t="s">
        <v>122</v>
      </c>
      <c r="D5060" t="s">
        <v>102</v>
      </c>
      <c r="E5060" t="s">
        <v>4328</v>
      </c>
      <c r="F5060" s="109">
        <v>46062</v>
      </c>
      <c r="G5060" t="s">
        <v>415</v>
      </c>
      <c r="H5060">
        <v>7</v>
      </c>
      <c r="K5060">
        <v>419999.99999999959</v>
      </c>
      <c r="L5060" t="s">
        <v>507</v>
      </c>
      <c r="M5060" t="s">
        <v>505</v>
      </c>
      <c r="N5060">
        <v>1</v>
      </c>
    </row>
    <row r="5061" spans="1:14" ht="15" customHeight="1" x14ac:dyDescent="0.3">
      <c r="A5061" s="114">
        <v>5058</v>
      </c>
      <c r="B5061" t="s">
        <v>499</v>
      </c>
      <c r="C5061" t="s">
        <v>138</v>
      </c>
      <c r="D5061" t="s">
        <v>100</v>
      </c>
      <c r="E5061" t="s">
        <v>4329</v>
      </c>
      <c r="F5061" s="109">
        <v>46062</v>
      </c>
      <c r="G5061" t="s">
        <v>415</v>
      </c>
      <c r="H5061">
        <v>2</v>
      </c>
      <c r="K5061">
        <v>119999.99999999988</v>
      </c>
      <c r="L5061" t="s">
        <v>507</v>
      </c>
      <c r="M5061" t="s">
        <v>505</v>
      </c>
      <c r="N5061">
        <v>1</v>
      </c>
    </row>
    <row r="5062" spans="1:14" ht="15" customHeight="1" x14ac:dyDescent="0.3">
      <c r="A5062" s="114">
        <v>5059</v>
      </c>
      <c r="B5062" t="s">
        <v>499</v>
      </c>
      <c r="C5062" t="s">
        <v>502</v>
      </c>
      <c r="D5062" t="s">
        <v>100</v>
      </c>
      <c r="E5062" t="s">
        <v>4330</v>
      </c>
      <c r="F5062" s="109">
        <v>46062</v>
      </c>
      <c r="G5062" t="s">
        <v>426</v>
      </c>
      <c r="H5062">
        <v>2</v>
      </c>
      <c r="K5062">
        <v>79999.999999999927</v>
      </c>
      <c r="L5062" t="s">
        <v>507</v>
      </c>
      <c r="M5062" t="s">
        <v>505</v>
      </c>
      <c r="N5062">
        <v>0</v>
      </c>
    </row>
    <row r="5063" spans="1:14" ht="15" customHeight="1" x14ac:dyDescent="0.3">
      <c r="A5063" s="114">
        <v>5060</v>
      </c>
      <c r="B5063" t="s">
        <v>499</v>
      </c>
      <c r="C5063" t="s">
        <v>200</v>
      </c>
      <c r="D5063" t="s">
        <v>100</v>
      </c>
      <c r="E5063" t="s">
        <v>4331</v>
      </c>
      <c r="F5063" s="109">
        <v>46062</v>
      </c>
      <c r="G5063" t="s">
        <v>415</v>
      </c>
      <c r="H5063">
        <v>12</v>
      </c>
      <c r="K5063">
        <v>23999.999999999975</v>
      </c>
      <c r="L5063" t="s">
        <v>507</v>
      </c>
      <c r="M5063" t="s">
        <v>505</v>
      </c>
      <c r="N5063">
        <v>0</v>
      </c>
    </row>
    <row r="5064" spans="1:14" ht="15" customHeight="1" x14ac:dyDescent="0.3">
      <c r="A5064" s="114">
        <v>5061</v>
      </c>
      <c r="B5064" t="s">
        <v>499</v>
      </c>
      <c r="C5064" t="s">
        <v>138</v>
      </c>
      <c r="D5064" t="s">
        <v>100</v>
      </c>
      <c r="E5064" t="s">
        <v>4329</v>
      </c>
      <c r="F5064" s="109">
        <v>46062</v>
      </c>
      <c r="G5064" t="s">
        <v>415</v>
      </c>
      <c r="H5064">
        <v>2</v>
      </c>
      <c r="K5064">
        <v>119999.99999999988</v>
      </c>
      <c r="L5064" t="s">
        <v>516</v>
      </c>
      <c r="M5064" t="s">
        <v>517</v>
      </c>
      <c r="N5064">
        <v>0</v>
      </c>
    </row>
    <row r="5065" spans="1:14" ht="15" customHeight="1" x14ac:dyDescent="0.3">
      <c r="A5065" s="114">
        <v>5062</v>
      </c>
      <c r="B5065" t="s">
        <v>499</v>
      </c>
      <c r="C5065" t="s">
        <v>150</v>
      </c>
      <c r="D5065" t="s">
        <v>151</v>
      </c>
      <c r="E5065" t="s">
        <v>4332</v>
      </c>
      <c r="F5065" s="109">
        <v>46063</v>
      </c>
      <c r="G5065" t="s">
        <v>726</v>
      </c>
      <c r="H5065">
        <v>2</v>
      </c>
      <c r="K5065">
        <v>79999.999999999927</v>
      </c>
      <c r="L5065" t="s">
        <v>558</v>
      </c>
      <c r="M5065" t="s">
        <v>917</v>
      </c>
      <c r="N5065">
        <v>0</v>
      </c>
    </row>
    <row r="5066" spans="1:14" ht="15" customHeight="1" x14ac:dyDescent="0.3">
      <c r="A5066" s="114">
        <v>5063</v>
      </c>
      <c r="B5066" t="s">
        <v>499</v>
      </c>
      <c r="C5066" t="s">
        <v>150</v>
      </c>
      <c r="D5066" t="s">
        <v>151</v>
      </c>
      <c r="E5066" t="s">
        <v>4332</v>
      </c>
      <c r="F5066" s="109">
        <v>46063</v>
      </c>
      <c r="G5066" t="s">
        <v>709</v>
      </c>
      <c r="H5066">
        <v>1</v>
      </c>
      <c r="K5066">
        <v>79999.999999999927</v>
      </c>
      <c r="L5066" t="s">
        <v>558</v>
      </c>
      <c r="M5066" t="s">
        <v>917</v>
      </c>
      <c r="N5066">
        <v>0</v>
      </c>
    </row>
    <row r="5067" spans="1:14" ht="15" customHeight="1" x14ac:dyDescent="0.3">
      <c r="A5067" s="114">
        <v>5064</v>
      </c>
      <c r="B5067" t="s">
        <v>497</v>
      </c>
      <c r="C5067" t="s">
        <v>97</v>
      </c>
      <c r="D5067" t="s">
        <v>352</v>
      </c>
      <c r="E5067" t="s">
        <v>4621</v>
      </c>
      <c r="F5067" s="109">
        <v>46091</v>
      </c>
      <c r="G5067" t="s">
        <v>429</v>
      </c>
      <c r="H5067">
        <v>0.5</v>
      </c>
      <c r="K5067">
        <v>16171.875000000045</v>
      </c>
      <c r="L5067" t="s">
        <v>509</v>
      </c>
      <c r="M5067" s="110" t="s">
        <v>2940</v>
      </c>
      <c r="N5067">
        <v>1</v>
      </c>
    </row>
    <row r="5068" spans="1:14" ht="15" customHeight="1" x14ac:dyDescent="0.3">
      <c r="A5068" s="114">
        <v>5065</v>
      </c>
      <c r="B5068" t="s">
        <v>499</v>
      </c>
      <c r="C5068" t="s">
        <v>138</v>
      </c>
      <c r="D5068" t="s">
        <v>100</v>
      </c>
      <c r="E5068" t="s">
        <v>4333</v>
      </c>
      <c r="F5068" s="109">
        <v>46063</v>
      </c>
      <c r="G5068" t="s">
        <v>415</v>
      </c>
      <c r="H5068">
        <v>6</v>
      </c>
      <c r="K5068">
        <v>359999.99999999965</v>
      </c>
      <c r="L5068" t="s">
        <v>516</v>
      </c>
      <c r="M5068" t="s">
        <v>517</v>
      </c>
      <c r="N5068">
        <v>0.1</v>
      </c>
    </row>
    <row r="5069" spans="1:14" ht="15" customHeight="1" x14ac:dyDescent="0.3">
      <c r="A5069" s="114">
        <v>5066</v>
      </c>
      <c r="B5069" t="s">
        <v>444</v>
      </c>
      <c r="C5069" t="s">
        <v>3004</v>
      </c>
      <c r="D5069" t="s">
        <v>3009</v>
      </c>
      <c r="E5069" t="s">
        <v>3010</v>
      </c>
      <c r="F5069" s="109">
        <v>46063</v>
      </c>
      <c r="G5069" t="s">
        <v>3012</v>
      </c>
      <c r="H5069">
        <v>0.5</v>
      </c>
      <c r="K5069">
        <v>603750.00000000163</v>
      </c>
      <c r="L5069" t="s">
        <v>513</v>
      </c>
      <c r="M5069" t="s">
        <v>514</v>
      </c>
      <c r="N5069">
        <v>3</v>
      </c>
    </row>
    <row r="5070" spans="1:14" ht="15" customHeight="1" x14ac:dyDescent="0.3">
      <c r="A5070" s="114">
        <v>5067</v>
      </c>
      <c r="B5070" t="s">
        <v>471</v>
      </c>
      <c r="C5070" t="s">
        <v>138</v>
      </c>
      <c r="D5070" t="s">
        <v>100</v>
      </c>
      <c r="E5070" t="s">
        <v>4334</v>
      </c>
      <c r="F5070" s="109">
        <v>46063</v>
      </c>
      <c r="G5070" t="s">
        <v>415</v>
      </c>
      <c r="H5070">
        <v>6</v>
      </c>
      <c r="K5070">
        <v>388125.00000000105</v>
      </c>
      <c r="L5070" t="s">
        <v>516</v>
      </c>
      <c r="M5070" t="s">
        <v>517</v>
      </c>
      <c r="N5070">
        <v>0</v>
      </c>
    </row>
    <row r="5071" spans="1:14" ht="15" customHeight="1" x14ac:dyDescent="0.3">
      <c r="A5071" s="114">
        <v>5068</v>
      </c>
      <c r="B5071" t="s">
        <v>471</v>
      </c>
      <c r="C5071" t="s">
        <v>138</v>
      </c>
      <c r="D5071" t="s">
        <v>100</v>
      </c>
      <c r="E5071" t="s">
        <v>4334</v>
      </c>
      <c r="F5071" s="109">
        <v>46063</v>
      </c>
      <c r="G5071" t="s">
        <v>415</v>
      </c>
      <c r="H5071">
        <v>3</v>
      </c>
      <c r="K5071">
        <v>194062.50000000052</v>
      </c>
      <c r="L5071" t="s">
        <v>507</v>
      </c>
      <c r="M5071" t="s">
        <v>698</v>
      </c>
      <c r="N5071">
        <v>2</v>
      </c>
    </row>
    <row r="5072" spans="1:14" ht="15" customHeight="1" x14ac:dyDescent="0.3">
      <c r="A5072" s="114">
        <v>5069</v>
      </c>
      <c r="B5072" t="s">
        <v>501</v>
      </c>
      <c r="C5072" t="s">
        <v>4048</v>
      </c>
      <c r="D5072" t="s">
        <v>102</v>
      </c>
      <c r="E5072" t="s">
        <v>4049</v>
      </c>
      <c r="F5072" s="109">
        <v>46063</v>
      </c>
      <c r="G5072" t="s">
        <v>425</v>
      </c>
      <c r="H5072">
        <v>5</v>
      </c>
      <c r="K5072">
        <v>199999.9999999998</v>
      </c>
      <c r="L5072" t="s">
        <v>526</v>
      </c>
      <c r="M5072" t="s">
        <v>736</v>
      </c>
      <c r="N5072">
        <v>0</v>
      </c>
    </row>
    <row r="5073" spans="1:14" ht="15" customHeight="1" x14ac:dyDescent="0.3">
      <c r="A5073" s="114">
        <v>5070</v>
      </c>
      <c r="B5073" t="s">
        <v>501</v>
      </c>
      <c r="C5073" t="s">
        <v>138</v>
      </c>
      <c r="D5073" t="s">
        <v>100</v>
      </c>
      <c r="E5073" t="s">
        <v>4335</v>
      </c>
      <c r="F5073" s="109">
        <v>46063</v>
      </c>
      <c r="G5073" t="s">
        <v>415</v>
      </c>
      <c r="H5073">
        <v>0.5</v>
      </c>
      <c r="K5073">
        <v>29999.999999999971</v>
      </c>
      <c r="L5073" t="s">
        <v>543</v>
      </c>
      <c r="M5073" t="s">
        <v>517</v>
      </c>
      <c r="N5073">
        <v>0</v>
      </c>
    </row>
    <row r="5074" spans="1:14" ht="15" customHeight="1" x14ac:dyDescent="0.3">
      <c r="A5074" s="114">
        <v>5071</v>
      </c>
      <c r="B5074" t="s">
        <v>413</v>
      </c>
      <c r="C5074" t="s">
        <v>97</v>
      </c>
      <c r="D5074" t="s">
        <v>352</v>
      </c>
      <c r="E5074" t="s">
        <v>4336</v>
      </c>
      <c r="F5074" s="109">
        <v>46063</v>
      </c>
      <c r="G5074" t="s">
        <v>429</v>
      </c>
      <c r="H5074">
        <v>0</v>
      </c>
      <c r="K5074">
        <v>0</v>
      </c>
      <c r="L5074" t="s">
        <v>509</v>
      </c>
      <c r="M5074" t="s">
        <v>698</v>
      </c>
      <c r="N5074">
        <v>1</v>
      </c>
    </row>
    <row r="5075" spans="1:14" ht="15" customHeight="1" x14ac:dyDescent="0.3">
      <c r="A5075" s="114">
        <v>5072</v>
      </c>
      <c r="B5075" t="s">
        <v>413</v>
      </c>
      <c r="C5075" t="s">
        <v>138</v>
      </c>
      <c r="D5075" t="s">
        <v>100</v>
      </c>
      <c r="E5075" t="s">
        <v>4337</v>
      </c>
      <c r="F5075" s="109">
        <v>46063</v>
      </c>
      <c r="G5075" t="s">
        <v>415</v>
      </c>
      <c r="H5075">
        <v>6</v>
      </c>
      <c r="K5075">
        <v>371249.99999999895</v>
      </c>
      <c r="L5075" t="s">
        <v>554</v>
      </c>
      <c r="M5075" t="s">
        <v>517</v>
      </c>
      <c r="N5075">
        <v>0</v>
      </c>
    </row>
    <row r="5076" spans="1:14" ht="15" customHeight="1" x14ac:dyDescent="0.3">
      <c r="A5076" s="114">
        <v>5073</v>
      </c>
      <c r="B5076" t="s">
        <v>490</v>
      </c>
      <c r="C5076" t="s">
        <v>2948</v>
      </c>
      <c r="D5076" t="s">
        <v>102</v>
      </c>
      <c r="E5076" t="s">
        <v>2950</v>
      </c>
      <c r="F5076" s="109">
        <v>46063</v>
      </c>
      <c r="G5076" t="s">
        <v>2946</v>
      </c>
      <c r="H5076">
        <v>3</v>
      </c>
      <c r="K5076">
        <v>82499.999999999767</v>
      </c>
      <c r="L5076" t="s">
        <v>526</v>
      </c>
      <c r="M5076" t="s">
        <v>505</v>
      </c>
      <c r="N5076">
        <v>0</v>
      </c>
    </row>
    <row r="5077" spans="1:14" ht="15" customHeight="1" x14ac:dyDescent="0.3">
      <c r="A5077" s="114">
        <v>5074</v>
      </c>
      <c r="B5077" t="s">
        <v>490</v>
      </c>
      <c r="C5077" t="s">
        <v>138</v>
      </c>
      <c r="D5077" t="s">
        <v>100</v>
      </c>
      <c r="E5077" t="s">
        <v>4338</v>
      </c>
      <c r="F5077" s="109">
        <v>46063</v>
      </c>
      <c r="G5077" t="s">
        <v>415</v>
      </c>
      <c r="H5077">
        <v>2</v>
      </c>
      <c r="K5077">
        <v>123749.99999999964</v>
      </c>
      <c r="L5077" t="s">
        <v>713</v>
      </c>
      <c r="M5077" t="s">
        <v>917</v>
      </c>
      <c r="N5077">
        <v>0</v>
      </c>
    </row>
    <row r="5078" spans="1:14" ht="15" customHeight="1" x14ac:dyDescent="0.3">
      <c r="A5078" s="114">
        <v>5075</v>
      </c>
      <c r="B5078" t="s">
        <v>490</v>
      </c>
      <c r="C5078" t="s">
        <v>138</v>
      </c>
      <c r="D5078" t="s">
        <v>100</v>
      </c>
      <c r="E5078" t="s">
        <v>4338</v>
      </c>
      <c r="F5078" s="109">
        <v>46063</v>
      </c>
      <c r="G5078" t="s">
        <v>415</v>
      </c>
      <c r="H5078">
        <v>6</v>
      </c>
      <c r="K5078">
        <v>371249.99999999895</v>
      </c>
      <c r="L5078" t="s">
        <v>713</v>
      </c>
      <c r="M5078" t="s">
        <v>517</v>
      </c>
      <c r="N5078">
        <v>1</v>
      </c>
    </row>
    <row r="5079" spans="1:14" ht="15" customHeight="1" x14ac:dyDescent="0.3">
      <c r="A5079" s="114">
        <v>5076</v>
      </c>
      <c r="B5079" t="s">
        <v>497</v>
      </c>
      <c r="C5079" t="s">
        <v>138</v>
      </c>
      <c r="D5079" t="s">
        <v>100</v>
      </c>
      <c r="E5079" t="s">
        <v>4339</v>
      </c>
      <c r="F5079" s="109">
        <v>46063</v>
      </c>
      <c r="G5079" t="s">
        <v>415</v>
      </c>
      <c r="H5079">
        <v>6</v>
      </c>
      <c r="K5079">
        <v>388125.00000000105</v>
      </c>
      <c r="L5079" t="s">
        <v>516</v>
      </c>
      <c r="M5079" t="s">
        <v>517</v>
      </c>
      <c r="N5079">
        <v>0</v>
      </c>
    </row>
    <row r="5080" spans="1:14" ht="15" customHeight="1" x14ac:dyDescent="0.3">
      <c r="A5080" s="114">
        <v>5077</v>
      </c>
      <c r="B5080" t="s">
        <v>497</v>
      </c>
      <c r="C5080" t="s">
        <v>125</v>
      </c>
      <c r="D5080" t="s">
        <v>102</v>
      </c>
      <c r="E5080" t="s">
        <v>4340</v>
      </c>
      <c r="F5080" s="109">
        <v>46063</v>
      </c>
      <c r="G5080" t="s">
        <v>415</v>
      </c>
      <c r="H5080">
        <v>4</v>
      </c>
      <c r="K5080">
        <v>76091.666666666875</v>
      </c>
      <c r="L5080" t="s">
        <v>509</v>
      </c>
      <c r="M5080" t="s">
        <v>1677</v>
      </c>
      <c r="N5080">
        <v>0</v>
      </c>
    </row>
    <row r="5081" spans="1:14" ht="15" customHeight="1" x14ac:dyDescent="0.3">
      <c r="A5081" s="114">
        <v>5078</v>
      </c>
      <c r="B5081" t="s">
        <v>497</v>
      </c>
      <c r="C5081" t="s">
        <v>97</v>
      </c>
      <c r="D5081" t="s">
        <v>352</v>
      </c>
      <c r="E5081" t="s">
        <v>4341</v>
      </c>
      <c r="F5081" s="109">
        <v>46063</v>
      </c>
      <c r="G5081" t="s">
        <v>429</v>
      </c>
      <c r="H5081">
        <v>0.4</v>
      </c>
      <c r="K5081">
        <v>12937.500000000036</v>
      </c>
      <c r="L5081" t="s">
        <v>509</v>
      </c>
      <c r="M5081" t="s">
        <v>2618</v>
      </c>
      <c r="N5081">
        <v>1</v>
      </c>
    </row>
    <row r="5082" spans="1:14" ht="15" customHeight="1" x14ac:dyDescent="0.3">
      <c r="A5082" s="114">
        <v>5079</v>
      </c>
      <c r="B5082" t="s">
        <v>459</v>
      </c>
      <c r="C5082" t="s">
        <v>97</v>
      </c>
      <c r="D5082" t="s">
        <v>352</v>
      </c>
      <c r="E5082" t="s">
        <v>4342</v>
      </c>
      <c r="F5082" s="109">
        <v>46063</v>
      </c>
      <c r="G5082" t="s">
        <v>429</v>
      </c>
      <c r="H5082">
        <v>0.8</v>
      </c>
      <c r="K5082">
        <v>25500.000000000095</v>
      </c>
      <c r="L5082" t="s">
        <v>509</v>
      </c>
      <c r="M5082" t="s">
        <v>505</v>
      </c>
      <c r="N5082">
        <v>6</v>
      </c>
    </row>
    <row r="5083" spans="1:14" ht="15" customHeight="1" x14ac:dyDescent="0.3">
      <c r="A5083" s="114">
        <v>5080</v>
      </c>
      <c r="B5083" t="s">
        <v>459</v>
      </c>
      <c r="C5083" t="s">
        <v>138</v>
      </c>
      <c r="D5083" t="s">
        <v>100</v>
      </c>
      <c r="E5083" t="s">
        <v>4343</v>
      </c>
      <c r="F5083" s="109">
        <v>46063</v>
      </c>
      <c r="G5083" t="s">
        <v>415</v>
      </c>
      <c r="H5083">
        <v>6</v>
      </c>
      <c r="K5083">
        <v>382500.00000000146</v>
      </c>
      <c r="L5083" t="s">
        <v>543</v>
      </c>
      <c r="M5083" t="s">
        <v>517</v>
      </c>
      <c r="N5083">
        <v>0</v>
      </c>
    </row>
    <row r="5084" spans="1:14" ht="15" customHeight="1" x14ac:dyDescent="0.3">
      <c r="A5084" s="114">
        <v>5081</v>
      </c>
      <c r="B5084" t="s">
        <v>459</v>
      </c>
      <c r="C5084" t="s">
        <v>138</v>
      </c>
      <c r="D5084" t="s">
        <v>100</v>
      </c>
      <c r="E5084" t="s">
        <v>4343</v>
      </c>
      <c r="F5084" s="109">
        <v>46064</v>
      </c>
      <c r="G5084" t="s">
        <v>415</v>
      </c>
      <c r="H5084">
        <v>6</v>
      </c>
      <c r="K5084">
        <v>382500.00000000146</v>
      </c>
      <c r="L5084" t="s">
        <v>543</v>
      </c>
      <c r="M5084" t="s">
        <v>517</v>
      </c>
      <c r="N5084">
        <v>0</v>
      </c>
    </row>
    <row r="5085" spans="1:14" ht="15" customHeight="1" x14ac:dyDescent="0.3">
      <c r="A5085" s="114">
        <v>5082</v>
      </c>
      <c r="B5085" t="s">
        <v>459</v>
      </c>
      <c r="C5085" t="s">
        <v>125</v>
      </c>
      <c r="D5085" t="s">
        <v>102</v>
      </c>
      <c r="E5085" t="s">
        <v>4344</v>
      </c>
      <c r="F5085" s="109">
        <v>46064</v>
      </c>
      <c r="G5085" t="s">
        <v>415</v>
      </c>
      <c r="H5085">
        <v>9</v>
      </c>
      <c r="K5085">
        <v>168725.00000000064</v>
      </c>
      <c r="L5085" t="s">
        <v>509</v>
      </c>
      <c r="M5085" t="s">
        <v>505</v>
      </c>
      <c r="N5085">
        <v>2</v>
      </c>
    </row>
    <row r="5086" spans="1:14" ht="15" customHeight="1" x14ac:dyDescent="0.3">
      <c r="A5086" s="114">
        <v>5083</v>
      </c>
      <c r="B5086" t="s">
        <v>535</v>
      </c>
      <c r="C5086" t="s">
        <v>3636</v>
      </c>
      <c r="D5086" t="s">
        <v>69</v>
      </c>
      <c r="E5086" t="s">
        <v>3637</v>
      </c>
      <c r="F5086" s="109">
        <v>46064</v>
      </c>
      <c r="G5086" t="s">
        <v>1197</v>
      </c>
      <c r="H5086">
        <v>2</v>
      </c>
      <c r="K5086">
        <v>324999.99999999936</v>
      </c>
      <c r="L5086" t="s">
        <v>680</v>
      </c>
      <c r="M5086" t="s">
        <v>580</v>
      </c>
      <c r="N5086">
        <v>2</v>
      </c>
    </row>
    <row r="5087" spans="1:14" ht="15" customHeight="1" x14ac:dyDescent="0.3">
      <c r="A5087" s="114">
        <v>5084</v>
      </c>
      <c r="B5087" t="s">
        <v>463</v>
      </c>
      <c r="C5087" t="s">
        <v>3004</v>
      </c>
      <c r="D5087" t="s">
        <v>3009</v>
      </c>
      <c r="E5087" t="s">
        <v>3010</v>
      </c>
      <c r="F5087" s="109">
        <v>46063</v>
      </c>
      <c r="G5087" t="s">
        <v>3012</v>
      </c>
      <c r="H5087">
        <v>0.5</v>
      </c>
      <c r="K5087">
        <v>586249.99999999779</v>
      </c>
      <c r="L5087" t="s">
        <v>513</v>
      </c>
      <c r="M5087" t="s">
        <v>580</v>
      </c>
      <c r="N5087">
        <v>6</v>
      </c>
    </row>
    <row r="5088" spans="1:14" ht="15" customHeight="1" x14ac:dyDescent="0.3">
      <c r="A5088" s="114">
        <v>5085</v>
      </c>
      <c r="B5088" t="s">
        <v>463</v>
      </c>
      <c r="C5088" t="s">
        <v>375</v>
      </c>
      <c r="D5088" t="s">
        <v>180</v>
      </c>
      <c r="E5088" t="s">
        <v>376</v>
      </c>
      <c r="F5088" s="109">
        <v>46063</v>
      </c>
      <c r="G5088" t="s">
        <v>1773</v>
      </c>
      <c r="H5088">
        <v>5</v>
      </c>
      <c r="K5088">
        <v>34895.833333333198</v>
      </c>
      <c r="L5088" t="s">
        <v>545</v>
      </c>
      <c r="M5088" t="s">
        <v>514</v>
      </c>
      <c r="N5088">
        <v>3</v>
      </c>
    </row>
    <row r="5089" spans="1:14" ht="15" customHeight="1" x14ac:dyDescent="0.3">
      <c r="A5089" s="114">
        <v>5086</v>
      </c>
      <c r="B5089" t="s">
        <v>463</v>
      </c>
      <c r="C5089" t="s">
        <v>3004</v>
      </c>
      <c r="D5089" t="s">
        <v>3009</v>
      </c>
      <c r="E5089" t="s">
        <v>3010</v>
      </c>
      <c r="F5089" s="109">
        <v>46064</v>
      </c>
      <c r="G5089" t="s">
        <v>3011</v>
      </c>
      <c r="H5089">
        <v>0.5</v>
      </c>
      <c r="K5089">
        <v>334999.99999999872</v>
      </c>
      <c r="L5089" t="s">
        <v>504</v>
      </c>
      <c r="M5089" t="s">
        <v>537</v>
      </c>
      <c r="N5089">
        <v>1</v>
      </c>
    </row>
    <row r="5090" spans="1:14" ht="15" customHeight="1" x14ac:dyDescent="0.3">
      <c r="A5090" s="114">
        <v>5087</v>
      </c>
      <c r="B5090" t="s">
        <v>463</v>
      </c>
      <c r="C5090" t="s">
        <v>138</v>
      </c>
      <c r="D5090" t="s">
        <v>100</v>
      </c>
      <c r="E5090" t="s">
        <v>4345</v>
      </c>
      <c r="F5090" s="109">
        <v>46064</v>
      </c>
      <c r="G5090" t="s">
        <v>415</v>
      </c>
      <c r="H5090">
        <v>60</v>
      </c>
      <c r="K5090">
        <v>3768749.9999999856</v>
      </c>
      <c r="L5090" t="s">
        <v>618</v>
      </c>
      <c r="M5090" t="s">
        <v>669</v>
      </c>
      <c r="N5090">
        <v>1</v>
      </c>
    </row>
    <row r="5091" spans="1:14" ht="15" customHeight="1" x14ac:dyDescent="0.3">
      <c r="A5091" s="114">
        <v>5088</v>
      </c>
      <c r="B5091" t="s">
        <v>444</v>
      </c>
      <c r="C5091" t="s">
        <v>138</v>
      </c>
      <c r="D5091" t="s">
        <v>100</v>
      </c>
      <c r="E5091" t="s">
        <v>4346</v>
      </c>
      <c r="F5091" s="109">
        <v>46064</v>
      </c>
      <c r="G5091" t="s">
        <v>415</v>
      </c>
      <c r="H5091">
        <v>10</v>
      </c>
      <c r="K5091">
        <v>646875.00000000175</v>
      </c>
      <c r="L5091" t="s">
        <v>545</v>
      </c>
      <c r="M5091" t="s">
        <v>514</v>
      </c>
      <c r="N5091">
        <v>3</v>
      </c>
    </row>
    <row r="5092" spans="1:14" ht="15" customHeight="1" x14ac:dyDescent="0.3">
      <c r="A5092" s="114">
        <v>5089</v>
      </c>
      <c r="B5092" t="s">
        <v>444</v>
      </c>
      <c r="C5092" t="s">
        <v>138</v>
      </c>
      <c r="D5092" t="s">
        <v>100</v>
      </c>
      <c r="E5092" t="s">
        <v>4346</v>
      </c>
      <c r="F5092" s="109">
        <v>46065</v>
      </c>
      <c r="G5092" t="s">
        <v>415</v>
      </c>
      <c r="H5092">
        <v>5</v>
      </c>
      <c r="K5092">
        <v>323437.50000000087</v>
      </c>
      <c r="L5092" t="s">
        <v>713</v>
      </c>
      <c r="M5092" t="s">
        <v>917</v>
      </c>
      <c r="N5092">
        <v>0</v>
      </c>
    </row>
    <row r="5093" spans="1:14" ht="15" customHeight="1" x14ac:dyDescent="0.3">
      <c r="A5093" s="114">
        <v>5090</v>
      </c>
      <c r="B5093" t="s">
        <v>444</v>
      </c>
      <c r="C5093" t="s">
        <v>138</v>
      </c>
      <c r="D5093" t="s">
        <v>100</v>
      </c>
      <c r="E5093" t="s">
        <v>4346</v>
      </c>
      <c r="F5093" s="109">
        <v>46065</v>
      </c>
      <c r="G5093" t="s">
        <v>415</v>
      </c>
      <c r="H5093">
        <v>3</v>
      </c>
      <c r="K5093">
        <v>194062.50000000052</v>
      </c>
      <c r="L5093" t="s">
        <v>545</v>
      </c>
      <c r="M5093" t="s">
        <v>917</v>
      </c>
      <c r="N5093">
        <v>0</v>
      </c>
    </row>
    <row r="5094" spans="1:14" ht="15" customHeight="1" x14ac:dyDescent="0.3">
      <c r="A5094" s="114">
        <v>5091</v>
      </c>
      <c r="B5094" t="s">
        <v>444</v>
      </c>
      <c r="C5094" t="s">
        <v>3004</v>
      </c>
      <c r="D5094" t="s">
        <v>3009</v>
      </c>
      <c r="E5094" t="s">
        <v>3010</v>
      </c>
      <c r="F5094" s="109">
        <v>46065</v>
      </c>
      <c r="G5094" t="s">
        <v>3011</v>
      </c>
      <c r="H5094">
        <v>0.5</v>
      </c>
      <c r="K5094">
        <v>345000.00000000093</v>
      </c>
      <c r="L5094" t="s">
        <v>513</v>
      </c>
      <c r="M5094" t="s">
        <v>537</v>
      </c>
      <c r="N5094">
        <v>0</v>
      </c>
    </row>
    <row r="5095" spans="1:14" ht="15" customHeight="1" x14ac:dyDescent="0.3">
      <c r="A5095" s="114">
        <v>5092</v>
      </c>
      <c r="B5095" t="s">
        <v>413</v>
      </c>
      <c r="C5095" t="s">
        <v>138</v>
      </c>
      <c r="D5095" t="s">
        <v>100</v>
      </c>
      <c r="E5095" t="s">
        <v>4347</v>
      </c>
      <c r="F5095" s="109">
        <v>46064</v>
      </c>
      <c r="G5095" t="s">
        <v>415</v>
      </c>
      <c r="H5095">
        <v>1</v>
      </c>
      <c r="K5095">
        <v>61874.999999999818</v>
      </c>
      <c r="L5095" t="s">
        <v>554</v>
      </c>
      <c r="M5095" t="s">
        <v>517</v>
      </c>
      <c r="N5095">
        <v>0</v>
      </c>
    </row>
    <row r="5096" spans="1:14" ht="15" customHeight="1" x14ac:dyDescent="0.3">
      <c r="A5096" s="114">
        <v>5093</v>
      </c>
      <c r="B5096" t="s">
        <v>501</v>
      </c>
      <c r="C5096" t="s">
        <v>4048</v>
      </c>
      <c r="D5096" t="s">
        <v>102</v>
      </c>
      <c r="E5096" t="s">
        <v>4049</v>
      </c>
      <c r="F5096" s="109">
        <v>46064</v>
      </c>
      <c r="G5096" t="s">
        <v>425</v>
      </c>
      <c r="H5096">
        <v>6</v>
      </c>
      <c r="K5096">
        <v>239999.99999999977</v>
      </c>
      <c r="L5096" t="s">
        <v>526</v>
      </c>
      <c r="M5096" t="s">
        <v>736</v>
      </c>
      <c r="N5096">
        <v>0</v>
      </c>
    </row>
    <row r="5097" spans="1:14" ht="15" customHeight="1" x14ac:dyDescent="0.3">
      <c r="A5097" s="114">
        <v>5094</v>
      </c>
      <c r="B5097" t="s">
        <v>501</v>
      </c>
      <c r="C5097" t="s">
        <v>138</v>
      </c>
      <c r="D5097" t="s">
        <v>100</v>
      </c>
      <c r="E5097" t="s">
        <v>4348</v>
      </c>
      <c r="F5097" s="109">
        <v>46064</v>
      </c>
      <c r="G5097" t="s">
        <v>415</v>
      </c>
      <c r="H5097">
        <v>3</v>
      </c>
      <c r="K5097">
        <v>179999.99999999983</v>
      </c>
      <c r="L5097" t="s">
        <v>543</v>
      </c>
      <c r="M5097" t="s">
        <v>517</v>
      </c>
      <c r="N5097">
        <v>0</v>
      </c>
    </row>
    <row r="5098" spans="1:14" ht="15" customHeight="1" x14ac:dyDescent="0.3">
      <c r="A5098" s="114">
        <v>5095</v>
      </c>
      <c r="B5098" t="s">
        <v>471</v>
      </c>
      <c r="C5098" t="s">
        <v>84</v>
      </c>
      <c r="D5098" t="s">
        <v>79</v>
      </c>
      <c r="E5098" t="s">
        <v>4349</v>
      </c>
      <c r="F5098" s="109">
        <v>46064</v>
      </c>
      <c r="G5098" t="s">
        <v>443</v>
      </c>
      <c r="H5098">
        <v>10</v>
      </c>
      <c r="K5098">
        <v>50312.500000000138</v>
      </c>
      <c r="L5098" t="s">
        <v>516</v>
      </c>
      <c r="M5098" t="s">
        <v>517</v>
      </c>
      <c r="N5098">
        <v>1</v>
      </c>
    </row>
    <row r="5099" spans="1:14" ht="15" customHeight="1" x14ac:dyDescent="0.3">
      <c r="A5099" s="114">
        <v>5096</v>
      </c>
      <c r="B5099" t="s">
        <v>471</v>
      </c>
      <c r="C5099" t="s">
        <v>138</v>
      </c>
      <c r="D5099" t="s">
        <v>100</v>
      </c>
      <c r="E5099" t="s">
        <v>4350</v>
      </c>
      <c r="F5099" s="109">
        <v>46064</v>
      </c>
      <c r="G5099" t="s">
        <v>415</v>
      </c>
      <c r="H5099">
        <v>1</v>
      </c>
      <c r="K5099">
        <v>64687.500000000182</v>
      </c>
      <c r="L5099" t="s">
        <v>507</v>
      </c>
      <c r="M5099" t="s">
        <v>698</v>
      </c>
      <c r="N5099">
        <v>2</v>
      </c>
    </row>
    <row r="5100" spans="1:14" ht="15" customHeight="1" x14ac:dyDescent="0.3">
      <c r="A5100" s="114">
        <v>5097</v>
      </c>
      <c r="B5100" t="s">
        <v>474</v>
      </c>
      <c r="C5100" t="s">
        <v>138</v>
      </c>
      <c r="D5100" t="s">
        <v>100</v>
      </c>
      <c r="E5100" t="s">
        <v>4351</v>
      </c>
      <c r="F5100" s="109">
        <v>46064</v>
      </c>
      <c r="G5100" t="s">
        <v>415</v>
      </c>
      <c r="H5100">
        <v>6</v>
      </c>
      <c r="K5100">
        <v>393750.0000000007</v>
      </c>
      <c r="L5100" t="s">
        <v>554</v>
      </c>
      <c r="M5100" t="s">
        <v>517</v>
      </c>
      <c r="N5100">
        <v>0</v>
      </c>
    </row>
    <row r="5101" spans="1:14" ht="15" customHeight="1" x14ac:dyDescent="0.3">
      <c r="A5101" s="114">
        <v>5098</v>
      </c>
      <c r="B5101" t="s">
        <v>497</v>
      </c>
      <c r="C5101" t="s">
        <v>25</v>
      </c>
      <c r="D5101" t="s">
        <v>26</v>
      </c>
      <c r="E5101" t="s">
        <v>4352</v>
      </c>
      <c r="F5101" s="109">
        <v>46064</v>
      </c>
      <c r="G5101" t="s">
        <v>2561</v>
      </c>
      <c r="H5101">
        <v>1</v>
      </c>
      <c r="K5101">
        <v>3881250.0000000107</v>
      </c>
      <c r="L5101" t="s">
        <v>509</v>
      </c>
      <c r="M5101" t="s">
        <v>505</v>
      </c>
      <c r="N5101">
        <v>1</v>
      </c>
    </row>
    <row r="5102" spans="1:14" ht="15" customHeight="1" x14ac:dyDescent="0.3">
      <c r="A5102" s="114">
        <v>5099</v>
      </c>
      <c r="B5102" t="s">
        <v>497</v>
      </c>
      <c r="C5102" t="s">
        <v>138</v>
      </c>
      <c r="D5102" t="s">
        <v>100</v>
      </c>
      <c r="E5102" t="s">
        <v>4353</v>
      </c>
      <c r="F5102" s="109">
        <v>46064</v>
      </c>
      <c r="G5102" t="s">
        <v>415</v>
      </c>
      <c r="H5102">
        <v>6</v>
      </c>
      <c r="K5102">
        <v>388125.00000000105</v>
      </c>
      <c r="L5102" t="s">
        <v>516</v>
      </c>
      <c r="M5102" t="s">
        <v>517</v>
      </c>
      <c r="N5102">
        <v>1</v>
      </c>
    </row>
    <row r="5103" spans="1:14" ht="15" customHeight="1" x14ac:dyDescent="0.3">
      <c r="A5103" s="114">
        <v>5100</v>
      </c>
      <c r="B5103" t="s">
        <v>535</v>
      </c>
      <c r="C5103" t="s">
        <v>59</v>
      </c>
      <c r="D5103" t="s">
        <v>60</v>
      </c>
      <c r="E5103" t="s">
        <v>4354</v>
      </c>
      <c r="F5103" s="109">
        <v>46065</v>
      </c>
      <c r="G5103" t="s">
        <v>650</v>
      </c>
      <c r="H5103">
        <v>8</v>
      </c>
      <c r="K5103">
        <v>324999.99999999936</v>
      </c>
      <c r="L5103" t="s">
        <v>545</v>
      </c>
      <c r="M5103" t="s">
        <v>514</v>
      </c>
      <c r="N5103">
        <v>1</v>
      </c>
    </row>
    <row r="5104" spans="1:14" ht="15" customHeight="1" x14ac:dyDescent="0.3">
      <c r="A5104" s="114">
        <v>5101</v>
      </c>
      <c r="B5104" t="s">
        <v>535</v>
      </c>
      <c r="C5104" t="s">
        <v>2948</v>
      </c>
      <c r="D5104" t="s">
        <v>102</v>
      </c>
      <c r="E5104" t="s">
        <v>2950</v>
      </c>
      <c r="F5104" s="109">
        <v>46065</v>
      </c>
      <c r="G5104" t="s">
        <v>2946</v>
      </c>
      <c r="H5104">
        <v>2</v>
      </c>
      <c r="K5104">
        <v>54166.666666666562</v>
      </c>
      <c r="L5104" t="s">
        <v>526</v>
      </c>
      <c r="M5104" t="s">
        <v>514</v>
      </c>
      <c r="N5104">
        <v>1</v>
      </c>
    </row>
    <row r="5105" spans="1:14" ht="15" customHeight="1" x14ac:dyDescent="0.3">
      <c r="A5105" s="114">
        <v>5102</v>
      </c>
      <c r="B5105" t="s">
        <v>535</v>
      </c>
      <c r="C5105" t="s">
        <v>502</v>
      </c>
      <c r="D5105" t="s">
        <v>100</v>
      </c>
      <c r="E5105" t="s">
        <v>4355</v>
      </c>
      <c r="F5105" s="109">
        <v>46065</v>
      </c>
      <c r="G5105" t="s">
        <v>426</v>
      </c>
      <c r="H5105">
        <v>2</v>
      </c>
      <c r="K5105">
        <v>81249.99999999984</v>
      </c>
      <c r="L5105" t="s">
        <v>516</v>
      </c>
      <c r="M5105" t="s">
        <v>517</v>
      </c>
      <c r="N5105">
        <v>0</v>
      </c>
    </row>
    <row r="5106" spans="1:14" ht="15" customHeight="1" x14ac:dyDescent="0.3">
      <c r="A5106" s="114">
        <v>5103</v>
      </c>
      <c r="B5106" t="s">
        <v>463</v>
      </c>
      <c r="C5106" t="s">
        <v>3004</v>
      </c>
      <c r="D5106" t="s">
        <v>3009</v>
      </c>
      <c r="E5106" t="s">
        <v>3010</v>
      </c>
      <c r="F5106" s="109">
        <v>46065</v>
      </c>
      <c r="G5106" t="s">
        <v>3011</v>
      </c>
      <c r="H5106">
        <v>0.3</v>
      </c>
      <c r="K5106">
        <v>200999.99999999924</v>
      </c>
      <c r="L5106" t="s">
        <v>513</v>
      </c>
      <c r="M5106" t="s">
        <v>537</v>
      </c>
      <c r="N5106">
        <v>1</v>
      </c>
    </row>
    <row r="5107" spans="1:14" ht="15" customHeight="1" x14ac:dyDescent="0.3">
      <c r="A5107" s="114">
        <v>5104</v>
      </c>
      <c r="B5107" t="s">
        <v>463</v>
      </c>
      <c r="C5107" t="s">
        <v>138</v>
      </c>
      <c r="D5107" t="s">
        <v>100</v>
      </c>
      <c r="E5107" t="s">
        <v>4356</v>
      </c>
      <c r="F5107" s="109">
        <v>46065</v>
      </c>
      <c r="G5107" t="s">
        <v>415</v>
      </c>
      <c r="H5107">
        <v>40</v>
      </c>
      <c r="K5107">
        <v>2512499.9999999902</v>
      </c>
      <c r="L5107" t="s">
        <v>618</v>
      </c>
      <c r="M5107" t="s">
        <v>669</v>
      </c>
      <c r="N5107">
        <v>0</v>
      </c>
    </row>
    <row r="5108" spans="1:14" ht="15" customHeight="1" x14ac:dyDescent="0.3">
      <c r="A5108" s="114">
        <v>5105</v>
      </c>
      <c r="B5108" t="s">
        <v>463</v>
      </c>
      <c r="C5108" t="s">
        <v>138</v>
      </c>
      <c r="D5108" t="s">
        <v>100</v>
      </c>
      <c r="E5108" t="s">
        <v>4356</v>
      </c>
      <c r="F5108" s="109">
        <v>46065</v>
      </c>
      <c r="G5108" t="s">
        <v>415</v>
      </c>
      <c r="H5108">
        <v>6</v>
      </c>
      <c r="K5108">
        <v>376874.99999999854</v>
      </c>
      <c r="L5108" t="s">
        <v>618</v>
      </c>
      <c r="M5108" t="s">
        <v>669</v>
      </c>
      <c r="N5108">
        <v>0</v>
      </c>
    </row>
    <row r="5109" spans="1:14" ht="15" customHeight="1" x14ac:dyDescent="0.3">
      <c r="A5109" s="114">
        <v>5106</v>
      </c>
      <c r="B5109" t="s">
        <v>444</v>
      </c>
      <c r="C5109" t="s">
        <v>3004</v>
      </c>
      <c r="D5109" t="s">
        <v>3009</v>
      </c>
      <c r="E5109" t="s">
        <v>3010</v>
      </c>
      <c r="F5109" s="109">
        <v>46065</v>
      </c>
      <c r="G5109" t="s">
        <v>3011</v>
      </c>
      <c r="H5109">
        <v>0.5</v>
      </c>
      <c r="K5109">
        <v>345000.00000000093</v>
      </c>
      <c r="L5109" t="s">
        <v>513</v>
      </c>
      <c r="M5109" t="s">
        <v>537</v>
      </c>
      <c r="N5109">
        <v>1</v>
      </c>
    </row>
    <row r="5110" spans="1:14" ht="15" customHeight="1" x14ac:dyDescent="0.3">
      <c r="A5110" s="114">
        <v>5107</v>
      </c>
      <c r="B5110" t="s">
        <v>444</v>
      </c>
      <c r="C5110" t="s">
        <v>59</v>
      </c>
      <c r="D5110" t="s">
        <v>60</v>
      </c>
      <c r="E5110" t="s">
        <v>4357</v>
      </c>
      <c r="F5110" s="109">
        <v>46065</v>
      </c>
      <c r="G5110" t="s">
        <v>650</v>
      </c>
      <c r="H5110">
        <v>19</v>
      </c>
      <c r="K5110">
        <v>819375.00000000221</v>
      </c>
      <c r="L5110" t="s">
        <v>545</v>
      </c>
      <c r="M5110" t="s">
        <v>505</v>
      </c>
      <c r="N5110">
        <v>1</v>
      </c>
    </row>
    <row r="5111" spans="1:14" ht="15" customHeight="1" x14ac:dyDescent="0.3">
      <c r="A5111" s="114">
        <v>5108</v>
      </c>
      <c r="B5111" t="s">
        <v>471</v>
      </c>
      <c r="C5111" t="s">
        <v>138</v>
      </c>
      <c r="D5111" t="s">
        <v>100</v>
      </c>
      <c r="E5111" t="s">
        <v>4358</v>
      </c>
      <c r="F5111" s="109">
        <v>46065</v>
      </c>
      <c r="G5111" t="s">
        <v>415</v>
      </c>
      <c r="H5111">
        <v>3</v>
      </c>
      <c r="K5111">
        <v>194062.50000000052</v>
      </c>
      <c r="L5111" t="s">
        <v>516</v>
      </c>
      <c r="M5111" t="s">
        <v>517</v>
      </c>
      <c r="N5111">
        <v>0</v>
      </c>
    </row>
    <row r="5112" spans="1:14" ht="15" customHeight="1" x14ac:dyDescent="0.3">
      <c r="A5112" s="114">
        <v>5109</v>
      </c>
      <c r="B5112" t="s">
        <v>471</v>
      </c>
      <c r="C5112" t="s">
        <v>502</v>
      </c>
      <c r="D5112" t="s">
        <v>100</v>
      </c>
      <c r="E5112" t="s">
        <v>4359</v>
      </c>
      <c r="F5112" s="109">
        <v>46065</v>
      </c>
      <c r="G5112" t="s">
        <v>426</v>
      </c>
      <c r="H5112">
        <v>2</v>
      </c>
      <c r="K5112">
        <v>86250.000000000233</v>
      </c>
      <c r="L5112" t="s">
        <v>507</v>
      </c>
      <c r="M5112" t="s">
        <v>505</v>
      </c>
      <c r="N5112">
        <v>2</v>
      </c>
    </row>
    <row r="5113" spans="1:14" ht="15" customHeight="1" x14ac:dyDescent="0.3">
      <c r="A5113" s="114">
        <v>5110</v>
      </c>
      <c r="B5113" t="s">
        <v>471</v>
      </c>
      <c r="C5113" t="s">
        <v>138</v>
      </c>
      <c r="D5113" t="s">
        <v>100</v>
      </c>
      <c r="E5113" t="s">
        <v>4358</v>
      </c>
      <c r="F5113" s="109">
        <v>46065</v>
      </c>
      <c r="G5113" t="s">
        <v>415</v>
      </c>
      <c r="H5113">
        <v>2</v>
      </c>
      <c r="K5113">
        <v>129375.00000000036</v>
      </c>
      <c r="L5113" t="s">
        <v>680</v>
      </c>
      <c r="M5113" t="s">
        <v>2622</v>
      </c>
      <c r="N5113">
        <v>0</v>
      </c>
    </row>
    <row r="5114" spans="1:14" ht="15" customHeight="1" x14ac:dyDescent="0.3">
      <c r="A5114" s="114">
        <v>5111</v>
      </c>
      <c r="B5114" t="s">
        <v>501</v>
      </c>
      <c r="C5114" t="s">
        <v>4048</v>
      </c>
      <c r="D5114" t="s">
        <v>102</v>
      </c>
      <c r="E5114" t="s">
        <v>4049</v>
      </c>
      <c r="F5114" s="109">
        <v>46065</v>
      </c>
      <c r="G5114" t="s">
        <v>425</v>
      </c>
      <c r="H5114">
        <v>4</v>
      </c>
      <c r="K5114">
        <v>159999.99999999985</v>
      </c>
      <c r="L5114" t="s">
        <v>526</v>
      </c>
      <c r="M5114" t="s">
        <v>736</v>
      </c>
      <c r="N5114">
        <v>0</v>
      </c>
    </row>
    <row r="5115" spans="1:14" ht="15" customHeight="1" x14ac:dyDescent="0.3">
      <c r="A5115" s="114">
        <v>5112</v>
      </c>
      <c r="B5115" t="s">
        <v>501</v>
      </c>
      <c r="C5115" t="s">
        <v>4054</v>
      </c>
      <c r="D5115" t="s">
        <v>102</v>
      </c>
      <c r="E5115" t="s">
        <v>4055</v>
      </c>
      <c r="F5115" s="109">
        <v>46065</v>
      </c>
      <c r="G5115" t="s">
        <v>425</v>
      </c>
      <c r="H5115">
        <v>1</v>
      </c>
      <c r="K5115">
        <v>59999.999999999942</v>
      </c>
      <c r="L5115" t="s">
        <v>526</v>
      </c>
      <c r="M5115" t="s">
        <v>736</v>
      </c>
      <c r="N5115">
        <v>0</v>
      </c>
    </row>
    <row r="5116" spans="1:14" ht="15" customHeight="1" x14ac:dyDescent="0.3">
      <c r="A5116" s="114">
        <v>5113</v>
      </c>
      <c r="B5116" t="s">
        <v>501</v>
      </c>
      <c r="C5116" t="s">
        <v>138</v>
      </c>
      <c r="D5116" t="s">
        <v>100</v>
      </c>
      <c r="E5116" t="s">
        <v>4360</v>
      </c>
      <c r="F5116" s="109">
        <v>46065</v>
      </c>
      <c r="G5116" t="s">
        <v>415</v>
      </c>
      <c r="H5116">
        <v>2</v>
      </c>
      <c r="K5116">
        <v>119999.99999999988</v>
      </c>
      <c r="L5116" t="s">
        <v>543</v>
      </c>
      <c r="M5116" t="s">
        <v>517</v>
      </c>
      <c r="N5116">
        <v>2</v>
      </c>
    </row>
    <row r="5117" spans="1:14" ht="15" customHeight="1" x14ac:dyDescent="0.3">
      <c r="A5117" s="114">
        <v>5114</v>
      </c>
      <c r="B5117" t="s">
        <v>490</v>
      </c>
      <c r="C5117" t="s">
        <v>2948</v>
      </c>
      <c r="D5117" t="s">
        <v>102</v>
      </c>
      <c r="E5117" t="s">
        <v>2950</v>
      </c>
      <c r="F5117" s="109">
        <v>46064</v>
      </c>
      <c r="G5117" t="s">
        <v>2946</v>
      </c>
      <c r="H5117">
        <v>4</v>
      </c>
      <c r="K5117">
        <v>109999.99999999968</v>
      </c>
      <c r="L5117" t="s">
        <v>526</v>
      </c>
      <c r="M5117" t="s">
        <v>505</v>
      </c>
      <c r="N5117">
        <v>0</v>
      </c>
    </row>
    <row r="5118" spans="1:14" ht="15" customHeight="1" x14ac:dyDescent="0.3">
      <c r="A5118" s="114">
        <v>5115</v>
      </c>
      <c r="B5118" t="s">
        <v>490</v>
      </c>
      <c r="C5118" t="s">
        <v>3004</v>
      </c>
      <c r="D5118" t="s">
        <v>3009</v>
      </c>
      <c r="E5118" t="s">
        <v>3010</v>
      </c>
      <c r="F5118" s="109">
        <v>46064</v>
      </c>
      <c r="G5118" t="s">
        <v>3012</v>
      </c>
      <c r="H5118">
        <v>0.5</v>
      </c>
      <c r="K5118">
        <v>577499.99999999837</v>
      </c>
      <c r="L5118" t="s">
        <v>513</v>
      </c>
      <c r="M5118" t="s">
        <v>514</v>
      </c>
      <c r="N5118">
        <v>5</v>
      </c>
    </row>
    <row r="5119" spans="1:14" ht="15" customHeight="1" x14ac:dyDescent="0.3">
      <c r="A5119" s="114">
        <v>5116</v>
      </c>
      <c r="B5119" t="s">
        <v>490</v>
      </c>
      <c r="C5119" t="s">
        <v>3004</v>
      </c>
      <c r="D5119" t="s">
        <v>3009</v>
      </c>
      <c r="E5119" t="s">
        <v>3010</v>
      </c>
      <c r="F5119" s="109">
        <v>46065</v>
      </c>
      <c r="G5119" t="s">
        <v>3011</v>
      </c>
      <c r="H5119">
        <v>0.2</v>
      </c>
      <c r="K5119">
        <v>131999.99999999962</v>
      </c>
      <c r="L5119" t="s">
        <v>513</v>
      </c>
      <c r="M5119" t="s">
        <v>537</v>
      </c>
      <c r="N5119">
        <v>1</v>
      </c>
    </row>
    <row r="5120" spans="1:14" ht="15" customHeight="1" x14ac:dyDescent="0.3">
      <c r="A5120" s="114">
        <v>5117</v>
      </c>
      <c r="B5120" t="s">
        <v>490</v>
      </c>
      <c r="C5120" t="s">
        <v>2968</v>
      </c>
      <c r="D5120" t="s">
        <v>102</v>
      </c>
      <c r="E5120" t="s">
        <v>2969</v>
      </c>
      <c r="F5120" s="109">
        <v>46065</v>
      </c>
      <c r="G5120" t="s">
        <v>2946</v>
      </c>
      <c r="H5120">
        <v>1</v>
      </c>
      <c r="K5120">
        <v>27499.99999999992</v>
      </c>
      <c r="L5120" t="s">
        <v>513</v>
      </c>
      <c r="M5120" t="s">
        <v>505</v>
      </c>
      <c r="N5120">
        <v>0</v>
      </c>
    </row>
    <row r="5121" spans="1:14" ht="15" customHeight="1" x14ac:dyDescent="0.3">
      <c r="A5121" s="114">
        <v>5118</v>
      </c>
      <c r="B5121" t="s">
        <v>490</v>
      </c>
      <c r="C5121" t="s">
        <v>4054</v>
      </c>
      <c r="D5121" t="s">
        <v>102</v>
      </c>
      <c r="E5121" t="s">
        <v>4055</v>
      </c>
      <c r="F5121" s="109">
        <v>46065</v>
      </c>
      <c r="G5121" t="s">
        <v>425</v>
      </c>
      <c r="H5121">
        <v>4</v>
      </c>
      <c r="K5121">
        <v>247499.99999999927</v>
      </c>
      <c r="L5121" t="s">
        <v>513</v>
      </c>
      <c r="M5121" t="s">
        <v>505</v>
      </c>
      <c r="N5121">
        <v>0</v>
      </c>
    </row>
    <row r="5122" spans="1:14" ht="15" customHeight="1" x14ac:dyDescent="0.3">
      <c r="A5122" s="114">
        <v>5119</v>
      </c>
      <c r="B5122" t="s">
        <v>474</v>
      </c>
      <c r="C5122" t="s">
        <v>138</v>
      </c>
      <c r="D5122" t="s">
        <v>100</v>
      </c>
      <c r="E5122" t="s">
        <v>4361</v>
      </c>
      <c r="F5122" s="109">
        <v>46065</v>
      </c>
      <c r="G5122" t="s">
        <v>415</v>
      </c>
      <c r="H5122">
        <v>6</v>
      </c>
      <c r="K5122">
        <v>393750.0000000007</v>
      </c>
      <c r="L5122" t="s">
        <v>543</v>
      </c>
      <c r="M5122" t="s">
        <v>517</v>
      </c>
      <c r="N5122">
        <v>0</v>
      </c>
    </row>
    <row r="5123" spans="1:14" ht="15" customHeight="1" x14ac:dyDescent="0.3">
      <c r="A5123" s="114">
        <v>5120</v>
      </c>
      <c r="B5123" t="s">
        <v>463</v>
      </c>
      <c r="C5123" t="s">
        <v>3004</v>
      </c>
      <c r="D5123" t="s">
        <v>3009</v>
      </c>
      <c r="E5123" t="s">
        <v>3010</v>
      </c>
      <c r="F5123" s="109">
        <v>46066</v>
      </c>
      <c r="G5123" t="s">
        <v>3012</v>
      </c>
      <c r="H5123">
        <v>0.5</v>
      </c>
      <c r="K5123">
        <v>586249.99999999779</v>
      </c>
      <c r="L5123" t="s">
        <v>513</v>
      </c>
      <c r="M5123" t="s">
        <v>580</v>
      </c>
      <c r="N5123">
        <v>8</v>
      </c>
    </row>
    <row r="5124" spans="1:14" ht="15" customHeight="1" x14ac:dyDescent="0.3">
      <c r="A5124" s="114">
        <v>5121</v>
      </c>
      <c r="B5124" t="s">
        <v>463</v>
      </c>
      <c r="C5124" t="s">
        <v>625</v>
      </c>
      <c r="D5124" t="s">
        <v>100</v>
      </c>
      <c r="E5124" t="s">
        <v>4362</v>
      </c>
      <c r="F5124" s="109">
        <v>46066</v>
      </c>
      <c r="G5124" t="s">
        <v>1356</v>
      </c>
      <c r="H5124">
        <v>4</v>
      </c>
      <c r="K5124">
        <v>167499.99999999936</v>
      </c>
      <c r="L5124" t="s">
        <v>618</v>
      </c>
      <c r="M5124" t="s">
        <v>669</v>
      </c>
      <c r="N5124">
        <v>0</v>
      </c>
    </row>
    <row r="5125" spans="1:14" ht="15" customHeight="1" x14ac:dyDescent="0.3">
      <c r="A5125" s="114">
        <v>5122</v>
      </c>
      <c r="B5125" t="s">
        <v>471</v>
      </c>
      <c r="C5125" t="s">
        <v>3390</v>
      </c>
      <c r="D5125" t="s">
        <v>69</v>
      </c>
      <c r="E5125" t="s">
        <v>3391</v>
      </c>
      <c r="F5125" s="109">
        <v>46066</v>
      </c>
      <c r="G5125" t="s">
        <v>425</v>
      </c>
      <c r="H5125">
        <v>0.3</v>
      </c>
      <c r="K5125">
        <v>2716875.0000000075</v>
      </c>
      <c r="L5125" t="s">
        <v>680</v>
      </c>
      <c r="M5125" t="s">
        <v>698</v>
      </c>
      <c r="N5125">
        <v>2</v>
      </c>
    </row>
    <row r="5126" spans="1:14" ht="15" customHeight="1" x14ac:dyDescent="0.3">
      <c r="A5126" s="114">
        <v>5123</v>
      </c>
      <c r="B5126" t="s">
        <v>471</v>
      </c>
      <c r="C5126" t="s">
        <v>89</v>
      </c>
      <c r="D5126" t="s">
        <v>79</v>
      </c>
      <c r="E5126" t="s">
        <v>4363</v>
      </c>
      <c r="F5126" s="109">
        <v>46066</v>
      </c>
      <c r="G5126" t="s">
        <v>433</v>
      </c>
      <c r="H5126">
        <v>6</v>
      </c>
      <c r="K5126">
        <v>57500.00000000016</v>
      </c>
      <c r="L5126" t="s">
        <v>554</v>
      </c>
      <c r="M5126" t="s">
        <v>517</v>
      </c>
      <c r="N5126">
        <v>0</v>
      </c>
    </row>
    <row r="5127" spans="1:14" ht="15" customHeight="1" x14ac:dyDescent="0.3">
      <c r="A5127" s="114">
        <v>5124</v>
      </c>
      <c r="B5127" t="s">
        <v>471</v>
      </c>
      <c r="C5127" t="s">
        <v>138</v>
      </c>
      <c r="D5127" t="s">
        <v>100</v>
      </c>
      <c r="E5127" t="s">
        <v>4364</v>
      </c>
      <c r="F5127" s="109">
        <v>46066</v>
      </c>
      <c r="G5127" t="s">
        <v>415</v>
      </c>
      <c r="H5127">
        <v>6</v>
      </c>
      <c r="K5127">
        <v>388125.00000000105</v>
      </c>
      <c r="L5127" t="s">
        <v>516</v>
      </c>
      <c r="M5127" t="s">
        <v>517</v>
      </c>
      <c r="N5127">
        <v>0</v>
      </c>
    </row>
    <row r="5128" spans="1:14" ht="15" customHeight="1" x14ac:dyDescent="0.3">
      <c r="A5128" s="114">
        <v>5125</v>
      </c>
      <c r="B5128" t="s">
        <v>444</v>
      </c>
      <c r="C5128" t="s">
        <v>3004</v>
      </c>
      <c r="D5128" t="s">
        <v>3009</v>
      </c>
      <c r="E5128" t="s">
        <v>3010</v>
      </c>
      <c r="F5128" s="109">
        <v>46066</v>
      </c>
      <c r="G5128" t="s">
        <v>3012</v>
      </c>
      <c r="H5128">
        <v>0.5</v>
      </c>
      <c r="K5128">
        <v>603750.00000000163</v>
      </c>
      <c r="L5128" t="s">
        <v>513</v>
      </c>
      <c r="M5128" t="s">
        <v>514</v>
      </c>
      <c r="N5128">
        <v>3</v>
      </c>
    </row>
    <row r="5129" spans="1:14" ht="15" customHeight="1" x14ac:dyDescent="0.3">
      <c r="A5129" s="114">
        <v>5126</v>
      </c>
      <c r="B5129" t="s">
        <v>444</v>
      </c>
      <c r="C5129" t="s">
        <v>59</v>
      </c>
      <c r="D5129" t="s">
        <v>60</v>
      </c>
      <c r="E5129" t="s">
        <v>4365</v>
      </c>
      <c r="F5129" s="109">
        <v>46066</v>
      </c>
      <c r="G5129" t="s">
        <v>415</v>
      </c>
      <c r="H5129">
        <v>28</v>
      </c>
      <c r="K5129">
        <v>1207500.0000000033</v>
      </c>
      <c r="L5129" t="s">
        <v>545</v>
      </c>
      <c r="M5129" t="s">
        <v>505</v>
      </c>
      <c r="N5129">
        <v>1</v>
      </c>
    </row>
    <row r="5130" spans="1:14" ht="15" customHeight="1" x14ac:dyDescent="0.3">
      <c r="A5130" s="114">
        <v>5127</v>
      </c>
      <c r="B5130" t="s">
        <v>444</v>
      </c>
      <c r="C5130" t="s">
        <v>138</v>
      </c>
      <c r="D5130" t="s">
        <v>100</v>
      </c>
      <c r="E5130" t="s">
        <v>4366</v>
      </c>
      <c r="F5130" s="109">
        <v>46066</v>
      </c>
      <c r="G5130" t="s">
        <v>415</v>
      </c>
      <c r="H5130">
        <v>2</v>
      </c>
      <c r="K5130">
        <v>129375.00000000036</v>
      </c>
      <c r="L5130" t="s">
        <v>545</v>
      </c>
      <c r="M5130" t="s">
        <v>514</v>
      </c>
      <c r="N5130">
        <v>3</v>
      </c>
    </row>
    <row r="5131" spans="1:14" ht="15" customHeight="1" x14ac:dyDescent="0.3">
      <c r="A5131" s="114">
        <v>5128</v>
      </c>
      <c r="B5131" t="s">
        <v>501</v>
      </c>
      <c r="C5131" t="s">
        <v>138</v>
      </c>
      <c r="D5131" t="s">
        <v>100</v>
      </c>
      <c r="E5131" t="s">
        <v>4367</v>
      </c>
      <c r="F5131" s="109">
        <v>46066</v>
      </c>
      <c r="G5131" t="s">
        <v>415</v>
      </c>
      <c r="H5131">
        <v>6</v>
      </c>
      <c r="K5131">
        <v>359999.99999999965</v>
      </c>
      <c r="L5131" t="s">
        <v>543</v>
      </c>
      <c r="M5131" t="s">
        <v>517</v>
      </c>
      <c r="N5131">
        <v>0</v>
      </c>
    </row>
    <row r="5132" spans="1:14" ht="15" customHeight="1" x14ac:dyDescent="0.3">
      <c r="A5132" s="114">
        <v>5129</v>
      </c>
      <c r="B5132" t="s">
        <v>501</v>
      </c>
      <c r="C5132" t="s">
        <v>4052</v>
      </c>
      <c r="D5132" t="s">
        <v>102</v>
      </c>
      <c r="E5132" t="s">
        <v>4053</v>
      </c>
      <c r="F5132" s="109">
        <v>46066</v>
      </c>
      <c r="G5132" t="s">
        <v>425</v>
      </c>
      <c r="H5132">
        <v>1</v>
      </c>
      <c r="K5132">
        <v>59999.999999999942</v>
      </c>
      <c r="L5132" t="s">
        <v>526</v>
      </c>
      <c r="M5132" t="s">
        <v>736</v>
      </c>
      <c r="N5132">
        <v>0</v>
      </c>
    </row>
    <row r="5133" spans="1:14" ht="15" customHeight="1" x14ac:dyDescent="0.3">
      <c r="A5133" s="114">
        <v>5130</v>
      </c>
      <c r="B5133" t="s">
        <v>501</v>
      </c>
      <c r="C5133" t="s">
        <v>4054</v>
      </c>
      <c r="D5133" t="s">
        <v>102</v>
      </c>
      <c r="E5133" t="s">
        <v>4055</v>
      </c>
      <c r="F5133" s="109">
        <v>46066</v>
      </c>
      <c r="G5133" t="s">
        <v>425</v>
      </c>
      <c r="H5133">
        <v>3</v>
      </c>
      <c r="K5133">
        <v>179999.99999999983</v>
      </c>
      <c r="L5133" t="s">
        <v>526</v>
      </c>
      <c r="M5133" t="s">
        <v>736</v>
      </c>
      <c r="N5133">
        <v>0</v>
      </c>
    </row>
    <row r="5134" spans="1:14" ht="15" customHeight="1" x14ac:dyDescent="0.3">
      <c r="A5134" s="114">
        <v>5131</v>
      </c>
      <c r="B5134" t="s">
        <v>444</v>
      </c>
      <c r="C5134" t="s">
        <v>3004</v>
      </c>
      <c r="D5134" t="s">
        <v>3009</v>
      </c>
      <c r="E5134" t="s">
        <v>3010</v>
      </c>
      <c r="F5134" s="109">
        <v>46074</v>
      </c>
      <c r="G5134" t="s">
        <v>3011</v>
      </c>
      <c r="H5134">
        <v>0.5</v>
      </c>
      <c r="K5134">
        <v>345000.00000000093</v>
      </c>
      <c r="L5134" t="s">
        <v>513</v>
      </c>
      <c r="M5134" t="s">
        <v>537</v>
      </c>
      <c r="N5134">
        <v>0</v>
      </c>
    </row>
    <row r="5135" spans="1:14" ht="15" customHeight="1" x14ac:dyDescent="0.3">
      <c r="A5135" s="114">
        <v>5132</v>
      </c>
      <c r="B5135" t="s">
        <v>444</v>
      </c>
      <c r="C5135" t="s">
        <v>4054</v>
      </c>
      <c r="D5135" t="s">
        <v>102</v>
      </c>
      <c r="E5135" t="s">
        <v>4055</v>
      </c>
      <c r="F5135" s="109">
        <v>46074</v>
      </c>
      <c r="G5135" t="s">
        <v>425</v>
      </c>
      <c r="H5135">
        <v>5</v>
      </c>
      <c r="K5135">
        <v>323437.50000000087</v>
      </c>
      <c r="L5135" t="s">
        <v>526</v>
      </c>
      <c r="M5135" t="s">
        <v>505</v>
      </c>
      <c r="N5135">
        <v>0</v>
      </c>
    </row>
    <row r="5136" spans="1:14" ht="15" customHeight="1" x14ac:dyDescent="0.3">
      <c r="A5136" s="114">
        <v>5133</v>
      </c>
      <c r="B5136" t="s">
        <v>471</v>
      </c>
      <c r="C5136" t="s">
        <v>138</v>
      </c>
      <c r="D5136" t="s">
        <v>100</v>
      </c>
      <c r="E5136" t="s">
        <v>4368</v>
      </c>
      <c r="F5136" s="109">
        <v>46074</v>
      </c>
      <c r="G5136" t="s">
        <v>415</v>
      </c>
      <c r="H5136">
        <v>6</v>
      </c>
      <c r="K5136">
        <v>388125.00000000105</v>
      </c>
      <c r="L5136" t="s">
        <v>516</v>
      </c>
      <c r="M5136" t="s">
        <v>517</v>
      </c>
      <c r="N5136">
        <v>0</v>
      </c>
    </row>
    <row r="5137" spans="1:14" ht="15" customHeight="1" x14ac:dyDescent="0.3">
      <c r="A5137" s="114">
        <v>5134</v>
      </c>
      <c r="B5137" t="s">
        <v>471</v>
      </c>
      <c r="C5137" t="s">
        <v>3390</v>
      </c>
      <c r="D5137" t="s">
        <v>69</v>
      </c>
      <c r="E5137" t="s">
        <v>3391</v>
      </c>
      <c r="F5137" s="109">
        <v>46074</v>
      </c>
      <c r="G5137" t="s">
        <v>425</v>
      </c>
      <c r="H5137">
        <v>0.3</v>
      </c>
      <c r="K5137">
        <v>2716875.0000000075</v>
      </c>
      <c r="L5137" t="s">
        <v>680</v>
      </c>
      <c r="M5137" t="s">
        <v>698</v>
      </c>
      <c r="N5137">
        <v>3</v>
      </c>
    </row>
    <row r="5138" spans="1:14" ht="15" customHeight="1" x14ac:dyDescent="0.3">
      <c r="A5138" s="114">
        <v>5135</v>
      </c>
      <c r="B5138" t="s">
        <v>535</v>
      </c>
      <c r="C5138" t="s">
        <v>4054</v>
      </c>
      <c r="D5138" t="s">
        <v>102</v>
      </c>
      <c r="E5138" t="s">
        <v>4055</v>
      </c>
      <c r="F5138" s="109">
        <v>46075</v>
      </c>
      <c r="G5138" t="s">
        <v>425</v>
      </c>
      <c r="H5138">
        <v>5</v>
      </c>
      <c r="K5138">
        <v>304687.49999999942</v>
      </c>
      <c r="L5138" t="s">
        <v>526</v>
      </c>
      <c r="M5138" t="s">
        <v>1677</v>
      </c>
      <c r="N5138">
        <v>1</v>
      </c>
    </row>
    <row r="5139" spans="1:14" ht="15" customHeight="1" x14ac:dyDescent="0.3">
      <c r="A5139" s="114">
        <v>5136</v>
      </c>
      <c r="B5139" t="s">
        <v>535</v>
      </c>
      <c r="C5139" t="s">
        <v>138</v>
      </c>
      <c r="D5139" t="s">
        <v>100</v>
      </c>
      <c r="E5139" t="s">
        <v>4369</v>
      </c>
      <c r="F5139" s="109">
        <v>46075</v>
      </c>
      <c r="G5139" t="s">
        <v>415</v>
      </c>
      <c r="H5139">
        <v>6</v>
      </c>
      <c r="K5139">
        <v>365624.9999999993</v>
      </c>
      <c r="L5139" t="s">
        <v>516</v>
      </c>
      <c r="M5139" t="s">
        <v>517</v>
      </c>
      <c r="N5139">
        <v>0</v>
      </c>
    </row>
    <row r="5140" spans="1:14" ht="15" customHeight="1" x14ac:dyDescent="0.3">
      <c r="A5140" s="114">
        <v>5137</v>
      </c>
      <c r="B5140" t="s">
        <v>499</v>
      </c>
      <c r="C5140" t="s">
        <v>59</v>
      </c>
      <c r="D5140" t="s">
        <v>60</v>
      </c>
      <c r="E5140" t="s">
        <v>4370</v>
      </c>
      <c r="F5140" s="109">
        <v>46075</v>
      </c>
      <c r="G5140" t="s">
        <v>650</v>
      </c>
      <c r="H5140">
        <v>15</v>
      </c>
      <c r="K5140">
        <v>599999.99999999942</v>
      </c>
      <c r="L5140" t="s">
        <v>507</v>
      </c>
      <c r="M5140" t="s">
        <v>505</v>
      </c>
      <c r="N5140">
        <v>1</v>
      </c>
    </row>
    <row r="5141" spans="1:14" ht="15" customHeight="1" x14ac:dyDescent="0.3">
      <c r="A5141" s="114">
        <v>5138</v>
      </c>
      <c r="B5141" t="s">
        <v>499</v>
      </c>
      <c r="C5141" t="s">
        <v>138</v>
      </c>
      <c r="D5141" t="s">
        <v>100</v>
      </c>
      <c r="E5141" t="s">
        <v>4371</v>
      </c>
      <c r="F5141" s="109">
        <v>46075</v>
      </c>
      <c r="G5141" t="s">
        <v>415</v>
      </c>
      <c r="H5141">
        <v>6</v>
      </c>
      <c r="K5141">
        <v>359999.99999999965</v>
      </c>
      <c r="L5141" t="s">
        <v>516</v>
      </c>
      <c r="M5141" t="s">
        <v>517</v>
      </c>
      <c r="N5141">
        <v>0.1</v>
      </c>
    </row>
    <row r="5142" spans="1:14" ht="15" customHeight="1" x14ac:dyDescent="0.3">
      <c r="A5142" s="114">
        <v>5139</v>
      </c>
      <c r="B5142" t="s">
        <v>497</v>
      </c>
      <c r="C5142" t="s">
        <v>138</v>
      </c>
      <c r="D5142" t="s">
        <v>100</v>
      </c>
      <c r="E5142" t="s">
        <v>4372</v>
      </c>
      <c r="F5142" s="109">
        <v>46074</v>
      </c>
      <c r="G5142" t="s">
        <v>415</v>
      </c>
      <c r="H5142">
        <v>3</v>
      </c>
      <c r="K5142">
        <v>194062.50000000052</v>
      </c>
      <c r="L5142" t="s">
        <v>543</v>
      </c>
      <c r="M5142" t="s">
        <v>517</v>
      </c>
      <c r="N5142">
        <v>0</v>
      </c>
    </row>
    <row r="5143" spans="1:14" ht="15" customHeight="1" x14ac:dyDescent="0.3">
      <c r="A5143" s="114">
        <v>5140</v>
      </c>
      <c r="B5143" t="s">
        <v>497</v>
      </c>
      <c r="C5143" t="s">
        <v>4054</v>
      </c>
      <c r="D5143" t="s">
        <v>102</v>
      </c>
      <c r="E5143" t="s">
        <v>4055</v>
      </c>
      <c r="F5143" s="109">
        <v>46074</v>
      </c>
      <c r="G5143" t="s">
        <v>425</v>
      </c>
      <c r="H5143">
        <v>3</v>
      </c>
      <c r="K5143">
        <v>194062.50000000052</v>
      </c>
      <c r="L5143" t="s">
        <v>509</v>
      </c>
      <c r="M5143" s="110" t="s">
        <v>2940</v>
      </c>
      <c r="N5143">
        <v>1</v>
      </c>
    </row>
    <row r="5144" spans="1:14" ht="15" customHeight="1" x14ac:dyDescent="0.3">
      <c r="A5144" s="114">
        <v>5141</v>
      </c>
      <c r="B5144" t="s">
        <v>501</v>
      </c>
      <c r="C5144" t="s">
        <v>4054</v>
      </c>
      <c r="D5144" t="s">
        <v>102</v>
      </c>
      <c r="E5144" t="s">
        <v>4055</v>
      </c>
      <c r="F5144" s="109">
        <v>46074</v>
      </c>
      <c r="G5144" t="s">
        <v>425</v>
      </c>
      <c r="H5144">
        <v>2</v>
      </c>
      <c r="K5144">
        <v>118800</v>
      </c>
      <c r="L5144" t="s">
        <v>526</v>
      </c>
      <c r="M5144" t="s">
        <v>1677</v>
      </c>
      <c r="N5144">
        <v>1</v>
      </c>
    </row>
    <row r="5145" spans="1:14" ht="15" customHeight="1" x14ac:dyDescent="0.3">
      <c r="A5145" s="114">
        <v>5142</v>
      </c>
      <c r="B5145" t="s">
        <v>490</v>
      </c>
      <c r="C5145" t="s">
        <v>4054</v>
      </c>
      <c r="D5145" t="s">
        <v>102</v>
      </c>
      <c r="E5145" t="s">
        <v>4055</v>
      </c>
      <c r="F5145" s="109">
        <v>46066</v>
      </c>
      <c r="G5145" t="s">
        <v>425</v>
      </c>
      <c r="H5145">
        <v>3</v>
      </c>
      <c r="K5145">
        <v>178200</v>
      </c>
      <c r="L5145" t="s">
        <v>526</v>
      </c>
      <c r="M5145" t="s">
        <v>1677</v>
      </c>
      <c r="N5145">
        <v>1</v>
      </c>
    </row>
    <row r="5146" spans="1:14" ht="15" customHeight="1" x14ac:dyDescent="0.3">
      <c r="A5146" s="114">
        <v>5143</v>
      </c>
      <c r="B5146" t="s">
        <v>463</v>
      </c>
      <c r="C5146" t="s">
        <v>4054</v>
      </c>
      <c r="D5146" t="s">
        <v>102</v>
      </c>
      <c r="E5146" t="s">
        <v>4055</v>
      </c>
      <c r="F5146" s="109">
        <v>46075</v>
      </c>
      <c r="G5146" t="s">
        <v>425</v>
      </c>
      <c r="H5146">
        <v>2</v>
      </c>
      <c r="K5146">
        <v>125624.99999999952</v>
      </c>
      <c r="L5146" t="s">
        <v>526</v>
      </c>
      <c r="M5146" t="s">
        <v>1677</v>
      </c>
      <c r="N5146">
        <v>0</v>
      </c>
    </row>
    <row r="5147" spans="1:14" ht="15" customHeight="1" x14ac:dyDescent="0.3">
      <c r="A5147" s="114">
        <v>5144</v>
      </c>
      <c r="B5147" t="s">
        <v>474</v>
      </c>
      <c r="C5147" t="s">
        <v>25</v>
      </c>
      <c r="D5147" t="s">
        <v>26</v>
      </c>
      <c r="E5147" t="s">
        <v>4373</v>
      </c>
      <c r="F5147" s="109">
        <v>46075</v>
      </c>
      <c r="G5147" t="s">
        <v>2491</v>
      </c>
      <c r="H5147">
        <v>1.7</v>
      </c>
      <c r="K5147">
        <v>595000.00000000105</v>
      </c>
      <c r="L5147" t="s">
        <v>576</v>
      </c>
      <c r="M5147" t="s">
        <v>917</v>
      </c>
      <c r="N5147">
        <v>0</v>
      </c>
    </row>
    <row r="5148" spans="1:14" ht="15" customHeight="1" x14ac:dyDescent="0.3">
      <c r="A5148" s="114">
        <v>5145</v>
      </c>
      <c r="B5148" t="s">
        <v>459</v>
      </c>
      <c r="C5148" t="s">
        <v>25</v>
      </c>
      <c r="D5148" t="s">
        <v>26</v>
      </c>
      <c r="E5148" t="s">
        <v>4374</v>
      </c>
      <c r="F5148" s="109">
        <v>46074</v>
      </c>
      <c r="G5148" t="s">
        <v>2561</v>
      </c>
      <c r="H5148">
        <v>0.4</v>
      </c>
      <c r="K5148">
        <v>1530000.0000000058</v>
      </c>
      <c r="L5148" t="s">
        <v>509</v>
      </c>
      <c r="M5148" t="s">
        <v>505</v>
      </c>
      <c r="N5148">
        <v>0</v>
      </c>
    </row>
    <row r="5149" spans="1:14" ht="15" customHeight="1" x14ac:dyDescent="0.3">
      <c r="A5149" s="114">
        <v>5146</v>
      </c>
      <c r="B5149" t="s">
        <v>459</v>
      </c>
      <c r="C5149" t="s">
        <v>138</v>
      </c>
      <c r="D5149" t="s">
        <v>100</v>
      </c>
      <c r="E5149" t="s">
        <v>4375</v>
      </c>
      <c r="F5149" s="109">
        <v>46074</v>
      </c>
      <c r="G5149" t="s">
        <v>415</v>
      </c>
      <c r="H5149">
        <v>0.4</v>
      </c>
      <c r="K5149">
        <v>25500.000000000095</v>
      </c>
      <c r="L5149" t="s">
        <v>513</v>
      </c>
      <c r="M5149" t="s">
        <v>505</v>
      </c>
      <c r="N5149">
        <v>0</v>
      </c>
    </row>
    <row r="5150" spans="1:14" ht="15" customHeight="1" x14ac:dyDescent="0.3">
      <c r="A5150" s="114">
        <v>5147</v>
      </c>
      <c r="B5150" t="s">
        <v>459</v>
      </c>
      <c r="C5150" t="s">
        <v>138</v>
      </c>
      <c r="D5150" t="s">
        <v>100</v>
      </c>
      <c r="E5150" t="s">
        <v>4375</v>
      </c>
      <c r="F5150" s="109">
        <v>46075</v>
      </c>
      <c r="G5150" t="s">
        <v>415</v>
      </c>
      <c r="H5150">
        <v>12</v>
      </c>
      <c r="K5150">
        <v>765000.00000000291</v>
      </c>
      <c r="L5150" t="s">
        <v>554</v>
      </c>
      <c r="M5150" t="s">
        <v>517</v>
      </c>
      <c r="N5150">
        <v>0</v>
      </c>
    </row>
    <row r="5151" spans="1:14" ht="15" customHeight="1" x14ac:dyDescent="0.3">
      <c r="A5151" s="114">
        <v>5148</v>
      </c>
      <c r="B5151" t="s">
        <v>459</v>
      </c>
      <c r="C5151" t="s">
        <v>25</v>
      </c>
      <c r="D5151" t="s">
        <v>26</v>
      </c>
      <c r="E5151" t="s">
        <v>4376</v>
      </c>
      <c r="F5151" s="109">
        <v>46075</v>
      </c>
      <c r="G5151" t="s">
        <v>2561</v>
      </c>
      <c r="H5151">
        <v>0.5</v>
      </c>
      <c r="K5151">
        <v>1912500.0000000072</v>
      </c>
      <c r="L5151" t="s">
        <v>509</v>
      </c>
      <c r="M5151" t="s">
        <v>505</v>
      </c>
      <c r="N5151">
        <v>0</v>
      </c>
    </row>
    <row r="5152" spans="1:14" ht="15" customHeight="1" x14ac:dyDescent="0.3">
      <c r="A5152" s="114">
        <v>5149</v>
      </c>
      <c r="B5152" t="s">
        <v>501</v>
      </c>
      <c r="C5152" t="s">
        <v>4054</v>
      </c>
      <c r="D5152" t="s">
        <v>102</v>
      </c>
      <c r="E5152" t="s">
        <v>4055</v>
      </c>
      <c r="F5152" s="109">
        <v>46075</v>
      </c>
      <c r="G5152" t="s">
        <v>425</v>
      </c>
      <c r="H5152">
        <v>5</v>
      </c>
      <c r="K5152">
        <v>299999.99999999971</v>
      </c>
      <c r="L5152" t="s">
        <v>526</v>
      </c>
      <c r="M5152" t="s">
        <v>736</v>
      </c>
      <c r="N5152">
        <v>0</v>
      </c>
    </row>
    <row r="5153" spans="1:14" ht="15" customHeight="1" x14ac:dyDescent="0.3">
      <c r="A5153" s="114">
        <v>5150</v>
      </c>
      <c r="B5153" t="s">
        <v>501</v>
      </c>
      <c r="C5153" t="s">
        <v>138</v>
      </c>
      <c r="D5153" t="s">
        <v>100</v>
      </c>
      <c r="E5153" t="s">
        <v>4377</v>
      </c>
      <c r="F5153" s="109">
        <v>46075</v>
      </c>
      <c r="G5153" t="s">
        <v>415</v>
      </c>
      <c r="H5153">
        <v>6</v>
      </c>
      <c r="K5153">
        <v>359999.99999999965</v>
      </c>
      <c r="L5153" t="s">
        <v>543</v>
      </c>
      <c r="M5153" t="s">
        <v>517</v>
      </c>
      <c r="N5153">
        <v>0</v>
      </c>
    </row>
    <row r="5154" spans="1:14" ht="15" customHeight="1" x14ac:dyDescent="0.3">
      <c r="A5154" s="114">
        <v>5151</v>
      </c>
      <c r="B5154" t="s">
        <v>501</v>
      </c>
      <c r="C5154" t="s">
        <v>4054</v>
      </c>
      <c r="D5154" t="s">
        <v>102</v>
      </c>
      <c r="E5154" t="s">
        <v>4055</v>
      </c>
      <c r="F5154" s="109">
        <v>46075</v>
      </c>
      <c r="G5154" t="s">
        <v>425</v>
      </c>
      <c r="H5154">
        <v>2.5</v>
      </c>
      <c r="K5154">
        <v>149999.99999999985</v>
      </c>
      <c r="L5154" t="s">
        <v>526</v>
      </c>
      <c r="M5154" t="s">
        <v>736</v>
      </c>
      <c r="N5154">
        <v>0</v>
      </c>
    </row>
    <row r="5155" spans="1:14" ht="15" customHeight="1" x14ac:dyDescent="0.3">
      <c r="A5155" s="114">
        <v>5152</v>
      </c>
      <c r="B5155" t="s">
        <v>501</v>
      </c>
      <c r="C5155" t="s">
        <v>138</v>
      </c>
      <c r="D5155" t="s">
        <v>100</v>
      </c>
      <c r="E5155" t="s">
        <v>4378</v>
      </c>
      <c r="F5155" s="109">
        <v>46075</v>
      </c>
      <c r="G5155" t="s">
        <v>415</v>
      </c>
      <c r="H5155">
        <v>0.5</v>
      </c>
      <c r="K5155">
        <v>29999.999999999971</v>
      </c>
      <c r="L5155" t="s">
        <v>543</v>
      </c>
      <c r="M5155" t="s">
        <v>517</v>
      </c>
      <c r="N5155">
        <v>0</v>
      </c>
    </row>
    <row r="5156" spans="1:14" ht="15" customHeight="1" x14ac:dyDescent="0.3">
      <c r="A5156" s="114">
        <v>5153</v>
      </c>
      <c r="B5156" t="s">
        <v>444</v>
      </c>
      <c r="C5156" t="s">
        <v>138</v>
      </c>
      <c r="D5156" t="s">
        <v>100</v>
      </c>
      <c r="E5156" t="s">
        <v>4379</v>
      </c>
      <c r="F5156" s="109">
        <v>46075</v>
      </c>
      <c r="G5156" t="s">
        <v>415</v>
      </c>
      <c r="H5156">
        <v>6</v>
      </c>
      <c r="K5156">
        <v>388125.00000000105</v>
      </c>
      <c r="L5156" t="s">
        <v>543</v>
      </c>
      <c r="M5156" t="s">
        <v>517</v>
      </c>
      <c r="N5156">
        <v>0</v>
      </c>
    </row>
    <row r="5157" spans="1:14" ht="15" customHeight="1" x14ac:dyDescent="0.3">
      <c r="A5157" s="114">
        <v>5154</v>
      </c>
      <c r="B5157" t="s">
        <v>444</v>
      </c>
      <c r="C5157" t="s">
        <v>138</v>
      </c>
      <c r="D5157" t="s">
        <v>100</v>
      </c>
      <c r="E5157" t="s">
        <v>4379</v>
      </c>
      <c r="F5157" s="109">
        <v>46075</v>
      </c>
      <c r="G5157" t="s">
        <v>415</v>
      </c>
      <c r="H5157">
        <v>6</v>
      </c>
      <c r="K5157">
        <v>388125.00000000105</v>
      </c>
      <c r="L5157" t="s">
        <v>545</v>
      </c>
      <c r="M5157" t="s">
        <v>514</v>
      </c>
      <c r="N5157">
        <v>3</v>
      </c>
    </row>
    <row r="5158" spans="1:14" ht="15" customHeight="1" x14ac:dyDescent="0.3">
      <c r="A5158" s="114">
        <v>5155</v>
      </c>
      <c r="B5158" t="s">
        <v>471</v>
      </c>
      <c r="C5158" t="s">
        <v>138</v>
      </c>
      <c r="D5158" t="s">
        <v>100</v>
      </c>
      <c r="E5158" t="s">
        <v>4380</v>
      </c>
      <c r="F5158" s="109">
        <v>46075</v>
      </c>
      <c r="G5158" t="s">
        <v>415</v>
      </c>
      <c r="H5158">
        <v>6</v>
      </c>
      <c r="K5158">
        <v>388125.00000000105</v>
      </c>
      <c r="L5158" t="s">
        <v>516</v>
      </c>
      <c r="M5158" t="s">
        <v>517</v>
      </c>
      <c r="N5158">
        <v>0</v>
      </c>
    </row>
    <row r="5159" spans="1:14" ht="15" customHeight="1" x14ac:dyDescent="0.3">
      <c r="A5159" s="114">
        <v>5156</v>
      </c>
      <c r="B5159" t="s">
        <v>471</v>
      </c>
      <c r="C5159" t="s">
        <v>138</v>
      </c>
      <c r="D5159" t="s">
        <v>100</v>
      </c>
      <c r="E5159" t="s">
        <v>4381</v>
      </c>
      <c r="F5159" s="109">
        <v>46075</v>
      </c>
      <c r="G5159" t="s">
        <v>415</v>
      </c>
      <c r="H5159">
        <v>22</v>
      </c>
      <c r="K5159">
        <v>1423125.000000004</v>
      </c>
      <c r="L5159" t="s">
        <v>507</v>
      </c>
      <c r="M5159" t="s">
        <v>698</v>
      </c>
      <c r="N5159">
        <v>2</v>
      </c>
    </row>
    <row r="5160" spans="1:14" ht="15" customHeight="1" x14ac:dyDescent="0.3">
      <c r="A5160" s="114">
        <v>5157</v>
      </c>
      <c r="B5160" t="s">
        <v>474</v>
      </c>
      <c r="C5160" t="s">
        <v>25</v>
      </c>
      <c r="D5160" t="s">
        <v>26</v>
      </c>
      <c r="E5160" t="s">
        <v>4382</v>
      </c>
      <c r="F5160" s="109">
        <v>46076</v>
      </c>
      <c r="G5160" t="s">
        <v>2491</v>
      </c>
      <c r="H5160">
        <v>1.5</v>
      </c>
      <c r="K5160">
        <v>525000.00000000093</v>
      </c>
      <c r="L5160" t="s">
        <v>576</v>
      </c>
      <c r="M5160" t="s">
        <v>917</v>
      </c>
      <c r="N5160">
        <v>1</v>
      </c>
    </row>
    <row r="5161" spans="1:14" ht="15" customHeight="1" x14ac:dyDescent="0.3">
      <c r="A5161" s="114">
        <v>5158</v>
      </c>
      <c r="B5161" t="s">
        <v>497</v>
      </c>
      <c r="C5161" t="s">
        <v>25</v>
      </c>
      <c r="D5161" t="s">
        <v>26</v>
      </c>
      <c r="E5161" t="s">
        <v>4383</v>
      </c>
      <c r="F5161" s="109">
        <v>46075</v>
      </c>
      <c r="G5161" t="s">
        <v>2562</v>
      </c>
      <c r="H5161">
        <v>1</v>
      </c>
      <c r="K5161">
        <v>3881250.0000000107</v>
      </c>
      <c r="L5161" t="s">
        <v>509</v>
      </c>
      <c r="M5161" s="110" t="s">
        <v>2782</v>
      </c>
      <c r="N5161">
        <v>1</v>
      </c>
    </row>
    <row r="5162" spans="1:14" ht="15" customHeight="1" x14ac:dyDescent="0.3">
      <c r="A5162" s="114">
        <v>5159</v>
      </c>
      <c r="B5162" t="s">
        <v>497</v>
      </c>
      <c r="C5162" t="s">
        <v>25</v>
      </c>
      <c r="D5162" t="s">
        <v>26</v>
      </c>
      <c r="E5162" t="s">
        <v>4383</v>
      </c>
      <c r="F5162" s="109">
        <v>46075</v>
      </c>
      <c r="G5162" t="s">
        <v>2563</v>
      </c>
      <c r="H5162">
        <v>1</v>
      </c>
      <c r="K5162">
        <v>1940625.0000000054</v>
      </c>
      <c r="L5162" t="s">
        <v>509</v>
      </c>
      <c r="M5162" t="s">
        <v>505</v>
      </c>
      <c r="N5162">
        <v>1</v>
      </c>
    </row>
    <row r="5163" spans="1:14" ht="15" customHeight="1" x14ac:dyDescent="0.3">
      <c r="A5163" s="114">
        <v>5160</v>
      </c>
      <c r="B5163" t="s">
        <v>497</v>
      </c>
      <c r="C5163" t="s">
        <v>138</v>
      </c>
      <c r="D5163" t="s">
        <v>100</v>
      </c>
      <c r="E5163" t="s">
        <v>4384</v>
      </c>
      <c r="F5163" s="109">
        <v>46075</v>
      </c>
      <c r="G5163" t="s">
        <v>415</v>
      </c>
      <c r="H5163">
        <v>6</v>
      </c>
      <c r="K5163">
        <v>388125.00000000105</v>
      </c>
      <c r="L5163" t="s">
        <v>516</v>
      </c>
      <c r="M5163" t="s">
        <v>517</v>
      </c>
      <c r="N5163">
        <v>0</v>
      </c>
    </row>
    <row r="5164" spans="1:14" ht="15" customHeight="1" x14ac:dyDescent="0.3">
      <c r="A5164" s="114">
        <v>5161</v>
      </c>
      <c r="B5164" t="s">
        <v>497</v>
      </c>
      <c r="C5164" t="s">
        <v>25</v>
      </c>
      <c r="D5164" t="s">
        <v>26</v>
      </c>
      <c r="E5164" t="s">
        <v>4385</v>
      </c>
      <c r="F5164" s="109">
        <v>46076</v>
      </c>
      <c r="G5164" t="s">
        <v>2562</v>
      </c>
      <c r="H5164">
        <v>1</v>
      </c>
      <c r="K5164">
        <v>3881250.0000000107</v>
      </c>
      <c r="L5164" t="s">
        <v>509</v>
      </c>
      <c r="M5164" s="110" t="s">
        <v>2940</v>
      </c>
      <c r="N5164">
        <v>1</v>
      </c>
    </row>
    <row r="5165" spans="1:14" ht="15" customHeight="1" x14ac:dyDescent="0.3">
      <c r="A5165" s="114">
        <v>5162</v>
      </c>
      <c r="B5165" t="s">
        <v>497</v>
      </c>
      <c r="C5165" t="s">
        <v>25</v>
      </c>
      <c r="D5165" t="s">
        <v>26</v>
      </c>
      <c r="E5165" t="s">
        <v>4385</v>
      </c>
      <c r="F5165" s="109">
        <v>46076</v>
      </c>
      <c r="G5165" t="s">
        <v>2563</v>
      </c>
      <c r="H5165">
        <v>1</v>
      </c>
      <c r="K5165">
        <v>1940625.0000000054</v>
      </c>
      <c r="L5165" t="s">
        <v>509</v>
      </c>
      <c r="M5165" s="110" t="s">
        <v>2940</v>
      </c>
      <c r="N5165">
        <v>1</v>
      </c>
    </row>
    <row r="5166" spans="1:14" ht="15" customHeight="1" x14ac:dyDescent="0.3">
      <c r="A5166" s="114">
        <v>5163</v>
      </c>
      <c r="B5166" t="s">
        <v>497</v>
      </c>
      <c r="C5166" t="s">
        <v>138</v>
      </c>
      <c r="D5166" t="s">
        <v>100</v>
      </c>
      <c r="E5166" t="s">
        <v>4386</v>
      </c>
      <c r="F5166" s="109">
        <v>46076</v>
      </c>
      <c r="G5166" t="s">
        <v>415</v>
      </c>
      <c r="H5166">
        <v>6</v>
      </c>
      <c r="K5166">
        <v>388125.00000000105</v>
      </c>
      <c r="L5166" t="s">
        <v>516</v>
      </c>
      <c r="M5166" t="s">
        <v>517</v>
      </c>
      <c r="N5166">
        <v>0</v>
      </c>
    </row>
    <row r="5167" spans="1:14" ht="15" customHeight="1" x14ac:dyDescent="0.3">
      <c r="A5167" s="114">
        <v>5164</v>
      </c>
      <c r="B5167" t="s">
        <v>430</v>
      </c>
      <c r="C5167" t="s">
        <v>59</v>
      </c>
      <c r="D5167" t="s">
        <v>60</v>
      </c>
      <c r="E5167" t="s">
        <v>4387</v>
      </c>
      <c r="F5167" s="109">
        <v>46076</v>
      </c>
      <c r="G5167" t="s">
        <v>650</v>
      </c>
      <c r="H5167">
        <v>21</v>
      </c>
      <c r="K5167">
        <v>813750.00000000081</v>
      </c>
      <c r="L5167" t="s">
        <v>507</v>
      </c>
      <c r="M5167" t="s">
        <v>505</v>
      </c>
      <c r="N5167">
        <v>2</v>
      </c>
    </row>
    <row r="5168" spans="1:14" ht="15" customHeight="1" x14ac:dyDescent="0.3">
      <c r="A5168" s="114">
        <v>5165</v>
      </c>
      <c r="B5168" t="s">
        <v>430</v>
      </c>
      <c r="C5168" t="s">
        <v>138</v>
      </c>
      <c r="D5168" t="s">
        <v>100</v>
      </c>
      <c r="E5168" t="s">
        <v>4388</v>
      </c>
      <c r="F5168" s="109">
        <v>46076</v>
      </c>
      <c r="G5168" t="s">
        <v>415</v>
      </c>
      <c r="H5168">
        <v>6</v>
      </c>
      <c r="K5168">
        <v>348750.00000000035</v>
      </c>
      <c r="L5168" t="s">
        <v>554</v>
      </c>
      <c r="M5168" t="s">
        <v>517</v>
      </c>
      <c r="N5168">
        <v>0</v>
      </c>
    </row>
    <row r="5169" spans="1:14" ht="15" customHeight="1" x14ac:dyDescent="0.3">
      <c r="A5169" s="114">
        <v>5166</v>
      </c>
      <c r="B5169" t="s">
        <v>463</v>
      </c>
      <c r="C5169" t="s">
        <v>138</v>
      </c>
      <c r="D5169" t="s">
        <v>100</v>
      </c>
      <c r="E5169" t="s">
        <v>4389</v>
      </c>
      <c r="F5169" s="109">
        <v>46076</v>
      </c>
      <c r="G5169" t="s">
        <v>415</v>
      </c>
      <c r="H5169">
        <v>7</v>
      </c>
      <c r="K5169">
        <v>439687.49999999831</v>
      </c>
      <c r="L5169" t="s">
        <v>696</v>
      </c>
      <c r="M5169" t="s">
        <v>505</v>
      </c>
      <c r="N5169">
        <v>0</v>
      </c>
    </row>
    <row r="5170" spans="1:14" ht="15" customHeight="1" x14ac:dyDescent="0.3">
      <c r="A5170" s="114">
        <v>5167</v>
      </c>
      <c r="B5170" t="s">
        <v>490</v>
      </c>
      <c r="C5170" t="s">
        <v>138</v>
      </c>
      <c r="D5170" t="s">
        <v>100</v>
      </c>
      <c r="E5170" t="s">
        <v>4390</v>
      </c>
      <c r="F5170" s="109">
        <v>46076</v>
      </c>
      <c r="G5170" t="s">
        <v>415</v>
      </c>
      <c r="H5170">
        <v>6</v>
      </c>
      <c r="K5170">
        <v>371249.99999999895</v>
      </c>
      <c r="L5170" t="s">
        <v>516</v>
      </c>
      <c r="M5170" t="s">
        <v>517</v>
      </c>
      <c r="N5170">
        <v>0</v>
      </c>
    </row>
    <row r="5171" spans="1:14" ht="15" customHeight="1" x14ac:dyDescent="0.3">
      <c r="A5171" s="114">
        <v>5168</v>
      </c>
      <c r="B5171" t="s">
        <v>490</v>
      </c>
      <c r="C5171" t="s">
        <v>138</v>
      </c>
      <c r="D5171" t="s">
        <v>100</v>
      </c>
      <c r="E5171" t="s">
        <v>4391</v>
      </c>
      <c r="F5171" s="109">
        <v>46076</v>
      </c>
      <c r="G5171" t="s">
        <v>415</v>
      </c>
      <c r="H5171">
        <v>2</v>
      </c>
      <c r="K5171">
        <v>123749.99999999964</v>
      </c>
      <c r="L5171" t="s">
        <v>558</v>
      </c>
      <c r="M5171" t="s">
        <v>514</v>
      </c>
      <c r="N5171">
        <v>8</v>
      </c>
    </row>
    <row r="5172" spans="1:14" ht="15" customHeight="1" x14ac:dyDescent="0.3">
      <c r="A5172" s="114">
        <v>5169</v>
      </c>
      <c r="B5172" t="s">
        <v>444</v>
      </c>
      <c r="C5172" t="s">
        <v>138</v>
      </c>
      <c r="D5172" t="s">
        <v>100</v>
      </c>
      <c r="E5172" t="s">
        <v>4392</v>
      </c>
      <c r="F5172" s="109">
        <v>46076</v>
      </c>
      <c r="G5172" t="s">
        <v>415</v>
      </c>
      <c r="H5172">
        <v>10</v>
      </c>
      <c r="K5172">
        <v>646875.00000000175</v>
      </c>
      <c r="L5172" t="s">
        <v>696</v>
      </c>
      <c r="M5172" t="s">
        <v>505</v>
      </c>
      <c r="N5172">
        <v>1</v>
      </c>
    </row>
    <row r="5173" spans="1:14" ht="15" customHeight="1" x14ac:dyDescent="0.3">
      <c r="A5173" s="114">
        <v>5170</v>
      </c>
      <c r="B5173" t="s">
        <v>444</v>
      </c>
      <c r="C5173" t="s">
        <v>89</v>
      </c>
      <c r="D5173" t="s">
        <v>79</v>
      </c>
      <c r="E5173" t="s">
        <v>4393</v>
      </c>
      <c r="F5173" s="109">
        <v>46076</v>
      </c>
      <c r="G5173" t="s">
        <v>433</v>
      </c>
      <c r="H5173">
        <v>3</v>
      </c>
      <c r="K5173">
        <v>28750.00000000008</v>
      </c>
      <c r="L5173" t="s">
        <v>543</v>
      </c>
      <c r="M5173" t="s">
        <v>517</v>
      </c>
      <c r="N5173">
        <v>0</v>
      </c>
    </row>
    <row r="5174" spans="1:14" ht="15" customHeight="1" x14ac:dyDescent="0.3">
      <c r="A5174" s="114">
        <v>5171</v>
      </c>
      <c r="B5174" t="s">
        <v>474</v>
      </c>
      <c r="C5174" t="s">
        <v>25</v>
      </c>
      <c r="D5174" t="s">
        <v>26</v>
      </c>
      <c r="E5174" t="s">
        <v>4394</v>
      </c>
      <c r="F5174" s="109">
        <v>46077</v>
      </c>
      <c r="G5174" t="s">
        <v>2491</v>
      </c>
      <c r="H5174">
        <v>0.8</v>
      </c>
      <c r="K5174">
        <v>280000.00000000052</v>
      </c>
      <c r="L5174" t="s">
        <v>576</v>
      </c>
      <c r="M5174" t="s">
        <v>917</v>
      </c>
      <c r="N5174">
        <v>0</v>
      </c>
    </row>
    <row r="5175" spans="1:14" ht="15" customHeight="1" x14ac:dyDescent="0.3">
      <c r="A5175" s="114">
        <v>5172</v>
      </c>
      <c r="B5175" t="s">
        <v>463</v>
      </c>
      <c r="C5175" t="s">
        <v>59</v>
      </c>
      <c r="D5175" t="s">
        <v>60</v>
      </c>
      <c r="E5175" t="s">
        <v>4395</v>
      </c>
      <c r="F5175" s="109">
        <v>46077</v>
      </c>
      <c r="G5175" t="s">
        <v>650</v>
      </c>
      <c r="H5175">
        <v>12</v>
      </c>
      <c r="K5175">
        <v>502499.99999999808</v>
      </c>
      <c r="L5175" t="s">
        <v>696</v>
      </c>
      <c r="M5175" t="s">
        <v>505</v>
      </c>
      <c r="N5175">
        <v>2</v>
      </c>
    </row>
    <row r="5176" spans="1:14" ht="15" customHeight="1" x14ac:dyDescent="0.3">
      <c r="A5176" s="114">
        <v>5173</v>
      </c>
      <c r="B5176" t="s">
        <v>430</v>
      </c>
      <c r="C5176" t="s">
        <v>59</v>
      </c>
      <c r="D5176" t="s">
        <v>60</v>
      </c>
      <c r="E5176" t="s">
        <v>4396</v>
      </c>
      <c r="F5176" s="109">
        <v>46077</v>
      </c>
      <c r="G5176" t="s">
        <v>650</v>
      </c>
      <c r="H5176">
        <v>11</v>
      </c>
      <c r="K5176">
        <v>426250.00000000047</v>
      </c>
      <c r="L5176" t="s">
        <v>507</v>
      </c>
      <c r="M5176" t="s">
        <v>505</v>
      </c>
      <c r="N5176">
        <v>2</v>
      </c>
    </row>
    <row r="5177" spans="1:14" ht="15" customHeight="1" x14ac:dyDescent="0.3">
      <c r="A5177" s="114">
        <v>5174</v>
      </c>
      <c r="B5177" t="s">
        <v>430</v>
      </c>
      <c r="C5177" t="s">
        <v>138</v>
      </c>
      <c r="D5177" t="s">
        <v>100</v>
      </c>
      <c r="E5177" t="s">
        <v>4397</v>
      </c>
      <c r="F5177" s="109">
        <v>46077</v>
      </c>
      <c r="G5177" t="s">
        <v>415</v>
      </c>
      <c r="H5177">
        <v>4</v>
      </c>
      <c r="K5177">
        <v>232500.00000000023</v>
      </c>
      <c r="L5177" t="s">
        <v>507</v>
      </c>
      <c r="M5177" s="110" t="s">
        <v>2782</v>
      </c>
      <c r="N5177">
        <v>0</v>
      </c>
    </row>
    <row r="5178" spans="1:14" ht="15" customHeight="1" x14ac:dyDescent="0.3">
      <c r="A5178" s="114">
        <v>5175</v>
      </c>
      <c r="B5178" t="s">
        <v>430</v>
      </c>
      <c r="C5178" t="s">
        <v>138</v>
      </c>
      <c r="D5178" t="s">
        <v>100</v>
      </c>
      <c r="E5178" t="s">
        <v>4397</v>
      </c>
      <c r="F5178" s="109">
        <v>46077</v>
      </c>
      <c r="G5178" t="s">
        <v>415</v>
      </c>
      <c r="H5178">
        <v>6</v>
      </c>
      <c r="K5178">
        <v>348750.00000000035</v>
      </c>
      <c r="L5178" t="s">
        <v>554</v>
      </c>
      <c r="M5178" t="s">
        <v>517</v>
      </c>
      <c r="N5178">
        <v>0</v>
      </c>
    </row>
    <row r="5179" spans="1:14" ht="15" customHeight="1" x14ac:dyDescent="0.3">
      <c r="A5179" s="114">
        <v>5176</v>
      </c>
      <c r="B5179" t="s">
        <v>459</v>
      </c>
      <c r="C5179" t="s">
        <v>25</v>
      </c>
      <c r="D5179" t="s">
        <v>26</v>
      </c>
      <c r="E5179" t="s">
        <v>4398</v>
      </c>
      <c r="F5179" s="109">
        <v>46076</v>
      </c>
      <c r="G5179" t="s">
        <v>2561</v>
      </c>
      <c r="H5179">
        <v>0</v>
      </c>
      <c r="K5179">
        <v>0</v>
      </c>
      <c r="L5179" t="s">
        <v>509</v>
      </c>
      <c r="M5179" t="s">
        <v>505</v>
      </c>
      <c r="N5179">
        <v>2</v>
      </c>
    </row>
    <row r="5180" spans="1:14" ht="15" customHeight="1" x14ac:dyDescent="0.3">
      <c r="A5180" s="114">
        <v>5177</v>
      </c>
      <c r="B5180" t="s">
        <v>459</v>
      </c>
      <c r="C5180" t="s">
        <v>25</v>
      </c>
      <c r="D5180" t="s">
        <v>26</v>
      </c>
      <c r="E5180" t="s">
        <v>4398</v>
      </c>
      <c r="F5180" s="109">
        <v>46077</v>
      </c>
      <c r="G5180" t="s">
        <v>2561</v>
      </c>
      <c r="H5180">
        <v>0.1</v>
      </c>
      <c r="K5180">
        <v>382500.00000000146</v>
      </c>
      <c r="L5180" t="s">
        <v>509</v>
      </c>
      <c r="M5180" t="s">
        <v>505</v>
      </c>
      <c r="N5180">
        <v>0</v>
      </c>
    </row>
    <row r="5181" spans="1:14" ht="15" customHeight="1" x14ac:dyDescent="0.3">
      <c r="A5181" s="114">
        <v>5178</v>
      </c>
      <c r="B5181" t="s">
        <v>459</v>
      </c>
      <c r="C5181" t="s">
        <v>138</v>
      </c>
      <c r="D5181" t="s">
        <v>100</v>
      </c>
      <c r="E5181" t="s">
        <v>4399</v>
      </c>
      <c r="F5181" s="109">
        <v>46077</v>
      </c>
      <c r="G5181" t="s">
        <v>415</v>
      </c>
      <c r="H5181">
        <v>1.1000000000000001</v>
      </c>
      <c r="K5181">
        <v>70125.000000000276</v>
      </c>
      <c r="L5181" t="s">
        <v>513</v>
      </c>
      <c r="M5181" t="s">
        <v>580</v>
      </c>
      <c r="N5181">
        <v>5</v>
      </c>
    </row>
    <row r="5182" spans="1:14" ht="15" customHeight="1" x14ac:dyDescent="0.3">
      <c r="A5182" s="114">
        <v>5179</v>
      </c>
      <c r="B5182" t="s">
        <v>459</v>
      </c>
      <c r="C5182" t="s">
        <v>4054</v>
      </c>
      <c r="D5182" t="s">
        <v>102</v>
      </c>
      <c r="E5182" t="s">
        <v>4055</v>
      </c>
      <c r="F5182" s="109">
        <v>46077</v>
      </c>
      <c r="G5182" t="s">
        <v>425</v>
      </c>
      <c r="H5182">
        <v>2</v>
      </c>
      <c r="K5182">
        <v>127500.00000000048</v>
      </c>
      <c r="L5182" t="s">
        <v>509</v>
      </c>
      <c r="M5182" t="s">
        <v>1334</v>
      </c>
      <c r="N5182">
        <v>1</v>
      </c>
    </row>
    <row r="5183" spans="1:14" ht="15" customHeight="1" x14ac:dyDescent="0.3">
      <c r="A5183" s="114">
        <v>5180</v>
      </c>
      <c r="B5183" t="s">
        <v>499</v>
      </c>
      <c r="C5183" t="s">
        <v>138</v>
      </c>
      <c r="D5183" t="s">
        <v>100</v>
      </c>
      <c r="E5183" t="s">
        <v>4400</v>
      </c>
      <c r="F5183" s="109">
        <v>46077</v>
      </c>
      <c r="G5183" t="s">
        <v>415</v>
      </c>
      <c r="H5183">
        <v>3</v>
      </c>
      <c r="K5183">
        <v>179999.99999999983</v>
      </c>
      <c r="L5183" t="s">
        <v>507</v>
      </c>
      <c r="M5183" t="s">
        <v>505</v>
      </c>
      <c r="N5183">
        <v>1</v>
      </c>
    </row>
    <row r="5184" spans="1:14" ht="15" customHeight="1" x14ac:dyDescent="0.3">
      <c r="A5184" s="114">
        <v>5181</v>
      </c>
      <c r="B5184" t="s">
        <v>499</v>
      </c>
      <c r="C5184" t="s">
        <v>264</v>
      </c>
      <c r="D5184" t="s">
        <v>100</v>
      </c>
      <c r="E5184" t="s">
        <v>265</v>
      </c>
      <c r="F5184" s="109">
        <v>46077</v>
      </c>
      <c r="G5184" t="s">
        <v>1157</v>
      </c>
      <c r="H5184">
        <v>11</v>
      </c>
      <c r="K5184">
        <v>879999.99999999907</v>
      </c>
      <c r="L5184" t="s">
        <v>507</v>
      </c>
      <c r="M5184" t="s">
        <v>505</v>
      </c>
      <c r="N5184">
        <v>1</v>
      </c>
    </row>
    <row r="5185" spans="1:14" ht="15" customHeight="1" x14ac:dyDescent="0.3">
      <c r="A5185" s="114">
        <v>5182</v>
      </c>
      <c r="B5185" t="s">
        <v>499</v>
      </c>
      <c r="C5185" t="s">
        <v>138</v>
      </c>
      <c r="D5185" t="s">
        <v>100</v>
      </c>
      <c r="E5185" t="s">
        <v>4400</v>
      </c>
      <c r="F5185" s="109">
        <v>46077</v>
      </c>
      <c r="G5185" t="s">
        <v>415</v>
      </c>
      <c r="H5185">
        <v>4</v>
      </c>
      <c r="K5185">
        <v>239999.99999999977</v>
      </c>
      <c r="L5185" t="s">
        <v>516</v>
      </c>
      <c r="M5185" t="s">
        <v>517</v>
      </c>
      <c r="N5185">
        <v>0</v>
      </c>
    </row>
    <row r="5186" spans="1:14" ht="15" customHeight="1" x14ac:dyDescent="0.3">
      <c r="A5186" s="114">
        <v>5183</v>
      </c>
      <c r="B5186" t="s">
        <v>501</v>
      </c>
      <c r="C5186" t="s">
        <v>4054</v>
      </c>
      <c r="D5186" t="s">
        <v>102</v>
      </c>
      <c r="E5186" t="s">
        <v>4055</v>
      </c>
      <c r="F5186" s="109">
        <v>46077</v>
      </c>
      <c r="G5186" t="s">
        <v>425</v>
      </c>
      <c r="H5186">
        <v>7</v>
      </c>
      <c r="K5186">
        <v>419999.99999999959</v>
      </c>
      <c r="L5186" t="s">
        <v>526</v>
      </c>
      <c r="M5186" t="s">
        <v>736</v>
      </c>
      <c r="N5186">
        <v>0</v>
      </c>
    </row>
    <row r="5187" spans="1:14" ht="15" customHeight="1" x14ac:dyDescent="0.3">
      <c r="A5187" s="114">
        <v>5184</v>
      </c>
      <c r="B5187" t="s">
        <v>474</v>
      </c>
      <c r="C5187" t="s">
        <v>25</v>
      </c>
      <c r="D5187" t="s">
        <v>26</v>
      </c>
      <c r="E5187" t="s">
        <v>4401</v>
      </c>
      <c r="F5187" s="109">
        <v>46078</v>
      </c>
      <c r="G5187" t="s">
        <v>2491</v>
      </c>
      <c r="H5187">
        <v>1</v>
      </c>
      <c r="K5187">
        <v>350000.00000000064</v>
      </c>
      <c r="L5187" t="s">
        <v>576</v>
      </c>
      <c r="M5187" t="s">
        <v>917</v>
      </c>
      <c r="N5187">
        <v>0</v>
      </c>
    </row>
    <row r="5188" spans="1:14" ht="15" customHeight="1" x14ac:dyDescent="0.3">
      <c r="A5188" s="114">
        <v>5185</v>
      </c>
      <c r="B5188" t="s">
        <v>463</v>
      </c>
      <c r="C5188" t="s">
        <v>59</v>
      </c>
      <c r="D5188" t="s">
        <v>60</v>
      </c>
      <c r="E5188" t="s">
        <v>4402</v>
      </c>
      <c r="F5188" s="109">
        <v>46078</v>
      </c>
      <c r="G5188" t="s">
        <v>650</v>
      </c>
      <c r="H5188">
        <v>11</v>
      </c>
      <c r="K5188">
        <v>460624.99999999825</v>
      </c>
      <c r="L5188" t="s">
        <v>696</v>
      </c>
      <c r="M5188" s="110" t="s">
        <v>2782</v>
      </c>
      <c r="N5188">
        <v>2</v>
      </c>
    </row>
    <row r="5189" spans="1:14" ht="15" customHeight="1" x14ac:dyDescent="0.3">
      <c r="A5189" s="114">
        <v>5186</v>
      </c>
      <c r="B5189" t="s">
        <v>463</v>
      </c>
      <c r="C5189" t="s">
        <v>3004</v>
      </c>
      <c r="D5189" t="s">
        <v>3009</v>
      </c>
      <c r="E5189" t="s">
        <v>3010</v>
      </c>
      <c r="F5189" s="109">
        <v>46078</v>
      </c>
      <c r="G5189" t="s">
        <v>3007</v>
      </c>
      <c r="H5189">
        <v>0.5</v>
      </c>
      <c r="K5189">
        <v>125624.99999999952</v>
      </c>
      <c r="L5189" t="s">
        <v>513</v>
      </c>
      <c r="M5189" t="s">
        <v>514</v>
      </c>
      <c r="N5189">
        <v>2</v>
      </c>
    </row>
    <row r="5190" spans="1:14" ht="15" customHeight="1" x14ac:dyDescent="0.3">
      <c r="A5190" s="114">
        <v>5187</v>
      </c>
      <c r="B5190" t="s">
        <v>501</v>
      </c>
      <c r="C5190" t="s">
        <v>4052</v>
      </c>
      <c r="D5190" t="s">
        <v>102</v>
      </c>
      <c r="E5190" t="s">
        <v>4053</v>
      </c>
      <c r="F5190" s="109">
        <v>46078</v>
      </c>
      <c r="G5190" t="s">
        <v>425</v>
      </c>
      <c r="H5190">
        <v>2</v>
      </c>
      <c r="K5190">
        <v>119999.99999999988</v>
      </c>
      <c r="L5190" t="s">
        <v>526</v>
      </c>
      <c r="M5190" t="s">
        <v>736</v>
      </c>
      <c r="N5190">
        <v>0</v>
      </c>
    </row>
    <row r="5191" spans="1:14" ht="15" customHeight="1" x14ac:dyDescent="0.3">
      <c r="A5191" s="114">
        <v>5188</v>
      </c>
      <c r="B5191" t="s">
        <v>501</v>
      </c>
      <c r="C5191" t="s">
        <v>59</v>
      </c>
      <c r="D5191" t="s">
        <v>60</v>
      </c>
      <c r="E5191" t="s">
        <v>4403</v>
      </c>
      <c r="F5191" s="109">
        <v>46078</v>
      </c>
      <c r="G5191" t="s">
        <v>650</v>
      </c>
      <c r="H5191">
        <v>4</v>
      </c>
      <c r="K5191">
        <v>159999.99999999985</v>
      </c>
      <c r="L5191" t="s">
        <v>696</v>
      </c>
      <c r="M5191" t="s">
        <v>505</v>
      </c>
      <c r="N5191">
        <v>0</v>
      </c>
    </row>
    <row r="5192" spans="1:14" ht="15" customHeight="1" x14ac:dyDescent="0.3">
      <c r="A5192" s="114">
        <v>5189</v>
      </c>
      <c r="B5192" t="s">
        <v>501</v>
      </c>
      <c r="C5192" t="s">
        <v>138</v>
      </c>
      <c r="D5192" t="s">
        <v>100</v>
      </c>
      <c r="E5192" t="s">
        <v>4404</v>
      </c>
      <c r="F5192" s="109">
        <v>46078</v>
      </c>
      <c r="G5192" t="s">
        <v>415</v>
      </c>
      <c r="H5192">
        <v>6</v>
      </c>
      <c r="K5192">
        <v>359999.99999999965</v>
      </c>
      <c r="L5192" t="s">
        <v>543</v>
      </c>
      <c r="M5192" t="s">
        <v>517</v>
      </c>
      <c r="N5192">
        <v>0</v>
      </c>
    </row>
    <row r="5193" spans="1:14" ht="15" customHeight="1" x14ac:dyDescent="0.3">
      <c r="A5193" s="114">
        <v>5190</v>
      </c>
      <c r="B5193" t="s">
        <v>444</v>
      </c>
      <c r="C5193" t="s">
        <v>138</v>
      </c>
      <c r="D5193" t="s">
        <v>100</v>
      </c>
      <c r="E5193" t="s">
        <v>4405</v>
      </c>
      <c r="F5193" s="109">
        <v>46078</v>
      </c>
      <c r="G5193" t="s">
        <v>415</v>
      </c>
      <c r="H5193">
        <v>6</v>
      </c>
      <c r="K5193">
        <v>388125.00000000105</v>
      </c>
      <c r="L5193" t="s">
        <v>543</v>
      </c>
      <c r="M5193" t="s">
        <v>517</v>
      </c>
      <c r="N5193">
        <v>1</v>
      </c>
    </row>
    <row r="5194" spans="1:14" ht="15" customHeight="1" x14ac:dyDescent="0.3">
      <c r="A5194" s="114">
        <v>5191</v>
      </c>
      <c r="B5194" t="s">
        <v>444</v>
      </c>
      <c r="C5194" t="s">
        <v>3004</v>
      </c>
      <c r="D5194" t="s">
        <v>3009</v>
      </c>
      <c r="E5194" t="s">
        <v>3010</v>
      </c>
      <c r="F5194" s="109">
        <v>46078</v>
      </c>
      <c r="G5194" t="s">
        <v>3007</v>
      </c>
      <c r="H5194">
        <v>1</v>
      </c>
      <c r="K5194">
        <v>258750.00000000073</v>
      </c>
      <c r="L5194" t="s">
        <v>513</v>
      </c>
      <c r="M5194" t="s">
        <v>514</v>
      </c>
      <c r="N5194">
        <v>3</v>
      </c>
    </row>
    <row r="5195" spans="1:14" ht="15" customHeight="1" x14ac:dyDescent="0.3">
      <c r="A5195" s="114">
        <v>5192</v>
      </c>
      <c r="B5195" t="s">
        <v>413</v>
      </c>
      <c r="C5195" t="s">
        <v>138</v>
      </c>
      <c r="D5195" t="s">
        <v>100</v>
      </c>
      <c r="E5195" t="s">
        <v>4406</v>
      </c>
      <c r="F5195" s="109">
        <v>46078</v>
      </c>
      <c r="G5195" t="s">
        <v>415</v>
      </c>
      <c r="H5195">
        <v>2</v>
      </c>
      <c r="K5195">
        <v>123749.99999999964</v>
      </c>
      <c r="L5195" t="s">
        <v>554</v>
      </c>
      <c r="M5195" t="s">
        <v>517</v>
      </c>
      <c r="N5195">
        <v>0</v>
      </c>
    </row>
    <row r="5196" spans="1:14" ht="15" customHeight="1" x14ac:dyDescent="0.3">
      <c r="A5196" s="114">
        <v>5193</v>
      </c>
      <c r="B5196" t="s">
        <v>471</v>
      </c>
      <c r="C5196" t="s">
        <v>3508</v>
      </c>
      <c r="D5196" t="s">
        <v>26</v>
      </c>
      <c r="E5196" t="s">
        <v>3509</v>
      </c>
      <c r="F5196" s="109">
        <v>46078</v>
      </c>
      <c r="G5196" t="s">
        <v>1893</v>
      </c>
      <c r="H5196">
        <v>3</v>
      </c>
      <c r="K5196">
        <v>258750.00000000073</v>
      </c>
      <c r="L5196" t="s">
        <v>545</v>
      </c>
      <c r="M5196" t="s">
        <v>514</v>
      </c>
      <c r="N5196">
        <v>16</v>
      </c>
    </row>
    <row r="5197" spans="1:14" ht="15" customHeight="1" x14ac:dyDescent="0.3">
      <c r="A5197" s="114">
        <v>5194</v>
      </c>
      <c r="B5197" t="s">
        <v>471</v>
      </c>
      <c r="C5197" t="s">
        <v>138</v>
      </c>
      <c r="D5197" t="s">
        <v>100</v>
      </c>
      <c r="E5197" t="s">
        <v>4407</v>
      </c>
      <c r="F5197" s="109">
        <v>46078</v>
      </c>
      <c r="G5197" t="s">
        <v>415</v>
      </c>
      <c r="H5197">
        <v>6</v>
      </c>
      <c r="K5197">
        <v>388125.00000000105</v>
      </c>
      <c r="L5197" t="s">
        <v>516</v>
      </c>
      <c r="M5197" t="s">
        <v>517</v>
      </c>
      <c r="N5197">
        <v>0</v>
      </c>
    </row>
    <row r="5198" spans="1:14" ht="15" customHeight="1" x14ac:dyDescent="0.3">
      <c r="A5198" s="114">
        <v>5195</v>
      </c>
      <c r="B5198" t="s">
        <v>459</v>
      </c>
      <c r="C5198">
        <v>496025</v>
      </c>
      <c r="D5198" t="s">
        <v>26</v>
      </c>
      <c r="E5198" t="s">
        <v>4408</v>
      </c>
      <c r="F5198" s="109">
        <v>46078</v>
      </c>
      <c r="G5198" t="s">
        <v>2648</v>
      </c>
      <c r="H5198">
        <v>0.5</v>
      </c>
      <c r="K5198">
        <v>510000.00000000192</v>
      </c>
      <c r="L5198" t="s">
        <v>509</v>
      </c>
      <c r="M5198" t="s">
        <v>505</v>
      </c>
      <c r="N5198">
        <v>0</v>
      </c>
    </row>
    <row r="5199" spans="1:14" ht="15" customHeight="1" x14ac:dyDescent="0.3">
      <c r="A5199" s="114">
        <v>5196</v>
      </c>
      <c r="B5199" t="s">
        <v>459</v>
      </c>
      <c r="C5199" t="s">
        <v>138</v>
      </c>
      <c r="D5199" t="s">
        <v>100</v>
      </c>
      <c r="E5199" t="s">
        <v>4409</v>
      </c>
      <c r="F5199" s="109">
        <v>46078</v>
      </c>
      <c r="G5199" t="s">
        <v>415</v>
      </c>
      <c r="H5199">
        <v>1.1000000000000001</v>
      </c>
      <c r="K5199">
        <v>70125.000000000276</v>
      </c>
      <c r="L5199" t="s">
        <v>513</v>
      </c>
      <c r="M5199" t="s">
        <v>580</v>
      </c>
      <c r="N5199">
        <v>4</v>
      </c>
    </row>
    <row r="5200" spans="1:14" ht="15" customHeight="1" x14ac:dyDescent="0.3">
      <c r="A5200" s="114">
        <v>5197</v>
      </c>
      <c r="B5200" t="s">
        <v>430</v>
      </c>
      <c r="C5200" t="s">
        <v>138</v>
      </c>
      <c r="D5200" t="s">
        <v>100</v>
      </c>
      <c r="E5200" t="s">
        <v>4410</v>
      </c>
      <c r="F5200" s="109">
        <v>46079</v>
      </c>
      <c r="G5200" t="s">
        <v>415</v>
      </c>
      <c r="H5200">
        <v>8</v>
      </c>
      <c r="K5200">
        <v>465000.00000000047</v>
      </c>
      <c r="L5200" t="s">
        <v>554</v>
      </c>
      <c r="M5200" t="s">
        <v>517</v>
      </c>
      <c r="N5200">
        <v>0</v>
      </c>
    </row>
    <row r="5201" spans="1:14" ht="15" customHeight="1" x14ac:dyDescent="0.3">
      <c r="A5201" s="114">
        <v>5198</v>
      </c>
      <c r="B5201" t="s">
        <v>430</v>
      </c>
      <c r="C5201" t="s">
        <v>138</v>
      </c>
      <c r="D5201" t="s">
        <v>100</v>
      </c>
      <c r="E5201" t="s">
        <v>4410</v>
      </c>
      <c r="F5201" s="109">
        <v>46079</v>
      </c>
      <c r="G5201" t="s">
        <v>415</v>
      </c>
      <c r="H5201">
        <v>36</v>
      </c>
      <c r="K5201">
        <v>2092500.0000000021</v>
      </c>
      <c r="L5201" t="s">
        <v>680</v>
      </c>
      <c r="M5201" t="s">
        <v>505</v>
      </c>
      <c r="N5201">
        <v>2</v>
      </c>
    </row>
    <row r="5202" spans="1:14" ht="15" customHeight="1" x14ac:dyDescent="0.3">
      <c r="A5202" s="114">
        <v>5199</v>
      </c>
      <c r="B5202" t="s">
        <v>463</v>
      </c>
      <c r="C5202" t="s">
        <v>3004</v>
      </c>
      <c r="D5202" t="s">
        <v>3009</v>
      </c>
      <c r="E5202" t="s">
        <v>3010</v>
      </c>
      <c r="F5202" s="109">
        <v>46079</v>
      </c>
      <c r="G5202" t="s">
        <v>3007</v>
      </c>
      <c r="H5202">
        <v>0.5</v>
      </c>
      <c r="K5202">
        <v>125624.99999999952</v>
      </c>
      <c r="L5202" t="s">
        <v>513</v>
      </c>
      <c r="M5202" t="s">
        <v>514</v>
      </c>
      <c r="N5202">
        <v>8</v>
      </c>
    </row>
    <row r="5203" spans="1:14" ht="15" customHeight="1" x14ac:dyDescent="0.3">
      <c r="A5203" s="114">
        <v>5200</v>
      </c>
      <c r="B5203" t="s">
        <v>474</v>
      </c>
      <c r="C5203" t="s">
        <v>29</v>
      </c>
      <c r="D5203" t="s">
        <v>26</v>
      </c>
      <c r="E5203" t="s">
        <v>4411</v>
      </c>
      <c r="F5203" s="109">
        <v>46079</v>
      </c>
      <c r="G5203" t="s">
        <v>2491</v>
      </c>
      <c r="H5203">
        <v>1</v>
      </c>
      <c r="K5203">
        <v>350000.00000000064</v>
      </c>
      <c r="L5203" t="s">
        <v>576</v>
      </c>
      <c r="M5203" t="s">
        <v>917</v>
      </c>
      <c r="N5203">
        <v>1</v>
      </c>
    </row>
    <row r="5204" spans="1:14" ht="15" customHeight="1" x14ac:dyDescent="0.3">
      <c r="A5204" s="114">
        <v>5201</v>
      </c>
      <c r="B5204" t="s">
        <v>501</v>
      </c>
      <c r="C5204" t="s">
        <v>31</v>
      </c>
      <c r="D5204" t="s">
        <v>26</v>
      </c>
      <c r="E5204" t="s">
        <v>4412</v>
      </c>
      <c r="F5204" s="109">
        <v>46079</v>
      </c>
      <c r="G5204" t="s">
        <v>3765</v>
      </c>
      <c r="H5204">
        <v>1</v>
      </c>
      <c r="K5204">
        <v>79999.999999999927</v>
      </c>
      <c r="L5204" t="s">
        <v>545</v>
      </c>
      <c r="M5204" t="s">
        <v>580</v>
      </c>
      <c r="N5204">
        <v>4</v>
      </c>
    </row>
    <row r="5205" spans="1:14" ht="15" customHeight="1" x14ac:dyDescent="0.3">
      <c r="A5205" s="114">
        <v>5202</v>
      </c>
      <c r="B5205" t="s">
        <v>501</v>
      </c>
      <c r="C5205" t="s">
        <v>122</v>
      </c>
      <c r="D5205" t="s">
        <v>102</v>
      </c>
      <c r="E5205" t="s">
        <v>4413</v>
      </c>
      <c r="F5205" s="109">
        <v>46079</v>
      </c>
      <c r="G5205" t="s">
        <v>415</v>
      </c>
      <c r="H5205">
        <v>37</v>
      </c>
      <c r="K5205">
        <v>2219999.9999999977</v>
      </c>
      <c r="L5205" t="s">
        <v>696</v>
      </c>
      <c r="M5205" t="s">
        <v>505</v>
      </c>
      <c r="N5205">
        <v>1</v>
      </c>
    </row>
    <row r="5206" spans="1:14" ht="15" customHeight="1" x14ac:dyDescent="0.3">
      <c r="A5206" s="114">
        <v>5203</v>
      </c>
      <c r="B5206" t="s">
        <v>501</v>
      </c>
      <c r="C5206" t="s">
        <v>138</v>
      </c>
      <c r="D5206" t="s">
        <v>100</v>
      </c>
      <c r="E5206" t="s">
        <v>4414</v>
      </c>
      <c r="F5206" s="109">
        <v>46079</v>
      </c>
      <c r="G5206" t="s">
        <v>415</v>
      </c>
      <c r="H5206">
        <v>1</v>
      </c>
      <c r="K5206">
        <v>59999.999999999942</v>
      </c>
      <c r="L5206" t="s">
        <v>516</v>
      </c>
      <c r="M5206" t="s">
        <v>517</v>
      </c>
      <c r="N5206">
        <v>1</v>
      </c>
    </row>
    <row r="5207" spans="1:14" ht="15" customHeight="1" x14ac:dyDescent="0.3">
      <c r="A5207" s="114">
        <v>5204</v>
      </c>
      <c r="B5207" t="s">
        <v>499</v>
      </c>
      <c r="C5207" t="s">
        <v>138</v>
      </c>
      <c r="D5207" t="s">
        <v>100</v>
      </c>
      <c r="E5207" t="s">
        <v>4415</v>
      </c>
      <c r="F5207" s="109">
        <v>46079</v>
      </c>
      <c r="G5207" t="s">
        <v>415</v>
      </c>
      <c r="H5207">
        <v>15</v>
      </c>
      <c r="K5207">
        <v>899999.99999999907</v>
      </c>
      <c r="L5207" t="s">
        <v>507</v>
      </c>
      <c r="M5207" t="s">
        <v>505</v>
      </c>
      <c r="N5207">
        <v>1</v>
      </c>
    </row>
    <row r="5208" spans="1:14" ht="15" customHeight="1" x14ac:dyDescent="0.3">
      <c r="A5208" s="114">
        <v>5205</v>
      </c>
      <c r="B5208" t="s">
        <v>499</v>
      </c>
      <c r="C5208" t="s">
        <v>138</v>
      </c>
      <c r="D5208" t="s">
        <v>100</v>
      </c>
      <c r="E5208" t="s">
        <v>4415</v>
      </c>
      <c r="F5208" s="109">
        <v>46079</v>
      </c>
      <c r="G5208" t="s">
        <v>415</v>
      </c>
      <c r="H5208">
        <v>6</v>
      </c>
      <c r="K5208">
        <v>359999.99999999965</v>
      </c>
      <c r="L5208" t="s">
        <v>516</v>
      </c>
      <c r="M5208" t="s">
        <v>517</v>
      </c>
      <c r="N5208">
        <v>0</v>
      </c>
    </row>
    <row r="5209" spans="1:14" ht="15" customHeight="1" x14ac:dyDescent="0.3">
      <c r="A5209" s="114">
        <v>5206</v>
      </c>
      <c r="B5209" t="s">
        <v>497</v>
      </c>
      <c r="C5209">
        <v>496025</v>
      </c>
      <c r="D5209" t="s">
        <v>26</v>
      </c>
      <c r="E5209" t="s">
        <v>4416</v>
      </c>
      <c r="F5209" s="109">
        <v>46079</v>
      </c>
      <c r="G5209" t="s">
        <v>2648</v>
      </c>
      <c r="H5209">
        <v>0.5</v>
      </c>
      <c r="K5209">
        <v>517500.00000000146</v>
      </c>
      <c r="L5209" t="s">
        <v>509</v>
      </c>
      <c r="M5209" s="110" t="s">
        <v>2782</v>
      </c>
      <c r="N5209">
        <v>1</v>
      </c>
    </row>
    <row r="5210" spans="1:14" ht="15" customHeight="1" x14ac:dyDescent="0.3">
      <c r="A5210" s="114">
        <v>5207</v>
      </c>
      <c r="B5210" t="s">
        <v>497</v>
      </c>
      <c r="C5210" t="s">
        <v>25</v>
      </c>
      <c r="D5210" t="s">
        <v>26</v>
      </c>
      <c r="E5210" t="s">
        <v>4417</v>
      </c>
      <c r="F5210" s="109">
        <v>46079</v>
      </c>
      <c r="G5210" t="s">
        <v>2563</v>
      </c>
      <c r="H5210">
        <v>1</v>
      </c>
      <c r="K5210">
        <v>3881250.0000000107</v>
      </c>
      <c r="L5210" t="s">
        <v>509</v>
      </c>
      <c r="M5210" s="110" t="s">
        <v>2782</v>
      </c>
      <c r="N5210">
        <v>1</v>
      </c>
    </row>
    <row r="5211" spans="1:14" ht="15" customHeight="1" x14ac:dyDescent="0.3">
      <c r="A5211" s="114">
        <v>5208</v>
      </c>
      <c r="B5211" t="s">
        <v>497</v>
      </c>
      <c r="C5211" t="s">
        <v>138</v>
      </c>
      <c r="D5211" t="s">
        <v>100</v>
      </c>
      <c r="E5211" t="s">
        <v>4418</v>
      </c>
      <c r="F5211" s="109">
        <v>46079</v>
      </c>
      <c r="G5211" t="s">
        <v>415</v>
      </c>
      <c r="H5211">
        <v>2</v>
      </c>
      <c r="K5211">
        <v>129375.00000000036</v>
      </c>
      <c r="L5211" t="s">
        <v>516</v>
      </c>
      <c r="M5211" t="s">
        <v>517</v>
      </c>
      <c r="N5211">
        <v>1</v>
      </c>
    </row>
    <row r="5212" spans="1:14" ht="15" customHeight="1" x14ac:dyDescent="0.3">
      <c r="A5212" s="114">
        <v>5209</v>
      </c>
      <c r="B5212" t="s">
        <v>482</v>
      </c>
      <c r="C5212" t="s">
        <v>25</v>
      </c>
      <c r="D5212" t="s">
        <v>26</v>
      </c>
      <c r="E5212" t="s">
        <v>4419</v>
      </c>
      <c r="F5212" s="109">
        <v>46079</v>
      </c>
      <c r="G5212" t="s">
        <v>2491</v>
      </c>
      <c r="H5212">
        <v>1</v>
      </c>
      <c r="K5212">
        <v>334999.99999999872</v>
      </c>
      <c r="L5212" t="s">
        <v>545</v>
      </c>
      <c r="M5212" t="s">
        <v>917</v>
      </c>
      <c r="N5212">
        <v>0</v>
      </c>
    </row>
    <row r="5213" spans="1:14" ht="15" customHeight="1" x14ac:dyDescent="0.3">
      <c r="A5213" s="114">
        <v>5210</v>
      </c>
      <c r="B5213" t="s">
        <v>413</v>
      </c>
      <c r="C5213" t="s">
        <v>25</v>
      </c>
      <c r="D5213" t="s">
        <v>26</v>
      </c>
      <c r="E5213" t="s">
        <v>4420</v>
      </c>
      <c r="F5213" s="109">
        <v>46079</v>
      </c>
      <c r="G5213" t="s">
        <v>2561</v>
      </c>
      <c r="H5213">
        <v>1</v>
      </c>
      <c r="K5213">
        <v>3712499.9999999893</v>
      </c>
      <c r="L5213" t="s">
        <v>509</v>
      </c>
      <c r="M5213" t="s">
        <v>698</v>
      </c>
      <c r="N5213">
        <v>1</v>
      </c>
    </row>
    <row r="5214" spans="1:14" ht="15" customHeight="1" x14ac:dyDescent="0.3">
      <c r="A5214" s="114">
        <v>5211</v>
      </c>
      <c r="B5214" t="s">
        <v>413</v>
      </c>
      <c r="C5214" t="s">
        <v>138</v>
      </c>
      <c r="D5214" t="s">
        <v>100</v>
      </c>
      <c r="E5214" t="s">
        <v>4421</v>
      </c>
      <c r="F5214" s="109">
        <v>46080</v>
      </c>
      <c r="G5214" t="s">
        <v>415</v>
      </c>
      <c r="H5214">
        <v>1</v>
      </c>
      <c r="K5214">
        <v>61874.999999999818</v>
      </c>
      <c r="L5214" t="s">
        <v>554</v>
      </c>
      <c r="M5214" t="s">
        <v>517</v>
      </c>
      <c r="N5214">
        <v>0</v>
      </c>
    </row>
    <row r="5215" spans="1:14" ht="15" customHeight="1" x14ac:dyDescent="0.3">
      <c r="A5215" s="114">
        <v>5212</v>
      </c>
      <c r="B5215" t="s">
        <v>444</v>
      </c>
      <c r="C5215" t="s">
        <v>138</v>
      </c>
      <c r="D5215" t="s">
        <v>100</v>
      </c>
      <c r="E5215" t="s">
        <v>4422</v>
      </c>
      <c r="F5215" s="109">
        <v>46079</v>
      </c>
      <c r="G5215" t="s">
        <v>415</v>
      </c>
      <c r="H5215">
        <v>6</v>
      </c>
      <c r="K5215">
        <v>388125.00000000105</v>
      </c>
      <c r="L5215" t="s">
        <v>543</v>
      </c>
      <c r="M5215" t="s">
        <v>517</v>
      </c>
      <c r="N5215">
        <v>0</v>
      </c>
    </row>
    <row r="5216" spans="1:14" ht="15" customHeight="1" x14ac:dyDescent="0.3">
      <c r="A5216" s="114">
        <v>5213</v>
      </c>
      <c r="B5216" t="s">
        <v>444</v>
      </c>
      <c r="C5216" t="s">
        <v>3004</v>
      </c>
      <c r="D5216" t="s">
        <v>3009</v>
      </c>
      <c r="E5216" t="s">
        <v>3010</v>
      </c>
      <c r="F5216" s="109">
        <v>46079</v>
      </c>
      <c r="G5216" t="s">
        <v>3011</v>
      </c>
      <c r="H5216">
        <v>0.5</v>
      </c>
      <c r="K5216">
        <v>345000.00000000093</v>
      </c>
      <c r="L5216" t="s">
        <v>513</v>
      </c>
      <c r="M5216" t="s">
        <v>514</v>
      </c>
      <c r="N5216">
        <v>3</v>
      </c>
    </row>
    <row r="5217" spans="1:14" ht="15" customHeight="1" x14ac:dyDescent="0.3">
      <c r="A5217" s="114">
        <v>5214</v>
      </c>
      <c r="B5217" t="s">
        <v>471</v>
      </c>
      <c r="C5217" t="s">
        <v>138</v>
      </c>
      <c r="D5217" t="s">
        <v>100</v>
      </c>
      <c r="E5217" t="s">
        <v>4423</v>
      </c>
      <c r="F5217" s="109">
        <v>46079</v>
      </c>
      <c r="G5217" t="s">
        <v>415</v>
      </c>
      <c r="H5217">
        <v>6</v>
      </c>
      <c r="K5217">
        <v>388125.00000000105</v>
      </c>
      <c r="L5217" t="s">
        <v>516</v>
      </c>
      <c r="M5217" t="s">
        <v>517</v>
      </c>
      <c r="N5217">
        <v>0</v>
      </c>
    </row>
    <row r="5218" spans="1:14" ht="15" customHeight="1" x14ac:dyDescent="0.3">
      <c r="A5218" s="114">
        <v>5215</v>
      </c>
      <c r="B5218" t="s">
        <v>471</v>
      </c>
      <c r="C5218" t="s">
        <v>125</v>
      </c>
      <c r="D5218" t="s">
        <v>102</v>
      </c>
      <c r="E5218" t="s">
        <v>4424</v>
      </c>
      <c r="F5218" s="109">
        <v>46079</v>
      </c>
      <c r="G5218" t="s">
        <v>415</v>
      </c>
      <c r="H5218">
        <v>9</v>
      </c>
      <c r="K5218">
        <v>171206.25000000047</v>
      </c>
      <c r="L5218" t="s">
        <v>526</v>
      </c>
      <c r="M5218" t="s">
        <v>1677</v>
      </c>
      <c r="N5218">
        <v>0</v>
      </c>
    </row>
    <row r="5219" spans="1:14" ht="15" customHeight="1" x14ac:dyDescent="0.3">
      <c r="A5219" s="114">
        <v>5216</v>
      </c>
      <c r="B5219" t="s">
        <v>474</v>
      </c>
      <c r="C5219" t="s">
        <v>146</v>
      </c>
      <c r="D5219" t="s">
        <v>100</v>
      </c>
      <c r="E5219" t="s">
        <v>4425</v>
      </c>
      <c r="F5219" s="109">
        <v>46080</v>
      </c>
      <c r="G5219" t="s">
        <v>451</v>
      </c>
      <c r="H5219">
        <v>0.75</v>
      </c>
      <c r="K5219">
        <v>131250.00000000023</v>
      </c>
      <c r="L5219" t="s">
        <v>530</v>
      </c>
      <c r="M5219" t="s">
        <v>531</v>
      </c>
      <c r="N5219">
        <v>0</v>
      </c>
    </row>
    <row r="5220" spans="1:14" ht="15" customHeight="1" x14ac:dyDescent="0.3">
      <c r="A5220" s="114">
        <v>5217</v>
      </c>
      <c r="B5220" t="s">
        <v>474</v>
      </c>
      <c r="C5220" t="s">
        <v>29</v>
      </c>
      <c r="D5220" t="s">
        <v>26</v>
      </c>
      <c r="E5220" t="s">
        <v>4426</v>
      </c>
      <c r="F5220" s="109">
        <v>46080</v>
      </c>
      <c r="G5220" t="s">
        <v>2491</v>
      </c>
      <c r="H5220">
        <v>1.1000000000000001</v>
      </c>
      <c r="K5220">
        <v>385000.00000000076</v>
      </c>
      <c r="L5220" t="s">
        <v>576</v>
      </c>
      <c r="M5220" t="s">
        <v>917</v>
      </c>
      <c r="N5220">
        <v>0</v>
      </c>
    </row>
    <row r="5221" spans="1:14" ht="15" customHeight="1" x14ac:dyDescent="0.3">
      <c r="A5221" s="114">
        <v>5218</v>
      </c>
      <c r="B5221" t="s">
        <v>430</v>
      </c>
      <c r="C5221" t="s">
        <v>138</v>
      </c>
      <c r="D5221" t="s">
        <v>100</v>
      </c>
      <c r="E5221" t="s">
        <v>4427</v>
      </c>
      <c r="F5221" s="109">
        <v>46080</v>
      </c>
      <c r="G5221" t="s">
        <v>415</v>
      </c>
      <c r="H5221">
        <v>12</v>
      </c>
      <c r="K5221">
        <v>697500.0000000007</v>
      </c>
      <c r="L5221" t="s">
        <v>516</v>
      </c>
      <c r="M5221" t="s">
        <v>517</v>
      </c>
      <c r="N5221">
        <v>0</v>
      </c>
    </row>
    <row r="5222" spans="1:14" ht="15" customHeight="1" x14ac:dyDescent="0.3">
      <c r="A5222" s="114">
        <v>5219</v>
      </c>
      <c r="B5222" t="s">
        <v>430</v>
      </c>
      <c r="C5222" t="s">
        <v>502</v>
      </c>
      <c r="D5222" t="s">
        <v>100</v>
      </c>
      <c r="E5222" t="s">
        <v>4428</v>
      </c>
      <c r="F5222" s="109">
        <v>46080</v>
      </c>
      <c r="G5222" t="s">
        <v>426</v>
      </c>
      <c r="H5222">
        <v>3</v>
      </c>
      <c r="K5222">
        <v>116250.00000000012</v>
      </c>
      <c r="L5222" t="s">
        <v>507</v>
      </c>
      <c r="M5222" t="s">
        <v>505</v>
      </c>
      <c r="N5222">
        <v>1</v>
      </c>
    </row>
    <row r="5223" spans="1:14" ht="15" customHeight="1" x14ac:dyDescent="0.3">
      <c r="A5223" s="114">
        <v>5220</v>
      </c>
      <c r="B5223" t="s">
        <v>463</v>
      </c>
      <c r="C5223" t="s">
        <v>3004</v>
      </c>
      <c r="D5223" t="s">
        <v>3009</v>
      </c>
      <c r="E5223" t="s">
        <v>3010</v>
      </c>
      <c r="F5223" s="109">
        <v>46080</v>
      </c>
      <c r="G5223" t="s">
        <v>3011</v>
      </c>
      <c r="H5223">
        <v>0.5</v>
      </c>
      <c r="K5223">
        <v>334999.99999999872</v>
      </c>
      <c r="L5223" t="s">
        <v>513</v>
      </c>
      <c r="M5223" t="s">
        <v>593</v>
      </c>
      <c r="N5223">
        <v>0</v>
      </c>
    </row>
    <row r="5224" spans="1:14" ht="15" customHeight="1" x14ac:dyDescent="0.3">
      <c r="A5224" s="114">
        <v>5221</v>
      </c>
      <c r="B5224" t="s">
        <v>463</v>
      </c>
      <c r="C5224" t="s">
        <v>125</v>
      </c>
      <c r="D5224" t="s">
        <v>102</v>
      </c>
      <c r="E5224" t="s">
        <v>4429</v>
      </c>
      <c r="F5224" s="109">
        <v>46080</v>
      </c>
      <c r="G5224" t="s">
        <v>415</v>
      </c>
      <c r="H5224">
        <v>7</v>
      </c>
      <c r="K5224">
        <v>129300.69444444396</v>
      </c>
      <c r="L5224" t="s">
        <v>526</v>
      </c>
      <c r="M5224" t="s">
        <v>1677</v>
      </c>
      <c r="N5224">
        <v>1</v>
      </c>
    </row>
    <row r="5225" spans="1:14" ht="15" customHeight="1" x14ac:dyDescent="0.3">
      <c r="A5225" s="114">
        <v>5222</v>
      </c>
      <c r="B5225" t="s">
        <v>463</v>
      </c>
      <c r="C5225" t="s">
        <v>133</v>
      </c>
      <c r="D5225" t="s">
        <v>102</v>
      </c>
      <c r="E5225" t="s">
        <v>4430</v>
      </c>
      <c r="F5225" s="109">
        <v>46080</v>
      </c>
      <c r="G5225" t="s">
        <v>941</v>
      </c>
      <c r="H5225">
        <v>1</v>
      </c>
      <c r="K5225">
        <v>334999.99999999872</v>
      </c>
      <c r="L5225" t="s">
        <v>618</v>
      </c>
      <c r="M5225" t="s">
        <v>669</v>
      </c>
      <c r="N5225">
        <v>0</v>
      </c>
    </row>
    <row r="5226" spans="1:14" ht="15" customHeight="1" x14ac:dyDescent="0.3">
      <c r="A5226" s="114">
        <v>5223</v>
      </c>
      <c r="B5226" t="s">
        <v>497</v>
      </c>
      <c r="C5226" t="s">
        <v>25</v>
      </c>
      <c r="D5226" t="s">
        <v>26</v>
      </c>
      <c r="E5226" t="s">
        <v>4431</v>
      </c>
      <c r="F5226" s="109">
        <v>46080</v>
      </c>
      <c r="G5226" t="s">
        <v>2494</v>
      </c>
      <c r="H5226">
        <v>1</v>
      </c>
      <c r="K5226">
        <v>3881250.0000000107</v>
      </c>
      <c r="L5226" t="s">
        <v>509</v>
      </c>
      <c r="M5226" s="110" t="s">
        <v>2782</v>
      </c>
      <c r="N5226">
        <v>1</v>
      </c>
    </row>
    <row r="5227" spans="1:14" ht="15" customHeight="1" x14ac:dyDescent="0.3">
      <c r="A5227" s="114">
        <v>5224</v>
      </c>
      <c r="B5227" t="s">
        <v>497</v>
      </c>
      <c r="C5227" t="s">
        <v>25</v>
      </c>
      <c r="D5227" t="s">
        <v>26</v>
      </c>
      <c r="E5227" t="s">
        <v>4431</v>
      </c>
      <c r="F5227" s="109">
        <v>46080</v>
      </c>
      <c r="G5227" t="s">
        <v>2561</v>
      </c>
      <c r="H5227">
        <v>0.4</v>
      </c>
      <c r="K5227">
        <v>1552500.0000000042</v>
      </c>
      <c r="L5227" t="s">
        <v>509</v>
      </c>
      <c r="M5227">
        <v>0</v>
      </c>
      <c r="N5227">
        <v>0</v>
      </c>
    </row>
    <row r="5228" spans="1:14" ht="15" customHeight="1" x14ac:dyDescent="0.3">
      <c r="A5228" s="114">
        <v>5225</v>
      </c>
      <c r="B5228" t="s">
        <v>497</v>
      </c>
      <c r="C5228" t="s">
        <v>502</v>
      </c>
      <c r="D5228" t="s">
        <v>100</v>
      </c>
      <c r="E5228" t="s">
        <v>4432</v>
      </c>
      <c r="F5228" s="109">
        <v>46080</v>
      </c>
      <c r="G5228" t="s">
        <v>426</v>
      </c>
      <c r="H5228">
        <v>2</v>
      </c>
      <c r="K5228">
        <v>86250.000000000233</v>
      </c>
      <c r="L5228" t="s">
        <v>516</v>
      </c>
      <c r="M5228" t="s">
        <v>517</v>
      </c>
      <c r="N5228">
        <v>0</v>
      </c>
    </row>
    <row r="5229" spans="1:14" ht="15" customHeight="1" x14ac:dyDescent="0.3">
      <c r="A5229" s="114">
        <v>5226</v>
      </c>
      <c r="B5229" t="s">
        <v>535</v>
      </c>
      <c r="C5229" t="s">
        <v>138</v>
      </c>
      <c r="D5229" t="s">
        <v>100</v>
      </c>
      <c r="E5229" t="s">
        <v>4433</v>
      </c>
      <c r="F5229" s="109">
        <v>46080</v>
      </c>
      <c r="G5229" t="s">
        <v>415</v>
      </c>
      <c r="H5229">
        <v>3</v>
      </c>
      <c r="K5229">
        <v>182812.49999999965</v>
      </c>
      <c r="L5229" t="s">
        <v>516</v>
      </c>
      <c r="M5229" t="s">
        <v>517</v>
      </c>
      <c r="N5229">
        <v>0</v>
      </c>
    </row>
    <row r="5230" spans="1:14" ht="15" customHeight="1" x14ac:dyDescent="0.3">
      <c r="A5230" s="114">
        <v>5227</v>
      </c>
      <c r="B5230" t="s">
        <v>535</v>
      </c>
      <c r="C5230" t="s">
        <v>125</v>
      </c>
      <c r="D5230" t="s">
        <v>102</v>
      </c>
      <c r="E5230" t="s">
        <v>4434</v>
      </c>
      <c r="F5230" s="109">
        <v>46080</v>
      </c>
      <c r="G5230" t="s">
        <v>415</v>
      </c>
      <c r="H5230">
        <v>9</v>
      </c>
      <c r="K5230">
        <v>161281.24999999968</v>
      </c>
      <c r="L5230" t="s">
        <v>526</v>
      </c>
      <c r="M5230" t="s">
        <v>1677</v>
      </c>
      <c r="N5230">
        <v>1</v>
      </c>
    </row>
    <row r="5231" spans="1:14" ht="15" customHeight="1" x14ac:dyDescent="0.3">
      <c r="A5231" s="114">
        <v>5228</v>
      </c>
      <c r="B5231" t="s">
        <v>535</v>
      </c>
      <c r="C5231" t="s">
        <v>126</v>
      </c>
      <c r="D5231" t="s">
        <v>102</v>
      </c>
      <c r="E5231" t="s">
        <v>4435</v>
      </c>
      <c r="F5231" s="109">
        <v>46080</v>
      </c>
      <c r="G5231" t="s">
        <v>415</v>
      </c>
      <c r="H5231">
        <v>1</v>
      </c>
      <c r="K5231">
        <v>21756.944444444402</v>
      </c>
      <c r="L5231" t="s">
        <v>526</v>
      </c>
      <c r="M5231">
        <v>1</v>
      </c>
      <c r="N5231">
        <v>1</v>
      </c>
    </row>
    <row r="5232" spans="1:14" ht="15" customHeight="1" x14ac:dyDescent="0.3">
      <c r="A5232" s="114">
        <v>5229</v>
      </c>
      <c r="B5232" t="s">
        <v>501</v>
      </c>
      <c r="C5232" t="s">
        <v>126</v>
      </c>
      <c r="D5232" t="s">
        <v>102</v>
      </c>
      <c r="E5232" t="s">
        <v>4436</v>
      </c>
      <c r="F5232" s="109">
        <v>46080</v>
      </c>
      <c r="G5232" t="s">
        <v>415</v>
      </c>
      <c r="H5232">
        <v>13</v>
      </c>
      <c r="K5232">
        <v>278488.88888888858</v>
      </c>
      <c r="L5232" t="s">
        <v>696</v>
      </c>
      <c r="M5232" t="s">
        <v>736</v>
      </c>
      <c r="N5232">
        <v>1</v>
      </c>
    </row>
    <row r="5233" spans="1:14" ht="15" customHeight="1" x14ac:dyDescent="0.3">
      <c r="A5233" s="114">
        <v>5230</v>
      </c>
      <c r="B5233" t="s">
        <v>501</v>
      </c>
      <c r="C5233" t="s">
        <v>138</v>
      </c>
      <c r="D5233" t="s">
        <v>100</v>
      </c>
      <c r="E5233" t="s">
        <v>4437</v>
      </c>
      <c r="F5233" s="109">
        <v>46080</v>
      </c>
      <c r="G5233" t="s">
        <v>415</v>
      </c>
      <c r="H5233">
        <v>0.5</v>
      </c>
      <c r="K5233">
        <v>29999.999999999971</v>
      </c>
      <c r="L5233" t="s">
        <v>543</v>
      </c>
      <c r="M5233" t="s">
        <v>517</v>
      </c>
      <c r="N5233">
        <v>0</v>
      </c>
    </row>
    <row r="5234" spans="1:14" ht="15" customHeight="1" x14ac:dyDescent="0.3">
      <c r="A5234" s="114">
        <v>5231</v>
      </c>
      <c r="B5234" t="s">
        <v>444</v>
      </c>
      <c r="C5234" t="s">
        <v>138</v>
      </c>
      <c r="D5234" t="s">
        <v>100</v>
      </c>
      <c r="E5234" t="s">
        <v>4438</v>
      </c>
      <c r="F5234" s="109">
        <v>46080</v>
      </c>
      <c r="G5234" t="s">
        <v>415</v>
      </c>
      <c r="H5234">
        <v>10</v>
      </c>
      <c r="K5234">
        <v>646875.00000000175</v>
      </c>
      <c r="L5234" t="s">
        <v>543</v>
      </c>
      <c r="M5234" t="s">
        <v>517</v>
      </c>
      <c r="N5234">
        <v>0</v>
      </c>
    </row>
    <row r="5235" spans="1:14" ht="15" customHeight="1" x14ac:dyDescent="0.3">
      <c r="A5235" s="114">
        <v>5232</v>
      </c>
      <c r="B5235" t="s">
        <v>444</v>
      </c>
      <c r="C5235" t="s">
        <v>126</v>
      </c>
      <c r="D5235" t="s">
        <v>102</v>
      </c>
      <c r="E5235" t="s">
        <v>4439</v>
      </c>
      <c r="F5235" s="109">
        <v>46080</v>
      </c>
      <c r="G5235" t="s">
        <v>415</v>
      </c>
      <c r="H5235">
        <v>3</v>
      </c>
      <c r="K5235">
        <v>69287.500000000189</v>
      </c>
      <c r="L5235" t="s">
        <v>696</v>
      </c>
      <c r="M5235" t="s">
        <v>1677</v>
      </c>
      <c r="N5235">
        <v>0</v>
      </c>
    </row>
    <row r="5236" spans="1:14" ht="15" customHeight="1" x14ac:dyDescent="0.3">
      <c r="A5236" s="114">
        <v>5233</v>
      </c>
      <c r="B5236" t="s">
        <v>444</v>
      </c>
      <c r="C5236" t="s">
        <v>138</v>
      </c>
      <c r="D5236" t="s">
        <v>100</v>
      </c>
      <c r="E5236" t="s">
        <v>4440</v>
      </c>
      <c r="F5236" s="109">
        <v>46080</v>
      </c>
      <c r="G5236" t="s">
        <v>415</v>
      </c>
      <c r="H5236">
        <v>12</v>
      </c>
      <c r="K5236">
        <v>776250.0000000021</v>
      </c>
      <c r="L5236" t="s">
        <v>507</v>
      </c>
      <c r="M5236" t="s">
        <v>505</v>
      </c>
      <c r="N5236">
        <v>1</v>
      </c>
    </row>
    <row r="5237" spans="1:14" ht="15" customHeight="1" x14ac:dyDescent="0.3">
      <c r="A5237" s="114">
        <v>5234</v>
      </c>
      <c r="B5237" t="s">
        <v>413</v>
      </c>
      <c r="C5237" t="s">
        <v>138</v>
      </c>
      <c r="D5237" t="s">
        <v>100</v>
      </c>
      <c r="E5237" t="s">
        <v>4441</v>
      </c>
      <c r="F5237" s="109">
        <v>46080</v>
      </c>
      <c r="G5237" t="s">
        <v>415</v>
      </c>
      <c r="H5237">
        <v>6</v>
      </c>
      <c r="K5237">
        <v>371249.99999999895</v>
      </c>
      <c r="L5237" t="s">
        <v>554</v>
      </c>
      <c r="M5237" t="s">
        <v>517</v>
      </c>
      <c r="N5237">
        <v>0</v>
      </c>
    </row>
    <row r="5238" spans="1:14" ht="15" customHeight="1" x14ac:dyDescent="0.3">
      <c r="A5238" s="114">
        <v>5235</v>
      </c>
      <c r="B5238" t="s">
        <v>413</v>
      </c>
      <c r="C5238" t="s">
        <v>25</v>
      </c>
      <c r="D5238" t="s">
        <v>26</v>
      </c>
      <c r="E5238" t="s">
        <v>4442</v>
      </c>
      <c r="F5238" s="109">
        <v>46080</v>
      </c>
      <c r="G5238" t="s">
        <v>2563</v>
      </c>
      <c r="H5238">
        <v>1</v>
      </c>
      <c r="K5238">
        <v>3712499.9999999893</v>
      </c>
      <c r="L5238" t="s">
        <v>509</v>
      </c>
      <c r="M5238" t="s">
        <v>698</v>
      </c>
      <c r="N5238">
        <v>1</v>
      </c>
    </row>
    <row r="5239" spans="1:14" ht="15" customHeight="1" x14ac:dyDescent="0.3">
      <c r="A5239" s="114">
        <v>5236</v>
      </c>
      <c r="B5239" t="s">
        <v>471</v>
      </c>
      <c r="C5239" t="s">
        <v>138</v>
      </c>
      <c r="D5239" t="s">
        <v>100</v>
      </c>
      <c r="E5239" t="s">
        <v>4443</v>
      </c>
      <c r="F5239" s="109">
        <v>46080</v>
      </c>
      <c r="G5239" t="s">
        <v>415</v>
      </c>
      <c r="H5239">
        <v>6</v>
      </c>
      <c r="K5239">
        <v>388125.00000000105</v>
      </c>
      <c r="L5239" t="s">
        <v>516</v>
      </c>
      <c r="M5239" t="s">
        <v>517</v>
      </c>
      <c r="N5239">
        <v>0</v>
      </c>
    </row>
    <row r="5240" spans="1:14" ht="15" customHeight="1" x14ac:dyDescent="0.3">
      <c r="A5240" s="114">
        <v>5237</v>
      </c>
      <c r="B5240" t="s">
        <v>471</v>
      </c>
      <c r="C5240" t="s">
        <v>4046</v>
      </c>
      <c r="D5240" t="s">
        <v>102</v>
      </c>
      <c r="E5240" t="s">
        <v>4047</v>
      </c>
      <c r="F5240" s="109">
        <v>46080</v>
      </c>
      <c r="G5240" t="s">
        <v>425</v>
      </c>
      <c r="H5240">
        <v>7</v>
      </c>
      <c r="K5240">
        <v>301875.00000000081</v>
      </c>
      <c r="L5240" t="s">
        <v>526</v>
      </c>
      <c r="M5240" t="s">
        <v>505</v>
      </c>
      <c r="N5240">
        <v>0</v>
      </c>
    </row>
    <row r="5241" spans="1:14" ht="15" customHeight="1" x14ac:dyDescent="0.3">
      <c r="A5241" s="114">
        <v>5238</v>
      </c>
      <c r="B5241" t="s">
        <v>459</v>
      </c>
      <c r="C5241">
        <v>496025</v>
      </c>
      <c r="D5241" t="s">
        <v>26</v>
      </c>
      <c r="E5241" t="s">
        <v>4444</v>
      </c>
      <c r="F5241" s="109">
        <v>46079</v>
      </c>
      <c r="G5241" t="s">
        <v>2648</v>
      </c>
      <c r="H5241">
        <v>0.4</v>
      </c>
      <c r="K5241">
        <v>408000.00000000151</v>
      </c>
      <c r="L5241" t="s">
        <v>509</v>
      </c>
      <c r="M5241" t="s">
        <v>505</v>
      </c>
      <c r="N5241">
        <v>0</v>
      </c>
    </row>
    <row r="5242" spans="1:14" ht="15" customHeight="1" x14ac:dyDescent="0.3">
      <c r="A5242" s="114">
        <v>5239</v>
      </c>
      <c r="B5242" t="s">
        <v>459</v>
      </c>
      <c r="C5242" t="s">
        <v>138</v>
      </c>
      <c r="D5242" t="s">
        <v>100</v>
      </c>
      <c r="E5242" t="s">
        <v>4445</v>
      </c>
      <c r="F5242" s="109">
        <v>46079</v>
      </c>
      <c r="G5242" t="s">
        <v>415</v>
      </c>
      <c r="H5242">
        <v>6</v>
      </c>
      <c r="K5242">
        <v>382500.00000000146</v>
      </c>
      <c r="L5242" t="s">
        <v>543</v>
      </c>
      <c r="M5242" t="s">
        <v>517</v>
      </c>
      <c r="N5242">
        <v>0</v>
      </c>
    </row>
    <row r="5243" spans="1:14" ht="15" customHeight="1" x14ac:dyDescent="0.3">
      <c r="A5243" s="114">
        <v>5240</v>
      </c>
      <c r="B5243" t="s">
        <v>459</v>
      </c>
      <c r="C5243" t="s">
        <v>138</v>
      </c>
      <c r="D5243" t="s">
        <v>100</v>
      </c>
      <c r="E5243" t="s">
        <v>4445</v>
      </c>
      <c r="F5243" s="109">
        <v>46080</v>
      </c>
      <c r="G5243" t="s">
        <v>415</v>
      </c>
      <c r="H5243">
        <v>1.1000000000000001</v>
      </c>
      <c r="K5243">
        <v>70125.000000000276</v>
      </c>
      <c r="L5243" t="s">
        <v>513</v>
      </c>
      <c r="M5243" t="s">
        <v>580</v>
      </c>
      <c r="N5243">
        <v>0</v>
      </c>
    </row>
    <row r="5244" spans="1:14" ht="15" customHeight="1" x14ac:dyDescent="0.3">
      <c r="A5244" s="114">
        <v>5241</v>
      </c>
      <c r="B5244" t="s">
        <v>459</v>
      </c>
      <c r="C5244" t="s">
        <v>25</v>
      </c>
      <c r="D5244" t="s">
        <v>26</v>
      </c>
      <c r="E5244" t="s">
        <v>4446</v>
      </c>
      <c r="F5244" s="109">
        <v>46080</v>
      </c>
      <c r="G5244" t="s">
        <v>2561</v>
      </c>
      <c r="H5244">
        <v>0.3</v>
      </c>
      <c r="K5244">
        <v>1147500.0000000042</v>
      </c>
      <c r="L5244" t="s">
        <v>513</v>
      </c>
      <c r="M5244" t="s">
        <v>505</v>
      </c>
      <c r="N5244">
        <v>0</v>
      </c>
    </row>
    <row r="5245" spans="1:14" ht="15" customHeight="1" x14ac:dyDescent="0.3">
      <c r="A5245" s="114">
        <v>5242</v>
      </c>
      <c r="B5245" t="s">
        <v>459</v>
      </c>
      <c r="C5245" t="s">
        <v>4046</v>
      </c>
      <c r="D5245" t="s">
        <v>102</v>
      </c>
      <c r="E5245" t="s">
        <v>4047</v>
      </c>
      <c r="F5245" s="109">
        <v>46080</v>
      </c>
      <c r="G5245" t="s">
        <v>425</v>
      </c>
      <c r="H5245">
        <v>3</v>
      </c>
      <c r="K5245">
        <v>127500.00000000048</v>
      </c>
      <c r="L5245" t="s">
        <v>509</v>
      </c>
      <c r="M5245" t="s">
        <v>505</v>
      </c>
      <c r="N5245">
        <v>1</v>
      </c>
    </row>
    <row r="5246" spans="1:14" ht="15" customHeight="1" x14ac:dyDescent="0.3">
      <c r="A5246" s="114">
        <v>5243</v>
      </c>
      <c r="B5246" t="s">
        <v>430</v>
      </c>
      <c r="C5246" t="s">
        <v>502</v>
      </c>
      <c r="D5246" t="s">
        <v>100</v>
      </c>
      <c r="E5246" t="s">
        <v>4447</v>
      </c>
      <c r="F5246" s="109">
        <v>46081</v>
      </c>
      <c r="G5246" t="s">
        <v>426</v>
      </c>
      <c r="H5246">
        <v>3</v>
      </c>
      <c r="K5246">
        <v>116250.00000000012</v>
      </c>
      <c r="L5246" t="s">
        <v>507</v>
      </c>
      <c r="M5246" t="s">
        <v>505</v>
      </c>
      <c r="N5246">
        <v>1</v>
      </c>
    </row>
    <row r="5247" spans="1:14" ht="15" customHeight="1" x14ac:dyDescent="0.3">
      <c r="A5247" s="114">
        <v>5244</v>
      </c>
      <c r="B5247" t="s">
        <v>430</v>
      </c>
      <c r="C5247" t="s">
        <v>59</v>
      </c>
      <c r="D5247" t="s">
        <v>60</v>
      </c>
      <c r="E5247" t="s">
        <v>4448</v>
      </c>
      <c r="F5247" s="109">
        <v>46081</v>
      </c>
      <c r="G5247" t="s">
        <v>650</v>
      </c>
      <c r="H5247">
        <v>6</v>
      </c>
      <c r="K5247">
        <v>232500.00000000023</v>
      </c>
      <c r="L5247" t="s">
        <v>507</v>
      </c>
      <c r="M5247" s="110" t="s">
        <v>2940</v>
      </c>
      <c r="N5247">
        <v>1</v>
      </c>
    </row>
    <row r="5248" spans="1:14" ht="15" customHeight="1" x14ac:dyDescent="0.3">
      <c r="A5248" s="114">
        <v>5245</v>
      </c>
      <c r="B5248" t="s">
        <v>430</v>
      </c>
      <c r="C5248" t="s">
        <v>138</v>
      </c>
      <c r="D5248" t="s">
        <v>100</v>
      </c>
      <c r="E5248" t="s">
        <v>4449</v>
      </c>
      <c r="F5248" s="109">
        <v>46081</v>
      </c>
      <c r="G5248" t="s">
        <v>415</v>
      </c>
      <c r="H5248">
        <v>6</v>
      </c>
      <c r="K5248">
        <v>348750.00000000035</v>
      </c>
      <c r="L5248" t="s">
        <v>554</v>
      </c>
      <c r="M5248" t="s">
        <v>517</v>
      </c>
      <c r="N5248">
        <v>0</v>
      </c>
    </row>
    <row r="5249" spans="1:14" ht="15" customHeight="1" x14ac:dyDescent="0.3">
      <c r="A5249" s="114">
        <v>5246</v>
      </c>
      <c r="B5249" t="s">
        <v>430</v>
      </c>
      <c r="C5249" t="s">
        <v>89</v>
      </c>
      <c r="D5249" t="s">
        <v>79</v>
      </c>
      <c r="E5249" t="s">
        <v>4450</v>
      </c>
      <c r="F5249" s="109">
        <v>46081</v>
      </c>
      <c r="G5249" t="s">
        <v>433</v>
      </c>
      <c r="H5249">
        <v>6</v>
      </c>
      <c r="K5249">
        <v>51666.666666666722</v>
      </c>
      <c r="L5249" t="s">
        <v>554</v>
      </c>
      <c r="M5249" t="s">
        <v>517</v>
      </c>
      <c r="N5249">
        <v>0</v>
      </c>
    </row>
    <row r="5250" spans="1:14" ht="15" customHeight="1" x14ac:dyDescent="0.3">
      <c r="A5250" s="114">
        <v>5247</v>
      </c>
      <c r="B5250" t="s">
        <v>463</v>
      </c>
      <c r="C5250" t="s">
        <v>3004</v>
      </c>
      <c r="D5250" t="s">
        <v>3009</v>
      </c>
      <c r="E5250" t="s">
        <v>3010</v>
      </c>
      <c r="F5250" s="109">
        <v>46081</v>
      </c>
      <c r="G5250" t="s">
        <v>3011</v>
      </c>
      <c r="H5250">
        <v>0.5</v>
      </c>
      <c r="K5250">
        <v>334999.99999999872</v>
      </c>
      <c r="L5250" t="s">
        <v>513</v>
      </c>
      <c r="M5250" t="s">
        <v>514</v>
      </c>
      <c r="N5250">
        <v>8</v>
      </c>
    </row>
    <row r="5251" spans="1:14" ht="15" customHeight="1" x14ac:dyDescent="0.3">
      <c r="A5251" s="114">
        <v>5248</v>
      </c>
      <c r="B5251" t="s">
        <v>463</v>
      </c>
      <c r="C5251" t="s">
        <v>4046</v>
      </c>
      <c r="D5251" t="s">
        <v>102</v>
      </c>
      <c r="E5251" t="s">
        <v>4047</v>
      </c>
      <c r="F5251" s="109">
        <v>46081</v>
      </c>
      <c r="G5251" t="s">
        <v>425</v>
      </c>
      <c r="H5251">
        <v>6</v>
      </c>
      <c r="K5251">
        <v>251249.99999999904</v>
      </c>
      <c r="L5251" t="s">
        <v>526</v>
      </c>
      <c r="M5251" s="110" t="s">
        <v>2782</v>
      </c>
      <c r="N5251">
        <v>0</v>
      </c>
    </row>
    <row r="5252" spans="1:14" ht="15" customHeight="1" x14ac:dyDescent="0.3">
      <c r="A5252" s="114">
        <v>5249</v>
      </c>
      <c r="B5252" t="s">
        <v>474</v>
      </c>
      <c r="C5252" t="s">
        <v>4452</v>
      </c>
      <c r="D5252" t="s">
        <v>26</v>
      </c>
      <c r="E5252" t="s">
        <v>4451</v>
      </c>
      <c r="F5252" s="109">
        <v>46081</v>
      </c>
      <c r="G5252" t="s">
        <v>3765</v>
      </c>
      <c r="H5252">
        <v>7</v>
      </c>
      <c r="K5252">
        <v>612500.00000000116</v>
      </c>
      <c r="L5252" t="s">
        <v>576</v>
      </c>
      <c r="M5252" t="s">
        <v>514</v>
      </c>
      <c r="N5252">
        <v>8</v>
      </c>
    </row>
    <row r="5253" spans="1:14" ht="15" customHeight="1" x14ac:dyDescent="0.3">
      <c r="A5253" s="114">
        <v>5250</v>
      </c>
      <c r="B5253" t="s">
        <v>497</v>
      </c>
      <c r="C5253" t="s">
        <v>4456</v>
      </c>
      <c r="D5253" t="s">
        <v>26</v>
      </c>
      <c r="E5253" t="s">
        <v>4453</v>
      </c>
      <c r="F5253" s="109">
        <v>46081</v>
      </c>
      <c r="G5253" t="s">
        <v>2494</v>
      </c>
      <c r="H5253">
        <v>1</v>
      </c>
      <c r="K5253">
        <v>3881250.0000000107</v>
      </c>
      <c r="L5253" t="s">
        <v>509</v>
      </c>
      <c r="M5253" s="110" t="s">
        <v>2782</v>
      </c>
      <c r="N5253">
        <v>1</v>
      </c>
    </row>
    <row r="5254" spans="1:14" ht="15" customHeight="1" x14ac:dyDescent="0.3">
      <c r="A5254" s="114">
        <v>5251</v>
      </c>
      <c r="B5254" t="s">
        <v>497</v>
      </c>
      <c r="C5254" t="s">
        <v>138</v>
      </c>
      <c r="D5254" t="s">
        <v>100</v>
      </c>
      <c r="E5254" t="s">
        <v>4454</v>
      </c>
      <c r="F5254" s="109">
        <v>46081</v>
      </c>
      <c r="G5254" t="s">
        <v>415</v>
      </c>
      <c r="H5254">
        <v>6</v>
      </c>
      <c r="K5254">
        <v>388125.00000000105</v>
      </c>
      <c r="L5254" t="s">
        <v>516</v>
      </c>
      <c r="M5254" t="s">
        <v>517</v>
      </c>
      <c r="N5254">
        <v>0</v>
      </c>
    </row>
    <row r="5255" spans="1:14" ht="15" customHeight="1" x14ac:dyDescent="0.3">
      <c r="A5255" s="114">
        <v>5252</v>
      </c>
      <c r="B5255" t="s">
        <v>497</v>
      </c>
      <c r="C5255" t="s">
        <v>132</v>
      </c>
      <c r="D5255" t="s">
        <v>102</v>
      </c>
      <c r="E5255" t="s">
        <v>4455</v>
      </c>
      <c r="F5255" s="109">
        <v>46081</v>
      </c>
      <c r="G5255" t="s">
        <v>415</v>
      </c>
      <c r="H5255">
        <v>1</v>
      </c>
      <c r="K5255">
        <v>43125.000000000116</v>
      </c>
      <c r="L5255" t="s">
        <v>509</v>
      </c>
      <c r="M5255" t="s">
        <v>1677</v>
      </c>
      <c r="N5255">
        <v>1</v>
      </c>
    </row>
    <row r="5256" spans="1:14" ht="15" customHeight="1" x14ac:dyDescent="0.3">
      <c r="A5256" s="114">
        <v>5253</v>
      </c>
      <c r="B5256" t="s">
        <v>497</v>
      </c>
      <c r="C5256" t="s">
        <v>2964</v>
      </c>
      <c r="D5256" t="s">
        <v>102</v>
      </c>
      <c r="E5256" t="s">
        <v>2965</v>
      </c>
      <c r="F5256" s="109">
        <v>46081</v>
      </c>
      <c r="G5256" t="s">
        <v>2946</v>
      </c>
      <c r="H5256">
        <v>3</v>
      </c>
      <c r="K5256">
        <v>86250.000000000233</v>
      </c>
      <c r="L5256" t="s">
        <v>509</v>
      </c>
      <c r="M5256" s="110" t="s">
        <v>2782</v>
      </c>
      <c r="N5256">
        <v>1</v>
      </c>
    </row>
    <row r="5257" spans="1:14" ht="15" customHeight="1" x14ac:dyDescent="0.3">
      <c r="A5257" s="114">
        <v>5254</v>
      </c>
      <c r="B5257" t="s">
        <v>413</v>
      </c>
      <c r="C5257" t="s">
        <v>132</v>
      </c>
      <c r="D5257" t="s">
        <v>102</v>
      </c>
      <c r="E5257" t="s">
        <v>4457</v>
      </c>
      <c r="F5257" s="109">
        <v>46081</v>
      </c>
      <c r="G5257" t="s">
        <v>415</v>
      </c>
      <c r="H5257">
        <v>8</v>
      </c>
      <c r="K5257">
        <v>329999.99999999907</v>
      </c>
      <c r="L5257" t="s">
        <v>509</v>
      </c>
      <c r="M5257" t="s">
        <v>1677</v>
      </c>
      <c r="N5257">
        <v>1</v>
      </c>
    </row>
    <row r="5258" spans="1:14" ht="15" customHeight="1" x14ac:dyDescent="0.3">
      <c r="A5258" s="114">
        <v>5255</v>
      </c>
      <c r="B5258" t="s">
        <v>413</v>
      </c>
      <c r="C5258" t="s">
        <v>138</v>
      </c>
      <c r="D5258" t="s">
        <v>100</v>
      </c>
      <c r="E5258" t="s">
        <v>4458</v>
      </c>
      <c r="F5258" s="109">
        <v>46081</v>
      </c>
      <c r="G5258" t="s">
        <v>415</v>
      </c>
      <c r="H5258">
        <v>6</v>
      </c>
      <c r="K5258">
        <v>371249.99999999895</v>
      </c>
      <c r="L5258" t="s">
        <v>554</v>
      </c>
      <c r="M5258" t="s">
        <v>517</v>
      </c>
      <c r="N5258">
        <v>0</v>
      </c>
    </row>
    <row r="5259" spans="1:14" ht="15" customHeight="1" x14ac:dyDescent="0.3">
      <c r="A5259" s="114">
        <v>5256</v>
      </c>
      <c r="B5259" t="s">
        <v>444</v>
      </c>
      <c r="C5259" t="s">
        <v>138</v>
      </c>
      <c r="D5259" t="s">
        <v>100</v>
      </c>
      <c r="E5259" t="s">
        <v>4459</v>
      </c>
      <c r="F5259" s="109">
        <v>46081</v>
      </c>
      <c r="G5259" t="s">
        <v>415</v>
      </c>
      <c r="H5259">
        <v>6</v>
      </c>
      <c r="K5259">
        <v>388125.00000000105</v>
      </c>
      <c r="L5259" t="s">
        <v>543</v>
      </c>
      <c r="M5259" t="s">
        <v>517</v>
      </c>
      <c r="N5259">
        <v>0</v>
      </c>
    </row>
    <row r="5260" spans="1:14" ht="15" customHeight="1" x14ac:dyDescent="0.3">
      <c r="A5260" s="114">
        <v>5257</v>
      </c>
      <c r="B5260" t="s">
        <v>444</v>
      </c>
      <c r="C5260" t="s">
        <v>138</v>
      </c>
      <c r="D5260" t="s">
        <v>100</v>
      </c>
      <c r="E5260" t="s">
        <v>4460</v>
      </c>
      <c r="F5260" s="109">
        <v>46081</v>
      </c>
      <c r="G5260" t="s">
        <v>415</v>
      </c>
      <c r="H5260">
        <v>2</v>
      </c>
      <c r="K5260">
        <v>129375.00000000036</v>
      </c>
      <c r="L5260" t="s">
        <v>513</v>
      </c>
      <c r="M5260" t="s">
        <v>514</v>
      </c>
      <c r="N5260">
        <v>0</v>
      </c>
    </row>
    <row r="5261" spans="1:14" ht="15" customHeight="1" x14ac:dyDescent="0.3">
      <c r="A5261" s="114">
        <v>5258</v>
      </c>
      <c r="B5261" t="s">
        <v>471</v>
      </c>
      <c r="C5261" t="s">
        <v>138</v>
      </c>
      <c r="D5261" t="s">
        <v>100</v>
      </c>
      <c r="E5261" t="s">
        <v>4461</v>
      </c>
      <c r="F5261" s="109">
        <v>46081</v>
      </c>
      <c r="G5261" t="s">
        <v>415</v>
      </c>
      <c r="H5261">
        <v>6</v>
      </c>
      <c r="K5261">
        <v>388125.00000000105</v>
      </c>
      <c r="L5261" t="s">
        <v>516</v>
      </c>
      <c r="M5261" t="s">
        <v>517</v>
      </c>
      <c r="N5261">
        <v>0</v>
      </c>
    </row>
    <row r="5262" spans="1:14" ht="15" customHeight="1" x14ac:dyDescent="0.3">
      <c r="A5262" s="114">
        <v>5259</v>
      </c>
      <c r="B5262" t="s">
        <v>471</v>
      </c>
      <c r="C5262" t="s">
        <v>2945</v>
      </c>
      <c r="D5262" t="s">
        <v>102</v>
      </c>
      <c r="E5262" t="s">
        <v>2947</v>
      </c>
      <c r="F5262" s="109">
        <v>46081</v>
      </c>
      <c r="G5262" t="s">
        <v>2946</v>
      </c>
      <c r="H5262">
        <v>7</v>
      </c>
      <c r="K5262">
        <v>201250.00000000055</v>
      </c>
      <c r="L5262" t="s">
        <v>526</v>
      </c>
      <c r="M5262" t="s">
        <v>505</v>
      </c>
      <c r="N5262">
        <v>0</v>
      </c>
    </row>
    <row r="5263" spans="1:14" ht="15" customHeight="1" x14ac:dyDescent="0.3">
      <c r="A5263" s="114">
        <v>5260</v>
      </c>
      <c r="B5263" t="s">
        <v>535</v>
      </c>
      <c r="C5263" t="s">
        <v>4046</v>
      </c>
      <c r="D5263" t="s">
        <v>102</v>
      </c>
      <c r="E5263" t="s">
        <v>4047</v>
      </c>
      <c r="F5263" t="s">
        <v>4224</v>
      </c>
      <c r="G5263" t="s">
        <v>425</v>
      </c>
      <c r="H5263">
        <v>7</v>
      </c>
      <c r="K5263">
        <v>284374.99999999942</v>
      </c>
      <c r="L5263" t="s">
        <v>526</v>
      </c>
      <c r="M5263" t="s">
        <v>514</v>
      </c>
      <c r="N5263">
        <v>0</v>
      </c>
    </row>
    <row r="5264" spans="1:14" ht="15" customHeight="1" x14ac:dyDescent="0.3">
      <c r="A5264" s="114">
        <v>5261</v>
      </c>
      <c r="B5264" t="s">
        <v>535</v>
      </c>
      <c r="C5264" t="s">
        <v>3004</v>
      </c>
      <c r="D5264" t="s">
        <v>3009</v>
      </c>
      <c r="E5264" t="s">
        <v>3010</v>
      </c>
      <c r="F5264" t="s">
        <v>4224</v>
      </c>
      <c r="G5264" t="s">
        <v>3011</v>
      </c>
      <c r="H5264">
        <v>0.5</v>
      </c>
      <c r="K5264">
        <v>324999.99999999936</v>
      </c>
      <c r="L5264" t="s">
        <v>513</v>
      </c>
      <c r="M5264" t="s">
        <v>537</v>
      </c>
      <c r="N5264">
        <v>0</v>
      </c>
    </row>
    <row r="5265" spans="1:14" ht="15" customHeight="1" x14ac:dyDescent="0.3">
      <c r="A5265" s="114">
        <v>5262</v>
      </c>
      <c r="B5265" t="s">
        <v>535</v>
      </c>
      <c r="C5265" t="s">
        <v>3004</v>
      </c>
      <c r="D5265" t="s">
        <v>3009</v>
      </c>
      <c r="E5265" t="s">
        <v>3010</v>
      </c>
      <c r="F5265" s="109">
        <v>46082</v>
      </c>
      <c r="G5265" t="s">
        <v>3011</v>
      </c>
      <c r="H5265">
        <v>0.5</v>
      </c>
      <c r="K5265">
        <v>324999.99999999936</v>
      </c>
      <c r="L5265" t="s">
        <v>513</v>
      </c>
      <c r="M5265" t="s">
        <v>514</v>
      </c>
      <c r="N5265">
        <v>0</v>
      </c>
    </row>
    <row r="5266" spans="1:14" ht="15" customHeight="1" x14ac:dyDescent="0.3">
      <c r="A5266" s="114">
        <v>5263</v>
      </c>
      <c r="B5266" t="s">
        <v>535</v>
      </c>
      <c r="C5266" t="s">
        <v>2945</v>
      </c>
      <c r="D5266" t="s">
        <v>102</v>
      </c>
      <c r="E5266" t="s">
        <v>2947</v>
      </c>
      <c r="F5266" s="109">
        <v>46082</v>
      </c>
      <c r="G5266" t="s">
        <v>2946</v>
      </c>
      <c r="H5266">
        <v>7</v>
      </c>
      <c r="K5266">
        <v>189583.33333333296</v>
      </c>
      <c r="L5266" t="s">
        <v>526</v>
      </c>
      <c r="M5266" t="s">
        <v>1677</v>
      </c>
      <c r="N5266">
        <v>0</v>
      </c>
    </row>
    <row r="5267" spans="1:14" ht="15" customHeight="1" x14ac:dyDescent="0.3">
      <c r="A5267" s="114">
        <v>5264</v>
      </c>
      <c r="B5267" t="s">
        <v>444</v>
      </c>
      <c r="C5267" t="s">
        <v>138</v>
      </c>
      <c r="D5267" t="s">
        <v>100</v>
      </c>
      <c r="E5267" t="s">
        <v>4462</v>
      </c>
      <c r="F5267" s="109">
        <v>46082</v>
      </c>
      <c r="G5267" t="s">
        <v>415</v>
      </c>
      <c r="H5267">
        <v>16</v>
      </c>
      <c r="K5267">
        <v>1035000.0000000029</v>
      </c>
      <c r="L5267" t="s">
        <v>507</v>
      </c>
      <c r="M5267" t="s">
        <v>505</v>
      </c>
      <c r="N5267">
        <v>1</v>
      </c>
    </row>
    <row r="5268" spans="1:14" ht="15" customHeight="1" x14ac:dyDescent="0.3">
      <c r="A5268" s="114">
        <v>5265</v>
      </c>
      <c r="B5268" t="s">
        <v>444</v>
      </c>
      <c r="C5268" t="s">
        <v>3004</v>
      </c>
      <c r="D5268" t="s">
        <v>3009</v>
      </c>
      <c r="E5268" t="s">
        <v>3010</v>
      </c>
      <c r="F5268" s="109">
        <v>46082</v>
      </c>
      <c r="G5268" t="s">
        <v>3011</v>
      </c>
      <c r="H5268">
        <v>0.7</v>
      </c>
      <c r="K5268">
        <v>483000.00000000134</v>
      </c>
      <c r="L5268" t="s">
        <v>513</v>
      </c>
      <c r="M5268" t="s">
        <v>514</v>
      </c>
      <c r="N5268">
        <v>3</v>
      </c>
    </row>
    <row r="5269" spans="1:14" ht="15" customHeight="1" x14ac:dyDescent="0.3">
      <c r="A5269" s="114">
        <v>5266</v>
      </c>
      <c r="B5269" t="s">
        <v>413</v>
      </c>
      <c r="C5269" t="s">
        <v>138</v>
      </c>
      <c r="D5269" t="s">
        <v>100</v>
      </c>
      <c r="E5269" t="s">
        <v>4463</v>
      </c>
      <c r="F5269" s="109">
        <v>46082</v>
      </c>
      <c r="G5269" t="s">
        <v>415</v>
      </c>
      <c r="H5269">
        <v>6</v>
      </c>
      <c r="K5269">
        <v>371249.99999999895</v>
      </c>
      <c r="L5269" t="s">
        <v>516</v>
      </c>
      <c r="M5269" t="s">
        <v>517</v>
      </c>
      <c r="N5269">
        <v>0</v>
      </c>
    </row>
    <row r="5270" spans="1:14" ht="15" customHeight="1" x14ac:dyDescent="0.3">
      <c r="A5270" s="114">
        <v>5267</v>
      </c>
      <c r="B5270" t="s">
        <v>501</v>
      </c>
      <c r="C5270" t="s">
        <v>138</v>
      </c>
      <c r="D5270" t="s">
        <v>100</v>
      </c>
      <c r="E5270" t="s">
        <v>4464</v>
      </c>
      <c r="F5270" s="109">
        <v>46082</v>
      </c>
      <c r="G5270" t="s">
        <v>415</v>
      </c>
      <c r="H5270">
        <v>1</v>
      </c>
      <c r="K5270">
        <v>59999.999999999942</v>
      </c>
      <c r="L5270" t="s">
        <v>554</v>
      </c>
      <c r="M5270" t="s">
        <v>517</v>
      </c>
      <c r="N5270">
        <v>1</v>
      </c>
    </row>
    <row r="5271" spans="1:14" ht="15" customHeight="1" x14ac:dyDescent="0.3">
      <c r="A5271" s="114">
        <v>5268</v>
      </c>
      <c r="B5271" t="s">
        <v>501</v>
      </c>
      <c r="C5271" t="s">
        <v>4046</v>
      </c>
      <c r="D5271" t="s">
        <v>102</v>
      </c>
      <c r="E5271" t="s">
        <v>4047</v>
      </c>
      <c r="F5271" s="109">
        <v>46082</v>
      </c>
      <c r="G5271" t="s">
        <v>425</v>
      </c>
      <c r="H5271">
        <v>7</v>
      </c>
      <c r="K5271">
        <v>279999.99999999971</v>
      </c>
      <c r="L5271" t="s">
        <v>526</v>
      </c>
      <c r="M5271" t="s">
        <v>736</v>
      </c>
      <c r="N5271">
        <v>0</v>
      </c>
    </row>
    <row r="5272" spans="1:14" ht="15" customHeight="1" x14ac:dyDescent="0.3">
      <c r="A5272" s="114">
        <v>5269</v>
      </c>
      <c r="B5272" t="s">
        <v>497</v>
      </c>
      <c r="C5272" t="s">
        <v>213</v>
      </c>
      <c r="D5272" t="s">
        <v>102</v>
      </c>
      <c r="E5272" t="s">
        <v>4465</v>
      </c>
      <c r="F5272" s="109">
        <v>46083</v>
      </c>
      <c r="G5272" t="s">
        <v>466</v>
      </c>
      <c r="H5272">
        <v>8</v>
      </c>
      <c r="K5272">
        <v>345000.00000000093</v>
      </c>
      <c r="L5272" t="s">
        <v>509</v>
      </c>
      <c r="M5272" t="s">
        <v>1677</v>
      </c>
      <c r="N5272">
        <v>1</v>
      </c>
    </row>
    <row r="5273" spans="1:14" ht="15" customHeight="1" x14ac:dyDescent="0.3">
      <c r="A5273" s="114">
        <v>5270</v>
      </c>
      <c r="B5273" t="s">
        <v>430</v>
      </c>
      <c r="C5273" t="s">
        <v>138</v>
      </c>
      <c r="D5273" t="s">
        <v>100</v>
      </c>
      <c r="E5273" t="s">
        <v>4466</v>
      </c>
      <c r="F5273" s="109">
        <v>46082</v>
      </c>
      <c r="G5273" t="s">
        <v>415</v>
      </c>
      <c r="H5273">
        <v>22</v>
      </c>
      <c r="K5273">
        <v>1278750.0000000014</v>
      </c>
      <c r="L5273" t="s">
        <v>507</v>
      </c>
      <c r="M5273" t="s">
        <v>505</v>
      </c>
      <c r="N5273">
        <v>2</v>
      </c>
    </row>
    <row r="5274" spans="1:14" ht="15" customHeight="1" x14ac:dyDescent="0.3">
      <c r="A5274" s="114">
        <v>5271</v>
      </c>
      <c r="B5274" t="s">
        <v>430</v>
      </c>
      <c r="C5274" t="s">
        <v>587</v>
      </c>
      <c r="D5274" t="s">
        <v>100</v>
      </c>
      <c r="E5274" t="s">
        <v>4467</v>
      </c>
      <c r="F5274" s="109">
        <v>46082</v>
      </c>
      <c r="G5274" t="s">
        <v>415</v>
      </c>
      <c r="H5274">
        <v>1</v>
      </c>
      <c r="K5274">
        <v>38750.000000000036</v>
      </c>
      <c r="L5274" t="s">
        <v>554</v>
      </c>
      <c r="M5274" t="s">
        <v>517</v>
      </c>
      <c r="N5274">
        <v>0</v>
      </c>
    </row>
    <row r="5275" spans="1:14" ht="15" customHeight="1" x14ac:dyDescent="0.3">
      <c r="A5275" s="114">
        <v>5272</v>
      </c>
      <c r="B5275" t="s">
        <v>474</v>
      </c>
      <c r="C5275" t="s">
        <v>29</v>
      </c>
      <c r="D5275" t="s">
        <v>26</v>
      </c>
      <c r="E5275" t="s">
        <v>4468</v>
      </c>
      <c r="F5275" s="109">
        <v>46082</v>
      </c>
      <c r="G5275" t="s">
        <v>2491</v>
      </c>
      <c r="H5275">
        <v>1</v>
      </c>
      <c r="K5275">
        <v>350000.00000000064</v>
      </c>
      <c r="L5275" t="s">
        <v>576</v>
      </c>
      <c r="M5275" t="s">
        <v>917</v>
      </c>
      <c r="N5275">
        <v>0</v>
      </c>
    </row>
    <row r="5276" spans="1:14" ht="15" customHeight="1" x14ac:dyDescent="0.3">
      <c r="A5276" s="114">
        <v>5273</v>
      </c>
      <c r="B5276" t="s">
        <v>474</v>
      </c>
      <c r="C5276" t="s">
        <v>164</v>
      </c>
      <c r="D5276" t="s">
        <v>100</v>
      </c>
      <c r="E5276" t="s">
        <v>4469</v>
      </c>
      <c r="F5276" s="109">
        <v>46082</v>
      </c>
      <c r="G5276" t="s">
        <v>415</v>
      </c>
      <c r="H5276">
        <v>0.7</v>
      </c>
      <c r="K5276">
        <v>367500.00000000064</v>
      </c>
      <c r="L5276" t="s">
        <v>530</v>
      </c>
      <c r="M5276" t="s">
        <v>593</v>
      </c>
      <c r="N5276">
        <v>0</v>
      </c>
    </row>
    <row r="5277" spans="1:14" ht="15" customHeight="1" x14ac:dyDescent="0.3">
      <c r="A5277" s="114">
        <v>5274</v>
      </c>
      <c r="B5277" t="s">
        <v>459</v>
      </c>
      <c r="C5277" t="s">
        <v>25</v>
      </c>
      <c r="D5277" t="s">
        <v>26</v>
      </c>
      <c r="E5277" t="s">
        <v>4470</v>
      </c>
      <c r="F5277" s="109">
        <v>46081</v>
      </c>
      <c r="G5277" t="s">
        <v>2561</v>
      </c>
      <c r="H5277">
        <v>0.5</v>
      </c>
      <c r="K5277">
        <v>1912500.0000000072</v>
      </c>
      <c r="L5277" t="s">
        <v>509</v>
      </c>
      <c r="M5277" t="s">
        <v>505</v>
      </c>
      <c r="N5277">
        <v>2</v>
      </c>
    </row>
    <row r="5278" spans="1:14" ht="15" customHeight="1" x14ac:dyDescent="0.3">
      <c r="A5278" s="114">
        <v>5275</v>
      </c>
      <c r="B5278" t="s">
        <v>459</v>
      </c>
      <c r="C5278" t="s">
        <v>138</v>
      </c>
      <c r="D5278" t="s">
        <v>100</v>
      </c>
      <c r="E5278" t="s">
        <v>4471</v>
      </c>
      <c r="F5278" s="109">
        <v>46081</v>
      </c>
      <c r="G5278" t="s">
        <v>415</v>
      </c>
      <c r="H5278">
        <v>1</v>
      </c>
      <c r="K5278">
        <v>63750.00000000024</v>
      </c>
      <c r="L5278" t="s">
        <v>513</v>
      </c>
      <c r="M5278" t="s">
        <v>505</v>
      </c>
      <c r="N5278">
        <v>0</v>
      </c>
    </row>
    <row r="5279" spans="1:14" ht="15" customHeight="1" x14ac:dyDescent="0.3">
      <c r="A5279" s="114">
        <v>5276</v>
      </c>
      <c r="B5279" t="s">
        <v>459</v>
      </c>
      <c r="C5279" t="s">
        <v>124</v>
      </c>
      <c r="D5279" t="s">
        <v>102</v>
      </c>
      <c r="E5279" t="s">
        <v>4472</v>
      </c>
      <c r="F5279" s="109">
        <v>46083</v>
      </c>
      <c r="G5279" t="s">
        <v>415</v>
      </c>
      <c r="H5279">
        <v>1</v>
      </c>
      <c r="K5279">
        <v>15170.138888888945</v>
      </c>
      <c r="L5279" t="s">
        <v>509</v>
      </c>
      <c r="M5279" t="s">
        <v>505</v>
      </c>
      <c r="N5279">
        <v>1</v>
      </c>
    </row>
    <row r="5280" spans="1:14" ht="15" customHeight="1" x14ac:dyDescent="0.3">
      <c r="A5280" s="114">
        <v>5277</v>
      </c>
      <c r="B5280" t="s">
        <v>459</v>
      </c>
      <c r="C5280" t="s">
        <v>132</v>
      </c>
      <c r="D5280" t="s">
        <v>102</v>
      </c>
      <c r="E5280" t="s">
        <v>4473</v>
      </c>
      <c r="F5280" s="109">
        <v>46083</v>
      </c>
      <c r="G5280" t="s">
        <v>415</v>
      </c>
      <c r="H5280">
        <v>1</v>
      </c>
      <c r="K5280">
        <v>42500.00000000016</v>
      </c>
      <c r="L5280" t="s">
        <v>509</v>
      </c>
      <c r="M5280" t="s">
        <v>505</v>
      </c>
      <c r="N5280">
        <v>0</v>
      </c>
    </row>
    <row r="5281" spans="1:14" ht="15" customHeight="1" x14ac:dyDescent="0.3">
      <c r="A5281" s="114">
        <v>5278</v>
      </c>
      <c r="B5281" t="s">
        <v>459</v>
      </c>
      <c r="C5281">
        <v>496025</v>
      </c>
      <c r="D5281" t="s">
        <v>26</v>
      </c>
      <c r="E5281" t="s">
        <v>4474</v>
      </c>
      <c r="F5281" s="109">
        <v>46083</v>
      </c>
      <c r="G5281" t="s">
        <v>2648</v>
      </c>
      <c r="H5281">
        <v>0.5</v>
      </c>
      <c r="K5281">
        <v>510000.00000000192</v>
      </c>
      <c r="L5281" t="s">
        <v>509</v>
      </c>
      <c r="M5281" t="s">
        <v>505</v>
      </c>
      <c r="N5281">
        <v>0</v>
      </c>
    </row>
    <row r="5282" spans="1:14" ht="15" customHeight="1" x14ac:dyDescent="0.3">
      <c r="A5282" s="114">
        <v>5279</v>
      </c>
      <c r="B5282" t="s">
        <v>459</v>
      </c>
      <c r="C5282" t="s">
        <v>625</v>
      </c>
      <c r="D5282" t="s">
        <v>100</v>
      </c>
      <c r="E5282" t="s">
        <v>4475</v>
      </c>
      <c r="F5282" s="109">
        <v>46083</v>
      </c>
      <c r="G5282" t="s">
        <v>627</v>
      </c>
      <c r="H5282">
        <v>2</v>
      </c>
      <c r="K5282">
        <v>85000.00000000032</v>
      </c>
      <c r="L5282" t="s">
        <v>618</v>
      </c>
      <c r="M5282" t="s">
        <v>669</v>
      </c>
      <c r="N5282">
        <v>0</v>
      </c>
    </row>
    <row r="5283" spans="1:14" ht="15" customHeight="1" x14ac:dyDescent="0.3">
      <c r="A5283" s="114">
        <v>5280</v>
      </c>
      <c r="B5283" t="s">
        <v>444</v>
      </c>
      <c r="C5283" t="s">
        <v>138</v>
      </c>
      <c r="D5283" t="s">
        <v>100</v>
      </c>
      <c r="E5283" t="s">
        <v>4476</v>
      </c>
      <c r="F5283" s="109">
        <v>46083</v>
      </c>
      <c r="G5283" t="s">
        <v>415</v>
      </c>
      <c r="H5283">
        <v>4</v>
      </c>
      <c r="K5283">
        <v>258750.00000000073</v>
      </c>
      <c r="L5283" t="s">
        <v>543</v>
      </c>
      <c r="M5283" t="s">
        <v>517</v>
      </c>
      <c r="N5283">
        <v>0</v>
      </c>
    </row>
    <row r="5284" spans="1:14" ht="15" customHeight="1" x14ac:dyDescent="0.3">
      <c r="A5284" s="114">
        <v>5281</v>
      </c>
      <c r="B5284" t="s">
        <v>444</v>
      </c>
      <c r="C5284" s="115" t="s">
        <v>4617</v>
      </c>
      <c r="D5284" t="s">
        <v>60</v>
      </c>
      <c r="E5284" t="s">
        <v>4477</v>
      </c>
      <c r="F5284" s="109">
        <v>46083</v>
      </c>
      <c r="G5284" t="s">
        <v>650</v>
      </c>
      <c r="H5284">
        <v>22</v>
      </c>
      <c r="K5284">
        <v>948750.00000000268</v>
      </c>
      <c r="L5284" t="s">
        <v>507</v>
      </c>
      <c r="M5284" t="s">
        <v>505</v>
      </c>
      <c r="N5284">
        <v>1</v>
      </c>
    </row>
    <row r="5285" spans="1:14" ht="15" customHeight="1" x14ac:dyDescent="0.3">
      <c r="A5285" s="114">
        <v>5282</v>
      </c>
      <c r="B5285" t="s">
        <v>463</v>
      </c>
      <c r="C5285" t="s">
        <v>3004</v>
      </c>
      <c r="D5285" t="s">
        <v>3009</v>
      </c>
      <c r="E5285" t="s">
        <v>3010</v>
      </c>
      <c r="F5285" s="109">
        <v>46083</v>
      </c>
      <c r="G5285" t="s">
        <v>3007</v>
      </c>
      <c r="H5285">
        <v>0.5</v>
      </c>
      <c r="K5285">
        <v>502499.99999999808</v>
      </c>
      <c r="L5285" t="s">
        <v>513</v>
      </c>
      <c r="M5285" t="s">
        <v>514</v>
      </c>
      <c r="N5285">
        <v>12</v>
      </c>
    </row>
    <row r="5286" spans="1:14" ht="15" customHeight="1" x14ac:dyDescent="0.3">
      <c r="A5286" s="114">
        <v>5283</v>
      </c>
      <c r="B5286" t="s">
        <v>463</v>
      </c>
      <c r="C5286" t="s">
        <v>234</v>
      </c>
      <c r="D5286" t="s">
        <v>26</v>
      </c>
      <c r="E5286" t="s">
        <v>4478</v>
      </c>
      <c r="F5286" s="109">
        <v>46083</v>
      </c>
      <c r="G5286" t="s">
        <v>662</v>
      </c>
      <c r="H5286">
        <v>2</v>
      </c>
      <c r="K5286">
        <v>167499.99999999936</v>
      </c>
      <c r="L5286" t="s">
        <v>513</v>
      </c>
      <c r="M5286" t="s">
        <v>514</v>
      </c>
      <c r="N5286">
        <v>16</v>
      </c>
    </row>
    <row r="5287" spans="1:14" ht="15" customHeight="1" x14ac:dyDescent="0.3">
      <c r="A5287" s="114">
        <v>5284</v>
      </c>
      <c r="B5287" t="s">
        <v>501</v>
      </c>
      <c r="C5287" t="s">
        <v>4046</v>
      </c>
      <c r="D5287" t="s">
        <v>102</v>
      </c>
      <c r="E5287" t="s">
        <v>4047</v>
      </c>
      <c r="F5287" s="109">
        <v>46083</v>
      </c>
      <c r="G5287" t="s">
        <v>425</v>
      </c>
      <c r="H5287">
        <v>8</v>
      </c>
      <c r="K5287">
        <v>319999.99999999971</v>
      </c>
      <c r="L5287" t="s">
        <v>526</v>
      </c>
      <c r="M5287" t="s">
        <v>736</v>
      </c>
      <c r="N5287">
        <v>0</v>
      </c>
    </row>
    <row r="5288" spans="1:14" ht="15" customHeight="1" x14ac:dyDescent="0.3">
      <c r="A5288" s="114">
        <v>5285</v>
      </c>
      <c r="B5288" t="s">
        <v>413</v>
      </c>
      <c r="C5288" t="s">
        <v>138</v>
      </c>
      <c r="D5288" t="s">
        <v>100</v>
      </c>
      <c r="E5288" t="s">
        <v>4479</v>
      </c>
      <c r="F5288" s="109">
        <v>46083</v>
      </c>
      <c r="G5288" t="s">
        <v>415</v>
      </c>
      <c r="H5288">
        <v>6</v>
      </c>
      <c r="K5288">
        <v>371249.99999999895</v>
      </c>
      <c r="L5288" t="s">
        <v>618</v>
      </c>
      <c r="M5288" t="s">
        <v>669</v>
      </c>
      <c r="N5288">
        <v>0</v>
      </c>
    </row>
    <row r="5289" spans="1:14" ht="15" customHeight="1" x14ac:dyDescent="0.3">
      <c r="A5289" s="114">
        <v>5286</v>
      </c>
      <c r="B5289" t="s">
        <v>413</v>
      </c>
      <c r="C5289" t="s">
        <v>2945</v>
      </c>
      <c r="D5289" t="s">
        <v>102</v>
      </c>
      <c r="E5289" t="s">
        <v>2947</v>
      </c>
      <c r="F5289" s="109">
        <v>46083</v>
      </c>
      <c r="G5289" t="s">
        <v>2946</v>
      </c>
      <c r="H5289">
        <v>8</v>
      </c>
      <c r="K5289">
        <v>219999.99999999936</v>
      </c>
      <c r="L5289" t="s">
        <v>509</v>
      </c>
      <c r="M5289" t="s">
        <v>1677</v>
      </c>
      <c r="N5289">
        <v>1</v>
      </c>
    </row>
    <row r="5290" spans="1:14" ht="15" customHeight="1" x14ac:dyDescent="0.3">
      <c r="A5290" s="114">
        <v>5287</v>
      </c>
      <c r="B5290" t="s">
        <v>471</v>
      </c>
      <c r="C5290" t="s">
        <v>138</v>
      </c>
      <c r="D5290" t="s">
        <v>100</v>
      </c>
      <c r="E5290" t="s">
        <v>4480</v>
      </c>
      <c r="F5290" s="109">
        <v>46083</v>
      </c>
      <c r="G5290" t="s">
        <v>415</v>
      </c>
      <c r="H5290">
        <v>4</v>
      </c>
      <c r="K5290">
        <v>258750.00000000073</v>
      </c>
      <c r="L5290" t="s">
        <v>516</v>
      </c>
      <c r="M5290" t="s">
        <v>517</v>
      </c>
      <c r="N5290">
        <v>0</v>
      </c>
    </row>
    <row r="5291" spans="1:14" ht="15" customHeight="1" x14ac:dyDescent="0.3">
      <c r="A5291" s="114">
        <v>5288</v>
      </c>
      <c r="B5291" t="s">
        <v>471</v>
      </c>
      <c r="C5291" t="s">
        <v>239</v>
      </c>
      <c r="D5291" t="s">
        <v>100</v>
      </c>
      <c r="E5291" t="s">
        <v>4481</v>
      </c>
      <c r="F5291" s="109">
        <v>46083</v>
      </c>
      <c r="G5291" t="s">
        <v>435</v>
      </c>
      <c r="H5291">
        <v>22</v>
      </c>
      <c r="K5291">
        <v>63250.000000000175</v>
      </c>
      <c r="L5291" t="s">
        <v>519</v>
      </c>
      <c r="M5291" t="s">
        <v>640</v>
      </c>
      <c r="N5291">
        <v>2</v>
      </c>
    </row>
    <row r="5292" spans="1:14" ht="15" customHeight="1" x14ac:dyDescent="0.3">
      <c r="A5292" s="114">
        <v>5289</v>
      </c>
      <c r="B5292" t="s">
        <v>430</v>
      </c>
      <c r="C5292" s="115" t="s">
        <v>4617</v>
      </c>
      <c r="D5292" t="s">
        <v>60</v>
      </c>
      <c r="E5292" t="s">
        <v>4482</v>
      </c>
      <c r="F5292" s="109">
        <v>46083</v>
      </c>
      <c r="G5292" t="s">
        <v>650</v>
      </c>
      <c r="H5292">
        <v>22</v>
      </c>
      <c r="K5292">
        <v>852500.00000000093</v>
      </c>
      <c r="L5292" t="s">
        <v>507</v>
      </c>
      <c r="M5292" t="s">
        <v>505</v>
      </c>
      <c r="N5292">
        <v>2</v>
      </c>
    </row>
    <row r="5293" spans="1:14" ht="15" customHeight="1" x14ac:dyDescent="0.3">
      <c r="A5293" s="114">
        <v>5290</v>
      </c>
      <c r="B5293" t="s">
        <v>430</v>
      </c>
      <c r="C5293" t="s">
        <v>138</v>
      </c>
      <c r="D5293" t="s">
        <v>100</v>
      </c>
      <c r="E5293" t="s">
        <v>4483</v>
      </c>
      <c r="F5293" s="109">
        <v>46083</v>
      </c>
      <c r="G5293" t="s">
        <v>415</v>
      </c>
      <c r="H5293">
        <v>8</v>
      </c>
      <c r="K5293">
        <v>465000.00000000047</v>
      </c>
      <c r="L5293" t="s">
        <v>554</v>
      </c>
      <c r="M5293" t="s">
        <v>517</v>
      </c>
      <c r="N5293">
        <v>0</v>
      </c>
    </row>
    <row r="5294" spans="1:14" ht="15" customHeight="1" x14ac:dyDescent="0.3">
      <c r="A5294" s="114">
        <v>5291</v>
      </c>
      <c r="B5294" t="s">
        <v>474</v>
      </c>
      <c r="C5294" t="s">
        <v>25</v>
      </c>
      <c r="D5294" t="s">
        <v>26</v>
      </c>
      <c r="E5294" t="s">
        <v>4484</v>
      </c>
      <c r="F5294" s="109">
        <v>46083</v>
      </c>
      <c r="G5294" t="s">
        <v>2491</v>
      </c>
      <c r="H5294">
        <v>0.5</v>
      </c>
      <c r="K5294">
        <v>175000.00000000032</v>
      </c>
      <c r="L5294" t="s">
        <v>576</v>
      </c>
      <c r="M5294" t="s">
        <v>917</v>
      </c>
      <c r="N5294">
        <v>0</v>
      </c>
    </row>
    <row r="5295" spans="1:14" ht="15" customHeight="1" x14ac:dyDescent="0.3">
      <c r="A5295" s="114">
        <v>5292</v>
      </c>
      <c r="B5295" t="s">
        <v>474</v>
      </c>
      <c r="C5295" t="s">
        <v>29</v>
      </c>
      <c r="D5295" t="s">
        <v>26</v>
      </c>
      <c r="E5295" t="s">
        <v>4484</v>
      </c>
      <c r="F5295" s="109">
        <v>46083</v>
      </c>
      <c r="G5295" t="s">
        <v>2491</v>
      </c>
      <c r="H5295">
        <v>0.5</v>
      </c>
      <c r="K5295">
        <v>175000.00000000032</v>
      </c>
      <c r="L5295" t="s">
        <v>576</v>
      </c>
      <c r="M5295" t="s">
        <v>917</v>
      </c>
      <c r="N5295">
        <v>0</v>
      </c>
    </row>
    <row r="5296" spans="1:14" ht="15" customHeight="1" x14ac:dyDescent="0.3">
      <c r="A5296" s="114">
        <v>5293</v>
      </c>
      <c r="B5296" t="s">
        <v>474</v>
      </c>
      <c r="C5296" t="s">
        <v>3004</v>
      </c>
      <c r="D5296" t="s">
        <v>3009</v>
      </c>
      <c r="E5296" t="s">
        <v>3010</v>
      </c>
      <c r="F5296" s="109">
        <v>46083</v>
      </c>
      <c r="G5296" t="s">
        <v>3007</v>
      </c>
      <c r="H5296">
        <v>0.5</v>
      </c>
      <c r="K5296">
        <v>131250.00000000023</v>
      </c>
      <c r="L5296" t="s">
        <v>513</v>
      </c>
      <c r="M5296" t="s">
        <v>514</v>
      </c>
      <c r="N5296">
        <v>6</v>
      </c>
    </row>
    <row r="5297" spans="1:15" ht="15" customHeight="1" x14ac:dyDescent="0.3">
      <c r="A5297" s="114">
        <v>5294</v>
      </c>
      <c r="B5297" t="s">
        <v>497</v>
      </c>
      <c r="C5297" t="s">
        <v>207</v>
      </c>
      <c r="D5297" t="s">
        <v>102</v>
      </c>
      <c r="E5297" t="s">
        <v>4485</v>
      </c>
      <c r="F5297" s="109">
        <v>46084</v>
      </c>
      <c r="G5297" t="s">
        <v>466</v>
      </c>
      <c r="H5297">
        <v>8</v>
      </c>
      <c r="K5297">
        <v>345000.00000000093</v>
      </c>
      <c r="L5297" t="s">
        <v>509</v>
      </c>
      <c r="M5297" s="110" t="s">
        <v>2940</v>
      </c>
      <c r="N5297">
        <v>1</v>
      </c>
    </row>
    <row r="5298" spans="1:15" ht="15" customHeight="1" x14ac:dyDescent="0.3">
      <c r="A5298" s="114">
        <v>5295</v>
      </c>
      <c r="B5298" t="s">
        <v>497</v>
      </c>
      <c r="C5298" t="s">
        <v>138</v>
      </c>
      <c r="D5298" t="s">
        <v>100</v>
      </c>
      <c r="E5298" t="s">
        <v>4486</v>
      </c>
      <c r="F5298" s="109">
        <v>46084</v>
      </c>
      <c r="G5298" t="s">
        <v>415</v>
      </c>
      <c r="H5298">
        <v>2</v>
      </c>
      <c r="K5298">
        <v>129375.00000000036</v>
      </c>
      <c r="L5298" t="s">
        <v>618</v>
      </c>
      <c r="M5298" t="s">
        <v>669</v>
      </c>
      <c r="N5298">
        <v>0</v>
      </c>
    </row>
    <row r="5299" spans="1:15" ht="15" customHeight="1" x14ac:dyDescent="0.3">
      <c r="A5299" s="114">
        <v>5296</v>
      </c>
      <c r="B5299" t="s">
        <v>444</v>
      </c>
      <c r="C5299" t="s">
        <v>138</v>
      </c>
      <c r="D5299" t="s">
        <v>100</v>
      </c>
      <c r="E5299" t="s">
        <v>4487</v>
      </c>
      <c r="F5299" s="109">
        <v>46084</v>
      </c>
      <c r="G5299" t="s">
        <v>415</v>
      </c>
      <c r="H5299">
        <v>6</v>
      </c>
      <c r="K5299">
        <v>388125.00000000105</v>
      </c>
      <c r="L5299" t="s">
        <v>554</v>
      </c>
      <c r="M5299" t="s">
        <v>517</v>
      </c>
      <c r="N5299">
        <v>0</v>
      </c>
    </row>
    <row r="5300" spans="1:15" ht="15" customHeight="1" x14ac:dyDescent="0.3">
      <c r="A5300" s="114">
        <v>5297</v>
      </c>
      <c r="B5300" t="s">
        <v>444</v>
      </c>
      <c r="C5300" t="s">
        <v>502</v>
      </c>
      <c r="D5300" t="s">
        <v>100</v>
      </c>
      <c r="E5300" t="s">
        <v>4488</v>
      </c>
      <c r="F5300" s="109">
        <v>46084</v>
      </c>
      <c r="G5300" t="s">
        <v>426</v>
      </c>
      <c r="H5300">
        <v>6</v>
      </c>
      <c r="K5300">
        <v>258750.00000000073</v>
      </c>
      <c r="L5300" t="s">
        <v>507</v>
      </c>
      <c r="M5300" t="s">
        <v>505</v>
      </c>
      <c r="N5300">
        <v>1</v>
      </c>
    </row>
    <row r="5301" spans="1:15" ht="15" customHeight="1" x14ac:dyDescent="0.3">
      <c r="A5301" s="114">
        <v>5298</v>
      </c>
      <c r="B5301" t="s">
        <v>501</v>
      </c>
      <c r="C5301" t="s">
        <v>4046</v>
      </c>
      <c r="D5301" t="s">
        <v>102</v>
      </c>
      <c r="E5301" t="s">
        <v>4047</v>
      </c>
      <c r="F5301" s="109">
        <v>46084</v>
      </c>
      <c r="G5301" t="s">
        <v>425</v>
      </c>
      <c r="H5301">
        <v>7</v>
      </c>
      <c r="K5301">
        <v>279999.99999999971</v>
      </c>
      <c r="L5301" t="s">
        <v>526</v>
      </c>
      <c r="M5301" t="s">
        <v>736</v>
      </c>
      <c r="N5301">
        <v>0</v>
      </c>
    </row>
    <row r="5302" spans="1:15" ht="15" customHeight="1" x14ac:dyDescent="0.3">
      <c r="A5302" s="114">
        <v>5299</v>
      </c>
      <c r="B5302" t="s">
        <v>501</v>
      </c>
      <c r="C5302" t="s">
        <v>138</v>
      </c>
      <c r="D5302" t="s">
        <v>100</v>
      </c>
      <c r="E5302" t="s">
        <v>4489</v>
      </c>
      <c r="F5302" s="109">
        <v>46084</v>
      </c>
      <c r="G5302" t="s">
        <v>415</v>
      </c>
      <c r="H5302">
        <v>10</v>
      </c>
      <c r="K5302">
        <v>599999.99999999942</v>
      </c>
      <c r="L5302" t="s">
        <v>513</v>
      </c>
      <c r="M5302" t="s">
        <v>517</v>
      </c>
      <c r="N5302">
        <v>0</v>
      </c>
      <c r="O5302" s="112" t="s">
        <v>4127</v>
      </c>
    </row>
    <row r="5303" spans="1:15" ht="15" customHeight="1" x14ac:dyDescent="0.3">
      <c r="A5303" s="114">
        <v>5300</v>
      </c>
      <c r="B5303" t="s">
        <v>463</v>
      </c>
      <c r="C5303" t="s">
        <v>3004</v>
      </c>
      <c r="D5303" t="s">
        <v>3009</v>
      </c>
      <c r="E5303" t="s">
        <v>3010</v>
      </c>
      <c r="F5303" s="109">
        <v>46084</v>
      </c>
      <c r="G5303" t="s">
        <v>3008</v>
      </c>
      <c r="H5303">
        <v>0.5</v>
      </c>
      <c r="K5303">
        <v>125624.99999999952</v>
      </c>
      <c r="L5303" t="s">
        <v>513</v>
      </c>
      <c r="M5303" t="s">
        <v>580</v>
      </c>
      <c r="N5303">
        <v>12</v>
      </c>
    </row>
    <row r="5304" spans="1:15" ht="15" customHeight="1" x14ac:dyDescent="0.3">
      <c r="A5304" s="114">
        <v>5301</v>
      </c>
      <c r="B5304" t="s">
        <v>463</v>
      </c>
      <c r="C5304" t="s">
        <v>233</v>
      </c>
      <c r="D5304" t="s">
        <v>26</v>
      </c>
      <c r="E5304" t="s">
        <v>4490</v>
      </c>
      <c r="F5304" s="109">
        <v>46084</v>
      </c>
      <c r="G5304" t="s">
        <v>662</v>
      </c>
      <c r="H5304">
        <v>1</v>
      </c>
      <c r="K5304">
        <v>83749.99999999968</v>
      </c>
      <c r="L5304" t="s">
        <v>545</v>
      </c>
      <c r="M5304" t="s">
        <v>514</v>
      </c>
      <c r="N5304">
        <v>12</v>
      </c>
    </row>
    <row r="5305" spans="1:15" ht="15" customHeight="1" x14ac:dyDescent="0.3">
      <c r="A5305" s="114">
        <v>5302</v>
      </c>
      <c r="B5305" t="s">
        <v>463</v>
      </c>
      <c r="C5305" s="116" t="s">
        <v>138</v>
      </c>
      <c r="D5305" t="s">
        <v>100</v>
      </c>
      <c r="E5305" t="s">
        <v>4491</v>
      </c>
      <c r="F5305" s="109">
        <v>46084</v>
      </c>
      <c r="G5305" t="s">
        <v>415</v>
      </c>
      <c r="H5305">
        <v>1</v>
      </c>
      <c r="K5305">
        <v>62812.49999999976</v>
      </c>
      <c r="L5305" t="s">
        <v>545</v>
      </c>
      <c r="M5305" t="s">
        <v>514</v>
      </c>
      <c r="N5305">
        <v>0</v>
      </c>
    </row>
    <row r="5306" spans="1:15" ht="15" customHeight="1" x14ac:dyDescent="0.3">
      <c r="A5306" s="114">
        <v>5303</v>
      </c>
      <c r="B5306" t="s">
        <v>471</v>
      </c>
      <c r="C5306" s="116" t="s">
        <v>138</v>
      </c>
      <c r="D5306" t="s">
        <v>100</v>
      </c>
      <c r="E5306" t="s">
        <v>4492</v>
      </c>
      <c r="F5306" s="109">
        <v>46084</v>
      </c>
      <c r="G5306" t="s">
        <v>415</v>
      </c>
      <c r="H5306">
        <v>4</v>
      </c>
      <c r="K5306">
        <v>258750.00000000073</v>
      </c>
      <c r="L5306" t="s">
        <v>516</v>
      </c>
      <c r="M5306" t="s">
        <v>517</v>
      </c>
      <c r="N5306">
        <v>0</v>
      </c>
    </row>
    <row r="5307" spans="1:15" ht="15" customHeight="1" x14ac:dyDescent="0.3">
      <c r="A5307" s="114">
        <v>5304</v>
      </c>
      <c r="B5307" t="s">
        <v>471</v>
      </c>
      <c r="C5307" s="116" t="s">
        <v>2870</v>
      </c>
      <c r="D5307" t="s">
        <v>74</v>
      </c>
      <c r="E5307" t="s">
        <v>2873</v>
      </c>
      <c r="F5307" s="109">
        <v>46084</v>
      </c>
      <c r="G5307" t="s">
        <v>2880</v>
      </c>
      <c r="H5307">
        <v>0.7</v>
      </c>
      <c r="K5307">
        <v>966000.00000000268</v>
      </c>
      <c r="L5307" t="s">
        <v>509</v>
      </c>
      <c r="M5307" t="s">
        <v>698</v>
      </c>
      <c r="N5307">
        <v>6</v>
      </c>
    </row>
    <row r="5308" spans="1:15" ht="15" customHeight="1" x14ac:dyDescent="0.3">
      <c r="A5308" s="114">
        <v>5305</v>
      </c>
      <c r="B5308" t="s">
        <v>430</v>
      </c>
      <c r="C5308" s="117" t="s">
        <v>4617</v>
      </c>
      <c r="D5308" t="s">
        <v>60</v>
      </c>
      <c r="E5308" t="s">
        <v>4493</v>
      </c>
      <c r="F5308" s="109">
        <v>46084</v>
      </c>
      <c r="G5308" t="s">
        <v>650</v>
      </c>
      <c r="H5308">
        <v>16</v>
      </c>
      <c r="K5308">
        <v>620000.00000000058</v>
      </c>
      <c r="L5308" t="s">
        <v>507</v>
      </c>
      <c r="M5308" t="s">
        <v>505</v>
      </c>
      <c r="N5308">
        <v>2</v>
      </c>
    </row>
    <row r="5309" spans="1:15" ht="15" customHeight="1" x14ac:dyDescent="0.3">
      <c r="A5309" s="114">
        <v>5306</v>
      </c>
      <c r="B5309" t="s">
        <v>430</v>
      </c>
      <c r="C5309" s="116" t="s">
        <v>138</v>
      </c>
      <c r="D5309" t="s">
        <v>100</v>
      </c>
      <c r="E5309" t="s">
        <v>4494</v>
      </c>
      <c r="F5309" s="109">
        <v>46084</v>
      </c>
      <c r="G5309" t="s">
        <v>415</v>
      </c>
      <c r="H5309">
        <v>6</v>
      </c>
      <c r="K5309">
        <v>348750.00000000035</v>
      </c>
      <c r="L5309" t="s">
        <v>554</v>
      </c>
      <c r="M5309" t="s">
        <v>517</v>
      </c>
      <c r="N5309">
        <v>0</v>
      </c>
    </row>
    <row r="5310" spans="1:15" ht="15" customHeight="1" x14ac:dyDescent="0.3">
      <c r="A5310" s="114">
        <v>5307</v>
      </c>
      <c r="B5310" t="s">
        <v>430</v>
      </c>
      <c r="C5310" s="116" t="s">
        <v>82</v>
      </c>
      <c r="D5310" t="s">
        <v>79</v>
      </c>
      <c r="E5310" t="s">
        <v>4495</v>
      </c>
      <c r="F5310" s="109">
        <v>46084</v>
      </c>
      <c r="G5310" t="s">
        <v>443</v>
      </c>
      <c r="H5310">
        <v>6</v>
      </c>
      <c r="K5310">
        <v>27125.000000000029</v>
      </c>
      <c r="L5310" t="s">
        <v>516</v>
      </c>
      <c r="M5310" t="s">
        <v>517</v>
      </c>
      <c r="N5310">
        <v>0</v>
      </c>
    </row>
    <row r="5311" spans="1:15" ht="15" customHeight="1" x14ac:dyDescent="0.3">
      <c r="A5311" s="114">
        <v>5308</v>
      </c>
      <c r="B5311" t="s">
        <v>430</v>
      </c>
      <c r="C5311" s="116" t="s">
        <v>83</v>
      </c>
      <c r="D5311" t="s">
        <v>79</v>
      </c>
      <c r="E5311" t="s">
        <v>4496</v>
      </c>
      <c r="F5311" s="109">
        <v>46084</v>
      </c>
      <c r="G5311" t="s">
        <v>443</v>
      </c>
      <c r="H5311">
        <v>3</v>
      </c>
      <c r="K5311">
        <v>13562.500000000015</v>
      </c>
      <c r="L5311" t="s">
        <v>516</v>
      </c>
      <c r="M5311" t="s">
        <v>517</v>
      </c>
      <c r="N5311">
        <v>0</v>
      </c>
    </row>
    <row r="5312" spans="1:15" ht="15" customHeight="1" x14ac:dyDescent="0.3">
      <c r="A5312" s="114">
        <v>5309</v>
      </c>
      <c r="B5312" t="s">
        <v>430</v>
      </c>
      <c r="C5312" s="116" t="s">
        <v>85</v>
      </c>
      <c r="D5312" t="s">
        <v>79</v>
      </c>
      <c r="E5312" t="s">
        <v>4497</v>
      </c>
      <c r="F5312" s="109">
        <v>46084</v>
      </c>
      <c r="G5312" t="s">
        <v>443</v>
      </c>
      <c r="H5312">
        <v>6</v>
      </c>
      <c r="K5312">
        <v>27125.000000000029</v>
      </c>
      <c r="L5312" t="s">
        <v>516</v>
      </c>
      <c r="M5312" t="s">
        <v>517</v>
      </c>
      <c r="N5312">
        <v>0</v>
      </c>
    </row>
    <row r="5313" spans="1:14" ht="15" customHeight="1" x14ac:dyDescent="0.3">
      <c r="A5313" s="114">
        <v>5310</v>
      </c>
      <c r="B5313" t="s">
        <v>430</v>
      </c>
      <c r="C5313" s="116" t="s">
        <v>89</v>
      </c>
      <c r="D5313" t="s">
        <v>79</v>
      </c>
      <c r="E5313" t="s">
        <v>4498</v>
      </c>
      <c r="F5313" s="109">
        <v>46084</v>
      </c>
      <c r="G5313" t="s">
        <v>433</v>
      </c>
      <c r="H5313">
        <v>10</v>
      </c>
      <c r="K5313">
        <v>86111.111111111197</v>
      </c>
      <c r="L5313" t="s">
        <v>516</v>
      </c>
      <c r="M5313" t="s">
        <v>517</v>
      </c>
      <c r="N5313">
        <v>0</v>
      </c>
    </row>
    <row r="5314" spans="1:14" ht="15" customHeight="1" x14ac:dyDescent="0.3">
      <c r="A5314" s="114">
        <v>5311</v>
      </c>
      <c r="B5314" t="s">
        <v>497</v>
      </c>
      <c r="C5314" s="116" t="s">
        <v>2945</v>
      </c>
      <c r="D5314" t="s">
        <v>102</v>
      </c>
      <c r="E5314" t="s">
        <v>2947</v>
      </c>
      <c r="F5314" s="109">
        <v>46085</v>
      </c>
      <c r="G5314" t="s">
        <v>2946</v>
      </c>
      <c r="H5314">
        <v>7</v>
      </c>
      <c r="K5314">
        <v>201250.00000000055</v>
      </c>
      <c r="L5314" t="s">
        <v>509</v>
      </c>
      <c r="M5314" t="s">
        <v>1677</v>
      </c>
      <c r="N5314">
        <v>1</v>
      </c>
    </row>
    <row r="5315" spans="1:14" ht="15" customHeight="1" x14ac:dyDescent="0.3">
      <c r="A5315" s="114">
        <v>5312</v>
      </c>
      <c r="B5315" t="s">
        <v>497</v>
      </c>
      <c r="C5315" s="116" t="s">
        <v>138</v>
      </c>
      <c r="D5315" t="s">
        <v>100</v>
      </c>
      <c r="E5315" t="s">
        <v>4499</v>
      </c>
      <c r="F5315" s="109">
        <v>46085</v>
      </c>
      <c r="G5315" t="s">
        <v>415</v>
      </c>
      <c r="H5315">
        <v>6</v>
      </c>
      <c r="K5315">
        <v>388125.00000000105</v>
      </c>
      <c r="L5315" t="s">
        <v>554</v>
      </c>
      <c r="M5315" t="s">
        <v>517</v>
      </c>
      <c r="N5315">
        <v>0</v>
      </c>
    </row>
    <row r="5316" spans="1:14" ht="15" customHeight="1" x14ac:dyDescent="0.3">
      <c r="A5316" s="114">
        <v>5313</v>
      </c>
      <c r="B5316" t="s">
        <v>474</v>
      </c>
      <c r="C5316" s="116" t="s">
        <v>25</v>
      </c>
      <c r="D5316" t="s">
        <v>26</v>
      </c>
      <c r="E5316" t="s">
        <v>4500</v>
      </c>
      <c r="F5316" s="109">
        <v>46084</v>
      </c>
      <c r="G5316" t="s">
        <v>2491</v>
      </c>
      <c r="H5316">
        <v>0.7</v>
      </c>
      <c r="K5316">
        <v>245000.00000000044</v>
      </c>
      <c r="L5316" t="s">
        <v>576</v>
      </c>
      <c r="M5316" t="s">
        <v>917</v>
      </c>
      <c r="N5316">
        <v>1</v>
      </c>
    </row>
    <row r="5317" spans="1:14" ht="15" customHeight="1" x14ac:dyDescent="0.3">
      <c r="A5317" s="114">
        <v>5314</v>
      </c>
      <c r="B5317" t="s">
        <v>474</v>
      </c>
      <c r="C5317" s="116" t="s">
        <v>146</v>
      </c>
      <c r="D5317" t="s">
        <v>100</v>
      </c>
      <c r="E5317" t="s">
        <v>4501</v>
      </c>
      <c r="F5317" s="109">
        <v>46084</v>
      </c>
      <c r="G5317" t="s">
        <v>451</v>
      </c>
      <c r="H5317">
        <v>0.5</v>
      </c>
      <c r="K5317">
        <v>87500.00000000016</v>
      </c>
      <c r="L5317" t="s">
        <v>530</v>
      </c>
      <c r="M5317" t="s">
        <v>593</v>
      </c>
      <c r="N5317">
        <v>0</v>
      </c>
    </row>
    <row r="5318" spans="1:14" ht="15" customHeight="1" x14ac:dyDescent="0.3">
      <c r="A5318" s="114">
        <v>5315</v>
      </c>
      <c r="B5318" t="s">
        <v>499</v>
      </c>
      <c r="C5318" s="117" t="s">
        <v>4617</v>
      </c>
      <c r="D5318" t="s">
        <v>60</v>
      </c>
      <c r="E5318" t="s">
        <v>4502</v>
      </c>
      <c r="F5318" s="109">
        <v>46085</v>
      </c>
      <c r="G5318" t="s">
        <v>415</v>
      </c>
      <c r="H5318">
        <v>22</v>
      </c>
      <c r="K5318">
        <v>879999.99999999907</v>
      </c>
      <c r="L5318" t="s">
        <v>507</v>
      </c>
      <c r="M5318" t="s">
        <v>505</v>
      </c>
      <c r="N5318">
        <v>1</v>
      </c>
    </row>
    <row r="5319" spans="1:14" ht="15" customHeight="1" x14ac:dyDescent="0.3">
      <c r="A5319" s="114">
        <v>5316</v>
      </c>
      <c r="B5319" t="s">
        <v>499</v>
      </c>
      <c r="C5319" s="116" t="s">
        <v>138</v>
      </c>
      <c r="D5319" t="s">
        <v>100</v>
      </c>
      <c r="E5319" t="s">
        <v>4503</v>
      </c>
      <c r="F5319" s="109">
        <v>46085</v>
      </c>
      <c r="G5319" t="s">
        <v>415</v>
      </c>
      <c r="H5319">
        <v>6</v>
      </c>
      <c r="K5319">
        <v>359999.99999999965</v>
      </c>
      <c r="L5319" t="s">
        <v>516</v>
      </c>
      <c r="M5319" t="s">
        <v>517</v>
      </c>
      <c r="N5319">
        <v>0</v>
      </c>
    </row>
    <row r="5320" spans="1:14" ht="15" customHeight="1" x14ac:dyDescent="0.3">
      <c r="A5320" s="114">
        <v>5317</v>
      </c>
      <c r="B5320" t="s">
        <v>535</v>
      </c>
      <c r="C5320" s="116" t="s">
        <v>138</v>
      </c>
      <c r="D5320" t="s">
        <v>100</v>
      </c>
      <c r="E5320" t="s">
        <v>4504</v>
      </c>
      <c r="F5320" s="109">
        <v>46085</v>
      </c>
      <c r="G5320" t="s">
        <v>415</v>
      </c>
      <c r="H5320">
        <v>6</v>
      </c>
      <c r="K5320">
        <v>365624.9999999993</v>
      </c>
      <c r="L5320" t="s">
        <v>516</v>
      </c>
      <c r="M5320" t="s">
        <v>517</v>
      </c>
      <c r="N5320">
        <v>0</v>
      </c>
    </row>
    <row r="5321" spans="1:14" ht="15" customHeight="1" x14ac:dyDescent="0.3">
      <c r="A5321" s="114">
        <v>5318</v>
      </c>
      <c r="B5321" t="s">
        <v>535</v>
      </c>
      <c r="C5321" s="116" t="s">
        <v>138</v>
      </c>
      <c r="D5321" t="s">
        <v>100</v>
      </c>
      <c r="E5321" t="s">
        <v>4504</v>
      </c>
      <c r="F5321" s="109">
        <v>46085</v>
      </c>
      <c r="G5321" t="s">
        <v>415</v>
      </c>
      <c r="H5321">
        <v>0.3</v>
      </c>
      <c r="K5321">
        <v>18281.249999999964</v>
      </c>
      <c r="L5321" t="s">
        <v>545</v>
      </c>
      <c r="M5321" t="s">
        <v>514</v>
      </c>
      <c r="N5321">
        <v>0</v>
      </c>
    </row>
    <row r="5322" spans="1:14" ht="15" customHeight="1" x14ac:dyDescent="0.3">
      <c r="A5322" s="114">
        <v>5319</v>
      </c>
      <c r="B5322" t="s">
        <v>535</v>
      </c>
      <c r="C5322" s="116" t="s">
        <v>2945</v>
      </c>
      <c r="D5322" t="s">
        <v>102</v>
      </c>
      <c r="E5322" t="s">
        <v>2947</v>
      </c>
      <c r="F5322" s="109">
        <v>46085</v>
      </c>
      <c r="G5322" t="s">
        <v>2946</v>
      </c>
      <c r="H5322">
        <v>2</v>
      </c>
      <c r="K5322">
        <v>54166.666666666562</v>
      </c>
      <c r="L5322" t="s">
        <v>526</v>
      </c>
      <c r="M5322" t="s">
        <v>1677</v>
      </c>
      <c r="N5322">
        <v>0</v>
      </c>
    </row>
    <row r="5323" spans="1:14" ht="15" customHeight="1" x14ac:dyDescent="0.3">
      <c r="A5323" s="114">
        <v>5320</v>
      </c>
      <c r="B5323" t="s">
        <v>535</v>
      </c>
      <c r="C5323" s="117" t="s">
        <v>4617</v>
      </c>
      <c r="D5323" t="s">
        <v>60</v>
      </c>
      <c r="E5323" t="s">
        <v>4505</v>
      </c>
      <c r="F5323" s="109">
        <v>46085</v>
      </c>
      <c r="G5323" t="s">
        <v>650</v>
      </c>
      <c r="H5323">
        <v>7</v>
      </c>
      <c r="K5323">
        <v>284374.99999999942</v>
      </c>
      <c r="L5323" t="s">
        <v>696</v>
      </c>
      <c r="M5323" t="s">
        <v>514</v>
      </c>
      <c r="N5323">
        <v>1</v>
      </c>
    </row>
    <row r="5324" spans="1:14" ht="15" customHeight="1" x14ac:dyDescent="0.3">
      <c r="A5324" s="114">
        <v>5321</v>
      </c>
      <c r="B5324" t="s">
        <v>482</v>
      </c>
      <c r="C5324" s="116" t="s">
        <v>25</v>
      </c>
      <c r="D5324" t="s">
        <v>26</v>
      </c>
      <c r="E5324" t="s">
        <v>4506</v>
      </c>
      <c r="F5324" s="109">
        <v>46085</v>
      </c>
      <c r="G5324" t="s">
        <v>2491</v>
      </c>
      <c r="H5324">
        <v>1</v>
      </c>
      <c r="K5324">
        <v>334999.99999999872</v>
      </c>
      <c r="L5324" t="s">
        <v>530</v>
      </c>
      <c r="M5324" t="s">
        <v>917</v>
      </c>
      <c r="N5324">
        <v>0</v>
      </c>
    </row>
    <row r="5325" spans="1:14" ht="15" customHeight="1" x14ac:dyDescent="0.3">
      <c r="A5325" s="114">
        <v>5322</v>
      </c>
      <c r="B5325" t="s">
        <v>482</v>
      </c>
      <c r="C5325" s="116" t="s">
        <v>146</v>
      </c>
      <c r="D5325" t="s">
        <v>100</v>
      </c>
      <c r="E5325" t="s">
        <v>4507</v>
      </c>
      <c r="F5325" s="109">
        <v>46085</v>
      </c>
      <c r="G5325" t="s">
        <v>451</v>
      </c>
      <c r="H5325">
        <v>0.5</v>
      </c>
      <c r="K5325">
        <v>83749.99999999968</v>
      </c>
      <c r="L5325" t="s">
        <v>576</v>
      </c>
      <c r="M5325" t="s">
        <v>665</v>
      </c>
      <c r="N5325">
        <v>0</v>
      </c>
    </row>
    <row r="5326" spans="1:14" ht="15" customHeight="1" x14ac:dyDescent="0.3">
      <c r="A5326" s="114">
        <v>5323</v>
      </c>
      <c r="B5326" t="s">
        <v>413</v>
      </c>
      <c r="C5326" s="116" t="s">
        <v>97</v>
      </c>
      <c r="D5326" t="s">
        <v>352</v>
      </c>
      <c r="E5326" t="s">
        <v>4508</v>
      </c>
      <c r="F5326" s="109">
        <v>46085</v>
      </c>
      <c r="G5326" t="s">
        <v>420</v>
      </c>
      <c r="H5326">
        <v>0.7</v>
      </c>
      <c r="K5326">
        <v>115499.99999999967</v>
      </c>
      <c r="L5326" t="s">
        <v>509</v>
      </c>
      <c r="M5326" t="s">
        <v>698</v>
      </c>
      <c r="N5326">
        <v>1</v>
      </c>
    </row>
    <row r="5327" spans="1:14" ht="15" customHeight="1" x14ac:dyDescent="0.3">
      <c r="A5327" s="114">
        <v>5324</v>
      </c>
      <c r="B5327" t="s">
        <v>444</v>
      </c>
      <c r="C5327" s="116" t="s">
        <v>138</v>
      </c>
      <c r="D5327" t="s">
        <v>100</v>
      </c>
      <c r="E5327" t="s">
        <v>4509</v>
      </c>
      <c r="F5327" s="109">
        <v>46085</v>
      </c>
      <c r="G5327" t="s">
        <v>415</v>
      </c>
      <c r="H5327">
        <v>2</v>
      </c>
      <c r="K5327">
        <v>129375.00000000036</v>
      </c>
      <c r="L5327" t="s">
        <v>554</v>
      </c>
      <c r="M5327" t="s">
        <v>517</v>
      </c>
      <c r="N5327">
        <v>0</v>
      </c>
    </row>
    <row r="5328" spans="1:14" ht="15" customHeight="1" x14ac:dyDescent="0.3">
      <c r="A5328" s="114">
        <v>5325</v>
      </c>
      <c r="B5328" t="s">
        <v>444</v>
      </c>
      <c r="C5328" s="116" t="s">
        <v>502</v>
      </c>
      <c r="D5328" t="s">
        <v>100</v>
      </c>
      <c r="E5328" t="s">
        <v>4510</v>
      </c>
      <c r="F5328" s="109">
        <v>46085</v>
      </c>
      <c r="G5328" t="s">
        <v>426</v>
      </c>
      <c r="H5328">
        <v>2</v>
      </c>
      <c r="K5328">
        <v>86250.000000000233</v>
      </c>
      <c r="L5328" t="s">
        <v>507</v>
      </c>
      <c r="M5328" t="s">
        <v>505</v>
      </c>
      <c r="N5328">
        <v>1</v>
      </c>
    </row>
    <row r="5329" spans="1:14" ht="15" customHeight="1" x14ac:dyDescent="0.3">
      <c r="A5329" s="114">
        <v>5326</v>
      </c>
      <c r="B5329" t="s">
        <v>444</v>
      </c>
      <c r="C5329" s="117" t="s">
        <v>4617</v>
      </c>
      <c r="D5329" t="s">
        <v>60</v>
      </c>
      <c r="E5329" t="s">
        <v>4511</v>
      </c>
      <c r="F5329" s="109">
        <v>46085</v>
      </c>
      <c r="G5329" t="s">
        <v>650</v>
      </c>
      <c r="H5329">
        <v>20</v>
      </c>
      <c r="K5329">
        <v>862500.00000000244</v>
      </c>
      <c r="L5329" t="s">
        <v>507</v>
      </c>
      <c r="M5329" t="s">
        <v>505</v>
      </c>
      <c r="N5329">
        <v>1</v>
      </c>
    </row>
    <row r="5330" spans="1:14" ht="15" customHeight="1" x14ac:dyDescent="0.3">
      <c r="A5330" s="114">
        <v>5327</v>
      </c>
      <c r="B5330" t="s">
        <v>501</v>
      </c>
      <c r="C5330" s="116" t="s">
        <v>587</v>
      </c>
      <c r="D5330" t="s">
        <v>100</v>
      </c>
      <c r="E5330" t="s">
        <v>4512</v>
      </c>
      <c r="F5330" s="109">
        <v>46085</v>
      </c>
      <c r="G5330" t="s">
        <v>415</v>
      </c>
      <c r="H5330">
        <v>1</v>
      </c>
      <c r="K5330">
        <v>39999.999999999964</v>
      </c>
      <c r="L5330" t="s">
        <v>543</v>
      </c>
      <c r="M5330" t="s">
        <v>517</v>
      </c>
      <c r="N5330">
        <v>0</v>
      </c>
    </row>
    <row r="5331" spans="1:14" ht="15" customHeight="1" x14ac:dyDescent="0.3">
      <c r="A5331" s="114">
        <v>5328</v>
      </c>
      <c r="B5331" t="s">
        <v>501</v>
      </c>
      <c r="C5331" t="s">
        <v>138</v>
      </c>
      <c r="D5331" t="s">
        <v>100</v>
      </c>
      <c r="E5331" t="s">
        <v>4513</v>
      </c>
      <c r="F5331" s="109">
        <v>46085</v>
      </c>
      <c r="G5331" t="s">
        <v>415</v>
      </c>
      <c r="H5331">
        <v>54</v>
      </c>
      <c r="K5331">
        <v>3239999.9999999967</v>
      </c>
      <c r="L5331" t="s">
        <v>530</v>
      </c>
      <c r="M5331" s="110" t="s">
        <v>2782</v>
      </c>
      <c r="N5331">
        <v>0</v>
      </c>
    </row>
    <row r="5332" spans="1:14" ht="15" customHeight="1" x14ac:dyDescent="0.3">
      <c r="A5332" s="114">
        <v>5329</v>
      </c>
      <c r="B5332" t="s">
        <v>463</v>
      </c>
      <c r="C5332" t="s">
        <v>3004</v>
      </c>
      <c r="D5332" t="s">
        <v>3009</v>
      </c>
      <c r="E5332" t="s">
        <v>3010</v>
      </c>
      <c r="F5332" s="109">
        <v>46085</v>
      </c>
      <c r="G5332" t="s">
        <v>3008</v>
      </c>
      <c r="H5332">
        <v>0.5</v>
      </c>
      <c r="K5332">
        <v>125624.99999999952</v>
      </c>
      <c r="L5332" t="s">
        <v>513</v>
      </c>
      <c r="M5332" t="s">
        <v>514</v>
      </c>
      <c r="N5332">
        <v>8</v>
      </c>
    </row>
    <row r="5333" spans="1:14" ht="15" customHeight="1" x14ac:dyDescent="0.3">
      <c r="A5333" s="114">
        <v>5330</v>
      </c>
      <c r="B5333" t="s">
        <v>463</v>
      </c>
      <c r="C5333" t="s">
        <v>138</v>
      </c>
      <c r="D5333" t="s">
        <v>100</v>
      </c>
      <c r="E5333" t="s">
        <v>4514</v>
      </c>
      <c r="F5333" s="109">
        <v>46085</v>
      </c>
      <c r="G5333" t="s">
        <v>415</v>
      </c>
      <c r="H5333">
        <v>4</v>
      </c>
      <c r="K5333">
        <v>251249.99999999904</v>
      </c>
      <c r="L5333" t="s">
        <v>513</v>
      </c>
      <c r="M5333" t="s">
        <v>514</v>
      </c>
      <c r="N5333">
        <v>12</v>
      </c>
    </row>
    <row r="5334" spans="1:14" ht="15" customHeight="1" x14ac:dyDescent="0.3">
      <c r="A5334" s="114">
        <v>5331</v>
      </c>
      <c r="B5334" t="s">
        <v>471</v>
      </c>
      <c r="C5334" t="s">
        <v>138</v>
      </c>
      <c r="D5334" t="s">
        <v>100</v>
      </c>
      <c r="E5334" t="s">
        <v>4515</v>
      </c>
      <c r="F5334" s="109">
        <v>46085</v>
      </c>
      <c r="G5334" t="s">
        <v>415</v>
      </c>
      <c r="H5334">
        <v>5</v>
      </c>
      <c r="K5334">
        <v>323437.50000000087</v>
      </c>
      <c r="L5334" t="s">
        <v>516</v>
      </c>
      <c r="M5334" t="s">
        <v>517</v>
      </c>
      <c r="N5334">
        <v>0</v>
      </c>
    </row>
    <row r="5335" spans="1:14" ht="15" customHeight="1" x14ac:dyDescent="0.3">
      <c r="A5335" s="114">
        <v>5332</v>
      </c>
      <c r="B5335" t="s">
        <v>471</v>
      </c>
      <c r="C5335" s="115" t="s">
        <v>4617</v>
      </c>
      <c r="D5335" t="s">
        <v>60</v>
      </c>
      <c r="E5335" t="s">
        <v>4516</v>
      </c>
      <c r="F5335" s="109">
        <v>46085</v>
      </c>
      <c r="G5335" t="s">
        <v>650</v>
      </c>
      <c r="H5335">
        <v>18</v>
      </c>
      <c r="K5335">
        <v>776250.0000000021</v>
      </c>
      <c r="L5335" t="s">
        <v>696</v>
      </c>
      <c r="M5335" t="s">
        <v>2235</v>
      </c>
      <c r="N5335">
        <v>2</v>
      </c>
    </row>
    <row r="5336" spans="1:14" ht="15" customHeight="1" x14ac:dyDescent="0.3">
      <c r="A5336" s="114">
        <v>5333</v>
      </c>
      <c r="B5336" t="s">
        <v>430</v>
      </c>
      <c r="C5336" t="s">
        <v>138</v>
      </c>
      <c r="D5336" t="s">
        <v>100</v>
      </c>
      <c r="E5336" t="s">
        <v>4517</v>
      </c>
      <c r="F5336" s="109">
        <v>46085</v>
      </c>
      <c r="G5336" t="s">
        <v>415</v>
      </c>
      <c r="H5336">
        <v>6</v>
      </c>
      <c r="K5336">
        <v>348750.00000000035</v>
      </c>
      <c r="L5336" t="s">
        <v>554</v>
      </c>
      <c r="M5336" t="s">
        <v>517</v>
      </c>
      <c r="N5336">
        <v>0</v>
      </c>
    </row>
    <row r="5337" spans="1:14" ht="15" customHeight="1" x14ac:dyDescent="0.3">
      <c r="A5337" s="114">
        <v>5334</v>
      </c>
      <c r="B5337" t="s">
        <v>430</v>
      </c>
      <c r="C5337" s="115" t="s">
        <v>4617</v>
      </c>
      <c r="D5337" t="s">
        <v>60</v>
      </c>
      <c r="E5337" t="s">
        <v>4518</v>
      </c>
      <c r="F5337" s="109">
        <v>46085</v>
      </c>
      <c r="G5337" t="s">
        <v>650</v>
      </c>
      <c r="H5337">
        <v>18</v>
      </c>
      <c r="K5337">
        <v>697500.0000000007</v>
      </c>
      <c r="L5337" t="s">
        <v>696</v>
      </c>
      <c r="M5337" t="s">
        <v>505</v>
      </c>
      <c r="N5337">
        <v>2</v>
      </c>
    </row>
    <row r="5338" spans="1:14" ht="15" customHeight="1" x14ac:dyDescent="0.3">
      <c r="A5338" s="114">
        <v>5335</v>
      </c>
      <c r="B5338" t="s">
        <v>474</v>
      </c>
      <c r="C5338" s="115" t="s">
        <v>4617</v>
      </c>
      <c r="D5338" t="s">
        <v>60</v>
      </c>
      <c r="E5338" t="s">
        <v>4519</v>
      </c>
      <c r="F5338" s="109">
        <v>46085</v>
      </c>
      <c r="G5338" t="s">
        <v>650</v>
      </c>
      <c r="H5338">
        <v>18</v>
      </c>
      <c r="K5338">
        <v>787500.0000000014</v>
      </c>
      <c r="L5338" t="s">
        <v>507</v>
      </c>
      <c r="M5338" t="s">
        <v>505</v>
      </c>
      <c r="N5338">
        <v>2</v>
      </c>
    </row>
    <row r="5339" spans="1:14" ht="15" customHeight="1" x14ac:dyDescent="0.3">
      <c r="A5339" s="114">
        <v>5336</v>
      </c>
      <c r="B5339" t="s">
        <v>474</v>
      </c>
      <c r="C5339" t="s">
        <v>138</v>
      </c>
      <c r="D5339" t="s">
        <v>100</v>
      </c>
      <c r="E5339" t="s">
        <v>4520</v>
      </c>
      <c r="F5339" s="109">
        <v>46085</v>
      </c>
      <c r="G5339" t="s">
        <v>415</v>
      </c>
      <c r="H5339">
        <v>6</v>
      </c>
      <c r="K5339">
        <v>393750.0000000007</v>
      </c>
      <c r="L5339" t="s">
        <v>554</v>
      </c>
      <c r="M5339" t="s">
        <v>517</v>
      </c>
      <c r="N5339">
        <v>0</v>
      </c>
    </row>
    <row r="5340" spans="1:14" ht="15" customHeight="1" x14ac:dyDescent="0.3">
      <c r="A5340" s="114">
        <v>5337</v>
      </c>
      <c r="B5340" t="s">
        <v>459</v>
      </c>
      <c r="C5340" t="s">
        <v>97</v>
      </c>
      <c r="D5340" t="s">
        <v>352</v>
      </c>
      <c r="E5340" t="s">
        <v>4521</v>
      </c>
      <c r="F5340" s="109">
        <v>46084</v>
      </c>
      <c r="G5340" t="s">
        <v>420</v>
      </c>
      <c r="H5340">
        <v>0.7</v>
      </c>
      <c r="K5340">
        <v>119000.00000000045</v>
      </c>
      <c r="L5340" t="s">
        <v>509</v>
      </c>
      <c r="M5340" t="s">
        <v>505</v>
      </c>
      <c r="N5340">
        <v>2</v>
      </c>
    </row>
    <row r="5341" spans="1:14" ht="15" customHeight="1" x14ac:dyDescent="0.3">
      <c r="A5341" s="114">
        <v>5338</v>
      </c>
      <c r="B5341" t="s">
        <v>459</v>
      </c>
      <c r="C5341" t="s">
        <v>138</v>
      </c>
      <c r="D5341" t="s">
        <v>100</v>
      </c>
      <c r="E5341" t="s">
        <v>4522</v>
      </c>
      <c r="F5341" s="109">
        <v>46084</v>
      </c>
      <c r="G5341" t="s">
        <v>415</v>
      </c>
      <c r="H5341">
        <v>1</v>
      </c>
      <c r="K5341">
        <v>63750.00000000024</v>
      </c>
      <c r="L5341" t="s">
        <v>513</v>
      </c>
      <c r="M5341" t="s">
        <v>514</v>
      </c>
      <c r="N5341">
        <v>0</v>
      </c>
    </row>
    <row r="5342" spans="1:14" ht="15" customHeight="1" x14ac:dyDescent="0.3">
      <c r="A5342" s="114">
        <v>5339</v>
      </c>
      <c r="B5342" t="s">
        <v>459</v>
      </c>
      <c r="C5342" t="s">
        <v>138</v>
      </c>
      <c r="D5342" t="s">
        <v>100</v>
      </c>
      <c r="E5342" t="s">
        <v>4522</v>
      </c>
      <c r="F5342" s="109">
        <v>46085</v>
      </c>
      <c r="G5342" t="s">
        <v>415</v>
      </c>
      <c r="H5342">
        <v>3</v>
      </c>
      <c r="K5342">
        <v>191250.00000000073</v>
      </c>
      <c r="L5342" t="s">
        <v>543</v>
      </c>
      <c r="M5342" t="s">
        <v>517</v>
      </c>
      <c r="N5342">
        <v>1</v>
      </c>
    </row>
    <row r="5343" spans="1:14" ht="15" customHeight="1" x14ac:dyDescent="0.3">
      <c r="A5343" s="114">
        <v>5340</v>
      </c>
      <c r="B5343" t="s">
        <v>459</v>
      </c>
      <c r="C5343" t="s">
        <v>97</v>
      </c>
      <c r="D5343" t="s">
        <v>352</v>
      </c>
      <c r="E5343" t="s">
        <v>4523</v>
      </c>
      <c r="F5343" s="109">
        <v>46085</v>
      </c>
      <c r="G5343" t="s">
        <v>420</v>
      </c>
      <c r="H5343">
        <v>0.7</v>
      </c>
      <c r="K5343">
        <v>119000.00000000045</v>
      </c>
      <c r="L5343" t="s">
        <v>509</v>
      </c>
      <c r="M5343" t="s">
        <v>505</v>
      </c>
      <c r="N5343">
        <v>3</v>
      </c>
    </row>
    <row r="5344" spans="1:14" ht="15" customHeight="1" x14ac:dyDescent="0.3">
      <c r="A5344" s="114">
        <v>5341</v>
      </c>
      <c r="B5344" t="s">
        <v>459</v>
      </c>
      <c r="C5344" t="s">
        <v>125</v>
      </c>
      <c r="D5344" t="s">
        <v>102</v>
      </c>
      <c r="E5344" t="s">
        <v>4524</v>
      </c>
      <c r="F5344" s="109">
        <v>46086</v>
      </c>
      <c r="G5344" t="s">
        <v>415</v>
      </c>
      <c r="H5344">
        <v>3</v>
      </c>
      <c r="K5344">
        <v>56241.666666666875</v>
      </c>
      <c r="L5344" t="s">
        <v>509</v>
      </c>
      <c r="M5344" t="s">
        <v>505</v>
      </c>
      <c r="N5344">
        <v>1</v>
      </c>
    </row>
    <row r="5345" spans="1:14" ht="15" customHeight="1" x14ac:dyDescent="0.3">
      <c r="A5345" s="114">
        <v>5342</v>
      </c>
      <c r="B5345" t="s">
        <v>459</v>
      </c>
      <c r="C5345" t="s">
        <v>138</v>
      </c>
      <c r="D5345" t="s">
        <v>100</v>
      </c>
      <c r="E5345" t="s">
        <v>4525</v>
      </c>
      <c r="F5345" s="109">
        <v>46086</v>
      </c>
      <c r="G5345" t="s">
        <v>415</v>
      </c>
      <c r="H5345">
        <v>2</v>
      </c>
      <c r="K5345">
        <v>127500.00000000048</v>
      </c>
      <c r="L5345" t="s">
        <v>513</v>
      </c>
      <c r="M5345" t="s">
        <v>580</v>
      </c>
      <c r="N5345">
        <v>0</v>
      </c>
    </row>
    <row r="5346" spans="1:14" ht="15" customHeight="1" x14ac:dyDescent="0.3">
      <c r="A5346" s="114">
        <v>5343</v>
      </c>
      <c r="B5346" t="s">
        <v>459</v>
      </c>
      <c r="C5346" t="s">
        <v>138</v>
      </c>
      <c r="D5346" t="s">
        <v>100</v>
      </c>
      <c r="E5346" t="s">
        <v>4525</v>
      </c>
      <c r="F5346" s="109">
        <v>46086</v>
      </c>
      <c r="G5346" t="s">
        <v>415</v>
      </c>
      <c r="H5346">
        <v>3</v>
      </c>
      <c r="K5346">
        <v>191250.00000000073</v>
      </c>
      <c r="L5346" t="s">
        <v>543</v>
      </c>
      <c r="M5346" t="s">
        <v>517</v>
      </c>
      <c r="N5346">
        <v>0</v>
      </c>
    </row>
    <row r="5347" spans="1:14" ht="15" customHeight="1" x14ac:dyDescent="0.3">
      <c r="A5347" s="114">
        <v>5344</v>
      </c>
      <c r="B5347" t="s">
        <v>535</v>
      </c>
      <c r="C5347" t="s">
        <v>138</v>
      </c>
      <c r="D5347" t="s">
        <v>100</v>
      </c>
      <c r="E5347" t="s">
        <v>4526</v>
      </c>
      <c r="F5347" s="109">
        <v>46086</v>
      </c>
      <c r="G5347" t="s">
        <v>415</v>
      </c>
      <c r="H5347">
        <v>6</v>
      </c>
      <c r="K5347">
        <v>365624.9999999993</v>
      </c>
      <c r="L5347" t="s">
        <v>554</v>
      </c>
      <c r="M5347" t="s">
        <v>517</v>
      </c>
      <c r="N5347">
        <v>0</v>
      </c>
    </row>
    <row r="5348" spans="1:14" ht="15" customHeight="1" x14ac:dyDescent="0.3">
      <c r="A5348" s="114">
        <v>5345</v>
      </c>
      <c r="B5348" t="s">
        <v>535</v>
      </c>
      <c r="C5348" t="s">
        <v>4609</v>
      </c>
      <c r="D5348" t="s">
        <v>60</v>
      </c>
      <c r="E5348" t="s">
        <v>4527</v>
      </c>
      <c r="F5348" s="109">
        <v>46086</v>
      </c>
      <c r="G5348" t="s">
        <v>650</v>
      </c>
      <c r="H5348">
        <v>14</v>
      </c>
      <c r="K5348">
        <v>568749.99999999884</v>
      </c>
      <c r="L5348" t="s">
        <v>696</v>
      </c>
      <c r="M5348" t="s">
        <v>580</v>
      </c>
      <c r="N5348">
        <v>1</v>
      </c>
    </row>
    <row r="5349" spans="1:14" ht="15" customHeight="1" x14ac:dyDescent="0.3">
      <c r="A5349" s="114">
        <v>5346</v>
      </c>
      <c r="B5349" t="s">
        <v>499</v>
      </c>
      <c r="C5349" t="s">
        <v>4609</v>
      </c>
      <c r="D5349" t="s">
        <v>60</v>
      </c>
      <c r="E5349" t="s">
        <v>4527</v>
      </c>
      <c r="F5349" s="109">
        <v>46086</v>
      </c>
      <c r="G5349" t="s">
        <v>415</v>
      </c>
      <c r="H5349">
        <v>16</v>
      </c>
      <c r="K5349">
        <v>639999.99999999942</v>
      </c>
      <c r="L5349" t="s">
        <v>696</v>
      </c>
      <c r="M5349" t="s">
        <v>505</v>
      </c>
      <c r="N5349">
        <v>1</v>
      </c>
    </row>
    <row r="5350" spans="1:14" ht="15" customHeight="1" x14ac:dyDescent="0.3">
      <c r="A5350" s="114">
        <v>5347</v>
      </c>
      <c r="B5350" t="s">
        <v>499</v>
      </c>
      <c r="C5350" t="s">
        <v>138</v>
      </c>
      <c r="D5350" t="s">
        <v>100</v>
      </c>
      <c r="E5350" t="s">
        <v>4528</v>
      </c>
      <c r="F5350" s="109">
        <v>46086</v>
      </c>
      <c r="G5350" t="s">
        <v>415</v>
      </c>
      <c r="H5350">
        <v>6</v>
      </c>
      <c r="K5350">
        <v>359999.99999999965</v>
      </c>
      <c r="L5350" t="s">
        <v>516</v>
      </c>
      <c r="M5350" t="s">
        <v>517</v>
      </c>
      <c r="N5350">
        <v>0</v>
      </c>
    </row>
    <row r="5351" spans="1:14" ht="15" customHeight="1" x14ac:dyDescent="0.3">
      <c r="A5351" s="114">
        <v>5348</v>
      </c>
      <c r="B5351" t="s">
        <v>444</v>
      </c>
      <c r="C5351" t="s">
        <v>138</v>
      </c>
      <c r="D5351" t="s">
        <v>100</v>
      </c>
      <c r="E5351" t="s">
        <v>4529</v>
      </c>
      <c r="F5351" s="109">
        <v>46086</v>
      </c>
      <c r="G5351" t="s">
        <v>415</v>
      </c>
      <c r="H5351">
        <v>6</v>
      </c>
      <c r="K5351">
        <v>388125.00000000105</v>
      </c>
      <c r="L5351" t="s">
        <v>554</v>
      </c>
      <c r="M5351" t="s">
        <v>517</v>
      </c>
      <c r="N5351">
        <v>0</v>
      </c>
    </row>
    <row r="5352" spans="1:14" ht="15" customHeight="1" x14ac:dyDescent="0.3">
      <c r="A5352" s="114">
        <v>5349</v>
      </c>
      <c r="B5352" t="s">
        <v>444</v>
      </c>
      <c r="C5352" t="s">
        <v>4609</v>
      </c>
      <c r="D5352" t="s">
        <v>60</v>
      </c>
      <c r="E5352" t="s">
        <v>4530</v>
      </c>
      <c r="F5352" s="109">
        <v>46086</v>
      </c>
      <c r="G5352" t="s">
        <v>650</v>
      </c>
      <c r="H5352">
        <v>20</v>
      </c>
      <c r="K5352">
        <v>862500.00000000244</v>
      </c>
      <c r="L5352" t="s">
        <v>507</v>
      </c>
      <c r="M5352" t="s">
        <v>505</v>
      </c>
      <c r="N5352">
        <v>2</v>
      </c>
    </row>
    <row r="5353" spans="1:14" ht="15" customHeight="1" x14ac:dyDescent="0.3">
      <c r="A5353" s="114">
        <v>5350</v>
      </c>
      <c r="B5353" t="s">
        <v>501</v>
      </c>
      <c r="C5353" t="s">
        <v>125</v>
      </c>
      <c r="D5353" t="s">
        <v>102</v>
      </c>
      <c r="E5353" t="s">
        <v>4531</v>
      </c>
      <c r="F5353" s="109">
        <v>46086</v>
      </c>
      <c r="G5353" t="s">
        <v>415</v>
      </c>
      <c r="H5353">
        <v>9</v>
      </c>
      <c r="K5353">
        <v>158799.99999999985</v>
      </c>
      <c r="L5353" t="s">
        <v>526</v>
      </c>
      <c r="M5353" t="s">
        <v>736</v>
      </c>
      <c r="N5353">
        <v>0</v>
      </c>
    </row>
    <row r="5354" spans="1:14" ht="15" customHeight="1" x14ac:dyDescent="0.3">
      <c r="A5354" s="114">
        <v>5351</v>
      </c>
      <c r="B5354" t="s">
        <v>501</v>
      </c>
      <c r="C5354" t="s">
        <v>138</v>
      </c>
      <c r="D5354" t="s">
        <v>100</v>
      </c>
      <c r="E5354" t="s">
        <v>4532</v>
      </c>
      <c r="F5354" s="109">
        <v>46086</v>
      </c>
      <c r="G5354" t="s">
        <v>415</v>
      </c>
      <c r="H5354">
        <v>6</v>
      </c>
      <c r="K5354">
        <v>359999.99999999965</v>
      </c>
      <c r="L5354" t="s">
        <v>543</v>
      </c>
      <c r="M5354" t="s">
        <v>517</v>
      </c>
      <c r="N5354">
        <v>0</v>
      </c>
    </row>
    <row r="5355" spans="1:14" ht="15" customHeight="1" x14ac:dyDescent="0.3">
      <c r="A5355" s="114">
        <v>5352</v>
      </c>
      <c r="B5355" t="s">
        <v>463</v>
      </c>
      <c r="C5355" t="s">
        <v>3004</v>
      </c>
      <c r="D5355" t="s">
        <v>3009</v>
      </c>
      <c r="E5355" t="s">
        <v>3010</v>
      </c>
      <c r="F5355" s="109">
        <v>46086</v>
      </c>
      <c r="G5355" t="s">
        <v>3007</v>
      </c>
      <c r="H5355">
        <v>0.5</v>
      </c>
      <c r="K5355">
        <v>125624.99999999952</v>
      </c>
      <c r="L5355" t="s">
        <v>513</v>
      </c>
      <c r="M5355" t="s">
        <v>514</v>
      </c>
      <c r="N5355">
        <v>10</v>
      </c>
    </row>
    <row r="5356" spans="1:14" ht="15" customHeight="1" x14ac:dyDescent="0.3">
      <c r="A5356" s="114">
        <v>5353</v>
      </c>
      <c r="B5356" t="s">
        <v>463</v>
      </c>
      <c r="C5356" t="s">
        <v>138</v>
      </c>
      <c r="D5356" t="s">
        <v>100</v>
      </c>
      <c r="E5356" t="s">
        <v>4533</v>
      </c>
      <c r="F5356" s="109">
        <v>46086</v>
      </c>
      <c r="G5356" t="s">
        <v>415</v>
      </c>
      <c r="H5356">
        <v>5</v>
      </c>
      <c r="K5356">
        <v>314062.49999999878</v>
      </c>
      <c r="L5356" t="s">
        <v>545</v>
      </c>
      <c r="M5356" t="s">
        <v>514</v>
      </c>
      <c r="N5356">
        <v>12</v>
      </c>
    </row>
    <row r="5357" spans="1:14" ht="15" customHeight="1" x14ac:dyDescent="0.3">
      <c r="A5357" s="114">
        <v>5354</v>
      </c>
      <c r="B5357" t="s">
        <v>413</v>
      </c>
      <c r="C5357" t="s">
        <v>97</v>
      </c>
      <c r="D5357" t="s">
        <v>352</v>
      </c>
      <c r="E5357" t="s">
        <v>4534</v>
      </c>
      <c r="F5357" s="109">
        <v>46086</v>
      </c>
      <c r="G5357" t="s">
        <v>429</v>
      </c>
      <c r="H5357">
        <v>0.7</v>
      </c>
      <c r="K5357">
        <v>21656.249999999935</v>
      </c>
      <c r="L5357" t="s">
        <v>509</v>
      </c>
      <c r="M5357" t="s">
        <v>698</v>
      </c>
      <c r="N5357">
        <v>1</v>
      </c>
    </row>
    <row r="5358" spans="1:14" ht="15" customHeight="1" x14ac:dyDescent="0.3">
      <c r="A5358" s="114">
        <v>5355</v>
      </c>
      <c r="B5358" t="s">
        <v>471</v>
      </c>
      <c r="C5358" t="s">
        <v>138</v>
      </c>
      <c r="D5358" t="s">
        <v>100</v>
      </c>
      <c r="E5358" t="s">
        <v>4535</v>
      </c>
      <c r="F5358" s="109">
        <v>46086</v>
      </c>
      <c r="G5358" t="s">
        <v>415</v>
      </c>
      <c r="H5358">
        <v>6</v>
      </c>
      <c r="K5358">
        <v>388125.00000000105</v>
      </c>
      <c r="L5358" t="s">
        <v>516</v>
      </c>
      <c r="M5358" t="s">
        <v>517</v>
      </c>
      <c r="N5358">
        <v>0</v>
      </c>
    </row>
    <row r="5359" spans="1:14" ht="15" customHeight="1" x14ac:dyDescent="0.3">
      <c r="A5359" s="114">
        <v>5356</v>
      </c>
      <c r="B5359" t="s">
        <v>471</v>
      </c>
      <c r="C5359" t="s">
        <v>4609</v>
      </c>
      <c r="D5359" t="s">
        <v>60</v>
      </c>
      <c r="E5359" t="s">
        <v>4536</v>
      </c>
      <c r="F5359" s="109">
        <v>46086</v>
      </c>
      <c r="G5359" t="s">
        <v>650</v>
      </c>
      <c r="H5359">
        <v>13</v>
      </c>
      <c r="K5359">
        <v>560625.00000000151</v>
      </c>
      <c r="L5359" t="s">
        <v>696</v>
      </c>
      <c r="M5359" t="s">
        <v>2235</v>
      </c>
      <c r="N5359">
        <v>2</v>
      </c>
    </row>
    <row r="5360" spans="1:14" ht="15" customHeight="1" x14ac:dyDescent="0.3">
      <c r="A5360" s="114">
        <v>5357</v>
      </c>
      <c r="B5360" t="s">
        <v>474</v>
      </c>
      <c r="C5360" t="s">
        <v>4609</v>
      </c>
      <c r="D5360" t="s">
        <v>60</v>
      </c>
      <c r="E5360" t="s">
        <v>4537</v>
      </c>
      <c r="F5360" s="109">
        <v>46086</v>
      </c>
      <c r="G5360" t="s">
        <v>650</v>
      </c>
      <c r="H5360" t="s">
        <v>1332</v>
      </c>
      <c r="K5360">
        <v>743750.0000000014</v>
      </c>
      <c r="L5360" t="s">
        <v>507</v>
      </c>
      <c r="M5360" t="s">
        <v>505</v>
      </c>
      <c r="N5360">
        <v>1</v>
      </c>
    </row>
    <row r="5361" spans="1:14" ht="15" customHeight="1" x14ac:dyDescent="0.3">
      <c r="A5361" s="114">
        <v>5358</v>
      </c>
      <c r="B5361" t="s">
        <v>474</v>
      </c>
      <c r="C5361" t="s">
        <v>138</v>
      </c>
      <c r="D5361" t="s">
        <v>100</v>
      </c>
      <c r="E5361" t="s">
        <v>4538</v>
      </c>
      <c r="F5361" s="109">
        <v>46086</v>
      </c>
      <c r="G5361" t="s">
        <v>415</v>
      </c>
      <c r="H5361">
        <v>6</v>
      </c>
      <c r="K5361">
        <v>393750.0000000007</v>
      </c>
      <c r="L5361" t="s">
        <v>543</v>
      </c>
      <c r="M5361" t="s">
        <v>517</v>
      </c>
      <c r="N5361">
        <v>0</v>
      </c>
    </row>
    <row r="5362" spans="1:14" ht="15" customHeight="1" x14ac:dyDescent="0.3">
      <c r="A5362" s="114">
        <v>5359</v>
      </c>
      <c r="B5362" t="s">
        <v>459</v>
      </c>
      <c r="C5362" t="s">
        <v>138</v>
      </c>
      <c r="D5362" t="s">
        <v>100</v>
      </c>
      <c r="E5362" t="s">
        <v>4539</v>
      </c>
      <c r="F5362" s="109">
        <v>46087</v>
      </c>
      <c r="G5362" t="s">
        <v>415</v>
      </c>
      <c r="H5362">
        <v>1</v>
      </c>
      <c r="K5362">
        <v>63750.00000000024</v>
      </c>
      <c r="L5362" t="s">
        <v>513</v>
      </c>
      <c r="M5362" t="s">
        <v>580</v>
      </c>
      <c r="N5362">
        <v>4</v>
      </c>
    </row>
    <row r="5363" spans="1:14" ht="15" customHeight="1" x14ac:dyDescent="0.3">
      <c r="A5363" s="114">
        <v>5360</v>
      </c>
      <c r="B5363" t="s">
        <v>459</v>
      </c>
      <c r="C5363" t="s">
        <v>97</v>
      </c>
      <c r="D5363" t="s">
        <v>352</v>
      </c>
      <c r="E5363" t="s">
        <v>4540</v>
      </c>
      <c r="F5363" s="109">
        <v>46087</v>
      </c>
      <c r="G5363" t="s">
        <v>420</v>
      </c>
      <c r="H5363">
        <v>0.7</v>
      </c>
      <c r="K5363">
        <v>119000.00000000045</v>
      </c>
      <c r="L5363" t="s">
        <v>513</v>
      </c>
      <c r="M5363" t="s">
        <v>505</v>
      </c>
      <c r="N5363">
        <v>2</v>
      </c>
    </row>
    <row r="5364" spans="1:14" ht="15" customHeight="1" x14ac:dyDescent="0.3">
      <c r="A5364" s="114">
        <v>5361</v>
      </c>
      <c r="B5364" t="s">
        <v>444</v>
      </c>
      <c r="C5364" t="s">
        <v>138</v>
      </c>
      <c r="D5364" t="s">
        <v>100</v>
      </c>
      <c r="E5364" t="s">
        <v>4541</v>
      </c>
      <c r="F5364" s="109">
        <v>46087</v>
      </c>
      <c r="G5364" t="s">
        <v>415</v>
      </c>
      <c r="H5364">
        <v>6</v>
      </c>
      <c r="K5364">
        <v>388125.00000000105</v>
      </c>
      <c r="L5364" t="s">
        <v>554</v>
      </c>
      <c r="M5364" t="s">
        <v>517</v>
      </c>
      <c r="N5364">
        <v>0</v>
      </c>
    </row>
    <row r="5365" spans="1:14" ht="15" customHeight="1" x14ac:dyDescent="0.3">
      <c r="A5365" s="114">
        <v>5362</v>
      </c>
      <c r="B5365" t="s">
        <v>444</v>
      </c>
      <c r="C5365" t="s">
        <v>502</v>
      </c>
      <c r="D5365" t="s">
        <v>100</v>
      </c>
      <c r="E5365" t="s">
        <v>4542</v>
      </c>
      <c r="F5365" s="109">
        <v>46087</v>
      </c>
      <c r="G5365" t="s">
        <v>426</v>
      </c>
      <c r="H5365">
        <v>3</v>
      </c>
      <c r="K5365">
        <v>129375.00000000036</v>
      </c>
      <c r="L5365" t="s">
        <v>554</v>
      </c>
      <c r="M5365" t="s">
        <v>517</v>
      </c>
      <c r="N5365">
        <v>0</v>
      </c>
    </row>
    <row r="5366" spans="1:14" ht="15" customHeight="1" x14ac:dyDescent="0.3">
      <c r="A5366" s="114">
        <v>5363</v>
      </c>
      <c r="B5366" t="s">
        <v>444</v>
      </c>
      <c r="C5366" t="s">
        <v>138</v>
      </c>
      <c r="D5366" t="s">
        <v>100</v>
      </c>
      <c r="E5366" t="s">
        <v>4543</v>
      </c>
      <c r="F5366" s="109">
        <v>46087</v>
      </c>
      <c r="G5366" t="s">
        <v>415</v>
      </c>
      <c r="H5366">
        <v>4</v>
      </c>
      <c r="K5366">
        <v>258750.00000000073</v>
      </c>
      <c r="L5366" t="s">
        <v>504</v>
      </c>
      <c r="M5366" t="s">
        <v>514</v>
      </c>
      <c r="N5366">
        <v>3</v>
      </c>
    </row>
    <row r="5367" spans="1:14" ht="15" customHeight="1" x14ac:dyDescent="0.3">
      <c r="A5367" s="114">
        <v>5364</v>
      </c>
      <c r="B5367" t="s">
        <v>413</v>
      </c>
      <c r="C5367" t="s">
        <v>97</v>
      </c>
      <c r="D5367" t="s">
        <v>352</v>
      </c>
      <c r="E5367" t="s">
        <v>4544</v>
      </c>
      <c r="F5367" s="109">
        <v>46087</v>
      </c>
      <c r="G5367" t="s">
        <v>429</v>
      </c>
      <c r="H5367">
        <v>0.7</v>
      </c>
      <c r="K5367">
        <v>21656.249999999935</v>
      </c>
      <c r="L5367" t="s">
        <v>509</v>
      </c>
      <c r="M5367" t="s">
        <v>698</v>
      </c>
      <c r="N5367">
        <v>1</v>
      </c>
    </row>
    <row r="5368" spans="1:14" ht="15" customHeight="1" x14ac:dyDescent="0.3">
      <c r="A5368" s="114">
        <v>5365</v>
      </c>
      <c r="B5368" t="s">
        <v>471</v>
      </c>
      <c r="C5368" t="s">
        <v>138</v>
      </c>
      <c r="D5368" t="s">
        <v>100</v>
      </c>
      <c r="E5368" t="s">
        <v>4545</v>
      </c>
      <c r="F5368" s="109">
        <v>46087</v>
      </c>
      <c r="G5368" t="s">
        <v>415</v>
      </c>
      <c r="H5368">
        <v>3</v>
      </c>
      <c r="K5368">
        <v>194062.50000000052</v>
      </c>
      <c r="L5368" t="s">
        <v>516</v>
      </c>
      <c r="M5368" t="s">
        <v>517</v>
      </c>
      <c r="N5368">
        <v>0</v>
      </c>
    </row>
    <row r="5369" spans="1:14" ht="15" customHeight="1" x14ac:dyDescent="0.3">
      <c r="A5369" s="114">
        <v>5366</v>
      </c>
      <c r="B5369" t="s">
        <v>471</v>
      </c>
      <c r="C5369" t="s">
        <v>82</v>
      </c>
      <c r="D5369" t="s">
        <v>79</v>
      </c>
      <c r="E5369" t="s">
        <v>4546</v>
      </c>
      <c r="F5369" s="109">
        <v>46087</v>
      </c>
      <c r="G5369" t="s">
        <v>443</v>
      </c>
      <c r="H5369">
        <v>16</v>
      </c>
      <c r="K5369">
        <v>80500.000000000218</v>
      </c>
      <c r="L5369" t="s">
        <v>516</v>
      </c>
      <c r="M5369" t="s">
        <v>517</v>
      </c>
      <c r="N5369">
        <v>0</v>
      </c>
    </row>
    <row r="5370" spans="1:14" ht="15" customHeight="1" x14ac:dyDescent="0.3">
      <c r="A5370" s="114">
        <v>5367</v>
      </c>
      <c r="B5370" t="s">
        <v>471</v>
      </c>
      <c r="C5370" t="s">
        <v>239</v>
      </c>
      <c r="D5370" t="s">
        <v>100</v>
      </c>
      <c r="E5370" t="s">
        <v>4547</v>
      </c>
      <c r="F5370" s="109">
        <v>46087</v>
      </c>
      <c r="G5370" t="s">
        <v>435</v>
      </c>
      <c r="H5370">
        <v>90</v>
      </c>
      <c r="K5370">
        <v>258750.00000000073</v>
      </c>
      <c r="L5370" t="s">
        <v>680</v>
      </c>
      <c r="M5370" t="s">
        <v>640</v>
      </c>
      <c r="N5370">
        <v>1</v>
      </c>
    </row>
    <row r="5371" spans="1:14" ht="15" customHeight="1" x14ac:dyDescent="0.3">
      <c r="A5371" s="114">
        <v>5368</v>
      </c>
      <c r="B5371" t="s">
        <v>463</v>
      </c>
      <c r="C5371" t="s">
        <v>138</v>
      </c>
      <c r="D5371" t="s">
        <v>100</v>
      </c>
      <c r="E5371" t="s">
        <v>4548</v>
      </c>
      <c r="F5371" s="109">
        <v>46087</v>
      </c>
      <c r="G5371" t="s">
        <v>415</v>
      </c>
      <c r="H5371">
        <v>7</v>
      </c>
      <c r="K5371">
        <v>439687.49999999831</v>
      </c>
      <c r="L5371" t="s">
        <v>545</v>
      </c>
      <c r="M5371" t="s">
        <v>514</v>
      </c>
      <c r="N5371">
        <v>12</v>
      </c>
    </row>
    <row r="5372" spans="1:14" ht="15" customHeight="1" x14ac:dyDescent="0.3">
      <c r="A5372" s="114">
        <v>5369</v>
      </c>
      <c r="B5372" t="s">
        <v>463</v>
      </c>
      <c r="C5372" t="s">
        <v>625</v>
      </c>
      <c r="D5372" t="s">
        <v>100</v>
      </c>
      <c r="E5372" t="s">
        <v>4549</v>
      </c>
      <c r="F5372" s="109">
        <v>46087</v>
      </c>
      <c r="G5372" t="s">
        <v>627</v>
      </c>
      <c r="H5372">
        <v>1</v>
      </c>
      <c r="K5372">
        <v>41874.99999999984</v>
      </c>
      <c r="L5372" t="s">
        <v>618</v>
      </c>
      <c r="M5372" t="s">
        <v>669</v>
      </c>
      <c r="N5372">
        <v>1</v>
      </c>
    </row>
    <row r="5373" spans="1:14" ht="15" customHeight="1" x14ac:dyDescent="0.3">
      <c r="A5373" s="114">
        <v>5370</v>
      </c>
      <c r="B5373" t="s">
        <v>501</v>
      </c>
      <c r="C5373" t="s">
        <v>125</v>
      </c>
      <c r="D5373" t="s">
        <v>102</v>
      </c>
      <c r="E5373" t="s">
        <v>4550</v>
      </c>
      <c r="F5373" s="109">
        <v>46087</v>
      </c>
      <c r="G5373" t="s">
        <v>415</v>
      </c>
      <c r="H5373">
        <v>8</v>
      </c>
      <c r="K5373">
        <v>141155.55555555542</v>
      </c>
      <c r="L5373" t="s">
        <v>526</v>
      </c>
      <c r="M5373" t="s">
        <v>736</v>
      </c>
      <c r="N5373">
        <v>0</v>
      </c>
    </row>
    <row r="5374" spans="1:14" ht="15" customHeight="1" x14ac:dyDescent="0.3">
      <c r="A5374" s="114">
        <v>5371</v>
      </c>
      <c r="B5374" t="s">
        <v>501</v>
      </c>
      <c r="C5374" t="s">
        <v>138</v>
      </c>
      <c r="D5374" t="s">
        <v>100</v>
      </c>
      <c r="E5374" t="s">
        <v>4551</v>
      </c>
      <c r="F5374" s="109">
        <v>46087</v>
      </c>
      <c r="G5374" t="s">
        <v>415</v>
      </c>
      <c r="H5374">
        <v>6</v>
      </c>
      <c r="K5374">
        <v>359999.99999999965</v>
      </c>
      <c r="L5374" t="s">
        <v>543</v>
      </c>
      <c r="M5374" t="s">
        <v>517</v>
      </c>
      <c r="N5374">
        <v>0</v>
      </c>
    </row>
    <row r="5375" spans="1:14" ht="15" customHeight="1" x14ac:dyDescent="0.3">
      <c r="A5375" s="114">
        <v>5372</v>
      </c>
      <c r="B5375" t="s">
        <v>501</v>
      </c>
      <c r="C5375" t="s">
        <v>127</v>
      </c>
      <c r="D5375" t="s">
        <v>102</v>
      </c>
      <c r="E5375" t="s">
        <v>4552</v>
      </c>
      <c r="F5375" s="109">
        <v>46087</v>
      </c>
      <c r="G5375" t="s">
        <v>415</v>
      </c>
      <c r="H5375">
        <v>1</v>
      </c>
      <c r="K5375">
        <v>39999.999999999964</v>
      </c>
      <c r="L5375" t="s">
        <v>526</v>
      </c>
      <c r="M5375" t="s">
        <v>736</v>
      </c>
      <c r="N5375">
        <v>0</v>
      </c>
    </row>
    <row r="5376" spans="1:14" ht="15" customHeight="1" x14ac:dyDescent="0.3">
      <c r="A5376" s="114">
        <v>5373</v>
      </c>
      <c r="B5376" t="s">
        <v>430</v>
      </c>
      <c r="C5376" t="s">
        <v>502</v>
      </c>
      <c r="D5376" t="s">
        <v>100</v>
      </c>
      <c r="E5376" t="s">
        <v>4553</v>
      </c>
      <c r="F5376" s="109">
        <v>46087</v>
      </c>
      <c r="G5376" t="s">
        <v>426</v>
      </c>
      <c r="H5376">
        <v>4</v>
      </c>
      <c r="K5376">
        <v>155000.00000000015</v>
      </c>
      <c r="L5376" t="s">
        <v>554</v>
      </c>
      <c r="M5376" t="s">
        <v>517</v>
      </c>
      <c r="N5376">
        <v>0</v>
      </c>
    </row>
    <row r="5377" spans="1:14" ht="15" customHeight="1" x14ac:dyDescent="0.3">
      <c r="A5377" s="114">
        <v>5374</v>
      </c>
      <c r="B5377" t="s">
        <v>430</v>
      </c>
      <c r="C5377" t="s">
        <v>122</v>
      </c>
      <c r="D5377" t="s">
        <v>102</v>
      </c>
      <c r="E5377" t="s">
        <v>4554</v>
      </c>
      <c r="F5377" s="109">
        <v>46087</v>
      </c>
      <c r="G5377" t="s">
        <v>415</v>
      </c>
      <c r="H5377">
        <v>48</v>
      </c>
      <c r="K5377">
        <v>2790000.0000000028</v>
      </c>
      <c r="L5377" t="s">
        <v>507</v>
      </c>
      <c r="M5377" t="s">
        <v>505</v>
      </c>
      <c r="N5377">
        <v>3</v>
      </c>
    </row>
    <row r="5378" spans="1:14" ht="15" customHeight="1" x14ac:dyDescent="0.3">
      <c r="A5378" s="114">
        <v>5375</v>
      </c>
      <c r="B5378" t="s">
        <v>430</v>
      </c>
      <c r="C5378" t="s">
        <v>239</v>
      </c>
      <c r="D5378" t="s">
        <v>100</v>
      </c>
      <c r="E5378" t="s">
        <v>4555</v>
      </c>
      <c r="F5378" s="109">
        <v>46087</v>
      </c>
      <c r="G5378" t="s">
        <v>435</v>
      </c>
      <c r="H5378">
        <v>36</v>
      </c>
      <c r="K5378">
        <v>93000.000000000102</v>
      </c>
      <c r="L5378" t="s">
        <v>680</v>
      </c>
      <c r="M5378" t="s">
        <v>640</v>
      </c>
      <c r="N5378">
        <v>0</v>
      </c>
    </row>
    <row r="5379" spans="1:14" ht="15" customHeight="1" x14ac:dyDescent="0.3">
      <c r="A5379" s="114">
        <v>5376</v>
      </c>
      <c r="B5379" t="s">
        <v>474</v>
      </c>
      <c r="C5379" t="s">
        <v>164</v>
      </c>
      <c r="D5379" t="s">
        <v>100</v>
      </c>
      <c r="E5379" t="s">
        <v>4556</v>
      </c>
      <c r="F5379" s="109">
        <v>46086</v>
      </c>
      <c r="G5379" t="s">
        <v>415</v>
      </c>
      <c r="H5379">
        <v>1</v>
      </c>
      <c r="K5379">
        <v>525000.00000000093</v>
      </c>
      <c r="L5379" t="s">
        <v>576</v>
      </c>
      <c r="M5379" t="s">
        <v>593</v>
      </c>
      <c r="N5379">
        <v>0</v>
      </c>
    </row>
    <row r="5380" spans="1:14" ht="15" customHeight="1" x14ac:dyDescent="0.3">
      <c r="A5380" s="114">
        <v>5377</v>
      </c>
      <c r="B5380" t="s">
        <v>474</v>
      </c>
      <c r="C5380" t="s">
        <v>146</v>
      </c>
      <c r="D5380" t="s">
        <v>100</v>
      </c>
      <c r="E5380" t="s">
        <v>4557</v>
      </c>
      <c r="F5380" s="109">
        <v>46086</v>
      </c>
      <c r="G5380" t="s">
        <v>451</v>
      </c>
      <c r="H5380">
        <v>4</v>
      </c>
      <c r="K5380">
        <v>700000.00000000128</v>
      </c>
      <c r="L5380" t="s">
        <v>530</v>
      </c>
      <c r="M5380" t="s">
        <v>593</v>
      </c>
      <c r="N5380">
        <v>0</v>
      </c>
    </row>
    <row r="5381" spans="1:14" ht="15" customHeight="1" x14ac:dyDescent="0.3">
      <c r="A5381" s="114">
        <v>5378</v>
      </c>
      <c r="B5381" t="s">
        <v>497</v>
      </c>
      <c r="C5381" t="s">
        <v>97</v>
      </c>
      <c r="D5381" t="s">
        <v>352</v>
      </c>
      <c r="E5381" t="s">
        <v>4558</v>
      </c>
      <c r="F5381" s="109">
        <v>46086</v>
      </c>
      <c r="G5381" t="s">
        <v>429</v>
      </c>
      <c r="H5381">
        <v>0.8</v>
      </c>
      <c r="K5381">
        <v>25875.000000000073</v>
      </c>
      <c r="L5381" t="s">
        <v>509</v>
      </c>
      <c r="M5381" s="110" t="s">
        <v>2940</v>
      </c>
      <c r="N5381">
        <v>1</v>
      </c>
    </row>
    <row r="5382" spans="1:14" ht="15" customHeight="1" x14ac:dyDescent="0.3">
      <c r="A5382" s="114">
        <v>5379</v>
      </c>
      <c r="B5382" t="s">
        <v>497</v>
      </c>
      <c r="C5382" t="s">
        <v>137</v>
      </c>
      <c r="D5382" t="s">
        <v>100</v>
      </c>
      <c r="E5382" t="s">
        <v>4559</v>
      </c>
      <c r="F5382" s="109">
        <v>46086</v>
      </c>
      <c r="G5382" t="s">
        <v>415</v>
      </c>
      <c r="H5382">
        <v>6</v>
      </c>
      <c r="K5382">
        <v>1293750.0000000035</v>
      </c>
      <c r="L5382" t="s">
        <v>516</v>
      </c>
      <c r="M5382" t="s">
        <v>517</v>
      </c>
      <c r="N5382">
        <v>0</v>
      </c>
    </row>
    <row r="5383" spans="1:14" ht="15" customHeight="1" x14ac:dyDescent="0.3">
      <c r="A5383" s="114">
        <v>5380</v>
      </c>
      <c r="B5383" t="s">
        <v>459</v>
      </c>
      <c r="C5383" t="s">
        <v>138</v>
      </c>
      <c r="D5383" t="s">
        <v>100</v>
      </c>
      <c r="E5383" t="s">
        <v>4560</v>
      </c>
      <c r="F5383" s="109">
        <v>46088</v>
      </c>
      <c r="G5383" t="s">
        <v>415</v>
      </c>
      <c r="H5383">
        <v>0.4</v>
      </c>
      <c r="K5383">
        <v>25500.000000000095</v>
      </c>
      <c r="L5383" t="s">
        <v>509</v>
      </c>
      <c r="M5383" t="s">
        <v>505</v>
      </c>
      <c r="N5383">
        <v>1</v>
      </c>
    </row>
    <row r="5384" spans="1:14" ht="15" customHeight="1" x14ac:dyDescent="0.3">
      <c r="A5384" s="114">
        <v>5381</v>
      </c>
      <c r="B5384" t="s">
        <v>459</v>
      </c>
      <c r="C5384" t="s">
        <v>138</v>
      </c>
      <c r="D5384" t="s">
        <v>100</v>
      </c>
      <c r="E5384" t="s">
        <v>4560</v>
      </c>
      <c r="F5384" s="109">
        <v>46088</v>
      </c>
      <c r="G5384" t="s">
        <v>415</v>
      </c>
      <c r="H5384">
        <v>4</v>
      </c>
      <c r="K5384">
        <v>255000.00000000096</v>
      </c>
      <c r="L5384" t="s">
        <v>543</v>
      </c>
      <c r="M5384" t="s">
        <v>517</v>
      </c>
      <c r="N5384">
        <v>0</v>
      </c>
    </row>
    <row r="5385" spans="1:14" ht="15" customHeight="1" x14ac:dyDescent="0.3">
      <c r="A5385" s="114">
        <v>5382</v>
      </c>
      <c r="B5385" t="s">
        <v>459</v>
      </c>
      <c r="C5385" t="s">
        <v>138</v>
      </c>
      <c r="D5385" t="s">
        <v>100</v>
      </c>
      <c r="E5385" t="s">
        <v>4560</v>
      </c>
      <c r="F5385" s="109">
        <v>46088</v>
      </c>
      <c r="G5385" t="s">
        <v>415</v>
      </c>
      <c r="H5385">
        <v>4</v>
      </c>
      <c r="K5385">
        <v>255000.00000000096</v>
      </c>
      <c r="L5385" t="s">
        <v>543</v>
      </c>
      <c r="M5385" t="s">
        <v>517</v>
      </c>
      <c r="N5385">
        <v>0</v>
      </c>
    </row>
    <row r="5386" spans="1:14" ht="15" customHeight="1" x14ac:dyDescent="0.3">
      <c r="A5386" s="114">
        <v>5383</v>
      </c>
      <c r="B5386" t="s">
        <v>459</v>
      </c>
      <c r="C5386" t="s">
        <v>97</v>
      </c>
      <c r="D5386" t="s">
        <v>352</v>
      </c>
      <c r="E5386" t="s">
        <v>4561</v>
      </c>
      <c r="F5386" s="109">
        <v>46088</v>
      </c>
      <c r="G5386" t="s">
        <v>429</v>
      </c>
      <c r="H5386">
        <v>0.1</v>
      </c>
      <c r="K5386">
        <v>3187.5000000000118</v>
      </c>
      <c r="L5386" t="s">
        <v>509</v>
      </c>
      <c r="M5386" t="s">
        <v>505</v>
      </c>
      <c r="N5386">
        <v>2</v>
      </c>
    </row>
    <row r="5387" spans="1:14" ht="15" customHeight="1" x14ac:dyDescent="0.3">
      <c r="A5387" s="114">
        <v>5384</v>
      </c>
      <c r="B5387" t="s">
        <v>535</v>
      </c>
      <c r="C5387" t="s">
        <v>213</v>
      </c>
      <c r="D5387" t="s">
        <v>102</v>
      </c>
      <c r="E5387" t="s">
        <v>4562</v>
      </c>
      <c r="F5387" s="109">
        <v>46087</v>
      </c>
      <c r="G5387" t="s">
        <v>466</v>
      </c>
      <c r="H5387">
        <v>2</v>
      </c>
      <c r="K5387">
        <v>81249.99999999984</v>
      </c>
      <c r="L5387" t="s">
        <v>526</v>
      </c>
      <c r="M5387" t="s">
        <v>1677</v>
      </c>
      <c r="N5387">
        <v>0</v>
      </c>
    </row>
    <row r="5388" spans="1:14" ht="15" customHeight="1" x14ac:dyDescent="0.3">
      <c r="A5388" s="114">
        <v>5385</v>
      </c>
      <c r="B5388" t="s">
        <v>535</v>
      </c>
      <c r="C5388" t="s">
        <v>4052</v>
      </c>
      <c r="D5388" t="s">
        <v>102</v>
      </c>
      <c r="E5388" t="s">
        <v>4053</v>
      </c>
      <c r="F5388" s="109">
        <v>46087</v>
      </c>
      <c r="G5388" t="s">
        <v>425</v>
      </c>
      <c r="H5388">
        <v>2</v>
      </c>
      <c r="K5388">
        <v>121874.99999999977</v>
      </c>
      <c r="L5388" t="s">
        <v>526</v>
      </c>
      <c r="M5388" t="s">
        <v>1677</v>
      </c>
      <c r="N5388">
        <v>1</v>
      </c>
    </row>
    <row r="5389" spans="1:14" ht="15" customHeight="1" x14ac:dyDescent="0.3">
      <c r="A5389" s="114">
        <v>5386</v>
      </c>
      <c r="B5389" t="s">
        <v>535</v>
      </c>
      <c r="C5389" t="s">
        <v>138</v>
      </c>
      <c r="D5389" t="s">
        <v>100</v>
      </c>
      <c r="E5389" t="s">
        <v>4563</v>
      </c>
      <c r="F5389" s="109">
        <v>46087</v>
      </c>
      <c r="G5389" t="s">
        <v>415</v>
      </c>
      <c r="H5389">
        <v>6</v>
      </c>
      <c r="K5389">
        <v>365624.9999999993</v>
      </c>
      <c r="L5389" t="s">
        <v>516</v>
      </c>
      <c r="M5389" t="s">
        <v>517</v>
      </c>
      <c r="N5389">
        <v>0</v>
      </c>
    </row>
    <row r="5390" spans="1:14" ht="15" customHeight="1" x14ac:dyDescent="0.3">
      <c r="A5390" s="114">
        <v>5387</v>
      </c>
      <c r="B5390" t="s">
        <v>535</v>
      </c>
      <c r="C5390" t="s">
        <v>213</v>
      </c>
      <c r="D5390" t="s">
        <v>102</v>
      </c>
      <c r="E5390" t="s">
        <v>4564</v>
      </c>
      <c r="F5390" s="109">
        <v>46088</v>
      </c>
      <c r="G5390" t="s">
        <v>466</v>
      </c>
      <c r="H5390">
        <v>9</v>
      </c>
      <c r="K5390">
        <v>365624.9999999993</v>
      </c>
      <c r="L5390" t="s">
        <v>526</v>
      </c>
      <c r="M5390" t="s">
        <v>1677</v>
      </c>
      <c r="N5390">
        <v>1</v>
      </c>
    </row>
    <row r="5391" spans="1:14" ht="15" customHeight="1" x14ac:dyDescent="0.3">
      <c r="A5391" s="114">
        <v>5388</v>
      </c>
      <c r="B5391" t="s">
        <v>535</v>
      </c>
      <c r="C5391" t="s">
        <v>502</v>
      </c>
      <c r="D5391" t="s">
        <v>100</v>
      </c>
      <c r="E5391" t="s">
        <v>4565</v>
      </c>
      <c r="F5391" s="109">
        <v>46088</v>
      </c>
      <c r="G5391" t="s">
        <v>426</v>
      </c>
      <c r="H5391">
        <v>3.5</v>
      </c>
      <c r="K5391">
        <v>142187.49999999971</v>
      </c>
      <c r="L5391" t="s">
        <v>516</v>
      </c>
      <c r="M5391" t="s">
        <v>1677</v>
      </c>
      <c r="N5391">
        <v>1</v>
      </c>
    </row>
    <row r="5392" spans="1:14" ht="15" customHeight="1" x14ac:dyDescent="0.3">
      <c r="A5392" s="114">
        <v>5389</v>
      </c>
      <c r="B5392" t="s">
        <v>463</v>
      </c>
      <c r="C5392" t="s">
        <v>3647</v>
      </c>
      <c r="D5392" t="s">
        <v>69</v>
      </c>
      <c r="E5392" t="s">
        <v>3648</v>
      </c>
      <c r="F5392" s="109">
        <v>46088</v>
      </c>
      <c r="G5392" t="s">
        <v>425</v>
      </c>
      <c r="H5392">
        <v>1</v>
      </c>
      <c r="K5392">
        <v>167499.99999999936</v>
      </c>
      <c r="L5392" t="s">
        <v>696</v>
      </c>
      <c r="M5392" t="s">
        <v>514</v>
      </c>
      <c r="N5392">
        <v>1</v>
      </c>
    </row>
    <row r="5393" spans="1:14" ht="15" customHeight="1" x14ac:dyDescent="0.3">
      <c r="A5393" s="114">
        <v>5390</v>
      </c>
      <c r="B5393" t="s">
        <v>499</v>
      </c>
      <c r="C5393" t="s">
        <v>239</v>
      </c>
      <c r="D5393" t="s">
        <v>100</v>
      </c>
      <c r="E5393" t="s">
        <v>4566</v>
      </c>
      <c r="F5393" s="109">
        <v>46088</v>
      </c>
      <c r="G5393" t="s">
        <v>435</v>
      </c>
      <c r="H5393">
        <v>14</v>
      </c>
      <c r="K5393">
        <v>37333.333333333299</v>
      </c>
      <c r="L5393" t="s">
        <v>680</v>
      </c>
      <c r="M5393" t="s">
        <v>505</v>
      </c>
      <c r="N5393">
        <v>1</v>
      </c>
    </row>
    <row r="5394" spans="1:14" ht="15" customHeight="1" x14ac:dyDescent="0.3">
      <c r="A5394" s="114">
        <v>5391</v>
      </c>
      <c r="B5394" t="s">
        <v>499</v>
      </c>
      <c r="C5394" t="s">
        <v>316</v>
      </c>
      <c r="D5394" t="s">
        <v>100</v>
      </c>
      <c r="E5394" t="s">
        <v>317</v>
      </c>
      <c r="F5394" s="109">
        <v>46088</v>
      </c>
      <c r="G5394" t="s">
        <v>425</v>
      </c>
      <c r="H5394">
        <v>3</v>
      </c>
      <c r="K5394">
        <v>23999.999999999975</v>
      </c>
      <c r="L5394" t="s">
        <v>680</v>
      </c>
      <c r="M5394" t="s">
        <v>505</v>
      </c>
      <c r="N5394">
        <v>0</v>
      </c>
    </row>
    <row r="5395" spans="1:14" ht="15" customHeight="1" x14ac:dyDescent="0.3">
      <c r="A5395" s="114">
        <v>5392</v>
      </c>
      <c r="B5395" t="s">
        <v>499</v>
      </c>
      <c r="C5395" t="s">
        <v>138</v>
      </c>
      <c r="D5395" t="s">
        <v>100</v>
      </c>
      <c r="E5395" t="s">
        <v>4567</v>
      </c>
      <c r="F5395" s="109">
        <v>46088</v>
      </c>
      <c r="G5395" t="s">
        <v>415</v>
      </c>
      <c r="H5395">
        <v>2</v>
      </c>
      <c r="K5395">
        <v>119999.99999999988</v>
      </c>
      <c r="L5395" t="s">
        <v>507</v>
      </c>
      <c r="M5395" t="s">
        <v>505</v>
      </c>
      <c r="N5395">
        <v>1</v>
      </c>
    </row>
    <row r="5396" spans="1:14" ht="15" customHeight="1" x14ac:dyDescent="0.3">
      <c r="A5396" s="114">
        <v>5393</v>
      </c>
      <c r="B5396" t="s">
        <v>499</v>
      </c>
      <c r="C5396" t="s">
        <v>138</v>
      </c>
      <c r="D5396" t="s">
        <v>100</v>
      </c>
      <c r="E5396" t="s">
        <v>4567</v>
      </c>
      <c r="F5396" s="109">
        <v>46088</v>
      </c>
      <c r="G5396" t="s">
        <v>415</v>
      </c>
      <c r="H5396">
        <v>6</v>
      </c>
      <c r="K5396">
        <v>359999.99999999965</v>
      </c>
      <c r="L5396" t="s">
        <v>516</v>
      </c>
      <c r="M5396" t="s">
        <v>517</v>
      </c>
      <c r="N5396">
        <v>0</v>
      </c>
    </row>
    <row r="5397" spans="1:14" ht="15" customHeight="1" x14ac:dyDescent="0.3">
      <c r="A5397" s="114">
        <v>5394</v>
      </c>
      <c r="B5397" t="s">
        <v>444</v>
      </c>
      <c r="C5397" t="s">
        <v>138</v>
      </c>
      <c r="D5397" t="s">
        <v>100</v>
      </c>
      <c r="E5397" t="s">
        <v>4568</v>
      </c>
      <c r="F5397" s="109">
        <v>46088</v>
      </c>
      <c r="G5397" t="s">
        <v>415</v>
      </c>
      <c r="H5397">
        <v>4</v>
      </c>
      <c r="K5397">
        <v>258750.00000000073</v>
      </c>
      <c r="L5397" t="s">
        <v>516</v>
      </c>
      <c r="M5397" t="s">
        <v>517</v>
      </c>
      <c r="N5397">
        <v>0</v>
      </c>
    </row>
    <row r="5398" spans="1:14" ht="15" customHeight="1" x14ac:dyDescent="0.3">
      <c r="A5398" s="114">
        <v>5395</v>
      </c>
      <c r="B5398" t="s">
        <v>444</v>
      </c>
      <c r="C5398" t="s">
        <v>138</v>
      </c>
      <c r="D5398" t="s">
        <v>100</v>
      </c>
      <c r="E5398" t="s">
        <v>4568</v>
      </c>
      <c r="F5398" s="109">
        <v>46088</v>
      </c>
      <c r="G5398" t="s">
        <v>415</v>
      </c>
      <c r="H5398">
        <v>2</v>
      </c>
      <c r="K5398">
        <v>129375.00000000036</v>
      </c>
      <c r="L5398" t="s">
        <v>545</v>
      </c>
      <c r="M5398" t="s">
        <v>514</v>
      </c>
      <c r="N5398">
        <v>0</v>
      </c>
    </row>
    <row r="5399" spans="1:14" ht="15" customHeight="1" x14ac:dyDescent="0.3">
      <c r="A5399" s="114">
        <v>5396</v>
      </c>
      <c r="B5399" t="s">
        <v>444</v>
      </c>
      <c r="C5399" t="s">
        <v>126</v>
      </c>
      <c r="D5399" t="s">
        <v>102</v>
      </c>
      <c r="E5399" t="s">
        <v>4569</v>
      </c>
      <c r="F5399" s="109">
        <v>46088</v>
      </c>
      <c r="G5399" t="s">
        <v>415</v>
      </c>
      <c r="H5399">
        <v>10</v>
      </c>
      <c r="K5399">
        <v>230958.33333333398</v>
      </c>
      <c r="L5399" t="s">
        <v>696</v>
      </c>
      <c r="M5399" t="s">
        <v>1677</v>
      </c>
      <c r="N5399">
        <v>0</v>
      </c>
    </row>
    <row r="5400" spans="1:14" ht="15" customHeight="1" x14ac:dyDescent="0.3">
      <c r="A5400" s="114">
        <v>5397</v>
      </c>
      <c r="B5400" t="s">
        <v>501</v>
      </c>
      <c r="C5400" t="s">
        <v>127</v>
      </c>
      <c r="D5400" t="s">
        <v>102</v>
      </c>
      <c r="E5400" t="s">
        <v>4570</v>
      </c>
      <c r="F5400" s="109">
        <v>46088</v>
      </c>
      <c r="G5400" t="s">
        <v>415</v>
      </c>
      <c r="H5400">
        <v>9</v>
      </c>
      <c r="K5400">
        <v>359999.99999999965</v>
      </c>
      <c r="L5400" t="s">
        <v>526</v>
      </c>
      <c r="M5400" t="s">
        <v>736</v>
      </c>
      <c r="N5400">
        <v>1</v>
      </c>
    </row>
    <row r="5401" spans="1:14" ht="15" customHeight="1" x14ac:dyDescent="0.3">
      <c r="A5401" s="114">
        <v>5398</v>
      </c>
      <c r="B5401" t="s">
        <v>501</v>
      </c>
      <c r="C5401" t="s">
        <v>138</v>
      </c>
      <c r="D5401" t="s">
        <v>100</v>
      </c>
      <c r="E5401" t="s">
        <v>4571</v>
      </c>
      <c r="F5401" s="109">
        <v>46088</v>
      </c>
      <c r="G5401" t="s">
        <v>415</v>
      </c>
      <c r="H5401">
        <v>1.5</v>
      </c>
      <c r="K5401">
        <v>89999.999999999913</v>
      </c>
      <c r="L5401" t="s">
        <v>543</v>
      </c>
      <c r="M5401" t="s">
        <v>517</v>
      </c>
      <c r="N5401">
        <v>0</v>
      </c>
    </row>
    <row r="5402" spans="1:14" ht="15" customHeight="1" x14ac:dyDescent="0.3">
      <c r="A5402" s="114">
        <v>5399</v>
      </c>
      <c r="B5402" t="s">
        <v>497</v>
      </c>
      <c r="C5402" t="s">
        <v>138</v>
      </c>
      <c r="D5402" t="s">
        <v>100</v>
      </c>
      <c r="E5402" t="s">
        <v>4572</v>
      </c>
      <c r="F5402" s="109">
        <v>46089</v>
      </c>
      <c r="G5402" t="s">
        <v>415</v>
      </c>
      <c r="H5402">
        <v>4</v>
      </c>
      <c r="K5402">
        <v>258750.00000000073</v>
      </c>
      <c r="L5402" t="s">
        <v>543</v>
      </c>
      <c r="M5402" t="s">
        <v>517</v>
      </c>
      <c r="N5402">
        <v>0</v>
      </c>
    </row>
    <row r="5403" spans="1:14" ht="15" customHeight="1" x14ac:dyDescent="0.3">
      <c r="A5403" s="114">
        <v>5400</v>
      </c>
      <c r="B5403" t="s">
        <v>497</v>
      </c>
      <c r="C5403" t="s">
        <v>209</v>
      </c>
      <c r="D5403" t="s">
        <v>102</v>
      </c>
      <c r="E5403" t="s">
        <v>4573</v>
      </c>
      <c r="F5403" s="109">
        <v>46089</v>
      </c>
      <c r="G5403" t="s">
        <v>466</v>
      </c>
      <c r="H5403">
        <v>11</v>
      </c>
      <c r="K5403">
        <v>199632.81250000055</v>
      </c>
      <c r="L5403" t="s">
        <v>509</v>
      </c>
      <c r="M5403" t="s">
        <v>1677</v>
      </c>
      <c r="N5403">
        <v>1</v>
      </c>
    </row>
    <row r="5404" spans="1:14" ht="15" customHeight="1" x14ac:dyDescent="0.3">
      <c r="A5404" s="114">
        <v>5401</v>
      </c>
      <c r="B5404" t="s">
        <v>444</v>
      </c>
      <c r="C5404" t="s">
        <v>138</v>
      </c>
      <c r="D5404" t="s">
        <v>100</v>
      </c>
      <c r="E5404" t="s">
        <v>4574</v>
      </c>
      <c r="F5404" s="109">
        <v>46089</v>
      </c>
      <c r="G5404" t="s">
        <v>415</v>
      </c>
      <c r="H5404">
        <v>4</v>
      </c>
      <c r="K5404">
        <v>258750.00000000073</v>
      </c>
      <c r="L5404" t="s">
        <v>543</v>
      </c>
      <c r="M5404" t="s">
        <v>517</v>
      </c>
      <c r="N5404">
        <v>1</v>
      </c>
    </row>
    <row r="5405" spans="1:14" ht="15" customHeight="1" x14ac:dyDescent="0.3">
      <c r="A5405" s="114">
        <v>5402</v>
      </c>
      <c r="B5405" t="s">
        <v>444</v>
      </c>
      <c r="C5405" t="s">
        <v>138</v>
      </c>
      <c r="D5405" t="s">
        <v>100</v>
      </c>
      <c r="E5405" t="s">
        <v>4574</v>
      </c>
      <c r="F5405" s="109">
        <v>46089</v>
      </c>
      <c r="G5405" t="s">
        <v>415</v>
      </c>
      <c r="H5405">
        <v>5</v>
      </c>
      <c r="K5405">
        <v>323437.50000000087</v>
      </c>
      <c r="L5405" t="s">
        <v>545</v>
      </c>
      <c r="M5405" t="s">
        <v>514</v>
      </c>
      <c r="N5405">
        <v>3</v>
      </c>
    </row>
    <row r="5406" spans="1:14" ht="15" customHeight="1" x14ac:dyDescent="0.3">
      <c r="A5406" s="114">
        <v>5403</v>
      </c>
      <c r="B5406" t="s">
        <v>444</v>
      </c>
      <c r="C5406" t="s">
        <v>138</v>
      </c>
      <c r="D5406" t="s">
        <v>100</v>
      </c>
      <c r="E5406" t="s">
        <v>4574</v>
      </c>
      <c r="F5406" s="109">
        <v>46089</v>
      </c>
      <c r="G5406" t="s">
        <v>415</v>
      </c>
      <c r="H5406">
        <v>5</v>
      </c>
      <c r="K5406">
        <v>323437.50000000087</v>
      </c>
      <c r="L5406" t="s">
        <v>713</v>
      </c>
      <c r="M5406" t="s">
        <v>917</v>
      </c>
      <c r="N5406">
        <v>0</v>
      </c>
    </row>
    <row r="5407" spans="1:14" ht="15" customHeight="1" x14ac:dyDescent="0.3">
      <c r="A5407" s="114">
        <v>5404</v>
      </c>
      <c r="B5407" t="s">
        <v>471</v>
      </c>
      <c r="C5407" t="s">
        <v>138</v>
      </c>
      <c r="D5407" t="s">
        <v>100</v>
      </c>
      <c r="E5407" t="s">
        <v>4575</v>
      </c>
      <c r="F5407" s="109">
        <v>46089</v>
      </c>
      <c r="G5407" t="s">
        <v>415</v>
      </c>
      <c r="H5407">
        <v>4</v>
      </c>
      <c r="K5407">
        <v>258750.00000000073</v>
      </c>
      <c r="L5407" t="s">
        <v>516</v>
      </c>
      <c r="M5407" t="s">
        <v>517</v>
      </c>
      <c r="N5407">
        <v>0</v>
      </c>
    </row>
    <row r="5408" spans="1:14" ht="15" customHeight="1" x14ac:dyDescent="0.3">
      <c r="A5408" s="114">
        <v>5405</v>
      </c>
      <c r="B5408" t="s">
        <v>471</v>
      </c>
      <c r="C5408" t="s">
        <v>127</v>
      </c>
      <c r="D5408" t="s">
        <v>102</v>
      </c>
      <c r="E5408" t="s">
        <v>4576</v>
      </c>
      <c r="F5408" s="109">
        <v>46089</v>
      </c>
      <c r="G5408" t="s">
        <v>415</v>
      </c>
      <c r="H5408">
        <v>8</v>
      </c>
      <c r="K5408">
        <v>345000.00000000093</v>
      </c>
      <c r="L5408" t="s">
        <v>509</v>
      </c>
      <c r="M5408" t="s">
        <v>1677</v>
      </c>
      <c r="N5408">
        <v>1</v>
      </c>
    </row>
    <row r="5409" spans="1:14" ht="15" customHeight="1" x14ac:dyDescent="0.3">
      <c r="A5409" s="114">
        <v>5406</v>
      </c>
      <c r="B5409" t="s">
        <v>413</v>
      </c>
      <c r="C5409" t="s">
        <v>2953</v>
      </c>
      <c r="D5409" t="s">
        <v>102</v>
      </c>
      <c r="E5409" t="s">
        <v>2954</v>
      </c>
      <c r="F5409" s="109">
        <v>46089</v>
      </c>
      <c r="G5409" t="s">
        <v>2946</v>
      </c>
      <c r="H5409">
        <v>7</v>
      </c>
      <c r="K5409">
        <v>192499.99999999945</v>
      </c>
      <c r="L5409" t="s">
        <v>509</v>
      </c>
      <c r="M5409" t="s">
        <v>1677</v>
      </c>
      <c r="N5409">
        <v>1</v>
      </c>
    </row>
    <row r="5410" spans="1:14" ht="15" customHeight="1" x14ac:dyDescent="0.3">
      <c r="A5410" s="114">
        <v>5407</v>
      </c>
      <c r="B5410" t="s">
        <v>413</v>
      </c>
      <c r="C5410" t="s">
        <v>625</v>
      </c>
      <c r="D5410" t="s">
        <v>100</v>
      </c>
      <c r="E5410" t="s">
        <v>4577</v>
      </c>
      <c r="F5410" s="109">
        <v>46089</v>
      </c>
      <c r="G5410" t="s">
        <v>1038</v>
      </c>
      <c r="H5410">
        <v>2</v>
      </c>
      <c r="K5410">
        <v>82499.999999999767</v>
      </c>
      <c r="L5410" t="s">
        <v>618</v>
      </c>
      <c r="M5410" t="s">
        <v>669</v>
      </c>
      <c r="N5410">
        <v>0</v>
      </c>
    </row>
    <row r="5411" spans="1:14" ht="15" customHeight="1" x14ac:dyDescent="0.3">
      <c r="A5411" s="114">
        <v>5408</v>
      </c>
      <c r="B5411" t="s">
        <v>501</v>
      </c>
      <c r="C5411" t="s">
        <v>127</v>
      </c>
      <c r="D5411" t="s">
        <v>102</v>
      </c>
      <c r="E5411" t="s">
        <v>4578</v>
      </c>
      <c r="F5411" s="109">
        <v>46089</v>
      </c>
      <c r="G5411" t="s">
        <v>415</v>
      </c>
      <c r="H5411">
        <v>8</v>
      </c>
      <c r="K5411">
        <v>319999.99999999971</v>
      </c>
      <c r="L5411" t="s">
        <v>526</v>
      </c>
      <c r="M5411" t="s">
        <v>736</v>
      </c>
      <c r="N5411">
        <v>1</v>
      </c>
    </row>
    <row r="5412" spans="1:14" ht="15" customHeight="1" x14ac:dyDescent="0.3">
      <c r="A5412" s="114">
        <v>5409</v>
      </c>
      <c r="B5412" t="s">
        <v>501</v>
      </c>
      <c r="C5412" t="s">
        <v>138</v>
      </c>
      <c r="D5412" t="s">
        <v>100</v>
      </c>
      <c r="E5412" t="s">
        <v>4579</v>
      </c>
      <c r="F5412" s="109">
        <v>46089</v>
      </c>
      <c r="G5412" t="s">
        <v>415</v>
      </c>
      <c r="H5412">
        <v>0.5</v>
      </c>
      <c r="K5412">
        <v>29999.999999999971</v>
      </c>
      <c r="L5412" t="s">
        <v>543</v>
      </c>
      <c r="M5412" t="s">
        <v>517</v>
      </c>
      <c r="N5412">
        <v>0</v>
      </c>
    </row>
    <row r="5413" spans="1:14" ht="15" customHeight="1" x14ac:dyDescent="0.3">
      <c r="A5413" s="114">
        <v>5410</v>
      </c>
      <c r="B5413" t="s">
        <v>535</v>
      </c>
      <c r="C5413" t="s">
        <v>128</v>
      </c>
      <c r="D5413" t="s">
        <v>102</v>
      </c>
      <c r="E5413" t="s">
        <v>4580</v>
      </c>
      <c r="F5413" s="109">
        <v>46089</v>
      </c>
      <c r="G5413" t="s">
        <v>415</v>
      </c>
      <c r="H5413">
        <v>7</v>
      </c>
      <c r="K5413">
        <v>284374.99999999942</v>
      </c>
      <c r="L5413" t="s">
        <v>526</v>
      </c>
      <c r="M5413" t="s">
        <v>1677</v>
      </c>
      <c r="N5413">
        <v>1</v>
      </c>
    </row>
    <row r="5414" spans="1:14" ht="15" customHeight="1" x14ac:dyDescent="0.3">
      <c r="A5414" s="114">
        <v>5411</v>
      </c>
      <c r="B5414" t="s">
        <v>535</v>
      </c>
      <c r="C5414" t="s">
        <v>127</v>
      </c>
      <c r="D5414" t="s">
        <v>102</v>
      </c>
      <c r="E5414" t="s">
        <v>4581</v>
      </c>
      <c r="F5414" s="109">
        <v>46089</v>
      </c>
      <c r="G5414" t="s">
        <v>415</v>
      </c>
      <c r="H5414">
        <v>1</v>
      </c>
      <c r="K5414">
        <v>40624.99999999992</v>
      </c>
      <c r="L5414" t="s">
        <v>526</v>
      </c>
      <c r="M5414" t="s">
        <v>1677</v>
      </c>
      <c r="N5414">
        <v>1</v>
      </c>
    </row>
    <row r="5415" spans="1:14" ht="15" customHeight="1" x14ac:dyDescent="0.3">
      <c r="A5415" s="114">
        <v>5412</v>
      </c>
      <c r="B5415" t="s">
        <v>535</v>
      </c>
      <c r="C5415" t="s">
        <v>138</v>
      </c>
      <c r="D5415" t="s">
        <v>100</v>
      </c>
      <c r="E5415" t="s">
        <v>4582</v>
      </c>
      <c r="F5415" s="109">
        <v>46089</v>
      </c>
      <c r="G5415" t="s">
        <v>415</v>
      </c>
      <c r="H5415">
        <v>4</v>
      </c>
      <c r="K5415">
        <v>243749.99999999953</v>
      </c>
      <c r="L5415" t="s">
        <v>516</v>
      </c>
      <c r="M5415" t="s">
        <v>517</v>
      </c>
      <c r="N5415">
        <v>0</v>
      </c>
    </row>
    <row r="5416" spans="1:14" ht="15" customHeight="1" x14ac:dyDescent="0.3">
      <c r="A5416" s="114">
        <v>5413</v>
      </c>
      <c r="B5416" t="s">
        <v>499</v>
      </c>
      <c r="C5416" t="s">
        <v>138</v>
      </c>
      <c r="D5416" t="s">
        <v>100</v>
      </c>
      <c r="E5416" t="s">
        <v>4583</v>
      </c>
      <c r="F5416" s="109">
        <v>46089</v>
      </c>
      <c r="G5416" t="s">
        <v>415</v>
      </c>
      <c r="H5416">
        <v>8</v>
      </c>
      <c r="K5416">
        <v>479999.99999999953</v>
      </c>
      <c r="L5416" t="s">
        <v>507</v>
      </c>
      <c r="M5416" t="s">
        <v>505</v>
      </c>
      <c r="N5416">
        <v>1</v>
      </c>
    </row>
    <row r="5417" spans="1:14" ht="15" customHeight="1" x14ac:dyDescent="0.3">
      <c r="A5417" s="114">
        <v>5414</v>
      </c>
      <c r="B5417" t="s">
        <v>499</v>
      </c>
      <c r="C5417" t="s">
        <v>502</v>
      </c>
      <c r="D5417" t="s">
        <v>100</v>
      </c>
      <c r="E5417" t="s">
        <v>4584</v>
      </c>
      <c r="F5417" s="109">
        <v>46089</v>
      </c>
      <c r="G5417" t="s">
        <v>426</v>
      </c>
      <c r="H5417">
        <v>1.5</v>
      </c>
      <c r="K5417">
        <v>39999.999999999964</v>
      </c>
      <c r="L5417" t="s">
        <v>507</v>
      </c>
      <c r="M5417" t="s">
        <v>505</v>
      </c>
      <c r="N5417">
        <v>1</v>
      </c>
    </row>
    <row r="5418" spans="1:14" ht="15" customHeight="1" x14ac:dyDescent="0.3">
      <c r="A5418" s="114">
        <v>5415</v>
      </c>
      <c r="B5418" t="s">
        <v>499</v>
      </c>
      <c r="C5418" t="s">
        <v>502</v>
      </c>
      <c r="D5418" t="s">
        <v>100</v>
      </c>
      <c r="E5418" t="s">
        <v>4584</v>
      </c>
      <c r="F5418" s="109">
        <v>46089</v>
      </c>
      <c r="G5418" t="s">
        <v>426</v>
      </c>
      <c r="H5418">
        <v>4</v>
      </c>
      <c r="K5418">
        <v>159999.99999999985</v>
      </c>
      <c r="L5418" t="s">
        <v>516</v>
      </c>
      <c r="M5418" t="s">
        <v>517</v>
      </c>
      <c r="N5418">
        <v>0.1</v>
      </c>
    </row>
    <row r="5419" spans="1:14" ht="15" customHeight="1" x14ac:dyDescent="0.3">
      <c r="A5419" s="114">
        <v>5416</v>
      </c>
      <c r="B5419" t="s">
        <v>459</v>
      </c>
      <c r="C5419" t="s">
        <v>128</v>
      </c>
      <c r="D5419" t="s">
        <v>102</v>
      </c>
      <c r="E5419" t="s">
        <v>4585</v>
      </c>
      <c r="F5419" s="109">
        <v>46089</v>
      </c>
      <c r="G5419" t="s">
        <v>758</v>
      </c>
      <c r="H5419">
        <v>8</v>
      </c>
      <c r="K5419">
        <v>2720000.0000000102</v>
      </c>
      <c r="L5419" t="s">
        <v>509</v>
      </c>
      <c r="M5419" t="s">
        <v>1334</v>
      </c>
      <c r="N5419">
        <v>2</v>
      </c>
    </row>
    <row r="5420" spans="1:14" ht="15" customHeight="1" x14ac:dyDescent="0.3">
      <c r="A5420" s="114">
        <v>5417</v>
      </c>
      <c r="B5420" t="s">
        <v>459</v>
      </c>
      <c r="C5420" t="s">
        <v>138</v>
      </c>
      <c r="D5420" t="s">
        <v>100</v>
      </c>
      <c r="E5420" t="s">
        <v>4586</v>
      </c>
      <c r="F5420" s="109">
        <v>46089</v>
      </c>
      <c r="G5420" t="s">
        <v>415</v>
      </c>
      <c r="H5420">
        <v>6</v>
      </c>
      <c r="K5420">
        <v>382500.00000000146</v>
      </c>
      <c r="L5420" t="s">
        <v>543</v>
      </c>
      <c r="M5420" t="s">
        <v>517</v>
      </c>
      <c r="N5420">
        <v>0</v>
      </c>
    </row>
    <row r="5421" spans="1:14" ht="15" customHeight="1" x14ac:dyDescent="0.3">
      <c r="A5421" s="114">
        <v>5418</v>
      </c>
      <c r="B5421" t="s">
        <v>444</v>
      </c>
      <c r="C5421" t="s">
        <v>138</v>
      </c>
      <c r="D5421" t="s">
        <v>100</v>
      </c>
      <c r="E5421" t="s">
        <v>4587</v>
      </c>
      <c r="F5421" s="109">
        <v>46090</v>
      </c>
      <c r="G5421" t="s">
        <v>415</v>
      </c>
      <c r="H5421">
        <v>6</v>
      </c>
      <c r="K5421">
        <v>388125.00000000105</v>
      </c>
      <c r="L5421" t="s">
        <v>543</v>
      </c>
      <c r="M5421" t="s">
        <v>517</v>
      </c>
      <c r="N5421">
        <v>0</v>
      </c>
    </row>
    <row r="5422" spans="1:14" ht="15" customHeight="1" x14ac:dyDescent="0.3">
      <c r="A5422" s="114">
        <v>5419</v>
      </c>
      <c r="B5422" t="s">
        <v>444</v>
      </c>
      <c r="C5422" t="s">
        <v>138</v>
      </c>
      <c r="D5422" t="s">
        <v>100</v>
      </c>
      <c r="E5422" t="s">
        <v>4587</v>
      </c>
      <c r="F5422" s="109">
        <v>46090</v>
      </c>
      <c r="G5422" t="s">
        <v>415</v>
      </c>
      <c r="H5422">
        <v>4</v>
      </c>
      <c r="K5422">
        <v>258750.00000000073</v>
      </c>
      <c r="L5422" t="s">
        <v>545</v>
      </c>
      <c r="M5422" t="s">
        <v>514</v>
      </c>
      <c r="N5422">
        <v>0</v>
      </c>
    </row>
    <row r="5423" spans="1:14" ht="15" customHeight="1" x14ac:dyDescent="0.3">
      <c r="A5423" s="114">
        <v>5420</v>
      </c>
      <c r="B5423" t="s">
        <v>463</v>
      </c>
      <c r="C5423" t="s">
        <v>127</v>
      </c>
      <c r="D5423" t="s">
        <v>102</v>
      </c>
      <c r="E5423" t="s">
        <v>4588</v>
      </c>
      <c r="F5423" s="109">
        <v>46090</v>
      </c>
      <c r="G5423" t="s">
        <v>415</v>
      </c>
      <c r="H5423">
        <v>5</v>
      </c>
      <c r="K5423">
        <v>209374.99999999921</v>
      </c>
      <c r="L5423" t="s">
        <v>526</v>
      </c>
      <c r="M5423" t="s">
        <v>1677</v>
      </c>
      <c r="N5423">
        <v>1</v>
      </c>
    </row>
    <row r="5424" spans="1:14" ht="15" customHeight="1" x14ac:dyDescent="0.3">
      <c r="A5424" s="114">
        <v>5421</v>
      </c>
      <c r="B5424" t="s">
        <v>463</v>
      </c>
      <c r="C5424" t="s">
        <v>128</v>
      </c>
      <c r="D5424" t="s">
        <v>102</v>
      </c>
      <c r="E5424" t="s">
        <v>4589</v>
      </c>
      <c r="F5424" s="109">
        <v>46090</v>
      </c>
      <c r="G5424" t="s">
        <v>415</v>
      </c>
      <c r="H5424">
        <v>1</v>
      </c>
      <c r="K5424">
        <v>41874.99999999984</v>
      </c>
      <c r="L5424" t="s">
        <v>526</v>
      </c>
      <c r="M5424" t="s">
        <v>1677</v>
      </c>
      <c r="N5424">
        <v>0</v>
      </c>
    </row>
    <row r="5425" spans="1:14" ht="15" customHeight="1" x14ac:dyDescent="0.3">
      <c r="A5425" s="114">
        <v>5422</v>
      </c>
      <c r="B5425" t="s">
        <v>463</v>
      </c>
      <c r="C5425" t="s">
        <v>625</v>
      </c>
      <c r="D5425" t="s">
        <v>100</v>
      </c>
      <c r="E5425" t="s">
        <v>4590</v>
      </c>
      <c r="F5425" s="109">
        <v>46090</v>
      </c>
      <c r="G5425" t="s">
        <v>944</v>
      </c>
      <c r="H5425">
        <v>10</v>
      </c>
      <c r="K5425">
        <v>418749.99999999843</v>
      </c>
      <c r="L5425" t="s">
        <v>618</v>
      </c>
      <c r="M5425" t="s">
        <v>669</v>
      </c>
      <c r="N5425">
        <v>0</v>
      </c>
    </row>
    <row r="5426" spans="1:14" ht="15" customHeight="1" x14ac:dyDescent="0.3">
      <c r="A5426" s="114">
        <v>5423</v>
      </c>
      <c r="B5426" t="s">
        <v>413</v>
      </c>
      <c r="C5426" t="s">
        <v>138</v>
      </c>
      <c r="D5426" t="s">
        <v>100</v>
      </c>
      <c r="E5426" t="s">
        <v>4591</v>
      </c>
      <c r="F5426" s="109">
        <v>46090</v>
      </c>
      <c r="G5426" t="s">
        <v>415</v>
      </c>
      <c r="H5426">
        <v>6</v>
      </c>
      <c r="K5426">
        <v>371249.99999999895</v>
      </c>
      <c r="L5426" t="s">
        <v>554</v>
      </c>
      <c r="M5426" t="s">
        <v>517</v>
      </c>
      <c r="N5426">
        <v>0</v>
      </c>
    </row>
    <row r="5427" spans="1:14" ht="15" customHeight="1" x14ac:dyDescent="0.3">
      <c r="A5427" s="114">
        <v>5424</v>
      </c>
      <c r="B5427" t="s">
        <v>471</v>
      </c>
      <c r="C5427" t="s">
        <v>138</v>
      </c>
      <c r="D5427" t="s">
        <v>100</v>
      </c>
      <c r="E5427" t="s">
        <v>4592</v>
      </c>
      <c r="F5427" s="109">
        <v>46090</v>
      </c>
      <c r="G5427" t="s">
        <v>415</v>
      </c>
      <c r="H5427">
        <v>6</v>
      </c>
      <c r="K5427">
        <v>388125.00000000105</v>
      </c>
      <c r="L5427" t="s">
        <v>516</v>
      </c>
      <c r="M5427" t="s">
        <v>517</v>
      </c>
      <c r="N5427">
        <v>0</v>
      </c>
    </row>
    <row r="5428" spans="1:14" ht="15" customHeight="1" x14ac:dyDescent="0.3">
      <c r="A5428" s="114">
        <v>5425</v>
      </c>
      <c r="B5428" t="s">
        <v>471</v>
      </c>
      <c r="C5428" t="s">
        <v>502</v>
      </c>
      <c r="D5428" t="s">
        <v>100</v>
      </c>
      <c r="E5428" t="s">
        <v>4593</v>
      </c>
      <c r="F5428" s="109">
        <v>46090</v>
      </c>
      <c r="G5428" t="s">
        <v>426</v>
      </c>
      <c r="H5428">
        <v>3</v>
      </c>
      <c r="K5428">
        <v>129375.00000000036</v>
      </c>
      <c r="L5428" t="s">
        <v>507</v>
      </c>
      <c r="M5428" t="s">
        <v>505</v>
      </c>
      <c r="N5428">
        <v>2</v>
      </c>
    </row>
    <row r="5429" spans="1:14" ht="15" customHeight="1" x14ac:dyDescent="0.3">
      <c r="A5429" s="114">
        <v>5426</v>
      </c>
      <c r="B5429" t="s">
        <v>471</v>
      </c>
      <c r="C5429" t="s">
        <v>138</v>
      </c>
      <c r="D5429" t="s">
        <v>100</v>
      </c>
      <c r="E5429" t="s">
        <v>4592</v>
      </c>
      <c r="F5429" s="109">
        <v>46090</v>
      </c>
      <c r="G5429" t="s">
        <v>415</v>
      </c>
      <c r="H5429">
        <v>1</v>
      </c>
      <c r="K5429">
        <v>64687.500000000182</v>
      </c>
      <c r="L5429" t="s">
        <v>507</v>
      </c>
      <c r="M5429" t="s">
        <v>505</v>
      </c>
      <c r="N5429">
        <v>0</v>
      </c>
    </row>
    <row r="5430" spans="1:14" ht="15" customHeight="1" x14ac:dyDescent="0.3">
      <c r="A5430" s="114">
        <v>5427</v>
      </c>
      <c r="B5430" t="s">
        <v>497</v>
      </c>
      <c r="C5430" t="s">
        <v>97</v>
      </c>
      <c r="D5430" t="s">
        <v>352</v>
      </c>
      <c r="E5430" t="s">
        <v>4594</v>
      </c>
      <c r="F5430" s="109">
        <v>46090</v>
      </c>
      <c r="G5430" t="s">
        <v>429</v>
      </c>
      <c r="H5430">
        <v>0.6</v>
      </c>
      <c r="K5430">
        <v>19406.250000000055</v>
      </c>
      <c r="L5430" t="s">
        <v>509</v>
      </c>
      <c r="M5430" s="110" t="s">
        <v>2940</v>
      </c>
      <c r="N5430">
        <v>1</v>
      </c>
    </row>
    <row r="5431" spans="1:14" ht="15" customHeight="1" x14ac:dyDescent="0.3">
      <c r="A5431" s="114">
        <v>5428</v>
      </c>
      <c r="B5431" t="s">
        <v>497</v>
      </c>
      <c r="C5431" t="s">
        <v>138</v>
      </c>
      <c r="D5431" t="s">
        <v>100</v>
      </c>
      <c r="E5431" t="s">
        <v>4595</v>
      </c>
      <c r="F5431" s="109">
        <v>46090</v>
      </c>
      <c r="G5431" t="s">
        <v>415</v>
      </c>
      <c r="H5431">
        <v>6</v>
      </c>
      <c r="K5431">
        <v>388125.00000000105</v>
      </c>
      <c r="L5431" t="s">
        <v>516</v>
      </c>
      <c r="M5431" t="s">
        <v>517</v>
      </c>
      <c r="N5431">
        <v>0</v>
      </c>
    </row>
    <row r="5432" spans="1:14" ht="15" customHeight="1" x14ac:dyDescent="0.3">
      <c r="A5432" s="114">
        <v>5429</v>
      </c>
      <c r="B5432" t="s">
        <v>430</v>
      </c>
      <c r="C5432" t="s">
        <v>138</v>
      </c>
      <c r="D5432" t="s">
        <v>100</v>
      </c>
      <c r="E5432" t="s">
        <v>4596</v>
      </c>
      <c r="F5432" s="109">
        <v>46090</v>
      </c>
      <c r="G5432" t="s">
        <v>415</v>
      </c>
      <c r="H5432">
        <v>1</v>
      </c>
      <c r="K5432">
        <v>58125.000000000058</v>
      </c>
      <c r="L5432" t="s">
        <v>554</v>
      </c>
      <c r="M5432" t="s">
        <v>517</v>
      </c>
      <c r="N5432">
        <v>1</v>
      </c>
    </row>
    <row r="5433" spans="1:14" ht="15" customHeight="1" x14ac:dyDescent="0.3">
      <c r="A5433" s="114">
        <v>5430</v>
      </c>
      <c r="B5433" t="s">
        <v>430</v>
      </c>
      <c r="C5433" t="s">
        <v>138</v>
      </c>
      <c r="D5433" t="s">
        <v>100</v>
      </c>
      <c r="E5433" t="s">
        <v>4596</v>
      </c>
      <c r="F5433" s="109">
        <v>46090</v>
      </c>
      <c r="G5433" t="s">
        <v>415</v>
      </c>
      <c r="H5433">
        <v>3</v>
      </c>
      <c r="K5433">
        <v>174375.00000000017</v>
      </c>
      <c r="L5433" t="s">
        <v>507</v>
      </c>
      <c r="M5433" t="s">
        <v>505</v>
      </c>
      <c r="N5433">
        <v>0</v>
      </c>
    </row>
    <row r="5434" spans="1:14" ht="15" customHeight="1" x14ac:dyDescent="0.3">
      <c r="A5434" s="114">
        <v>5431</v>
      </c>
      <c r="B5434" t="s">
        <v>430</v>
      </c>
      <c r="C5434" t="s">
        <v>122</v>
      </c>
      <c r="D5434" t="s">
        <v>102</v>
      </c>
      <c r="E5434" t="s">
        <v>4597</v>
      </c>
      <c r="F5434" s="109">
        <v>46090</v>
      </c>
      <c r="G5434" t="s">
        <v>415</v>
      </c>
      <c r="H5434">
        <v>57</v>
      </c>
      <c r="K5434">
        <v>3313125.0000000033</v>
      </c>
      <c r="L5434" t="s">
        <v>507</v>
      </c>
      <c r="M5434" s="110" t="s">
        <v>2782</v>
      </c>
      <c r="N5434">
        <v>2</v>
      </c>
    </row>
    <row r="5435" spans="1:14" ht="15" customHeight="1" x14ac:dyDescent="0.3">
      <c r="A5435" s="114">
        <v>5432</v>
      </c>
      <c r="B5435" t="s">
        <v>501</v>
      </c>
      <c r="C5435" t="s">
        <v>127</v>
      </c>
      <c r="D5435" t="s">
        <v>102</v>
      </c>
      <c r="E5435" t="s">
        <v>4598</v>
      </c>
      <c r="F5435" s="109">
        <v>46090</v>
      </c>
      <c r="G5435" t="s">
        <v>415</v>
      </c>
      <c r="H5435">
        <v>8</v>
      </c>
      <c r="K5435">
        <v>319999.99999999971</v>
      </c>
      <c r="L5435" t="s">
        <v>526</v>
      </c>
      <c r="M5435" t="s">
        <v>736</v>
      </c>
      <c r="N5435">
        <v>1</v>
      </c>
    </row>
    <row r="5436" spans="1:14" ht="15" customHeight="1" x14ac:dyDescent="0.3">
      <c r="A5436" s="114">
        <v>5433</v>
      </c>
      <c r="B5436" t="s">
        <v>501</v>
      </c>
      <c r="C5436" t="s">
        <v>138</v>
      </c>
      <c r="D5436" t="s">
        <v>100</v>
      </c>
      <c r="E5436" t="s">
        <v>4599</v>
      </c>
      <c r="F5436" s="109">
        <v>46090</v>
      </c>
      <c r="G5436" t="s">
        <v>415</v>
      </c>
      <c r="H5436">
        <v>6</v>
      </c>
      <c r="K5436">
        <v>359999.99999999965</v>
      </c>
      <c r="L5436" t="s">
        <v>554</v>
      </c>
      <c r="M5436" t="s">
        <v>517</v>
      </c>
      <c r="N5436">
        <v>0</v>
      </c>
    </row>
    <row r="5437" spans="1:14" ht="15" customHeight="1" x14ac:dyDescent="0.3">
      <c r="A5437" s="114">
        <v>5434</v>
      </c>
      <c r="B5437" t="s">
        <v>535</v>
      </c>
      <c r="C5437" t="s">
        <v>138</v>
      </c>
      <c r="D5437" t="s">
        <v>100</v>
      </c>
      <c r="E5437" t="s">
        <v>4600</v>
      </c>
      <c r="F5437" s="109">
        <v>46090</v>
      </c>
      <c r="G5437" t="s">
        <v>415</v>
      </c>
      <c r="H5437">
        <v>0.7</v>
      </c>
      <c r="K5437">
        <v>42656.249999999913</v>
      </c>
      <c r="L5437" t="s">
        <v>516</v>
      </c>
      <c r="M5437" t="s">
        <v>517</v>
      </c>
      <c r="N5437">
        <v>0</v>
      </c>
    </row>
    <row r="5438" spans="1:14" ht="15" customHeight="1" x14ac:dyDescent="0.3">
      <c r="A5438" s="114">
        <v>5435</v>
      </c>
      <c r="B5438" t="s">
        <v>535</v>
      </c>
      <c r="C5438" t="s">
        <v>233</v>
      </c>
      <c r="D5438" t="s">
        <v>26</v>
      </c>
      <c r="E5438" t="s">
        <v>4601</v>
      </c>
      <c r="F5438" s="109">
        <v>46090</v>
      </c>
      <c r="G5438" t="s">
        <v>662</v>
      </c>
      <c r="H5438">
        <v>3</v>
      </c>
      <c r="K5438">
        <v>243749.99999999953</v>
      </c>
      <c r="L5438" t="s">
        <v>545</v>
      </c>
      <c r="M5438" t="s">
        <v>514</v>
      </c>
      <c r="N5438">
        <v>6</v>
      </c>
    </row>
    <row r="5439" spans="1:14" ht="15" customHeight="1" x14ac:dyDescent="0.3">
      <c r="A5439" s="114">
        <v>5436</v>
      </c>
      <c r="B5439" t="s">
        <v>535</v>
      </c>
      <c r="C5439" t="s">
        <v>233</v>
      </c>
      <c r="D5439" t="s">
        <v>26</v>
      </c>
      <c r="E5439" t="s">
        <v>4601</v>
      </c>
      <c r="F5439" s="109">
        <v>46090</v>
      </c>
      <c r="G5439" t="s">
        <v>662</v>
      </c>
      <c r="H5439">
        <v>3</v>
      </c>
      <c r="K5439">
        <v>243749.99999999953</v>
      </c>
      <c r="L5439" t="s">
        <v>545</v>
      </c>
      <c r="M5439" t="s">
        <v>580</v>
      </c>
      <c r="N5439">
        <v>9</v>
      </c>
    </row>
    <row r="5440" spans="1:14" ht="15" customHeight="1" x14ac:dyDescent="0.3">
      <c r="A5440" s="114">
        <v>5437</v>
      </c>
      <c r="B5440" t="s">
        <v>459</v>
      </c>
      <c r="C5440" t="s">
        <v>97</v>
      </c>
      <c r="D5440" t="s">
        <v>352</v>
      </c>
      <c r="E5440" t="s">
        <v>4602</v>
      </c>
      <c r="F5440" s="109">
        <v>46090</v>
      </c>
      <c r="G5440" t="s">
        <v>429</v>
      </c>
      <c r="H5440">
        <v>0.7</v>
      </c>
      <c r="K5440">
        <v>22312.50000000008</v>
      </c>
      <c r="L5440" t="s">
        <v>509</v>
      </c>
      <c r="M5440" t="s">
        <v>505</v>
      </c>
      <c r="N5440">
        <v>2</v>
      </c>
    </row>
    <row r="5441" spans="1:14" ht="15" customHeight="1" x14ac:dyDescent="0.3">
      <c r="A5441" s="114">
        <v>5438</v>
      </c>
      <c r="B5441" t="s">
        <v>459</v>
      </c>
      <c r="C5441" t="s">
        <v>138</v>
      </c>
      <c r="D5441" t="s">
        <v>100</v>
      </c>
      <c r="E5441" t="s">
        <v>4603</v>
      </c>
      <c r="F5441" s="109">
        <v>46090</v>
      </c>
      <c r="G5441" t="s">
        <v>415</v>
      </c>
      <c r="H5441">
        <v>6</v>
      </c>
      <c r="K5441">
        <v>382500.00000000146</v>
      </c>
      <c r="L5441" t="s">
        <v>543</v>
      </c>
      <c r="M5441" t="s">
        <v>517</v>
      </c>
      <c r="N5441">
        <v>0</v>
      </c>
    </row>
    <row r="5442" spans="1:14" ht="15" customHeight="1" x14ac:dyDescent="0.3">
      <c r="A5442" s="114">
        <v>5439</v>
      </c>
      <c r="B5442" t="s">
        <v>499</v>
      </c>
      <c r="C5442" t="s">
        <v>502</v>
      </c>
      <c r="D5442" t="s">
        <v>100</v>
      </c>
      <c r="E5442" t="s">
        <v>4604</v>
      </c>
      <c r="F5442" s="109">
        <v>46090</v>
      </c>
      <c r="G5442" t="s">
        <v>426</v>
      </c>
      <c r="H5442">
        <v>5</v>
      </c>
      <c r="K5442">
        <v>199999.9999999998</v>
      </c>
      <c r="L5442" t="s">
        <v>507</v>
      </c>
      <c r="M5442" t="s">
        <v>505</v>
      </c>
      <c r="N5442">
        <v>1</v>
      </c>
    </row>
    <row r="5443" spans="1:14" ht="15" customHeight="1" x14ac:dyDescent="0.3">
      <c r="A5443" s="114">
        <v>5440</v>
      </c>
      <c r="B5443" t="s">
        <v>499</v>
      </c>
      <c r="C5443" t="s">
        <v>138</v>
      </c>
      <c r="D5443" t="s">
        <v>100</v>
      </c>
      <c r="E5443" t="s">
        <v>4605</v>
      </c>
      <c r="F5443" s="109">
        <v>46090</v>
      </c>
      <c r="G5443" t="s">
        <v>415</v>
      </c>
      <c r="H5443">
        <v>6</v>
      </c>
      <c r="K5443">
        <v>359999.99999999965</v>
      </c>
      <c r="L5443" t="s">
        <v>516</v>
      </c>
      <c r="M5443" t="s">
        <v>517</v>
      </c>
      <c r="N5443">
        <v>0</v>
      </c>
    </row>
    <row r="5444" spans="1:14" ht="15" customHeight="1" x14ac:dyDescent="0.3">
      <c r="A5444" s="114">
        <v>5441</v>
      </c>
      <c r="B5444" t="s">
        <v>499</v>
      </c>
      <c r="C5444" t="s">
        <v>122</v>
      </c>
      <c r="D5444" t="s">
        <v>102</v>
      </c>
      <c r="E5444" t="s">
        <v>4622</v>
      </c>
      <c r="F5444" s="109">
        <v>46093</v>
      </c>
      <c r="G5444" t="s">
        <v>415</v>
      </c>
      <c r="H5444">
        <v>29</v>
      </c>
      <c r="K5444">
        <v>1739999.9999999984</v>
      </c>
      <c r="L5444" t="s">
        <v>507</v>
      </c>
      <c r="M5444" t="s">
        <v>505</v>
      </c>
      <c r="N5444">
        <v>1</v>
      </c>
    </row>
    <row r="5445" spans="1:14" ht="15" customHeight="1" x14ac:dyDescent="0.3">
      <c r="A5445" s="114">
        <v>5442</v>
      </c>
      <c r="B5445" t="s">
        <v>499</v>
      </c>
      <c r="C5445" t="s">
        <v>502</v>
      </c>
      <c r="D5445" t="s">
        <v>100</v>
      </c>
      <c r="E5445" t="s">
        <v>4623</v>
      </c>
      <c r="F5445" s="109">
        <v>46093</v>
      </c>
      <c r="G5445" t="s">
        <v>426</v>
      </c>
      <c r="H5445">
        <v>2</v>
      </c>
      <c r="K5445">
        <v>79999.999999999927</v>
      </c>
      <c r="L5445" t="s">
        <v>507</v>
      </c>
      <c r="M5445" t="s">
        <v>505</v>
      </c>
      <c r="N5445">
        <v>1</v>
      </c>
    </row>
    <row r="5446" spans="1:14" ht="15" customHeight="1" x14ac:dyDescent="0.3">
      <c r="A5446" s="114">
        <v>5443</v>
      </c>
      <c r="B5446" t="s">
        <v>499</v>
      </c>
      <c r="C5446" t="s">
        <v>138</v>
      </c>
      <c r="D5446" t="s">
        <v>100</v>
      </c>
      <c r="E5446" t="s">
        <v>4624</v>
      </c>
      <c r="F5446" s="109">
        <v>46093</v>
      </c>
      <c r="G5446" t="s">
        <v>415</v>
      </c>
      <c r="H5446">
        <v>2</v>
      </c>
      <c r="K5446">
        <v>119999.99999999988</v>
      </c>
      <c r="L5446" t="s">
        <v>516</v>
      </c>
      <c r="M5446" t="s">
        <v>517</v>
      </c>
      <c r="N5446">
        <v>0</v>
      </c>
    </row>
    <row r="5447" spans="1:14" ht="15" customHeight="1" x14ac:dyDescent="0.3">
      <c r="A5447" s="114">
        <v>5444</v>
      </c>
      <c r="B5447" t="s">
        <v>459</v>
      </c>
      <c r="C5447" t="s">
        <v>233</v>
      </c>
      <c r="D5447" t="s">
        <v>26</v>
      </c>
      <c r="E5447" t="s">
        <v>4625</v>
      </c>
      <c r="F5447" s="109">
        <v>46093</v>
      </c>
      <c r="G5447" t="s">
        <v>1596</v>
      </c>
      <c r="H5447">
        <v>10</v>
      </c>
      <c r="K5447">
        <v>283333.33333333442</v>
      </c>
      <c r="L5447" t="s">
        <v>545</v>
      </c>
      <c r="M5447" t="s">
        <v>580</v>
      </c>
      <c r="N5447">
        <v>0</v>
      </c>
    </row>
    <row r="5448" spans="1:14" ht="15" customHeight="1" x14ac:dyDescent="0.3">
      <c r="A5448" s="114">
        <v>5445</v>
      </c>
      <c r="B5448" t="s">
        <v>459</v>
      </c>
      <c r="C5448" t="s">
        <v>138</v>
      </c>
      <c r="D5448" t="s">
        <v>100</v>
      </c>
      <c r="E5448" t="s">
        <v>4626</v>
      </c>
      <c r="F5448" s="109">
        <v>46093</v>
      </c>
      <c r="G5448" t="s">
        <v>415</v>
      </c>
      <c r="H5448">
        <v>1</v>
      </c>
      <c r="K5448">
        <v>63750.00000000024</v>
      </c>
      <c r="L5448" t="s">
        <v>543</v>
      </c>
      <c r="M5448" t="s">
        <v>517</v>
      </c>
      <c r="N5448">
        <v>0</v>
      </c>
    </row>
    <row r="5449" spans="1:14" ht="15" customHeight="1" x14ac:dyDescent="0.3">
      <c r="A5449" s="114">
        <v>5446</v>
      </c>
      <c r="B5449" t="s">
        <v>497</v>
      </c>
      <c r="C5449" t="s">
        <v>3640</v>
      </c>
      <c r="D5449" t="s">
        <v>69</v>
      </c>
      <c r="E5449" t="s">
        <v>3641</v>
      </c>
      <c r="F5449" s="109">
        <v>46094</v>
      </c>
      <c r="G5449" t="s">
        <v>1197</v>
      </c>
      <c r="H5449">
        <v>2.7</v>
      </c>
      <c r="K5449">
        <v>465750.00000000128</v>
      </c>
      <c r="L5449" t="s">
        <v>509</v>
      </c>
      <c r="M5449" s="110" t="s">
        <v>2940</v>
      </c>
      <c r="N5449">
        <v>1</v>
      </c>
    </row>
    <row r="5450" spans="1:14" ht="15" customHeight="1" x14ac:dyDescent="0.3">
      <c r="A5450" s="114">
        <v>5447</v>
      </c>
      <c r="B5450" t="s">
        <v>444</v>
      </c>
      <c r="C5450" t="s">
        <v>138</v>
      </c>
      <c r="D5450" t="s">
        <v>100</v>
      </c>
      <c r="E5450" t="s">
        <v>4627</v>
      </c>
      <c r="F5450" s="109">
        <v>46094</v>
      </c>
      <c r="G5450" t="s">
        <v>415</v>
      </c>
      <c r="H5450">
        <v>5</v>
      </c>
      <c r="K5450">
        <v>323437.50000000087</v>
      </c>
      <c r="L5450" t="s">
        <v>543</v>
      </c>
      <c r="M5450" t="s">
        <v>517</v>
      </c>
      <c r="N5450">
        <v>0</v>
      </c>
    </row>
    <row r="5451" spans="1:14" ht="15" customHeight="1" x14ac:dyDescent="0.3">
      <c r="A5451" s="114">
        <v>5448</v>
      </c>
      <c r="B5451" t="s">
        <v>444</v>
      </c>
      <c r="C5451" t="s">
        <v>234</v>
      </c>
      <c r="D5451" t="s">
        <v>26</v>
      </c>
      <c r="E5451" t="s">
        <v>4628</v>
      </c>
      <c r="F5451" s="109">
        <v>46094</v>
      </c>
      <c r="G5451" t="s">
        <v>1600</v>
      </c>
      <c r="H5451">
        <v>6</v>
      </c>
      <c r="K5451">
        <v>172500.00000000047</v>
      </c>
      <c r="L5451" t="s">
        <v>545</v>
      </c>
      <c r="M5451" t="s">
        <v>514</v>
      </c>
      <c r="N5451">
        <v>0</v>
      </c>
    </row>
    <row r="5452" spans="1:14" ht="15" customHeight="1" x14ac:dyDescent="0.3">
      <c r="A5452" s="114">
        <v>5449</v>
      </c>
      <c r="B5452" t="s">
        <v>444</v>
      </c>
      <c r="C5452" t="s">
        <v>234</v>
      </c>
      <c r="D5452" t="s">
        <v>26</v>
      </c>
      <c r="E5452" t="s">
        <v>4628</v>
      </c>
      <c r="F5452" s="109">
        <v>46094</v>
      </c>
      <c r="G5452" t="s">
        <v>592</v>
      </c>
      <c r="H5452">
        <v>2</v>
      </c>
      <c r="K5452">
        <v>129375.00000000036</v>
      </c>
      <c r="L5452" t="s">
        <v>545</v>
      </c>
      <c r="M5452" t="s">
        <v>537</v>
      </c>
      <c r="N5452">
        <v>0</v>
      </c>
    </row>
    <row r="5453" spans="1:14" ht="15" customHeight="1" x14ac:dyDescent="0.3">
      <c r="A5453" s="114">
        <v>5450</v>
      </c>
      <c r="B5453" t="s">
        <v>463</v>
      </c>
      <c r="C5453" t="s">
        <v>122</v>
      </c>
      <c r="D5453" t="s">
        <v>102</v>
      </c>
      <c r="E5453" t="s">
        <v>4629</v>
      </c>
      <c r="F5453" s="109">
        <v>46094</v>
      </c>
      <c r="G5453" t="s">
        <v>415</v>
      </c>
      <c r="H5453">
        <v>36</v>
      </c>
      <c r="K5453">
        <v>2261249.9999999916</v>
      </c>
      <c r="L5453" t="s">
        <v>507</v>
      </c>
      <c r="M5453" t="s">
        <v>505</v>
      </c>
      <c r="N5453">
        <v>1</v>
      </c>
    </row>
    <row r="5454" spans="1:14" ht="15" customHeight="1" x14ac:dyDescent="0.3">
      <c r="A5454" s="114">
        <v>5451</v>
      </c>
      <c r="B5454" t="s">
        <v>463</v>
      </c>
      <c r="C5454" t="s">
        <v>116</v>
      </c>
      <c r="D5454" t="s">
        <v>102</v>
      </c>
      <c r="E5454" t="s">
        <v>4630</v>
      </c>
      <c r="F5454" s="109">
        <v>46094</v>
      </c>
      <c r="G5454" t="s">
        <v>415</v>
      </c>
      <c r="H5454">
        <v>2</v>
      </c>
      <c r="K5454">
        <v>83749.99999999968</v>
      </c>
      <c r="L5454" t="s">
        <v>526</v>
      </c>
      <c r="M5454" t="s">
        <v>505</v>
      </c>
      <c r="N5454">
        <v>1</v>
      </c>
    </row>
    <row r="5455" spans="1:14" ht="15" customHeight="1" x14ac:dyDescent="0.3">
      <c r="A5455" s="114">
        <v>5452</v>
      </c>
      <c r="B5455" t="s">
        <v>413</v>
      </c>
      <c r="C5455" t="s">
        <v>138</v>
      </c>
      <c r="D5455" t="s">
        <v>100</v>
      </c>
      <c r="E5455" t="s">
        <v>4631</v>
      </c>
      <c r="F5455" s="109">
        <v>46094</v>
      </c>
      <c r="G5455" t="s">
        <v>415</v>
      </c>
      <c r="H5455">
        <v>5</v>
      </c>
      <c r="K5455">
        <v>309374.99999999913</v>
      </c>
      <c r="L5455" t="s">
        <v>554</v>
      </c>
      <c r="M5455" t="s">
        <v>517</v>
      </c>
      <c r="N5455">
        <v>0</v>
      </c>
    </row>
    <row r="5456" spans="1:14" ht="15" customHeight="1" x14ac:dyDescent="0.3">
      <c r="A5456" s="114">
        <v>5453</v>
      </c>
      <c r="B5456" t="s">
        <v>430</v>
      </c>
      <c r="C5456" t="s">
        <v>138</v>
      </c>
      <c r="D5456" t="s">
        <v>100</v>
      </c>
      <c r="E5456" t="s">
        <v>4632</v>
      </c>
      <c r="F5456" s="109">
        <v>46094</v>
      </c>
      <c r="G5456" t="s">
        <v>415</v>
      </c>
      <c r="H5456">
        <v>5</v>
      </c>
      <c r="K5456">
        <v>290625.00000000029</v>
      </c>
      <c r="L5456" t="s">
        <v>554</v>
      </c>
      <c r="M5456" t="s">
        <v>517</v>
      </c>
      <c r="N5456">
        <v>0</v>
      </c>
    </row>
    <row r="5457" spans="1:14" ht="15" customHeight="1" x14ac:dyDescent="0.3">
      <c r="A5457" s="114">
        <v>5454</v>
      </c>
      <c r="B5457" t="s">
        <v>430</v>
      </c>
      <c r="C5457" t="s">
        <v>233</v>
      </c>
      <c r="D5457" t="s">
        <v>26</v>
      </c>
      <c r="E5457" t="s">
        <v>247</v>
      </c>
      <c r="F5457" s="109">
        <v>46094</v>
      </c>
      <c r="G5457" t="s">
        <v>592</v>
      </c>
      <c r="H5457">
        <v>1</v>
      </c>
      <c r="K5457">
        <v>58125.000000000058</v>
      </c>
      <c r="L5457" t="s">
        <v>545</v>
      </c>
      <c r="M5457" t="s">
        <v>537</v>
      </c>
      <c r="N5457">
        <v>0</v>
      </c>
    </row>
    <row r="5458" spans="1:14" ht="15" customHeight="1" x14ac:dyDescent="0.3">
      <c r="A5458" s="114">
        <v>5455</v>
      </c>
      <c r="B5458" t="s">
        <v>430</v>
      </c>
      <c r="C5458" t="s">
        <v>82</v>
      </c>
      <c r="D5458" t="s">
        <v>79</v>
      </c>
      <c r="E5458" t="s">
        <v>4633</v>
      </c>
      <c r="F5458" s="109">
        <v>46094</v>
      </c>
      <c r="G5458" t="s">
        <v>443</v>
      </c>
      <c r="H5458">
        <v>41</v>
      </c>
      <c r="K5458">
        <v>185354.16666666686</v>
      </c>
      <c r="L5458" t="s">
        <v>554</v>
      </c>
      <c r="M5458" t="s">
        <v>517</v>
      </c>
      <c r="N5458">
        <v>1</v>
      </c>
    </row>
    <row r="5459" spans="1:14" ht="15" customHeight="1" x14ac:dyDescent="0.3">
      <c r="A5459" s="114">
        <v>5456</v>
      </c>
      <c r="B5459" t="s">
        <v>430</v>
      </c>
      <c r="C5459" t="s">
        <v>83</v>
      </c>
      <c r="D5459" t="s">
        <v>79</v>
      </c>
      <c r="E5459" t="s">
        <v>4634</v>
      </c>
      <c r="F5459" s="109">
        <v>46094</v>
      </c>
      <c r="G5459" t="s">
        <v>443</v>
      </c>
      <c r="H5459">
        <v>5</v>
      </c>
      <c r="K5459">
        <v>22604.16666666669</v>
      </c>
      <c r="L5459" t="s">
        <v>554</v>
      </c>
      <c r="M5459" t="s">
        <v>517</v>
      </c>
      <c r="N5459">
        <v>0</v>
      </c>
    </row>
    <row r="5460" spans="1:14" ht="15" customHeight="1" x14ac:dyDescent="0.3">
      <c r="A5460" s="114">
        <v>5457</v>
      </c>
      <c r="B5460" t="s">
        <v>501</v>
      </c>
      <c r="C5460" t="s">
        <v>116</v>
      </c>
      <c r="D5460" t="s">
        <v>102</v>
      </c>
      <c r="E5460" t="s">
        <v>4635</v>
      </c>
      <c r="F5460" s="109">
        <v>46094</v>
      </c>
      <c r="G5460" t="s">
        <v>415</v>
      </c>
      <c r="H5460">
        <v>6</v>
      </c>
      <c r="K5460">
        <v>239999.99999999977</v>
      </c>
      <c r="L5460" t="s">
        <v>526</v>
      </c>
      <c r="M5460" t="s">
        <v>505</v>
      </c>
      <c r="N5460">
        <v>0</v>
      </c>
    </row>
    <row r="5461" spans="1:14" ht="15" customHeight="1" x14ac:dyDescent="0.3">
      <c r="A5461" s="114">
        <v>5458</v>
      </c>
      <c r="B5461" t="s">
        <v>501</v>
      </c>
      <c r="C5461" t="s">
        <v>138</v>
      </c>
      <c r="D5461" t="s">
        <v>100</v>
      </c>
      <c r="E5461" t="s">
        <v>4636</v>
      </c>
      <c r="F5461" s="109">
        <v>46094</v>
      </c>
      <c r="G5461" t="s">
        <v>415</v>
      </c>
      <c r="H5461">
        <v>6</v>
      </c>
      <c r="K5461">
        <v>359999.99999999965</v>
      </c>
      <c r="L5461" t="s">
        <v>526</v>
      </c>
      <c r="M5461" t="s">
        <v>517</v>
      </c>
      <c r="N5461">
        <v>0</v>
      </c>
    </row>
    <row r="5462" spans="1:14" ht="15" customHeight="1" x14ac:dyDescent="0.3">
      <c r="A5462" s="114">
        <v>5459</v>
      </c>
      <c r="B5462" t="s">
        <v>501</v>
      </c>
      <c r="C5462" t="s">
        <v>502</v>
      </c>
      <c r="D5462" t="s">
        <v>100</v>
      </c>
      <c r="E5462" t="s">
        <v>4637</v>
      </c>
      <c r="F5462" s="109">
        <v>46094</v>
      </c>
      <c r="G5462" t="s">
        <v>426</v>
      </c>
      <c r="H5462">
        <v>1</v>
      </c>
      <c r="K5462">
        <v>39999.999999999964</v>
      </c>
      <c r="L5462" t="s">
        <v>543</v>
      </c>
      <c r="M5462" t="s">
        <v>517</v>
      </c>
      <c r="N5462">
        <v>0</v>
      </c>
    </row>
    <row r="5463" spans="1:14" ht="14.4" x14ac:dyDescent="0.3">
      <c r="A5463" s="114">
        <v>5460</v>
      </c>
      <c r="B5463" t="s">
        <v>463</v>
      </c>
      <c r="C5463" t="s">
        <v>4050</v>
      </c>
      <c r="D5463" t="s">
        <v>102</v>
      </c>
      <c r="E5463" t="s">
        <v>4051</v>
      </c>
      <c r="F5463" s="109">
        <v>46095</v>
      </c>
      <c r="G5463" t="s">
        <v>425</v>
      </c>
      <c r="H5463">
        <v>3</v>
      </c>
      <c r="K5463">
        <v>188437.49999999927</v>
      </c>
      <c r="L5463" t="s">
        <v>526</v>
      </c>
      <c r="M5463" t="s">
        <v>736</v>
      </c>
      <c r="N5463">
        <v>0</v>
      </c>
    </row>
    <row r="5464" spans="1:14" ht="15" customHeight="1" x14ac:dyDescent="0.3">
      <c r="A5464" s="114">
        <v>5461</v>
      </c>
      <c r="B5464" t="s">
        <v>444</v>
      </c>
      <c r="C5464" t="s">
        <v>234</v>
      </c>
      <c r="D5464" t="s">
        <v>26</v>
      </c>
      <c r="E5464" t="s">
        <v>4638</v>
      </c>
      <c r="F5464" s="109">
        <v>46095</v>
      </c>
      <c r="G5464" t="s">
        <v>592</v>
      </c>
      <c r="H5464">
        <v>2</v>
      </c>
      <c r="K5464">
        <v>129375.00000000036</v>
      </c>
      <c r="L5464" t="s">
        <v>545</v>
      </c>
      <c r="M5464" t="s">
        <v>537</v>
      </c>
      <c r="N5464">
        <v>0</v>
      </c>
    </row>
    <row r="5465" spans="1:14" ht="15" customHeight="1" x14ac:dyDescent="0.3">
      <c r="A5465" s="114">
        <v>5462</v>
      </c>
      <c r="B5465" t="s">
        <v>444</v>
      </c>
      <c r="C5465" t="s">
        <v>138</v>
      </c>
      <c r="D5465" t="s">
        <v>100</v>
      </c>
      <c r="E5465" t="s">
        <v>4639</v>
      </c>
      <c r="F5465" s="109">
        <v>46095</v>
      </c>
      <c r="G5465" t="s">
        <v>415</v>
      </c>
      <c r="H5465">
        <v>4</v>
      </c>
      <c r="K5465">
        <v>258750.00000000073</v>
      </c>
      <c r="L5465" t="s">
        <v>543</v>
      </c>
      <c r="M5465" t="s">
        <v>517</v>
      </c>
      <c r="N5465">
        <v>0</v>
      </c>
    </row>
    <row r="5466" spans="1:14" ht="15" customHeight="1" x14ac:dyDescent="0.3">
      <c r="A5466" s="114">
        <v>5463</v>
      </c>
      <c r="B5466" t="s">
        <v>444</v>
      </c>
      <c r="C5466" t="s">
        <v>502</v>
      </c>
      <c r="D5466" t="s">
        <v>100</v>
      </c>
      <c r="E5466" t="s">
        <v>4640</v>
      </c>
      <c r="F5466" s="109">
        <v>46095</v>
      </c>
      <c r="G5466" t="s">
        <v>426</v>
      </c>
      <c r="H5466">
        <v>3</v>
      </c>
      <c r="K5466">
        <v>129375.00000000036</v>
      </c>
      <c r="L5466" t="s">
        <v>507</v>
      </c>
      <c r="M5466" t="s">
        <v>505</v>
      </c>
      <c r="N5466">
        <v>1</v>
      </c>
    </row>
    <row r="5467" spans="1:14" ht="15" customHeight="1" x14ac:dyDescent="0.3">
      <c r="A5467" s="114">
        <v>5464</v>
      </c>
      <c r="B5467" t="s">
        <v>471</v>
      </c>
      <c r="C5467" t="s">
        <v>138</v>
      </c>
      <c r="D5467" t="s">
        <v>100</v>
      </c>
      <c r="E5467" t="s">
        <v>4641</v>
      </c>
      <c r="F5467" s="109">
        <v>46095</v>
      </c>
      <c r="G5467" t="s">
        <v>415</v>
      </c>
      <c r="H5467">
        <v>6</v>
      </c>
      <c r="K5467">
        <v>388125.00000000105</v>
      </c>
      <c r="L5467" t="s">
        <v>516</v>
      </c>
      <c r="M5467" t="s">
        <v>517</v>
      </c>
      <c r="N5467">
        <v>0</v>
      </c>
    </row>
    <row r="5468" spans="1:14" ht="15" customHeight="1" x14ac:dyDescent="0.3">
      <c r="A5468" s="114">
        <v>5465</v>
      </c>
      <c r="B5468" t="s">
        <v>471</v>
      </c>
      <c r="C5468" t="s">
        <v>3634</v>
      </c>
      <c r="D5468" t="s">
        <v>69</v>
      </c>
      <c r="E5468" t="s">
        <v>3635</v>
      </c>
      <c r="F5468" s="109">
        <v>46095</v>
      </c>
      <c r="G5468" t="s">
        <v>697</v>
      </c>
      <c r="H5468">
        <v>0.6</v>
      </c>
      <c r="K5468">
        <v>103500.00000000029</v>
      </c>
      <c r="L5468" t="s">
        <v>509</v>
      </c>
      <c r="M5468" t="s">
        <v>698</v>
      </c>
      <c r="N5468">
        <v>3</v>
      </c>
    </row>
    <row r="5469" spans="1:14" ht="15" customHeight="1" x14ac:dyDescent="0.3">
      <c r="A5469" s="114">
        <v>5466</v>
      </c>
      <c r="B5469" t="s">
        <v>501</v>
      </c>
      <c r="C5469" t="s">
        <v>122</v>
      </c>
      <c r="D5469" t="s">
        <v>102</v>
      </c>
      <c r="E5469" t="s">
        <v>4642</v>
      </c>
      <c r="F5469" s="109">
        <v>46095</v>
      </c>
      <c r="G5469" t="s">
        <v>415</v>
      </c>
      <c r="H5469">
        <v>30</v>
      </c>
      <c r="K5469">
        <v>1799999.9999999981</v>
      </c>
      <c r="L5469" t="s">
        <v>507</v>
      </c>
      <c r="M5469" t="s">
        <v>505</v>
      </c>
      <c r="N5469">
        <v>0</v>
      </c>
    </row>
    <row r="5470" spans="1:14" ht="15" customHeight="1" x14ac:dyDescent="0.3">
      <c r="A5470" s="114">
        <v>5467</v>
      </c>
      <c r="B5470" t="s">
        <v>501</v>
      </c>
      <c r="C5470" t="s">
        <v>4052</v>
      </c>
      <c r="D5470" t="s">
        <v>102</v>
      </c>
      <c r="E5470" t="s">
        <v>4053</v>
      </c>
      <c r="F5470" s="109">
        <v>46095</v>
      </c>
      <c r="G5470" t="s">
        <v>425</v>
      </c>
      <c r="H5470">
        <v>1</v>
      </c>
      <c r="K5470">
        <v>59999.999999999942</v>
      </c>
      <c r="L5470" t="s">
        <v>526</v>
      </c>
      <c r="M5470" t="s">
        <v>736</v>
      </c>
      <c r="N5470">
        <v>0</v>
      </c>
    </row>
    <row r="5471" spans="1:14" ht="15" customHeight="1" x14ac:dyDescent="0.3">
      <c r="A5471" s="114">
        <v>5468</v>
      </c>
      <c r="B5471" t="s">
        <v>501</v>
      </c>
      <c r="C5471" t="s">
        <v>138</v>
      </c>
      <c r="D5471" t="s">
        <v>100</v>
      </c>
      <c r="E5471" t="s">
        <v>4643</v>
      </c>
      <c r="F5471" s="109">
        <v>46095</v>
      </c>
      <c r="G5471" t="s">
        <v>415</v>
      </c>
      <c r="H5471">
        <v>6</v>
      </c>
      <c r="K5471">
        <v>359999.99999999965</v>
      </c>
      <c r="L5471" t="s">
        <v>543</v>
      </c>
      <c r="M5471" t="s">
        <v>517</v>
      </c>
      <c r="N5471">
        <v>0</v>
      </c>
    </row>
    <row r="5472" spans="1:14" ht="15" customHeight="1" x14ac:dyDescent="0.3">
      <c r="A5472" s="114">
        <v>5469</v>
      </c>
      <c r="B5472" t="s">
        <v>459</v>
      </c>
      <c r="C5472" t="s">
        <v>234</v>
      </c>
      <c r="D5472" t="s">
        <v>26</v>
      </c>
      <c r="E5472" t="s">
        <v>4644</v>
      </c>
      <c r="F5472" s="109">
        <v>46094</v>
      </c>
      <c r="G5472" t="s">
        <v>592</v>
      </c>
      <c r="H5472">
        <v>5</v>
      </c>
      <c r="K5472">
        <v>318750.00000000122</v>
      </c>
      <c r="L5472" t="s">
        <v>545</v>
      </c>
      <c r="M5472" t="s">
        <v>505</v>
      </c>
      <c r="N5472">
        <v>0</v>
      </c>
    </row>
    <row r="5473" spans="1:14" ht="15" customHeight="1" x14ac:dyDescent="0.3">
      <c r="A5473" s="114">
        <v>5470</v>
      </c>
      <c r="B5473" t="s">
        <v>459</v>
      </c>
      <c r="C5473" t="s">
        <v>138</v>
      </c>
      <c r="D5473" t="s">
        <v>100</v>
      </c>
      <c r="E5473" t="s">
        <v>4645</v>
      </c>
      <c r="F5473" s="109">
        <v>46094</v>
      </c>
      <c r="G5473" t="s">
        <v>415</v>
      </c>
      <c r="H5473">
        <v>2</v>
      </c>
      <c r="K5473">
        <v>127500.00000000048</v>
      </c>
      <c r="L5473" t="s">
        <v>543</v>
      </c>
      <c r="M5473" t="s">
        <v>517</v>
      </c>
      <c r="N5473">
        <v>0</v>
      </c>
    </row>
    <row r="5474" spans="1:14" ht="15" customHeight="1" x14ac:dyDescent="0.3">
      <c r="A5474" s="114">
        <v>5471</v>
      </c>
      <c r="B5474" t="s">
        <v>459</v>
      </c>
      <c r="C5474" t="s">
        <v>234</v>
      </c>
      <c r="D5474" t="s">
        <v>26</v>
      </c>
      <c r="E5474" t="s">
        <v>4646</v>
      </c>
      <c r="F5474" s="109">
        <v>46095</v>
      </c>
      <c r="G5474" t="s">
        <v>592</v>
      </c>
      <c r="H5474">
        <v>4</v>
      </c>
      <c r="K5474">
        <v>255000.00000000096</v>
      </c>
      <c r="L5474" t="s">
        <v>545</v>
      </c>
      <c r="M5474" t="s">
        <v>505</v>
      </c>
      <c r="N5474">
        <v>0</v>
      </c>
    </row>
    <row r="5475" spans="1:14" ht="15" customHeight="1" x14ac:dyDescent="0.3">
      <c r="A5475" s="114">
        <v>5472</v>
      </c>
      <c r="B5475" t="s">
        <v>459</v>
      </c>
      <c r="C5475" t="s">
        <v>234</v>
      </c>
      <c r="D5475" t="s">
        <v>26</v>
      </c>
      <c r="E5475" t="s">
        <v>4646</v>
      </c>
      <c r="F5475" s="109">
        <v>46095</v>
      </c>
      <c r="G5475" t="s">
        <v>1423</v>
      </c>
      <c r="H5475">
        <v>2</v>
      </c>
      <c r="K5475">
        <v>63750.00000000024</v>
      </c>
      <c r="L5475" t="s">
        <v>545</v>
      </c>
      <c r="M5475" t="s">
        <v>505</v>
      </c>
      <c r="N5475">
        <v>0</v>
      </c>
    </row>
    <row r="5476" spans="1:14" ht="15" customHeight="1" x14ac:dyDescent="0.3">
      <c r="A5476" s="114">
        <v>5473</v>
      </c>
      <c r="B5476" t="s">
        <v>459</v>
      </c>
      <c r="C5476" t="s">
        <v>138</v>
      </c>
      <c r="D5476" t="s">
        <v>100</v>
      </c>
      <c r="E5476" t="s">
        <v>4647</v>
      </c>
      <c r="F5476" s="109">
        <v>46095</v>
      </c>
      <c r="G5476" t="s">
        <v>415</v>
      </c>
      <c r="H5476">
        <v>3</v>
      </c>
      <c r="K5476">
        <v>191250.00000000073</v>
      </c>
      <c r="L5476" t="s">
        <v>543</v>
      </c>
      <c r="M5476" t="s">
        <v>517</v>
      </c>
      <c r="N5476">
        <v>0</v>
      </c>
    </row>
    <row r="5477" spans="1:14" ht="15" customHeight="1" x14ac:dyDescent="0.3">
      <c r="A5477" s="114">
        <v>5474</v>
      </c>
      <c r="B5477" t="s">
        <v>499</v>
      </c>
      <c r="C5477" t="s">
        <v>109</v>
      </c>
      <c r="D5477" t="s">
        <v>102</v>
      </c>
      <c r="E5477" t="s">
        <v>4648</v>
      </c>
      <c r="F5477" s="109">
        <v>46095</v>
      </c>
      <c r="G5477" t="s">
        <v>415</v>
      </c>
      <c r="H5477">
        <v>21</v>
      </c>
      <c r="K5477">
        <v>167999.99999999983</v>
      </c>
      <c r="L5477" t="s">
        <v>696</v>
      </c>
      <c r="M5477" t="s">
        <v>505</v>
      </c>
      <c r="N5477">
        <v>1</v>
      </c>
    </row>
    <row r="5478" spans="1:14" ht="15" customHeight="1" x14ac:dyDescent="0.3">
      <c r="A5478" s="114">
        <v>5475</v>
      </c>
      <c r="B5478" t="s">
        <v>499</v>
      </c>
      <c r="C5478" t="s">
        <v>138</v>
      </c>
      <c r="D5478" t="s">
        <v>100</v>
      </c>
      <c r="E5478" t="s">
        <v>4649</v>
      </c>
      <c r="F5478" s="109">
        <v>46095</v>
      </c>
      <c r="G5478" t="s">
        <v>415</v>
      </c>
      <c r="H5478">
        <v>6</v>
      </c>
      <c r="K5478">
        <v>359999.99999999965</v>
      </c>
      <c r="L5478" t="s">
        <v>516</v>
      </c>
      <c r="M5478" t="s">
        <v>517</v>
      </c>
      <c r="N5478">
        <v>0</v>
      </c>
    </row>
    <row r="5479" spans="1:14" ht="15" customHeight="1" x14ac:dyDescent="0.3">
      <c r="A5479" s="114">
        <v>5476</v>
      </c>
      <c r="B5479" t="s">
        <v>463</v>
      </c>
      <c r="C5479" t="s">
        <v>2968</v>
      </c>
      <c r="D5479" t="s">
        <v>102</v>
      </c>
      <c r="E5479" t="s">
        <v>2969</v>
      </c>
      <c r="F5479" s="109">
        <v>46096</v>
      </c>
      <c r="G5479" t="s">
        <v>2946</v>
      </c>
      <c r="H5479">
        <v>2</v>
      </c>
      <c r="K5479">
        <v>55833.333333333125</v>
      </c>
      <c r="L5479" t="s">
        <v>526</v>
      </c>
      <c r="M5479" t="s">
        <v>1677</v>
      </c>
      <c r="N5479">
        <v>0</v>
      </c>
    </row>
    <row r="5480" spans="1:14" ht="15" customHeight="1" x14ac:dyDescent="0.3">
      <c r="A5480" s="114">
        <v>5477</v>
      </c>
      <c r="B5480" t="s">
        <v>463</v>
      </c>
      <c r="C5480" t="s">
        <v>115</v>
      </c>
      <c r="D5480" t="s">
        <v>102</v>
      </c>
      <c r="E5480" t="s">
        <v>4650</v>
      </c>
      <c r="F5480" s="109">
        <v>46096</v>
      </c>
      <c r="G5480" t="s">
        <v>415</v>
      </c>
      <c r="H5480">
        <v>4</v>
      </c>
      <c r="K5480">
        <v>167499.99999999936</v>
      </c>
      <c r="L5480" t="s">
        <v>526</v>
      </c>
      <c r="M5480" s="110" t="s">
        <v>2782</v>
      </c>
      <c r="N5480">
        <v>1</v>
      </c>
    </row>
    <row r="5481" spans="1:14" ht="15" customHeight="1" x14ac:dyDescent="0.3">
      <c r="A5481" s="114">
        <v>5478</v>
      </c>
      <c r="B5481" t="s">
        <v>501</v>
      </c>
      <c r="C5481" t="s">
        <v>138</v>
      </c>
      <c r="D5481" t="s">
        <v>100</v>
      </c>
      <c r="E5481" t="s">
        <v>4651</v>
      </c>
      <c r="F5481" s="109">
        <v>46096</v>
      </c>
      <c r="G5481" t="s">
        <v>415</v>
      </c>
      <c r="H5481">
        <v>6</v>
      </c>
      <c r="K5481">
        <v>359999.99999999965</v>
      </c>
      <c r="L5481" t="s">
        <v>516</v>
      </c>
      <c r="M5481" t="s">
        <v>517</v>
      </c>
      <c r="N5481">
        <v>0</v>
      </c>
    </row>
    <row r="5482" spans="1:14" ht="15" customHeight="1" x14ac:dyDescent="0.3">
      <c r="A5482" s="114">
        <v>5479</v>
      </c>
      <c r="B5482" t="s">
        <v>501</v>
      </c>
      <c r="C5482" t="s">
        <v>4052</v>
      </c>
      <c r="D5482" t="s">
        <v>102</v>
      </c>
      <c r="E5482" t="s">
        <v>4053</v>
      </c>
      <c r="F5482" s="109">
        <v>46096</v>
      </c>
      <c r="G5482" t="s">
        <v>425</v>
      </c>
      <c r="H5482">
        <v>4</v>
      </c>
      <c r="K5482">
        <v>239999.99999999977</v>
      </c>
      <c r="L5482" t="s">
        <v>526</v>
      </c>
      <c r="M5482" t="s">
        <v>736</v>
      </c>
      <c r="N5482">
        <v>0</v>
      </c>
    </row>
    <row r="5483" spans="1:14" ht="15" customHeight="1" x14ac:dyDescent="0.3">
      <c r="A5483" s="114">
        <v>5480</v>
      </c>
      <c r="B5483" t="s">
        <v>444</v>
      </c>
      <c r="C5483" t="s">
        <v>138</v>
      </c>
      <c r="D5483" t="s">
        <v>100</v>
      </c>
      <c r="E5483" t="s">
        <v>4652</v>
      </c>
      <c r="F5483" s="109">
        <v>46096</v>
      </c>
      <c r="G5483" t="s">
        <v>415</v>
      </c>
      <c r="H5483">
        <v>6</v>
      </c>
      <c r="K5483">
        <v>388125.00000000105</v>
      </c>
      <c r="L5483" t="s">
        <v>516</v>
      </c>
      <c r="M5483" t="s">
        <v>517</v>
      </c>
      <c r="N5483">
        <v>0</v>
      </c>
    </row>
    <row r="5484" spans="1:14" ht="15" customHeight="1" x14ac:dyDescent="0.3">
      <c r="A5484" s="114">
        <v>5481</v>
      </c>
      <c r="B5484" t="s">
        <v>444</v>
      </c>
      <c r="C5484" t="s">
        <v>4052</v>
      </c>
      <c r="D5484" t="s">
        <v>102</v>
      </c>
      <c r="E5484" t="s">
        <v>4053</v>
      </c>
      <c r="F5484" s="109">
        <v>46096</v>
      </c>
      <c r="G5484" t="s">
        <v>425</v>
      </c>
      <c r="H5484">
        <v>3</v>
      </c>
      <c r="K5484">
        <v>194062.50000000052</v>
      </c>
      <c r="L5484" t="s">
        <v>526</v>
      </c>
      <c r="M5484" t="s">
        <v>505</v>
      </c>
      <c r="N5484">
        <v>1</v>
      </c>
    </row>
    <row r="5485" spans="1:14" ht="15" customHeight="1" x14ac:dyDescent="0.3">
      <c r="A5485" s="114">
        <v>5482</v>
      </c>
      <c r="B5485" t="s">
        <v>444</v>
      </c>
      <c r="C5485" t="s">
        <v>4044</v>
      </c>
      <c r="D5485" t="s">
        <v>102</v>
      </c>
      <c r="E5485" t="s">
        <v>4045</v>
      </c>
      <c r="F5485" s="109">
        <v>46096</v>
      </c>
      <c r="G5485" t="s">
        <v>425</v>
      </c>
      <c r="H5485">
        <v>1</v>
      </c>
      <c r="K5485">
        <v>43125.000000000116</v>
      </c>
      <c r="L5485" t="s">
        <v>526</v>
      </c>
      <c r="M5485" t="s">
        <v>505</v>
      </c>
      <c r="N5485">
        <v>0</v>
      </c>
    </row>
    <row r="5486" spans="1:14" ht="15" customHeight="1" x14ac:dyDescent="0.3">
      <c r="A5486" s="114">
        <v>5483</v>
      </c>
      <c r="B5486" t="s">
        <v>463</v>
      </c>
      <c r="C5486" t="s">
        <v>2968</v>
      </c>
      <c r="D5486" t="s">
        <v>102</v>
      </c>
      <c r="E5486" t="s">
        <v>2969</v>
      </c>
      <c r="F5486" s="109">
        <v>46097</v>
      </c>
      <c r="G5486" t="s">
        <v>2946</v>
      </c>
      <c r="H5486">
        <v>2</v>
      </c>
      <c r="K5486">
        <v>55833.333333333125</v>
      </c>
      <c r="L5486" t="s">
        <v>526</v>
      </c>
      <c r="M5486" t="s">
        <v>505</v>
      </c>
      <c r="N5486">
        <v>0</v>
      </c>
    </row>
    <row r="5487" spans="1:14" ht="15" customHeight="1" x14ac:dyDescent="0.3">
      <c r="A5487" s="114">
        <v>5484</v>
      </c>
      <c r="B5487" t="s">
        <v>463</v>
      </c>
      <c r="C5487" t="s">
        <v>2953</v>
      </c>
      <c r="D5487" t="s">
        <v>102</v>
      </c>
      <c r="E5487" t="s">
        <v>2954</v>
      </c>
      <c r="F5487" s="109">
        <v>46097</v>
      </c>
      <c r="G5487" t="s">
        <v>2946</v>
      </c>
      <c r="H5487">
        <v>2</v>
      </c>
      <c r="K5487">
        <v>55833.333333333125</v>
      </c>
      <c r="L5487" t="s">
        <v>526</v>
      </c>
      <c r="M5487" t="s">
        <v>514</v>
      </c>
      <c r="N5487">
        <v>0</v>
      </c>
    </row>
    <row r="5488" spans="1:14" ht="15" customHeight="1" x14ac:dyDescent="0.3">
      <c r="A5488" s="114">
        <v>5485</v>
      </c>
      <c r="B5488" t="s">
        <v>463</v>
      </c>
      <c r="C5488" t="s">
        <v>595</v>
      </c>
      <c r="D5488" t="s">
        <v>102</v>
      </c>
      <c r="E5488" t="s">
        <v>4653</v>
      </c>
      <c r="F5488" s="109">
        <v>46097</v>
      </c>
      <c r="G5488" t="s">
        <v>758</v>
      </c>
      <c r="H5488">
        <v>1</v>
      </c>
      <c r="K5488">
        <v>41874.99999999984</v>
      </c>
      <c r="L5488" t="s">
        <v>618</v>
      </c>
      <c r="M5488" t="s">
        <v>669</v>
      </c>
      <c r="N5488">
        <v>0</v>
      </c>
    </row>
    <row r="5489" spans="1:14" ht="15" customHeight="1" x14ac:dyDescent="0.3">
      <c r="A5489" s="114">
        <v>5486</v>
      </c>
      <c r="B5489" t="s">
        <v>497</v>
      </c>
      <c r="C5489" t="s">
        <v>3636</v>
      </c>
      <c r="D5489" t="s">
        <v>69</v>
      </c>
      <c r="E5489" t="s">
        <v>3637</v>
      </c>
      <c r="F5489" s="109">
        <v>46097</v>
      </c>
      <c r="G5489" t="s">
        <v>1197</v>
      </c>
      <c r="H5489">
        <v>2</v>
      </c>
      <c r="K5489">
        <v>345000.00000000093</v>
      </c>
      <c r="L5489" t="s">
        <v>509</v>
      </c>
      <c r="M5489" s="110" t="s">
        <v>2940</v>
      </c>
      <c r="N5489">
        <v>1</v>
      </c>
    </row>
    <row r="5490" spans="1:14" ht="15" customHeight="1" x14ac:dyDescent="0.3">
      <c r="A5490" s="114">
        <v>5487</v>
      </c>
      <c r="B5490" t="s">
        <v>497</v>
      </c>
      <c r="C5490" t="s">
        <v>138</v>
      </c>
      <c r="D5490" t="s">
        <v>100</v>
      </c>
      <c r="E5490" t="s">
        <v>4654</v>
      </c>
      <c r="F5490" s="109">
        <v>46097</v>
      </c>
      <c r="G5490" t="s">
        <v>415</v>
      </c>
      <c r="H5490">
        <v>6</v>
      </c>
      <c r="K5490">
        <v>388125.00000000105</v>
      </c>
      <c r="L5490" t="s">
        <v>543</v>
      </c>
      <c r="M5490" t="s">
        <v>517</v>
      </c>
      <c r="N5490">
        <v>1</v>
      </c>
    </row>
    <row r="5491" spans="1:14" ht="15" customHeight="1" x14ac:dyDescent="0.3">
      <c r="A5491" s="114">
        <v>5488</v>
      </c>
      <c r="B5491" t="s">
        <v>430</v>
      </c>
      <c r="C5491" t="s">
        <v>233</v>
      </c>
      <c r="D5491" t="s">
        <v>26</v>
      </c>
      <c r="E5491" t="s">
        <v>247</v>
      </c>
      <c r="F5491" s="109">
        <v>46097</v>
      </c>
      <c r="G5491" t="s">
        <v>1411</v>
      </c>
      <c r="H5491">
        <v>9</v>
      </c>
      <c r="K5491">
        <v>261562.50000000026</v>
      </c>
      <c r="L5491" t="s">
        <v>545</v>
      </c>
      <c r="M5491" t="s">
        <v>514</v>
      </c>
      <c r="N5491">
        <v>12</v>
      </c>
    </row>
    <row r="5492" spans="1:14" ht="15" customHeight="1" x14ac:dyDescent="0.3">
      <c r="A5492" s="114">
        <v>5489</v>
      </c>
      <c r="B5492" t="s">
        <v>430</v>
      </c>
      <c r="C5492" t="s">
        <v>138</v>
      </c>
      <c r="D5492" t="s">
        <v>100</v>
      </c>
      <c r="E5492" t="s">
        <v>4655</v>
      </c>
      <c r="F5492" s="109">
        <v>46097</v>
      </c>
      <c r="G5492" t="s">
        <v>415</v>
      </c>
      <c r="H5492">
        <v>6</v>
      </c>
      <c r="K5492">
        <v>348750.00000000035</v>
      </c>
      <c r="L5492" t="s">
        <v>554</v>
      </c>
      <c r="M5492" t="s">
        <v>517</v>
      </c>
      <c r="N5492">
        <v>0</v>
      </c>
    </row>
    <row r="5493" spans="1:14" ht="15" customHeight="1" x14ac:dyDescent="0.3">
      <c r="A5493" s="114">
        <v>5490</v>
      </c>
      <c r="B5493" t="s">
        <v>499</v>
      </c>
      <c r="C5493" t="s">
        <v>104</v>
      </c>
      <c r="D5493" t="s">
        <v>102</v>
      </c>
      <c r="E5493" t="s">
        <v>4656</v>
      </c>
      <c r="F5493" s="109">
        <v>46097</v>
      </c>
      <c r="G5493" t="s">
        <v>415</v>
      </c>
      <c r="H5493">
        <v>55</v>
      </c>
      <c r="K5493">
        <v>293333.33333333302</v>
      </c>
      <c r="L5493" t="s">
        <v>507</v>
      </c>
      <c r="M5493" t="s">
        <v>505</v>
      </c>
      <c r="N5493">
        <v>1</v>
      </c>
    </row>
    <row r="5494" spans="1:14" ht="15" customHeight="1" x14ac:dyDescent="0.3">
      <c r="A5494" s="114">
        <v>5491</v>
      </c>
      <c r="B5494" t="s">
        <v>499</v>
      </c>
      <c r="C5494" t="s">
        <v>138</v>
      </c>
      <c r="D5494" t="s">
        <v>100</v>
      </c>
      <c r="E5494" t="s">
        <v>4657</v>
      </c>
      <c r="F5494" s="109">
        <v>46097</v>
      </c>
      <c r="G5494" t="s">
        <v>415</v>
      </c>
      <c r="H5494">
        <v>6</v>
      </c>
      <c r="K5494">
        <v>359999.99999999965</v>
      </c>
      <c r="L5494" t="s">
        <v>516</v>
      </c>
      <c r="M5494" t="s">
        <v>517</v>
      </c>
      <c r="N5494">
        <v>0</v>
      </c>
    </row>
    <row r="5495" spans="1:14" ht="15" customHeight="1" x14ac:dyDescent="0.3">
      <c r="A5495" s="114">
        <v>5492</v>
      </c>
      <c r="B5495" t="s">
        <v>501</v>
      </c>
      <c r="C5495" t="s">
        <v>4042</v>
      </c>
      <c r="D5495" t="s">
        <v>102</v>
      </c>
      <c r="E5495" t="s">
        <v>4043</v>
      </c>
      <c r="F5495" s="109">
        <v>46097</v>
      </c>
      <c r="G5495" t="s">
        <v>425</v>
      </c>
      <c r="H5495">
        <v>2</v>
      </c>
      <c r="K5495">
        <v>79999.999999999927</v>
      </c>
      <c r="L5495" t="s">
        <v>526</v>
      </c>
      <c r="M5495" t="s">
        <v>736</v>
      </c>
      <c r="N5495">
        <v>0</v>
      </c>
    </row>
    <row r="5496" spans="1:14" ht="15" customHeight="1" x14ac:dyDescent="0.3">
      <c r="A5496" s="114">
        <v>5493</v>
      </c>
      <c r="B5496" t="s">
        <v>501</v>
      </c>
      <c r="C5496" t="s">
        <v>4052</v>
      </c>
      <c r="D5496" t="s">
        <v>102</v>
      </c>
      <c r="E5496" t="s">
        <v>4053</v>
      </c>
      <c r="F5496" s="109">
        <v>46097</v>
      </c>
      <c r="G5496" t="s">
        <v>425</v>
      </c>
      <c r="H5496">
        <v>2</v>
      </c>
      <c r="K5496">
        <v>119999.99999999988</v>
      </c>
      <c r="L5496" t="s">
        <v>526</v>
      </c>
      <c r="M5496" t="s">
        <v>736</v>
      </c>
      <c r="N5496">
        <v>0</v>
      </c>
    </row>
    <row r="5497" spans="1:14" ht="15" customHeight="1" x14ac:dyDescent="0.3">
      <c r="A5497" s="114">
        <v>5494</v>
      </c>
      <c r="B5497" t="s">
        <v>501</v>
      </c>
      <c r="C5497" t="s">
        <v>138</v>
      </c>
      <c r="D5497" t="s">
        <v>100</v>
      </c>
      <c r="E5497" t="s">
        <v>4658</v>
      </c>
      <c r="F5497" s="109">
        <v>46097</v>
      </c>
      <c r="G5497" t="s">
        <v>415</v>
      </c>
      <c r="H5497">
        <v>6</v>
      </c>
      <c r="K5497">
        <v>359999.99999999965</v>
      </c>
      <c r="L5497" t="s">
        <v>543</v>
      </c>
      <c r="M5497" t="s">
        <v>517</v>
      </c>
      <c r="N5497">
        <v>0</v>
      </c>
    </row>
    <row r="5498" spans="1:14" ht="15" customHeight="1" x14ac:dyDescent="0.3">
      <c r="A5498" s="114">
        <v>5495</v>
      </c>
      <c r="B5498" t="s">
        <v>444</v>
      </c>
      <c r="C5498" t="s">
        <v>138</v>
      </c>
      <c r="D5498" t="s">
        <v>100</v>
      </c>
      <c r="E5498" t="s">
        <v>4659</v>
      </c>
      <c r="F5498" s="109">
        <v>46097</v>
      </c>
      <c r="G5498" t="s">
        <v>415</v>
      </c>
      <c r="H5498">
        <v>3</v>
      </c>
      <c r="K5498">
        <v>194062.50000000052</v>
      </c>
      <c r="L5498" t="s">
        <v>543</v>
      </c>
      <c r="M5498" t="s">
        <v>517</v>
      </c>
      <c r="N5498">
        <v>0</v>
      </c>
    </row>
    <row r="5499" spans="1:14" ht="15" customHeight="1" x14ac:dyDescent="0.3">
      <c r="A5499" s="114">
        <v>5496</v>
      </c>
      <c r="B5499" t="s">
        <v>444</v>
      </c>
      <c r="C5499" t="s">
        <v>115</v>
      </c>
      <c r="D5499" t="s">
        <v>102</v>
      </c>
      <c r="E5499" t="s">
        <v>4660</v>
      </c>
      <c r="F5499" s="109">
        <v>46097</v>
      </c>
      <c r="G5499" t="s">
        <v>415</v>
      </c>
      <c r="H5499">
        <v>6</v>
      </c>
      <c r="K5499">
        <v>258750.00000000073</v>
      </c>
      <c r="L5499" t="s">
        <v>526</v>
      </c>
      <c r="M5499" t="s">
        <v>505</v>
      </c>
      <c r="N5499">
        <v>1</v>
      </c>
    </row>
    <row r="5500" spans="1:14" ht="15" customHeight="1" x14ac:dyDescent="0.3">
      <c r="A5500" s="114">
        <v>5497</v>
      </c>
      <c r="B5500" t="s">
        <v>444</v>
      </c>
      <c r="C5500" t="s">
        <v>4052</v>
      </c>
      <c r="D5500" t="s">
        <v>102</v>
      </c>
      <c r="E5500" t="s">
        <v>4053</v>
      </c>
      <c r="F5500" s="109">
        <v>46097</v>
      </c>
      <c r="G5500" t="s">
        <v>425</v>
      </c>
      <c r="H5500">
        <v>1</v>
      </c>
      <c r="K5500">
        <v>64687.500000000182</v>
      </c>
      <c r="L5500" t="s">
        <v>526</v>
      </c>
      <c r="M5500" t="s">
        <v>505</v>
      </c>
      <c r="N5500">
        <v>0</v>
      </c>
    </row>
    <row r="5501" spans="1:14" ht="15" customHeight="1" x14ac:dyDescent="0.3">
      <c r="A5501" s="114">
        <v>5498</v>
      </c>
      <c r="B5501" t="s">
        <v>471</v>
      </c>
      <c r="C5501" t="s">
        <v>138</v>
      </c>
      <c r="D5501" t="s">
        <v>100</v>
      </c>
      <c r="E5501" t="s">
        <v>4661</v>
      </c>
      <c r="F5501" s="109">
        <v>46097</v>
      </c>
      <c r="G5501" t="s">
        <v>415</v>
      </c>
      <c r="H5501">
        <v>6</v>
      </c>
      <c r="K5501">
        <v>388125.00000000105</v>
      </c>
      <c r="L5501" t="s">
        <v>516</v>
      </c>
      <c r="M5501" t="s">
        <v>517</v>
      </c>
      <c r="N5501">
        <v>0</v>
      </c>
    </row>
    <row r="5502" spans="1:14" ht="15" customHeight="1" x14ac:dyDescent="0.3">
      <c r="A5502" s="114">
        <v>5499</v>
      </c>
      <c r="B5502" t="s">
        <v>471</v>
      </c>
      <c r="C5502" t="s">
        <v>138</v>
      </c>
      <c r="D5502" t="s">
        <v>100</v>
      </c>
      <c r="E5502" t="s">
        <v>4661</v>
      </c>
      <c r="F5502" s="109">
        <v>46097</v>
      </c>
      <c r="G5502" t="s">
        <v>415</v>
      </c>
      <c r="H5502">
        <v>2</v>
      </c>
      <c r="K5502">
        <v>129375.00000000036</v>
      </c>
      <c r="L5502" t="s">
        <v>680</v>
      </c>
      <c r="M5502" t="s">
        <v>698</v>
      </c>
      <c r="N5502">
        <v>4</v>
      </c>
    </row>
    <row r="5503" spans="1:14" ht="15" customHeight="1" x14ac:dyDescent="0.3">
      <c r="A5503" s="114">
        <v>5500</v>
      </c>
      <c r="B5503" t="s">
        <v>413</v>
      </c>
      <c r="C5503" t="s">
        <v>138</v>
      </c>
      <c r="D5503" t="s">
        <v>100</v>
      </c>
      <c r="E5503" t="s">
        <v>4662</v>
      </c>
      <c r="F5503" s="109">
        <v>46097</v>
      </c>
      <c r="G5503" t="s">
        <v>415</v>
      </c>
      <c r="H5503">
        <v>6</v>
      </c>
      <c r="K5503">
        <v>371249.99999999895</v>
      </c>
      <c r="L5503" t="s">
        <v>554</v>
      </c>
      <c r="M5503" t="s">
        <v>517</v>
      </c>
      <c r="N5503">
        <v>0</v>
      </c>
    </row>
    <row r="5504" spans="1:14" ht="15" customHeight="1" x14ac:dyDescent="0.3">
      <c r="A5504" s="114">
        <v>5501</v>
      </c>
      <c r="B5504" t="s">
        <v>474</v>
      </c>
      <c r="C5504" t="s">
        <v>33</v>
      </c>
      <c r="D5504" t="s">
        <v>26</v>
      </c>
      <c r="E5504" t="s">
        <v>4663</v>
      </c>
      <c r="F5504" s="109">
        <v>46098</v>
      </c>
      <c r="G5504" t="s">
        <v>437</v>
      </c>
      <c r="H5504">
        <v>6</v>
      </c>
      <c r="K5504">
        <v>984375.00000000175</v>
      </c>
      <c r="L5504" t="s">
        <v>576</v>
      </c>
      <c r="M5504" t="s">
        <v>514</v>
      </c>
      <c r="N5504">
        <v>12</v>
      </c>
    </row>
    <row r="5505" spans="1:14" ht="15" customHeight="1" x14ac:dyDescent="0.3">
      <c r="A5505" s="114">
        <v>5502</v>
      </c>
      <c r="B5505" t="s">
        <v>463</v>
      </c>
      <c r="C5505" t="s">
        <v>127</v>
      </c>
      <c r="D5505" t="s">
        <v>102</v>
      </c>
      <c r="E5505" t="s">
        <v>4664</v>
      </c>
      <c r="F5505" s="109">
        <v>46098</v>
      </c>
      <c r="G5505" t="s">
        <v>415</v>
      </c>
      <c r="H5505">
        <v>6</v>
      </c>
      <c r="K5505">
        <v>251249.99999999904</v>
      </c>
      <c r="L5505" t="s">
        <v>526</v>
      </c>
      <c r="M5505" t="s">
        <v>1677</v>
      </c>
      <c r="N5505">
        <v>0</v>
      </c>
    </row>
    <row r="5506" spans="1:14" ht="15" customHeight="1" x14ac:dyDescent="0.3">
      <c r="A5506" s="114">
        <v>5503</v>
      </c>
      <c r="B5506" t="s">
        <v>463</v>
      </c>
      <c r="C5506" t="s">
        <v>2953</v>
      </c>
      <c r="D5506" t="s">
        <v>102</v>
      </c>
      <c r="E5506" t="s">
        <v>2954</v>
      </c>
      <c r="F5506" s="109">
        <v>46098</v>
      </c>
      <c r="G5506" t="s">
        <v>2946</v>
      </c>
      <c r="H5506">
        <v>1</v>
      </c>
      <c r="K5506">
        <v>27916.666666666562</v>
      </c>
      <c r="L5506" t="s">
        <v>526</v>
      </c>
      <c r="M5506" t="s">
        <v>1677</v>
      </c>
      <c r="N5506">
        <v>0</v>
      </c>
    </row>
    <row r="5507" spans="1:14" ht="15" customHeight="1" x14ac:dyDescent="0.3">
      <c r="A5507" s="114">
        <v>5504</v>
      </c>
      <c r="B5507" t="s">
        <v>430</v>
      </c>
      <c r="C5507" t="s">
        <v>138</v>
      </c>
      <c r="D5507" t="s">
        <v>100</v>
      </c>
      <c r="E5507" t="s">
        <v>4665</v>
      </c>
      <c r="F5507" s="109">
        <v>46098</v>
      </c>
      <c r="G5507" t="s">
        <v>415</v>
      </c>
      <c r="H5507">
        <v>2</v>
      </c>
      <c r="K5507">
        <v>116250.00000000012</v>
      </c>
      <c r="L5507" t="s">
        <v>507</v>
      </c>
      <c r="M5507" t="s">
        <v>505</v>
      </c>
      <c r="N5507">
        <v>0</v>
      </c>
    </row>
    <row r="5508" spans="1:14" ht="15" customHeight="1" x14ac:dyDescent="0.3">
      <c r="A5508" s="114">
        <v>5505</v>
      </c>
      <c r="B5508" t="s">
        <v>430</v>
      </c>
      <c r="C5508" t="s">
        <v>105</v>
      </c>
      <c r="D5508" t="s">
        <v>102</v>
      </c>
      <c r="E5508" t="s">
        <v>4666</v>
      </c>
      <c r="F5508" s="109">
        <v>46098</v>
      </c>
      <c r="G5508" t="s">
        <v>415</v>
      </c>
      <c r="H5508">
        <v>26</v>
      </c>
      <c r="K5508">
        <v>134333.33333333346</v>
      </c>
      <c r="L5508" t="s">
        <v>507</v>
      </c>
      <c r="M5508" s="110" t="s">
        <v>2782</v>
      </c>
      <c r="N5508">
        <v>1</v>
      </c>
    </row>
    <row r="5509" spans="1:14" ht="15" customHeight="1" x14ac:dyDescent="0.3">
      <c r="A5509" s="114">
        <v>5506</v>
      </c>
      <c r="B5509" t="s">
        <v>430</v>
      </c>
      <c r="C5509" t="s">
        <v>138</v>
      </c>
      <c r="D5509" t="s">
        <v>100</v>
      </c>
      <c r="E5509" t="s">
        <v>4667</v>
      </c>
      <c r="F5509" s="109">
        <v>46098</v>
      </c>
      <c r="G5509" t="s">
        <v>415</v>
      </c>
      <c r="H5509">
        <v>1.5</v>
      </c>
      <c r="K5509">
        <v>87187.500000000087</v>
      </c>
      <c r="L5509" t="s">
        <v>680</v>
      </c>
      <c r="M5509" t="s">
        <v>505</v>
      </c>
      <c r="N5509">
        <v>2</v>
      </c>
    </row>
    <row r="5510" spans="1:14" ht="15" customHeight="1" x14ac:dyDescent="0.3">
      <c r="A5510" s="114">
        <v>5507</v>
      </c>
      <c r="B5510" t="s">
        <v>430</v>
      </c>
      <c r="C5510" t="s">
        <v>138</v>
      </c>
      <c r="D5510" t="s">
        <v>100</v>
      </c>
      <c r="E5510" t="s">
        <v>4667</v>
      </c>
      <c r="F5510" s="109">
        <v>46098</v>
      </c>
      <c r="G5510" t="s">
        <v>415</v>
      </c>
      <c r="H5510">
        <v>6</v>
      </c>
      <c r="K5510">
        <v>348750.00000000035</v>
      </c>
      <c r="L5510" t="s">
        <v>554</v>
      </c>
      <c r="M5510" t="s">
        <v>517</v>
      </c>
      <c r="N5510">
        <v>0</v>
      </c>
    </row>
    <row r="5511" spans="1:14" ht="15" customHeight="1" x14ac:dyDescent="0.3">
      <c r="A5511" s="114">
        <v>5508</v>
      </c>
      <c r="B5511" t="s">
        <v>497</v>
      </c>
      <c r="C5511" t="s">
        <v>138</v>
      </c>
      <c r="D5511" t="s">
        <v>100</v>
      </c>
      <c r="E5511" t="s">
        <v>4668</v>
      </c>
      <c r="F5511" s="109">
        <v>46098</v>
      </c>
      <c r="G5511" t="s">
        <v>415</v>
      </c>
      <c r="H5511">
        <v>6</v>
      </c>
      <c r="K5511">
        <v>388125.00000000105</v>
      </c>
      <c r="L5511" t="s">
        <v>516</v>
      </c>
      <c r="M5511" t="s">
        <v>517</v>
      </c>
      <c r="N5511">
        <v>0</v>
      </c>
    </row>
    <row r="5512" spans="1:14" ht="15" customHeight="1" x14ac:dyDescent="0.3">
      <c r="A5512" s="114">
        <v>5509</v>
      </c>
      <c r="B5512" t="s">
        <v>463</v>
      </c>
      <c r="C5512" t="s">
        <v>625</v>
      </c>
      <c r="D5512" t="s">
        <v>100</v>
      </c>
      <c r="E5512" t="s">
        <v>4669</v>
      </c>
      <c r="F5512" s="109">
        <v>46098</v>
      </c>
      <c r="G5512" t="s">
        <v>1038</v>
      </c>
      <c r="H5512">
        <v>2</v>
      </c>
      <c r="K5512">
        <v>83749.99999999968</v>
      </c>
      <c r="L5512" t="s">
        <v>618</v>
      </c>
      <c r="M5512" t="s">
        <v>669</v>
      </c>
      <c r="N5512">
        <v>0</v>
      </c>
    </row>
    <row r="5513" spans="1:14" ht="15" customHeight="1" x14ac:dyDescent="0.3">
      <c r="A5513" s="114">
        <v>5510</v>
      </c>
      <c r="B5513" t="s">
        <v>459</v>
      </c>
      <c r="C5513" t="s">
        <v>138</v>
      </c>
      <c r="D5513" t="s">
        <v>100</v>
      </c>
      <c r="E5513" t="s">
        <v>4670</v>
      </c>
      <c r="F5513" s="109">
        <v>46097</v>
      </c>
      <c r="G5513" t="s">
        <v>415</v>
      </c>
      <c r="H5513">
        <v>0.5</v>
      </c>
      <c r="K5513">
        <v>31875.00000000012</v>
      </c>
      <c r="L5513" t="s">
        <v>509</v>
      </c>
      <c r="M5513" t="s">
        <v>505</v>
      </c>
      <c r="N5513">
        <v>2</v>
      </c>
    </row>
    <row r="5514" spans="1:14" ht="15" customHeight="1" x14ac:dyDescent="0.3">
      <c r="A5514" s="114">
        <v>5511</v>
      </c>
      <c r="B5514" t="s">
        <v>459</v>
      </c>
      <c r="C5514" t="s">
        <v>138</v>
      </c>
      <c r="D5514" t="s">
        <v>100</v>
      </c>
      <c r="E5514" t="s">
        <v>4670</v>
      </c>
      <c r="F5514" s="109">
        <v>46097</v>
      </c>
      <c r="G5514" t="s">
        <v>415</v>
      </c>
      <c r="H5514">
        <v>6</v>
      </c>
      <c r="K5514">
        <v>382500.00000000146</v>
      </c>
      <c r="L5514" t="s">
        <v>554</v>
      </c>
      <c r="M5514" t="s">
        <v>517</v>
      </c>
      <c r="N5514">
        <v>0</v>
      </c>
    </row>
    <row r="5515" spans="1:14" ht="15" customHeight="1" x14ac:dyDescent="0.3">
      <c r="A5515" s="114">
        <v>5512</v>
      </c>
      <c r="B5515" t="s">
        <v>459</v>
      </c>
      <c r="C5515" t="s">
        <v>138</v>
      </c>
      <c r="D5515" t="s">
        <v>100</v>
      </c>
      <c r="E5515" t="s">
        <v>4670</v>
      </c>
      <c r="F5515" s="109">
        <v>46098</v>
      </c>
      <c r="G5515" t="s">
        <v>415</v>
      </c>
      <c r="H5515">
        <v>5</v>
      </c>
      <c r="K5515">
        <v>318750.00000000122</v>
      </c>
      <c r="L5515" t="s">
        <v>554</v>
      </c>
      <c r="M5515" t="s">
        <v>517</v>
      </c>
      <c r="N5515">
        <v>1</v>
      </c>
    </row>
    <row r="5516" spans="1:14" ht="15" customHeight="1" x14ac:dyDescent="0.3">
      <c r="A5516" s="114">
        <v>5513</v>
      </c>
      <c r="B5516" t="s">
        <v>459</v>
      </c>
      <c r="C5516" t="s">
        <v>138</v>
      </c>
      <c r="D5516" t="s">
        <v>100</v>
      </c>
      <c r="E5516" t="s">
        <v>4670</v>
      </c>
      <c r="F5516" s="109">
        <v>46098</v>
      </c>
      <c r="G5516" t="s">
        <v>415</v>
      </c>
      <c r="H5516">
        <v>1</v>
      </c>
      <c r="K5516">
        <v>63750.00000000024</v>
      </c>
      <c r="L5516" t="s">
        <v>509</v>
      </c>
      <c r="M5516" t="s">
        <v>1334</v>
      </c>
      <c r="N5516">
        <v>1</v>
      </c>
    </row>
    <row r="5517" spans="1:14" ht="15" customHeight="1" x14ac:dyDescent="0.3">
      <c r="A5517" s="114">
        <v>5514</v>
      </c>
      <c r="B5517" t="s">
        <v>501</v>
      </c>
      <c r="C5517" t="s">
        <v>4044</v>
      </c>
      <c r="D5517" t="s">
        <v>102</v>
      </c>
      <c r="E5517" t="s">
        <v>4045</v>
      </c>
      <c r="F5517" s="109">
        <v>46098</v>
      </c>
      <c r="G5517" t="s">
        <v>425</v>
      </c>
      <c r="H5517">
        <v>6</v>
      </c>
      <c r="K5517">
        <v>239999.99999999977</v>
      </c>
      <c r="L5517" t="s">
        <v>526</v>
      </c>
      <c r="M5517" t="s">
        <v>736</v>
      </c>
      <c r="N5517">
        <v>0</v>
      </c>
    </row>
    <row r="5518" spans="1:14" ht="15" customHeight="1" x14ac:dyDescent="0.3">
      <c r="A5518" s="114">
        <v>5515</v>
      </c>
      <c r="B5518" t="s">
        <v>501</v>
      </c>
      <c r="C5518" t="s">
        <v>138</v>
      </c>
      <c r="D5518" t="s">
        <v>100</v>
      </c>
      <c r="E5518" t="s">
        <v>4671</v>
      </c>
      <c r="F5518" s="109">
        <v>46098</v>
      </c>
      <c r="G5518" t="s">
        <v>415</v>
      </c>
      <c r="H5518">
        <v>6</v>
      </c>
      <c r="K5518">
        <v>359999.99999999965</v>
      </c>
      <c r="L5518" t="s">
        <v>543</v>
      </c>
      <c r="M5518" t="s">
        <v>517</v>
      </c>
      <c r="N5518">
        <v>0</v>
      </c>
    </row>
    <row r="5519" spans="1:14" ht="15" customHeight="1" x14ac:dyDescent="0.3">
      <c r="A5519" s="114">
        <v>5516</v>
      </c>
      <c r="B5519" t="s">
        <v>444</v>
      </c>
      <c r="C5519" t="s">
        <v>138</v>
      </c>
      <c r="D5519" t="s">
        <v>100</v>
      </c>
      <c r="E5519" t="s">
        <v>4672</v>
      </c>
      <c r="F5519" s="109">
        <v>46098</v>
      </c>
      <c r="G5519" t="s">
        <v>415</v>
      </c>
      <c r="H5519">
        <v>6</v>
      </c>
      <c r="K5519">
        <v>388125.00000000105</v>
      </c>
      <c r="L5519" t="s">
        <v>543</v>
      </c>
      <c r="M5519" t="s">
        <v>517</v>
      </c>
      <c r="N5519">
        <v>1</v>
      </c>
    </row>
    <row r="5520" spans="1:14" ht="15" customHeight="1" x14ac:dyDescent="0.3">
      <c r="A5520" s="114">
        <v>5517</v>
      </c>
      <c r="B5520" t="s">
        <v>444</v>
      </c>
      <c r="C5520" t="s">
        <v>502</v>
      </c>
      <c r="D5520" t="s">
        <v>100</v>
      </c>
      <c r="E5520" t="s">
        <v>4673</v>
      </c>
      <c r="F5520" s="109">
        <v>46098</v>
      </c>
      <c r="G5520" t="s">
        <v>426</v>
      </c>
      <c r="H5520">
        <v>1</v>
      </c>
      <c r="K5520">
        <v>43125.000000000116</v>
      </c>
      <c r="L5520" t="s">
        <v>543</v>
      </c>
      <c r="M5520" t="s">
        <v>517</v>
      </c>
      <c r="N5520">
        <v>0</v>
      </c>
    </row>
    <row r="5521" spans="1:14" ht="15" customHeight="1" x14ac:dyDescent="0.3">
      <c r="A5521" s="114">
        <v>5518</v>
      </c>
      <c r="B5521" t="s">
        <v>444</v>
      </c>
      <c r="C5521" t="s">
        <v>2953</v>
      </c>
      <c r="D5521" t="s">
        <v>102</v>
      </c>
      <c r="E5521" t="s">
        <v>2954</v>
      </c>
      <c r="F5521" s="109">
        <v>46098</v>
      </c>
      <c r="G5521" t="s">
        <v>2946</v>
      </c>
      <c r="H5521">
        <v>7</v>
      </c>
      <c r="K5521">
        <v>201250.00000000055</v>
      </c>
      <c r="L5521" t="s">
        <v>526</v>
      </c>
      <c r="M5521" t="s">
        <v>505</v>
      </c>
      <c r="N5521">
        <v>1</v>
      </c>
    </row>
    <row r="5522" spans="1:14" ht="15" customHeight="1" x14ac:dyDescent="0.3">
      <c r="A5522" s="114">
        <v>5519</v>
      </c>
      <c r="B5522" t="s">
        <v>413</v>
      </c>
      <c r="C5522" t="s">
        <v>138</v>
      </c>
      <c r="D5522" t="s">
        <v>100</v>
      </c>
      <c r="E5522" t="s">
        <v>4674</v>
      </c>
      <c r="F5522" s="109">
        <v>46098</v>
      </c>
      <c r="G5522" t="s">
        <v>415</v>
      </c>
      <c r="H5522">
        <v>6</v>
      </c>
      <c r="K5522">
        <v>371249.99999999895</v>
      </c>
      <c r="L5522" t="s">
        <v>554</v>
      </c>
      <c r="M5522" t="s">
        <v>517</v>
      </c>
      <c r="N5522">
        <v>0</v>
      </c>
    </row>
    <row r="5523" spans="1:14" ht="15" customHeight="1" x14ac:dyDescent="0.3">
      <c r="A5523" s="114">
        <v>5520</v>
      </c>
      <c r="B5523" t="s">
        <v>474</v>
      </c>
      <c r="C5523" t="s">
        <v>502</v>
      </c>
      <c r="D5523" t="s">
        <v>100</v>
      </c>
      <c r="E5523" t="s">
        <v>4675</v>
      </c>
      <c r="F5523" s="109">
        <v>46099</v>
      </c>
      <c r="G5523" t="s">
        <v>426</v>
      </c>
      <c r="H5523">
        <v>2.5</v>
      </c>
      <c r="K5523">
        <v>109375.0000000002</v>
      </c>
      <c r="L5523" t="s">
        <v>543</v>
      </c>
      <c r="M5523" t="s">
        <v>517</v>
      </c>
      <c r="N5523">
        <v>0</v>
      </c>
    </row>
    <row r="5524" spans="1:14" ht="15" customHeight="1" x14ac:dyDescent="0.3">
      <c r="A5524" s="114">
        <v>5521</v>
      </c>
      <c r="B5524" t="s">
        <v>463</v>
      </c>
      <c r="C5524" t="s">
        <v>2953</v>
      </c>
      <c r="D5524" t="s">
        <v>102</v>
      </c>
      <c r="E5524" t="s">
        <v>2954</v>
      </c>
      <c r="F5524" s="109">
        <v>46099</v>
      </c>
      <c r="G5524" t="s">
        <v>2946</v>
      </c>
      <c r="H5524">
        <v>7</v>
      </c>
      <c r="K5524">
        <v>195416.66666666593</v>
      </c>
      <c r="L5524" t="s">
        <v>526</v>
      </c>
      <c r="M5524" t="s">
        <v>1677</v>
      </c>
      <c r="N5524">
        <v>0</v>
      </c>
    </row>
    <row r="5525" spans="1:14" ht="15" customHeight="1" x14ac:dyDescent="0.3">
      <c r="A5525" s="114">
        <v>5522</v>
      </c>
      <c r="B5525" t="s">
        <v>501</v>
      </c>
      <c r="C5525" t="s">
        <v>4044</v>
      </c>
      <c r="D5525" t="s">
        <v>102</v>
      </c>
      <c r="E5525" t="s">
        <v>4045</v>
      </c>
      <c r="F5525" s="109">
        <v>46099</v>
      </c>
      <c r="G5525" t="s">
        <v>425</v>
      </c>
      <c r="H5525">
        <v>6</v>
      </c>
      <c r="K5525">
        <v>239999.99999999977</v>
      </c>
      <c r="L5525" t="s">
        <v>526</v>
      </c>
      <c r="M5525" t="s">
        <v>1677</v>
      </c>
      <c r="N5525">
        <v>0</v>
      </c>
    </row>
    <row r="5526" spans="1:14" ht="15" customHeight="1" x14ac:dyDescent="0.3">
      <c r="A5526" s="114">
        <v>5523</v>
      </c>
      <c r="B5526" t="s">
        <v>501</v>
      </c>
      <c r="C5526" t="s">
        <v>502</v>
      </c>
      <c r="D5526" t="s">
        <v>100</v>
      </c>
      <c r="E5526" t="s">
        <v>4676</v>
      </c>
      <c r="F5526" s="109">
        <v>46099</v>
      </c>
      <c r="G5526" t="s">
        <v>426</v>
      </c>
      <c r="H5526">
        <v>1.5</v>
      </c>
      <c r="K5526">
        <v>59999.999999999942</v>
      </c>
      <c r="L5526" t="s">
        <v>543</v>
      </c>
      <c r="M5526" t="s">
        <v>517</v>
      </c>
      <c r="N5526">
        <v>0</v>
      </c>
    </row>
    <row r="5527" spans="1:14" ht="15" customHeight="1" x14ac:dyDescent="0.3">
      <c r="A5527" s="114">
        <v>5524</v>
      </c>
      <c r="B5527" t="s">
        <v>444</v>
      </c>
      <c r="C5527" t="s">
        <v>502</v>
      </c>
      <c r="D5527" t="s">
        <v>100</v>
      </c>
      <c r="E5527" t="s">
        <v>4677</v>
      </c>
      <c r="F5527" s="109">
        <v>46099</v>
      </c>
      <c r="G5527" t="s">
        <v>426</v>
      </c>
      <c r="H5527">
        <v>2</v>
      </c>
      <c r="K5527">
        <v>86250.000000000233</v>
      </c>
      <c r="L5527" t="s">
        <v>543</v>
      </c>
      <c r="M5527" t="s">
        <v>517</v>
      </c>
      <c r="N5527">
        <v>0</v>
      </c>
    </row>
    <row r="5528" spans="1:14" ht="15" customHeight="1" x14ac:dyDescent="0.3">
      <c r="A5528" s="114">
        <v>5525</v>
      </c>
      <c r="B5528" t="s">
        <v>444</v>
      </c>
      <c r="C5528" t="s">
        <v>4044</v>
      </c>
      <c r="D5528" t="s">
        <v>102</v>
      </c>
      <c r="E5528" t="s">
        <v>4045</v>
      </c>
      <c r="F5528" s="109">
        <v>46099</v>
      </c>
      <c r="G5528" t="s">
        <v>425</v>
      </c>
      <c r="H5528">
        <v>7</v>
      </c>
      <c r="K5528">
        <v>301875.00000000081</v>
      </c>
      <c r="L5528" t="s">
        <v>526</v>
      </c>
      <c r="M5528" t="s">
        <v>505</v>
      </c>
      <c r="N5528">
        <v>0</v>
      </c>
    </row>
    <row r="5529" spans="1:14" ht="15" customHeight="1" x14ac:dyDescent="0.3">
      <c r="A5529" s="114">
        <v>5526</v>
      </c>
      <c r="B5529" t="s">
        <v>413</v>
      </c>
      <c r="C5529" t="s">
        <v>138</v>
      </c>
      <c r="D5529" t="s">
        <v>100</v>
      </c>
      <c r="E5529" t="s">
        <v>4678</v>
      </c>
      <c r="F5529" s="109">
        <v>46099</v>
      </c>
      <c r="G5529" t="s">
        <v>415</v>
      </c>
      <c r="H5529">
        <v>6</v>
      </c>
      <c r="K5529">
        <v>371249.99999999895</v>
      </c>
      <c r="L5529" t="s">
        <v>554</v>
      </c>
      <c r="M5529" t="s">
        <v>517</v>
      </c>
      <c r="N5529">
        <v>0</v>
      </c>
    </row>
    <row r="5530" spans="1:14" ht="15" customHeight="1" x14ac:dyDescent="0.3">
      <c r="A5530" s="114">
        <v>5527</v>
      </c>
      <c r="B5530" t="s">
        <v>471</v>
      </c>
      <c r="C5530" t="s">
        <v>138</v>
      </c>
      <c r="D5530" t="s">
        <v>100</v>
      </c>
      <c r="E5530" t="s">
        <v>4679</v>
      </c>
      <c r="F5530" s="109">
        <v>46098</v>
      </c>
      <c r="G5530" t="s">
        <v>415</v>
      </c>
      <c r="H5530">
        <v>1</v>
      </c>
      <c r="K5530">
        <v>64687.500000000182</v>
      </c>
      <c r="L5530" t="s">
        <v>680</v>
      </c>
      <c r="M5530" t="s">
        <v>698</v>
      </c>
      <c r="N5530">
        <v>3</v>
      </c>
    </row>
    <row r="5531" spans="1:14" ht="15" customHeight="1" x14ac:dyDescent="0.3">
      <c r="A5531" s="114">
        <v>5528</v>
      </c>
      <c r="B5531" t="s">
        <v>471</v>
      </c>
      <c r="C5531" t="s">
        <v>138</v>
      </c>
      <c r="D5531" t="s">
        <v>100</v>
      </c>
      <c r="E5531" t="s">
        <v>4680</v>
      </c>
      <c r="F5531" s="109">
        <v>46099</v>
      </c>
      <c r="G5531" t="s">
        <v>415</v>
      </c>
      <c r="H5531">
        <v>6</v>
      </c>
      <c r="K5531">
        <v>388125.00000000105</v>
      </c>
      <c r="L5531" t="s">
        <v>516</v>
      </c>
      <c r="M5531" t="s">
        <v>517</v>
      </c>
      <c r="N5531">
        <v>0</v>
      </c>
    </row>
    <row r="5532" spans="1:14" ht="15" customHeight="1" x14ac:dyDescent="0.3">
      <c r="A5532" s="114">
        <v>5529</v>
      </c>
      <c r="B5532" t="s">
        <v>471</v>
      </c>
      <c r="C5532" t="s">
        <v>138</v>
      </c>
      <c r="D5532" t="s">
        <v>100</v>
      </c>
      <c r="E5532" t="s">
        <v>4680</v>
      </c>
      <c r="F5532" s="109">
        <v>46099</v>
      </c>
      <c r="G5532" t="s">
        <v>415</v>
      </c>
      <c r="H5532">
        <v>1</v>
      </c>
      <c r="K5532">
        <v>64687.500000000182</v>
      </c>
      <c r="L5532" t="s">
        <v>680</v>
      </c>
      <c r="M5532" t="s">
        <v>698</v>
      </c>
      <c r="N5532">
        <v>3</v>
      </c>
    </row>
    <row r="5533" spans="1:14" ht="15" customHeight="1" x14ac:dyDescent="0.3">
      <c r="A5533" s="114">
        <v>5530</v>
      </c>
      <c r="B5533" t="s">
        <v>463</v>
      </c>
      <c r="C5533" t="s">
        <v>4044</v>
      </c>
      <c r="D5533" t="s">
        <v>102</v>
      </c>
      <c r="E5533" t="s">
        <v>4045</v>
      </c>
      <c r="F5533" s="109">
        <v>46100</v>
      </c>
      <c r="G5533" t="s">
        <v>425</v>
      </c>
      <c r="H5533">
        <v>8</v>
      </c>
      <c r="K5533">
        <v>334999.99999999872</v>
      </c>
      <c r="L5533" t="s">
        <v>526</v>
      </c>
      <c r="M5533" t="s">
        <v>1677</v>
      </c>
      <c r="N5533">
        <v>0</v>
      </c>
    </row>
    <row r="5534" spans="1:14" ht="15" customHeight="1" x14ac:dyDescent="0.3">
      <c r="A5534" s="114">
        <v>5531</v>
      </c>
      <c r="B5534" t="s">
        <v>497</v>
      </c>
      <c r="C5534" t="s">
        <v>70</v>
      </c>
      <c r="D5534" t="s">
        <v>69</v>
      </c>
      <c r="E5534" t="s">
        <v>4681</v>
      </c>
      <c r="F5534" s="109">
        <v>46100</v>
      </c>
      <c r="G5534" t="s">
        <v>600</v>
      </c>
      <c r="H5534">
        <v>1.5</v>
      </c>
      <c r="K5534">
        <v>48515.625000000131</v>
      </c>
      <c r="L5534" t="s">
        <v>509</v>
      </c>
      <c r="M5534" s="110" t="s">
        <v>2782</v>
      </c>
      <c r="N5534">
        <v>1</v>
      </c>
    </row>
    <row r="5535" spans="1:14" ht="15" customHeight="1" x14ac:dyDescent="0.3">
      <c r="A5535" s="114">
        <v>5532</v>
      </c>
      <c r="B5535" t="s">
        <v>497</v>
      </c>
      <c r="C5535" t="s">
        <v>138</v>
      </c>
      <c r="D5535" t="s">
        <v>100</v>
      </c>
      <c r="E5535" t="s">
        <v>4682</v>
      </c>
      <c r="F5535" s="109">
        <v>46100</v>
      </c>
      <c r="G5535" t="s">
        <v>415</v>
      </c>
      <c r="H5535">
        <v>3</v>
      </c>
      <c r="K5535">
        <v>194062.50000000052</v>
      </c>
      <c r="L5535" t="s">
        <v>516</v>
      </c>
      <c r="M5535" t="s">
        <v>517</v>
      </c>
      <c r="N5535">
        <v>2</v>
      </c>
    </row>
    <row r="5536" spans="1:14" ht="15" customHeight="1" x14ac:dyDescent="0.3">
      <c r="A5536" s="114">
        <v>5533</v>
      </c>
      <c r="B5536" t="s">
        <v>459</v>
      </c>
      <c r="C5536" t="s">
        <v>138</v>
      </c>
      <c r="D5536" t="s">
        <v>100</v>
      </c>
      <c r="E5536" t="s">
        <v>4683</v>
      </c>
      <c r="F5536" s="109">
        <v>46099</v>
      </c>
      <c r="G5536" t="s">
        <v>415</v>
      </c>
      <c r="H5536">
        <v>4</v>
      </c>
      <c r="K5536">
        <v>255000.00000000096</v>
      </c>
      <c r="L5536" t="s">
        <v>516</v>
      </c>
      <c r="M5536" t="s">
        <v>517</v>
      </c>
      <c r="N5536">
        <v>0</v>
      </c>
    </row>
    <row r="5537" spans="1:14" ht="15" customHeight="1" x14ac:dyDescent="0.3">
      <c r="A5537" s="114">
        <v>5534</v>
      </c>
      <c r="B5537" t="s">
        <v>459</v>
      </c>
      <c r="C5537" t="s">
        <v>138</v>
      </c>
      <c r="D5537" t="s">
        <v>100</v>
      </c>
      <c r="E5537" t="s">
        <v>4683</v>
      </c>
      <c r="F5537" s="109">
        <v>46099</v>
      </c>
      <c r="G5537" t="s">
        <v>415</v>
      </c>
      <c r="H5537">
        <v>0.7</v>
      </c>
      <c r="K5537">
        <v>44625.00000000016</v>
      </c>
      <c r="L5537" t="s">
        <v>509</v>
      </c>
      <c r="M5537" t="s">
        <v>505</v>
      </c>
      <c r="N5537">
        <v>2</v>
      </c>
    </row>
    <row r="5538" spans="1:14" ht="15" customHeight="1" x14ac:dyDescent="0.3">
      <c r="A5538" s="114">
        <v>5535</v>
      </c>
      <c r="B5538" t="s">
        <v>459</v>
      </c>
      <c r="C5538" t="s">
        <v>138</v>
      </c>
      <c r="D5538" t="s">
        <v>100</v>
      </c>
      <c r="E5538" t="s">
        <v>4683</v>
      </c>
      <c r="F5538" s="109">
        <v>46100</v>
      </c>
      <c r="G5538" t="s">
        <v>415</v>
      </c>
      <c r="H5538">
        <v>1.1000000000000001</v>
      </c>
      <c r="K5538">
        <v>70125.000000000276</v>
      </c>
      <c r="L5538" t="s">
        <v>509</v>
      </c>
      <c r="M5538" t="s">
        <v>505</v>
      </c>
      <c r="N5538">
        <v>1</v>
      </c>
    </row>
    <row r="5539" spans="1:14" ht="15" customHeight="1" x14ac:dyDescent="0.3">
      <c r="A5539" s="114">
        <v>5536</v>
      </c>
      <c r="B5539" t="s">
        <v>459</v>
      </c>
      <c r="C5539" t="s">
        <v>138</v>
      </c>
      <c r="D5539" t="s">
        <v>100</v>
      </c>
      <c r="E5539" t="s">
        <v>4683</v>
      </c>
      <c r="F5539" s="109">
        <v>46100</v>
      </c>
      <c r="G5539" t="s">
        <v>415</v>
      </c>
      <c r="H5539">
        <v>5</v>
      </c>
      <c r="K5539">
        <v>318750.00000000122</v>
      </c>
      <c r="L5539" t="s">
        <v>554</v>
      </c>
      <c r="M5539" t="s">
        <v>517</v>
      </c>
      <c r="N5539">
        <v>1</v>
      </c>
    </row>
    <row r="5540" spans="1:14" ht="15" customHeight="1" x14ac:dyDescent="0.3">
      <c r="A5540" s="114">
        <v>5537</v>
      </c>
      <c r="B5540" t="s">
        <v>499</v>
      </c>
      <c r="C5540" t="s">
        <v>59</v>
      </c>
      <c r="D5540" t="s">
        <v>60</v>
      </c>
      <c r="E5540" t="s">
        <v>4684</v>
      </c>
      <c r="F5540" s="109">
        <v>46100</v>
      </c>
      <c r="G5540" t="s">
        <v>415</v>
      </c>
      <c r="H5540">
        <v>9</v>
      </c>
      <c r="K5540">
        <v>359999.99999999965</v>
      </c>
      <c r="L5540" t="s">
        <v>1313</v>
      </c>
      <c r="M5540" t="s">
        <v>505</v>
      </c>
      <c r="N5540">
        <v>0</v>
      </c>
    </row>
    <row r="5541" spans="1:14" ht="15" customHeight="1" x14ac:dyDescent="0.3">
      <c r="A5541" s="114">
        <v>5538</v>
      </c>
      <c r="F5541" s="109"/>
      <c r="K5541">
        <v>119999.99999999988</v>
      </c>
    </row>
    <row r="5542" spans="1:14" ht="15" customHeight="1" x14ac:dyDescent="0.3">
      <c r="A5542" s="114">
        <v>5539</v>
      </c>
      <c r="B5542" t="s">
        <v>499</v>
      </c>
      <c r="C5542" t="s">
        <v>502</v>
      </c>
      <c r="D5542" t="s">
        <v>100</v>
      </c>
      <c r="E5542" t="s">
        <v>4686</v>
      </c>
      <c r="F5542" s="109">
        <v>46100</v>
      </c>
      <c r="G5542" t="s">
        <v>426</v>
      </c>
      <c r="H5542">
        <v>2</v>
      </c>
      <c r="K5542">
        <v>79999.999999999927</v>
      </c>
      <c r="L5542" t="s">
        <v>507</v>
      </c>
      <c r="M5542" t="s">
        <v>505</v>
      </c>
      <c r="N5542">
        <v>1</v>
      </c>
    </row>
    <row r="5543" spans="1:14" ht="15" customHeight="1" x14ac:dyDescent="0.3">
      <c r="A5543" s="114">
        <v>5540</v>
      </c>
      <c r="B5543" t="s">
        <v>499</v>
      </c>
      <c r="C5543" t="s">
        <v>138</v>
      </c>
      <c r="D5543" t="s">
        <v>100</v>
      </c>
      <c r="E5543" t="s">
        <v>4685</v>
      </c>
      <c r="F5543" s="109">
        <v>46100</v>
      </c>
      <c r="G5543" t="s">
        <v>415</v>
      </c>
      <c r="H5543">
        <v>6</v>
      </c>
      <c r="K5543">
        <v>359999.99999999965</v>
      </c>
      <c r="L5543" t="s">
        <v>516</v>
      </c>
      <c r="M5543" t="s">
        <v>517</v>
      </c>
      <c r="N5543">
        <v>0</v>
      </c>
    </row>
    <row r="5544" spans="1:14" ht="15" customHeight="1" x14ac:dyDescent="0.3">
      <c r="A5544" s="114">
        <v>5541</v>
      </c>
      <c r="B5544" t="s">
        <v>501</v>
      </c>
      <c r="C5544" t="s">
        <v>4048</v>
      </c>
      <c r="D5544" t="s">
        <v>102</v>
      </c>
      <c r="E5544" t="s">
        <v>4049</v>
      </c>
      <c r="F5544" s="109">
        <v>46100</v>
      </c>
      <c r="G5544" t="s">
        <v>425</v>
      </c>
      <c r="H5544">
        <v>8</v>
      </c>
      <c r="K5544">
        <v>319999.99999999971</v>
      </c>
      <c r="L5544" t="s">
        <v>526</v>
      </c>
      <c r="M5544" t="s">
        <v>1677</v>
      </c>
      <c r="N5544">
        <v>0</v>
      </c>
    </row>
    <row r="5545" spans="1:14" ht="15" customHeight="1" x14ac:dyDescent="0.3">
      <c r="A5545" s="114">
        <v>5542</v>
      </c>
      <c r="B5545" t="s">
        <v>501</v>
      </c>
      <c r="C5545" t="s">
        <v>138</v>
      </c>
      <c r="D5545" t="s">
        <v>100</v>
      </c>
      <c r="E5545" t="s">
        <v>4687</v>
      </c>
      <c r="F5545" s="109">
        <v>46100</v>
      </c>
      <c r="G5545" t="s">
        <v>415</v>
      </c>
      <c r="H5545">
        <v>6</v>
      </c>
      <c r="K5545">
        <v>359999.99999999965</v>
      </c>
      <c r="L5545" t="s">
        <v>543</v>
      </c>
      <c r="M5545" t="s">
        <v>517</v>
      </c>
      <c r="N5545">
        <v>0</v>
      </c>
    </row>
    <row r="5546" spans="1:14" ht="15" customHeight="1" x14ac:dyDescent="0.3">
      <c r="A5546" s="114">
        <v>5543</v>
      </c>
      <c r="B5546" t="s">
        <v>444</v>
      </c>
      <c r="C5546" t="s">
        <v>138</v>
      </c>
      <c r="D5546" t="s">
        <v>100</v>
      </c>
      <c r="E5546" t="s">
        <v>4688</v>
      </c>
      <c r="F5546" s="109">
        <v>46100</v>
      </c>
      <c r="G5546" t="s">
        <v>415</v>
      </c>
      <c r="H5546">
        <v>6</v>
      </c>
      <c r="K5546">
        <v>388125.00000000105</v>
      </c>
      <c r="L5546" t="s">
        <v>543</v>
      </c>
      <c r="M5546" t="s">
        <v>517</v>
      </c>
      <c r="N5546">
        <v>0</v>
      </c>
    </row>
    <row r="5547" spans="1:14" ht="15" customHeight="1" x14ac:dyDescent="0.3">
      <c r="A5547" s="114">
        <v>5544</v>
      </c>
      <c r="B5547" t="s">
        <v>444</v>
      </c>
      <c r="C5547" t="s">
        <v>4044</v>
      </c>
      <c r="D5547" t="s">
        <v>102</v>
      </c>
      <c r="E5547" t="s">
        <v>4045</v>
      </c>
      <c r="F5547" s="109">
        <v>46100</v>
      </c>
      <c r="G5547" t="s">
        <v>425</v>
      </c>
      <c r="H5547">
        <v>9</v>
      </c>
      <c r="K5547">
        <v>388125.00000000105</v>
      </c>
      <c r="L5547" t="s">
        <v>526</v>
      </c>
      <c r="M5547" t="s">
        <v>505</v>
      </c>
      <c r="N5547">
        <v>0</v>
      </c>
    </row>
    <row r="5548" spans="1:14" ht="15" customHeight="1" x14ac:dyDescent="0.3">
      <c r="A5548" s="114">
        <v>5545</v>
      </c>
      <c r="B5548" t="s">
        <v>471</v>
      </c>
      <c r="C5548" t="s">
        <v>138</v>
      </c>
      <c r="D5548" t="s">
        <v>100</v>
      </c>
      <c r="E5548" t="s">
        <v>4689</v>
      </c>
      <c r="F5548" s="109">
        <v>46100</v>
      </c>
      <c r="G5548" t="s">
        <v>415</v>
      </c>
      <c r="H5548">
        <v>6</v>
      </c>
      <c r="K5548">
        <v>388125.00000000105</v>
      </c>
      <c r="L5548" t="s">
        <v>516</v>
      </c>
      <c r="M5548" t="s">
        <v>517</v>
      </c>
      <c r="N5548">
        <v>0</v>
      </c>
    </row>
    <row r="5549" spans="1:14" ht="15" customHeight="1" x14ac:dyDescent="0.3">
      <c r="A5549" s="114">
        <v>5546</v>
      </c>
      <c r="B5549" t="s">
        <v>471</v>
      </c>
      <c r="C5549" t="s">
        <v>502</v>
      </c>
      <c r="D5549" t="s">
        <v>100</v>
      </c>
      <c r="E5549" t="s">
        <v>4690</v>
      </c>
      <c r="F5549" s="109">
        <v>46100</v>
      </c>
      <c r="G5549" t="s">
        <v>426</v>
      </c>
      <c r="H5549">
        <v>3.5</v>
      </c>
      <c r="K5549">
        <v>150937.50000000041</v>
      </c>
      <c r="L5549" t="s">
        <v>507</v>
      </c>
      <c r="M5549" t="s">
        <v>698</v>
      </c>
      <c r="N5549">
        <v>6</v>
      </c>
    </row>
    <row r="5550" spans="1:14" ht="15" customHeight="1" x14ac:dyDescent="0.3">
      <c r="A5550" s="114">
        <v>5547</v>
      </c>
      <c r="B5550" t="s">
        <v>430</v>
      </c>
      <c r="C5550" t="s">
        <v>138</v>
      </c>
      <c r="D5550" t="s">
        <v>100</v>
      </c>
      <c r="E5550" t="s">
        <v>4691</v>
      </c>
      <c r="F5550" s="109">
        <v>46101</v>
      </c>
      <c r="G5550" t="s">
        <v>415</v>
      </c>
      <c r="H5550">
        <v>6</v>
      </c>
      <c r="K5550">
        <v>348750.00000000035</v>
      </c>
      <c r="L5550" t="s">
        <v>516</v>
      </c>
      <c r="M5550" t="s">
        <v>517</v>
      </c>
      <c r="N5550">
        <v>0</v>
      </c>
    </row>
    <row r="5551" spans="1:14" ht="15" customHeight="1" x14ac:dyDescent="0.3">
      <c r="A5551" s="114">
        <v>5548</v>
      </c>
      <c r="B5551" t="s">
        <v>430</v>
      </c>
      <c r="C5551" t="s">
        <v>138</v>
      </c>
      <c r="D5551" t="s">
        <v>100</v>
      </c>
      <c r="E5551" t="s">
        <v>4691</v>
      </c>
      <c r="F5551" s="109">
        <v>46101</v>
      </c>
      <c r="G5551" t="s">
        <v>415</v>
      </c>
      <c r="H5551">
        <v>1</v>
      </c>
      <c r="K5551">
        <v>58125.000000000058</v>
      </c>
      <c r="L5551" t="s">
        <v>507</v>
      </c>
      <c r="M5551" t="s">
        <v>505</v>
      </c>
      <c r="N5551">
        <v>0</v>
      </c>
    </row>
    <row r="5552" spans="1:14" ht="15" customHeight="1" x14ac:dyDescent="0.3">
      <c r="A5552" s="114">
        <v>5549</v>
      </c>
      <c r="B5552" t="s">
        <v>430</v>
      </c>
      <c r="C5552" t="s">
        <v>502</v>
      </c>
      <c r="D5552" t="s">
        <v>100</v>
      </c>
      <c r="E5552" t="s">
        <v>4692</v>
      </c>
      <c r="F5552" s="109">
        <v>46101</v>
      </c>
      <c r="G5552" t="s">
        <v>426</v>
      </c>
      <c r="H5552">
        <v>4</v>
      </c>
      <c r="K5552">
        <v>155000.00000000015</v>
      </c>
      <c r="L5552" t="s">
        <v>507</v>
      </c>
      <c r="M5552" t="s">
        <v>1677</v>
      </c>
      <c r="N5552">
        <v>0</v>
      </c>
    </row>
    <row r="5553" spans="1:14" ht="15" customHeight="1" x14ac:dyDescent="0.3">
      <c r="A5553" s="114">
        <v>5550</v>
      </c>
      <c r="B5553" t="s">
        <v>463</v>
      </c>
      <c r="C5553" t="s">
        <v>2953</v>
      </c>
      <c r="D5553" t="s">
        <v>102</v>
      </c>
      <c r="E5553" t="s">
        <v>2954</v>
      </c>
      <c r="F5553" s="109">
        <v>46101</v>
      </c>
      <c r="G5553" t="s">
        <v>2946</v>
      </c>
      <c r="H5553">
        <v>3</v>
      </c>
      <c r="K5553">
        <v>83749.99999999968</v>
      </c>
      <c r="L5553" t="s">
        <v>526</v>
      </c>
      <c r="M5553" t="s">
        <v>505</v>
      </c>
      <c r="N5553">
        <v>0</v>
      </c>
    </row>
    <row r="5554" spans="1:14" ht="15" customHeight="1" x14ac:dyDescent="0.3">
      <c r="A5554" s="114">
        <v>5551</v>
      </c>
      <c r="B5554" t="s">
        <v>463</v>
      </c>
      <c r="C5554" t="s">
        <v>2964</v>
      </c>
      <c r="D5554" t="s">
        <v>102</v>
      </c>
      <c r="E5554" t="s">
        <v>2965</v>
      </c>
      <c r="F5554" s="109">
        <v>46101</v>
      </c>
      <c r="G5554" t="s">
        <v>2946</v>
      </c>
      <c r="H5554">
        <v>2</v>
      </c>
      <c r="K5554">
        <v>55833.333333333125</v>
      </c>
      <c r="L5554" t="s">
        <v>526</v>
      </c>
      <c r="M5554" s="110" t="s">
        <v>2782</v>
      </c>
      <c r="N5554">
        <v>0</v>
      </c>
    </row>
    <row r="5555" spans="1:14" ht="15" customHeight="1" x14ac:dyDescent="0.3">
      <c r="A5555" s="114">
        <v>5552</v>
      </c>
      <c r="B5555" t="s">
        <v>463</v>
      </c>
      <c r="C5555" t="s">
        <v>2957</v>
      </c>
      <c r="D5555" t="s">
        <v>102</v>
      </c>
      <c r="E5555" t="s">
        <v>2958</v>
      </c>
      <c r="F5555" s="109">
        <v>46101</v>
      </c>
      <c r="G5555" t="s">
        <v>2946</v>
      </c>
      <c r="H5555">
        <v>1</v>
      </c>
      <c r="K5555">
        <v>27916.666666666562</v>
      </c>
      <c r="L5555" t="s">
        <v>526</v>
      </c>
      <c r="M5555" t="s">
        <v>505</v>
      </c>
      <c r="N5555">
        <v>0</v>
      </c>
    </row>
    <row r="5556" spans="1:14" ht="15" customHeight="1" x14ac:dyDescent="0.3">
      <c r="A5556" s="114">
        <v>5553</v>
      </c>
      <c r="B5556" t="s">
        <v>497</v>
      </c>
      <c r="C5556" t="s">
        <v>138</v>
      </c>
      <c r="D5556" t="s">
        <v>100</v>
      </c>
      <c r="E5556" t="s">
        <v>4693</v>
      </c>
      <c r="F5556" s="109">
        <v>46101</v>
      </c>
      <c r="G5556" t="s">
        <v>415</v>
      </c>
      <c r="H5556">
        <v>6</v>
      </c>
      <c r="K5556">
        <v>388125.00000000105</v>
      </c>
      <c r="L5556" t="s">
        <v>516</v>
      </c>
      <c r="M5556" t="s">
        <v>517</v>
      </c>
      <c r="N5556">
        <v>0</v>
      </c>
    </row>
    <row r="5557" spans="1:14" ht="15" customHeight="1" x14ac:dyDescent="0.3">
      <c r="A5557" s="114">
        <v>5554</v>
      </c>
      <c r="B5557" t="s">
        <v>501</v>
      </c>
      <c r="C5557" t="s">
        <v>109</v>
      </c>
      <c r="D5557" t="s">
        <v>102</v>
      </c>
      <c r="E5557" t="s">
        <v>4694</v>
      </c>
      <c r="F5557" s="109">
        <v>46101</v>
      </c>
      <c r="G5557" t="s">
        <v>415</v>
      </c>
      <c r="H5557">
        <v>20</v>
      </c>
      <c r="K5557">
        <v>159999.99999999985</v>
      </c>
      <c r="L5557" t="s">
        <v>696</v>
      </c>
      <c r="M5557" t="s">
        <v>505</v>
      </c>
      <c r="N5557">
        <v>2</v>
      </c>
    </row>
    <row r="5558" spans="1:14" ht="15" customHeight="1" x14ac:dyDescent="0.3">
      <c r="A5558" s="114">
        <v>5555</v>
      </c>
      <c r="B5558" t="s">
        <v>501</v>
      </c>
      <c r="C5558" t="s">
        <v>89</v>
      </c>
      <c r="D5558" t="s">
        <v>79</v>
      </c>
      <c r="E5558" t="s">
        <v>4695</v>
      </c>
      <c r="F5558" s="109">
        <v>46101</v>
      </c>
      <c r="G5558" t="s">
        <v>433</v>
      </c>
      <c r="H5558">
        <v>9</v>
      </c>
      <c r="K5558">
        <v>79999.999999999927</v>
      </c>
      <c r="L5558" t="s">
        <v>543</v>
      </c>
      <c r="M5558" t="s">
        <v>517</v>
      </c>
      <c r="N5558">
        <v>0</v>
      </c>
    </row>
    <row r="5559" spans="1:14" ht="15" customHeight="1" x14ac:dyDescent="0.3">
      <c r="A5559" s="114">
        <v>5556</v>
      </c>
      <c r="B5559" t="s">
        <v>501</v>
      </c>
      <c r="C5559" t="s">
        <v>138</v>
      </c>
      <c r="D5559" t="s">
        <v>100</v>
      </c>
      <c r="E5559" t="s">
        <v>4696</v>
      </c>
      <c r="F5559" s="109">
        <v>46101</v>
      </c>
      <c r="G5559" t="s">
        <v>415</v>
      </c>
      <c r="H5559">
        <v>1</v>
      </c>
      <c r="K5559">
        <v>59999.999999999942</v>
      </c>
      <c r="L5559" t="s">
        <v>543</v>
      </c>
      <c r="M5559" t="s">
        <v>517</v>
      </c>
      <c r="N5559">
        <v>0</v>
      </c>
    </row>
    <row r="5560" spans="1:14" ht="15" customHeight="1" x14ac:dyDescent="0.3">
      <c r="A5560" s="114">
        <v>5557</v>
      </c>
      <c r="B5560" t="s">
        <v>459</v>
      </c>
      <c r="C5560" t="s">
        <v>138</v>
      </c>
      <c r="D5560" t="s">
        <v>100</v>
      </c>
      <c r="E5560" t="s">
        <v>4697</v>
      </c>
      <c r="F5560" s="109">
        <v>46101</v>
      </c>
      <c r="G5560" t="s">
        <v>415</v>
      </c>
      <c r="H5560">
        <v>5</v>
      </c>
      <c r="K5560">
        <v>318750.00000000122</v>
      </c>
      <c r="L5560" t="s">
        <v>516</v>
      </c>
      <c r="M5560" t="s">
        <v>517</v>
      </c>
      <c r="N5560">
        <v>0</v>
      </c>
    </row>
    <row r="5561" spans="1:14" ht="15" customHeight="1" x14ac:dyDescent="0.3">
      <c r="A5561" s="114">
        <v>5558</v>
      </c>
      <c r="B5561" t="s">
        <v>459</v>
      </c>
      <c r="C5561" t="s">
        <v>138</v>
      </c>
      <c r="D5561" t="s">
        <v>100</v>
      </c>
      <c r="E5561" t="s">
        <v>4697</v>
      </c>
      <c r="F5561" s="109">
        <v>46101</v>
      </c>
      <c r="G5561" t="s">
        <v>415</v>
      </c>
      <c r="H5561">
        <v>0.7</v>
      </c>
      <c r="K5561">
        <v>44625.00000000016</v>
      </c>
      <c r="L5561" t="s">
        <v>509</v>
      </c>
      <c r="M5561" t="s">
        <v>505</v>
      </c>
      <c r="N5561">
        <v>2</v>
      </c>
    </row>
    <row r="5562" spans="1:14" ht="15" customHeight="1" x14ac:dyDescent="0.3">
      <c r="A5562" s="114">
        <v>5559</v>
      </c>
      <c r="B5562" t="s">
        <v>459</v>
      </c>
      <c r="C5562" t="s">
        <v>138</v>
      </c>
      <c r="D5562" t="s">
        <v>100</v>
      </c>
      <c r="E5562" t="s">
        <v>4697</v>
      </c>
      <c r="F5562" s="109">
        <v>46102</v>
      </c>
      <c r="G5562" t="s">
        <v>415</v>
      </c>
      <c r="H5562">
        <v>0.3</v>
      </c>
      <c r="K5562">
        <v>19125.000000000073</v>
      </c>
      <c r="L5562" t="s">
        <v>526</v>
      </c>
      <c r="M5562" t="s">
        <v>505</v>
      </c>
      <c r="N5562">
        <v>1</v>
      </c>
    </row>
    <row r="5563" spans="1:14" ht="15" customHeight="1" x14ac:dyDescent="0.3">
      <c r="A5563" s="114">
        <v>5560</v>
      </c>
      <c r="B5563" t="s">
        <v>459</v>
      </c>
      <c r="C5563" t="s">
        <v>138</v>
      </c>
      <c r="D5563" t="s">
        <v>100</v>
      </c>
      <c r="E5563" t="s">
        <v>4697</v>
      </c>
      <c r="F5563" s="109">
        <v>46102</v>
      </c>
      <c r="G5563" t="s">
        <v>415</v>
      </c>
      <c r="H5563">
        <v>6</v>
      </c>
      <c r="K5563">
        <v>382500.00000000146</v>
      </c>
      <c r="L5563" t="s">
        <v>543</v>
      </c>
      <c r="M5563" t="s">
        <v>517</v>
      </c>
      <c r="N5563">
        <v>0</v>
      </c>
    </row>
    <row r="5564" spans="1:14" ht="15" customHeight="1" x14ac:dyDescent="0.3">
      <c r="A5564" s="114">
        <v>5561</v>
      </c>
      <c r="B5564" t="s">
        <v>459</v>
      </c>
      <c r="C5564" t="s">
        <v>138</v>
      </c>
      <c r="D5564" t="s">
        <v>100</v>
      </c>
      <c r="E5564" t="s">
        <v>4697</v>
      </c>
      <c r="F5564" s="109">
        <v>46103</v>
      </c>
      <c r="G5564" t="s">
        <v>415</v>
      </c>
      <c r="H5564">
        <v>1</v>
      </c>
      <c r="K5564">
        <v>63750.00000000024</v>
      </c>
      <c r="L5564" t="s">
        <v>509</v>
      </c>
      <c r="M5564" t="s">
        <v>505</v>
      </c>
      <c r="N5564">
        <v>2</v>
      </c>
    </row>
    <row r="5565" spans="1:14" ht="15" customHeight="1" x14ac:dyDescent="0.3">
      <c r="A5565" s="114">
        <v>5562</v>
      </c>
      <c r="B5565" t="s">
        <v>459</v>
      </c>
      <c r="C5565" t="s">
        <v>138</v>
      </c>
      <c r="D5565" t="s">
        <v>100</v>
      </c>
      <c r="E5565" t="s">
        <v>4697</v>
      </c>
      <c r="F5565" s="109">
        <v>46103</v>
      </c>
      <c r="G5565" t="s">
        <v>415</v>
      </c>
      <c r="H5565">
        <v>6</v>
      </c>
      <c r="K5565">
        <v>382500.00000000146</v>
      </c>
      <c r="L5565" t="s">
        <v>543</v>
      </c>
      <c r="M5565" t="s">
        <v>517</v>
      </c>
      <c r="N5565">
        <v>0</v>
      </c>
    </row>
    <row r="5566" spans="1:14" ht="15" customHeight="1" x14ac:dyDescent="0.3">
      <c r="A5566" s="114">
        <v>5563</v>
      </c>
      <c r="B5566" t="s">
        <v>463</v>
      </c>
      <c r="C5566" t="s">
        <v>138</v>
      </c>
      <c r="D5566" t="s">
        <v>100</v>
      </c>
      <c r="E5566" t="s">
        <v>4697</v>
      </c>
      <c r="F5566" s="109">
        <v>46102</v>
      </c>
      <c r="G5566" t="s">
        <v>415</v>
      </c>
      <c r="H5566">
        <v>0.3</v>
      </c>
      <c r="K5566">
        <v>18843.749999999927</v>
      </c>
      <c r="L5566" t="s">
        <v>526</v>
      </c>
      <c r="M5566" t="s">
        <v>505</v>
      </c>
      <c r="N5566">
        <v>1</v>
      </c>
    </row>
    <row r="5567" spans="1:14" ht="15" customHeight="1" x14ac:dyDescent="0.3">
      <c r="A5567" s="114">
        <v>5564</v>
      </c>
      <c r="B5567" t="s">
        <v>463</v>
      </c>
      <c r="C5567" t="s">
        <v>138</v>
      </c>
      <c r="D5567" t="s">
        <v>100</v>
      </c>
      <c r="E5567" t="s">
        <v>4697</v>
      </c>
      <c r="F5567" s="109">
        <v>46102</v>
      </c>
      <c r="G5567" t="s">
        <v>415</v>
      </c>
      <c r="H5567">
        <v>2</v>
      </c>
      <c r="K5567">
        <v>125624.99999999952</v>
      </c>
      <c r="L5567" t="s">
        <v>513</v>
      </c>
      <c r="M5567" t="s">
        <v>580</v>
      </c>
      <c r="N5567">
        <v>0</v>
      </c>
    </row>
    <row r="5568" spans="1:14" ht="15" customHeight="1" x14ac:dyDescent="0.3">
      <c r="A5568" s="114">
        <v>5565</v>
      </c>
      <c r="B5568" t="s">
        <v>463</v>
      </c>
      <c r="C5568" t="s">
        <v>138</v>
      </c>
      <c r="D5568" t="s">
        <v>100</v>
      </c>
      <c r="E5568" t="s">
        <v>4697</v>
      </c>
      <c r="F5568" s="109">
        <v>46103</v>
      </c>
      <c r="G5568" t="s">
        <v>415</v>
      </c>
      <c r="H5568">
        <v>0.3</v>
      </c>
      <c r="K5568">
        <v>18843.749999999927</v>
      </c>
      <c r="L5568" t="s">
        <v>526</v>
      </c>
      <c r="M5568" t="s">
        <v>505</v>
      </c>
      <c r="N5568">
        <v>1</v>
      </c>
    </row>
    <row r="5569" spans="1:14" ht="15" customHeight="1" x14ac:dyDescent="0.3">
      <c r="A5569" s="114">
        <v>5566</v>
      </c>
      <c r="B5569" t="s">
        <v>413</v>
      </c>
      <c r="C5569" t="s">
        <v>138</v>
      </c>
      <c r="D5569" t="s">
        <v>100</v>
      </c>
      <c r="E5569" t="s">
        <v>4698</v>
      </c>
      <c r="F5569" s="109">
        <v>46103</v>
      </c>
      <c r="G5569" t="s">
        <v>415</v>
      </c>
      <c r="H5569">
        <v>6</v>
      </c>
      <c r="K5569">
        <v>371249.99999999895</v>
      </c>
      <c r="L5569" t="s">
        <v>554</v>
      </c>
      <c r="M5569" t="s">
        <v>517</v>
      </c>
      <c r="N5569">
        <v>0</v>
      </c>
    </row>
    <row r="5570" spans="1:14" ht="15" customHeight="1" x14ac:dyDescent="0.3">
      <c r="A5570" s="114">
        <v>5567</v>
      </c>
      <c r="B5570" t="s">
        <v>471</v>
      </c>
      <c r="C5570" t="s">
        <v>138</v>
      </c>
      <c r="D5570" t="s">
        <v>100</v>
      </c>
      <c r="E5570" t="s">
        <v>4699</v>
      </c>
      <c r="F5570" s="109">
        <v>46103</v>
      </c>
      <c r="G5570" t="s">
        <v>415</v>
      </c>
      <c r="H5570">
        <v>6</v>
      </c>
      <c r="K5570">
        <v>388125.00000000105</v>
      </c>
      <c r="L5570" t="s">
        <v>516</v>
      </c>
      <c r="M5570" t="s">
        <v>517</v>
      </c>
      <c r="N5570">
        <v>0</v>
      </c>
    </row>
    <row r="5571" spans="1:14" ht="15" customHeight="1" x14ac:dyDescent="0.3">
      <c r="A5571" s="114">
        <v>5568</v>
      </c>
      <c r="B5571" t="s">
        <v>471</v>
      </c>
      <c r="C5571" t="s">
        <v>502</v>
      </c>
      <c r="D5571" t="s">
        <v>100</v>
      </c>
      <c r="E5571" t="s">
        <v>4700</v>
      </c>
      <c r="F5571" s="109">
        <v>46103</v>
      </c>
      <c r="G5571" t="s">
        <v>426</v>
      </c>
      <c r="H5571">
        <v>3</v>
      </c>
      <c r="K5571">
        <v>129375.00000000036</v>
      </c>
      <c r="L5571" t="s">
        <v>507</v>
      </c>
      <c r="M5571" t="s">
        <v>698</v>
      </c>
      <c r="N5571">
        <v>3</v>
      </c>
    </row>
    <row r="5572" spans="1:14" ht="15" customHeight="1" x14ac:dyDescent="0.3">
      <c r="A5572" s="114">
        <v>5569</v>
      </c>
      <c r="B5572" t="s">
        <v>444</v>
      </c>
      <c r="C5572" t="s">
        <v>138</v>
      </c>
      <c r="D5572" t="s">
        <v>100</v>
      </c>
      <c r="E5572" t="s">
        <v>4701</v>
      </c>
      <c r="F5572" s="109">
        <v>46103</v>
      </c>
      <c r="G5572" t="s">
        <v>415</v>
      </c>
      <c r="H5572">
        <v>0.2</v>
      </c>
      <c r="K5572">
        <v>12937.500000000036</v>
      </c>
      <c r="L5572" t="s">
        <v>526</v>
      </c>
      <c r="M5572" t="s">
        <v>505</v>
      </c>
      <c r="N5572">
        <v>0</v>
      </c>
    </row>
    <row r="5573" spans="1:14" ht="15" customHeight="1" x14ac:dyDescent="0.3">
      <c r="A5573" s="114">
        <v>5570</v>
      </c>
      <c r="B5573" t="s">
        <v>444</v>
      </c>
      <c r="C5573" t="s">
        <v>138</v>
      </c>
      <c r="D5573" t="s">
        <v>100</v>
      </c>
      <c r="E5573" t="s">
        <v>4701</v>
      </c>
      <c r="F5573" s="109">
        <v>46103</v>
      </c>
      <c r="G5573" t="s">
        <v>415</v>
      </c>
      <c r="H5573">
        <v>6</v>
      </c>
      <c r="K5573">
        <v>388125.00000000105</v>
      </c>
      <c r="L5573" t="s">
        <v>543</v>
      </c>
      <c r="M5573" t="s">
        <v>517</v>
      </c>
      <c r="N5573">
        <v>0</v>
      </c>
    </row>
    <row r="5574" spans="1:14" ht="15" customHeight="1" x14ac:dyDescent="0.3">
      <c r="A5574" s="114">
        <v>5571</v>
      </c>
      <c r="B5574" t="s">
        <v>474</v>
      </c>
      <c r="C5574" t="s">
        <v>138</v>
      </c>
      <c r="D5574" t="s">
        <v>100</v>
      </c>
      <c r="E5574" t="s">
        <v>4702</v>
      </c>
      <c r="F5574" s="109">
        <v>46103</v>
      </c>
      <c r="G5574" t="s">
        <v>415</v>
      </c>
      <c r="H5574">
        <v>6</v>
      </c>
      <c r="K5574">
        <v>393750.0000000007</v>
      </c>
      <c r="L5574" t="s">
        <v>554</v>
      </c>
      <c r="M5574" t="s">
        <v>517</v>
      </c>
      <c r="N5574">
        <v>0</v>
      </c>
    </row>
    <row r="5575" spans="1:14" ht="15" customHeight="1" x14ac:dyDescent="0.3">
      <c r="A5575" s="114">
        <v>5572</v>
      </c>
      <c r="B5575" t="s">
        <v>430</v>
      </c>
      <c r="C5575" t="s">
        <v>138</v>
      </c>
      <c r="D5575" t="s">
        <v>100</v>
      </c>
      <c r="E5575" t="s">
        <v>4703</v>
      </c>
      <c r="F5575" s="109">
        <v>46103</v>
      </c>
      <c r="G5575" t="s">
        <v>415</v>
      </c>
      <c r="H5575">
        <v>6</v>
      </c>
      <c r="K5575">
        <v>348750.00000000035</v>
      </c>
      <c r="L5575" t="s">
        <v>554</v>
      </c>
      <c r="M5575" t="s">
        <v>517</v>
      </c>
      <c r="N5575">
        <v>0</v>
      </c>
    </row>
    <row r="5576" spans="1:14" ht="15" customHeight="1" x14ac:dyDescent="0.3">
      <c r="A5576" s="114">
        <v>5573</v>
      </c>
      <c r="B5576" t="s">
        <v>430</v>
      </c>
      <c r="C5576" t="s">
        <v>104</v>
      </c>
      <c r="D5576" t="s">
        <v>102</v>
      </c>
      <c r="E5576" t="s">
        <v>4704</v>
      </c>
      <c r="F5576" s="109">
        <v>46103</v>
      </c>
      <c r="G5576" t="s">
        <v>415</v>
      </c>
      <c r="H5576">
        <v>10</v>
      </c>
      <c r="K5576">
        <v>51666.666666666722</v>
      </c>
      <c r="L5576" t="s">
        <v>507</v>
      </c>
      <c r="M5576" t="s">
        <v>505</v>
      </c>
      <c r="N5576">
        <v>1</v>
      </c>
    </row>
    <row r="5577" spans="1:14" ht="15" customHeight="1" x14ac:dyDescent="0.3">
      <c r="A5577" s="114">
        <v>5574</v>
      </c>
      <c r="B5577" t="s">
        <v>430</v>
      </c>
      <c r="C5577" t="s">
        <v>109</v>
      </c>
      <c r="D5577" t="s">
        <v>102</v>
      </c>
      <c r="E5577" t="s">
        <v>4705</v>
      </c>
      <c r="F5577" s="109">
        <v>46103</v>
      </c>
      <c r="G5577" t="s">
        <v>415</v>
      </c>
      <c r="H5577">
        <v>28</v>
      </c>
      <c r="K5577">
        <v>217000.00000000023</v>
      </c>
      <c r="L5577" t="s">
        <v>507</v>
      </c>
      <c r="M5577" s="110" t="s">
        <v>2782</v>
      </c>
      <c r="N5577">
        <v>3</v>
      </c>
    </row>
    <row r="5578" spans="1:14" ht="15" customHeight="1" x14ac:dyDescent="0.3">
      <c r="A5578" s="114">
        <v>5575</v>
      </c>
      <c r="B5578" t="s">
        <v>497</v>
      </c>
      <c r="C5578" t="s">
        <v>138</v>
      </c>
      <c r="D5578" t="s">
        <v>100</v>
      </c>
      <c r="E5578" t="s">
        <v>4706</v>
      </c>
      <c r="F5578" s="109">
        <v>46104</v>
      </c>
      <c r="G5578" t="s">
        <v>415</v>
      </c>
      <c r="H5578">
        <v>6</v>
      </c>
      <c r="K5578">
        <v>388125.00000000105</v>
      </c>
      <c r="L5578" t="s">
        <v>516</v>
      </c>
      <c r="M5578" t="s">
        <v>517</v>
      </c>
      <c r="N5578">
        <v>0</v>
      </c>
    </row>
    <row r="5579" spans="1:14" ht="15" customHeight="1" x14ac:dyDescent="0.3">
      <c r="A5579" s="114">
        <v>5576</v>
      </c>
      <c r="B5579" t="s">
        <v>497</v>
      </c>
      <c r="C5579" t="s">
        <v>4048</v>
      </c>
      <c r="D5579" t="s">
        <v>102</v>
      </c>
      <c r="E5579" t="s">
        <v>4049</v>
      </c>
      <c r="F5579" s="109">
        <v>46104</v>
      </c>
      <c r="G5579" t="s">
        <v>425</v>
      </c>
      <c r="H5579">
        <v>1</v>
      </c>
      <c r="K5579">
        <v>43125.000000000116</v>
      </c>
      <c r="L5579" t="s">
        <v>509</v>
      </c>
      <c r="M5579" t="s">
        <v>1677</v>
      </c>
      <c r="N5579">
        <v>1</v>
      </c>
    </row>
    <row r="5580" spans="1:14" ht="15" customHeight="1" x14ac:dyDescent="0.3">
      <c r="A5580" s="114">
        <v>5577</v>
      </c>
      <c r="B5580" t="s">
        <v>497</v>
      </c>
      <c r="C5580" t="s">
        <v>4050</v>
      </c>
      <c r="D5580" t="s">
        <v>102</v>
      </c>
      <c r="E5580" t="s">
        <v>4051</v>
      </c>
      <c r="F5580" s="109">
        <v>46104</v>
      </c>
      <c r="G5580" t="s">
        <v>425</v>
      </c>
      <c r="H5580">
        <v>2</v>
      </c>
      <c r="K5580">
        <v>129375.00000000036</v>
      </c>
      <c r="L5580" t="s">
        <v>509</v>
      </c>
      <c r="M5580" s="110" t="s">
        <v>2782</v>
      </c>
      <c r="N5580">
        <v>1</v>
      </c>
    </row>
    <row r="5581" spans="1:14" ht="15" customHeight="1" x14ac:dyDescent="0.3">
      <c r="A5581" s="114">
        <v>5578</v>
      </c>
      <c r="B5581" t="s">
        <v>444</v>
      </c>
      <c r="C5581" t="s">
        <v>138</v>
      </c>
      <c r="D5581" t="s">
        <v>100</v>
      </c>
      <c r="E5581" t="s">
        <v>4707</v>
      </c>
      <c r="F5581" s="109">
        <v>46104</v>
      </c>
      <c r="G5581" t="s">
        <v>415</v>
      </c>
      <c r="H5581">
        <v>6</v>
      </c>
      <c r="K5581">
        <v>388125.00000000105</v>
      </c>
      <c r="L5581" t="s">
        <v>543</v>
      </c>
      <c r="M5581" t="s">
        <v>517</v>
      </c>
      <c r="N5581">
        <v>0</v>
      </c>
    </row>
    <row r="5582" spans="1:14" ht="15" customHeight="1" x14ac:dyDescent="0.3">
      <c r="A5582" s="114">
        <v>5579</v>
      </c>
      <c r="B5582" t="s">
        <v>444</v>
      </c>
      <c r="C5582" t="s">
        <v>89</v>
      </c>
      <c r="D5582" t="s">
        <v>79</v>
      </c>
      <c r="E5582" t="s">
        <v>4708</v>
      </c>
      <c r="F5582" s="109">
        <v>46104</v>
      </c>
      <c r="G5582" t="s">
        <v>433</v>
      </c>
      <c r="H5582">
        <v>3</v>
      </c>
      <c r="K5582">
        <v>28750.00000000008</v>
      </c>
      <c r="L5582" t="s">
        <v>543</v>
      </c>
      <c r="M5582" t="s">
        <v>517</v>
      </c>
      <c r="N5582">
        <v>0</v>
      </c>
    </row>
    <row r="5583" spans="1:14" ht="15" customHeight="1" x14ac:dyDescent="0.3">
      <c r="A5583" s="114">
        <v>5580</v>
      </c>
      <c r="B5583" t="s">
        <v>444</v>
      </c>
      <c r="C5583" t="s">
        <v>377</v>
      </c>
      <c r="D5583" t="s">
        <v>94</v>
      </c>
      <c r="E5583" t="s">
        <v>378</v>
      </c>
      <c r="F5583" s="109">
        <v>46104</v>
      </c>
      <c r="G5583" t="s">
        <v>1792</v>
      </c>
      <c r="H5583">
        <v>11</v>
      </c>
      <c r="K5583">
        <v>474375.00000000134</v>
      </c>
      <c r="L5583" t="s">
        <v>713</v>
      </c>
      <c r="M5583" t="s">
        <v>917</v>
      </c>
      <c r="N5583">
        <v>0</v>
      </c>
    </row>
    <row r="5584" spans="1:14" ht="15" customHeight="1" x14ac:dyDescent="0.3">
      <c r="A5584" s="114">
        <v>5581</v>
      </c>
      <c r="B5584" t="s">
        <v>471</v>
      </c>
      <c r="C5584" t="s">
        <v>138</v>
      </c>
      <c r="D5584" t="s">
        <v>100</v>
      </c>
      <c r="E5584" t="s">
        <v>4709</v>
      </c>
      <c r="F5584" s="109">
        <v>46104</v>
      </c>
      <c r="G5584" t="s">
        <v>415</v>
      </c>
      <c r="H5584">
        <v>3</v>
      </c>
      <c r="K5584">
        <v>194062.50000000052</v>
      </c>
      <c r="L5584" t="s">
        <v>516</v>
      </c>
      <c r="M5584" t="s">
        <v>517</v>
      </c>
      <c r="N5584">
        <v>0</v>
      </c>
    </row>
    <row r="5585" spans="1:14" ht="15" customHeight="1" x14ac:dyDescent="0.3">
      <c r="A5585" s="114">
        <v>5582</v>
      </c>
      <c r="B5585" t="s">
        <v>471</v>
      </c>
      <c r="C5585" t="s">
        <v>89</v>
      </c>
      <c r="D5585" t="s">
        <v>79</v>
      </c>
      <c r="E5585" t="s">
        <v>4710</v>
      </c>
      <c r="F5585" s="109">
        <v>46104</v>
      </c>
      <c r="G5585" t="s">
        <v>433</v>
      </c>
      <c r="H5585">
        <v>3</v>
      </c>
      <c r="K5585">
        <v>28750.00000000008</v>
      </c>
      <c r="L5585" t="s">
        <v>516</v>
      </c>
      <c r="M5585" t="s">
        <v>517</v>
      </c>
      <c r="N5585">
        <v>0</v>
      </c>
    </row>
    <row r="5586" spans="1:14" ht="15" customHeight="1" x14ac:dyDescent="0.3">
      <c r="A5586" s="114">
        <v>5583</v>
      </c>
      <c r="B5586" t="s">
        <v>471</v>
      </c>
      <c r="C5586" t="s">
        <v>502</v>
      </c>
      <c r="D5586" t="s">
        <v>100</v>
      </c>
      <c r="E5586" t="s">
        <v>4711</v>
      </c>
      <c r="F5586" s="109">
        <v>46104</v>
      </c>
      <c r="G5586" t="s">
        <v>426</v>
      </c>
      <c r="H5586">
        <v>2</v>
      </c>
      <c r="K5586">
        <v>86250.000000000233</v>
      </c>
      <c r="L5586" t="s">
        <v>507</v>
      </c>
      <c r="M5586" t="s">
        <v>698</v>
      </c>
      <c r="N5586">
        <v>2</v>
      </c>
    </row>
    <row r="5587" spans="1:14" ht="15" customHeight="1" x14ac:dyDescent="0.3">
      <c r="A5587" s="114">
        <v>5584</v>
      </c>
      <c r="B5587" t="s">
        <v>471</v>
      </c>
      <c r="C5587" t="s">
        <v>138</v>
      </c>
      <c r="D5587" t="s">
        <v>100</v>
      </c>
      <c r="E5587" t="s">
        <v>4712</v>
      </c>
      <c r="F5587" s="109">
        <v>46104</v>
      </c>
      <c r="G5587" t="s">
        <v>415</v>
      </c>
      <c r="H5587">
        <v>6</v>
      </c>
      <c r="K5587">
        <v>388125.00000000105</v>
      </c>
      <c r="L5587" t="s">
        <v>507</v>
      </c>
      <c r="M5587" t="s">
        <v>698</v>
      </c>
      <c r="N5587">
        <v>2</v>
      </c>
    </row>
    <row r="5588" spans="1:14" ht="15" customHeight="1" x14ac:dyDescent="0.3">
      <c r="A5588" s="114">
        <v>5585</v>
      </c>
      <c r="B5588" t="s">
        <v>413</v>
      </c>
      <c r="C5588" t="s">
        <v>138</v>
      </c>
      <c r="D5588" t="s">
        <v>100</v>
      </c>
      <c r="E5588" t="s">
        <v>4712</v>
      </c>
      <c r="F5588" s="109">
        <v>46104</v>
      </c>
      <c r="G5588" t="s">
        <v>415</v>
      </c>
      <c r="H5588">
        <v>6</v>
      </c>
      <c r="K5588">
        <v>371249.99999999895</v>
      </c>
      <c r="L5588" t="s">
        <v>554</v>
      </c>
      <c r="M5588" t="s">
        <v>517</v>
      </c>
      <c r="N5588">
        <v>0</v>
      </c>
    </row>
    <row r="5589" spans="1:14" ht="15" customHeight="1" x14ac:dyDescent="0.3">
      <c r="A5589" s="114">
        <v>5586</v>
      </c>
      <c r="B5589" t="s">
        <v>413</v>
      </c>
      <c r="C5589" t="s">
        <v>2957</v>
      </c>
      <c r="D5589" t="s">
        <v>102</v>
      </c>
      <c r="E5589" t="s">
        <v>2958</v>
      </c>
      <c r="F5589" s="109">
        <v>46104</v>
      </c>
      <c r="G5589" t="s">
        <v>2946</v>
      </c>
      <c r="H5589">
        <v>5</v>
      </c>
      <c r="K5589">
        <v>137499.99999999959</v>
      </c>
      <c r="L5589" t="s">
        <v>509</v>
      </c>
      <c r="M5589" t="s">
        <v>1677</v>
      </c>
      <c r="N5589">
        <v>1</v>
      </c>
    </row>
    <row r="5590" spans="1:14" ht="15" customHeight="1" x14ac:dyDescent="0.3">
      <c r="A5590" s="114">
        <v>5587</v>
      </c>
      <c r="B5590" t="s">
        <v>463</v>
      </c>
      <c r="C5590" t="s">
        <v>2957</v>
      </c>
      <c r="D5590" t="s">
        <v>102</v>
      </c>
      <c r="E5590" t="s">
        <v>2958</v>
      </c>
      <c r="F5590" s="109">
        <v>46104</v>
      </c>
      <c r="G5590" t="s">
        <v>2946</v>
      </c>
      <c r="H5590">
        <v>5</v>
      </c>
      <c r="K5590">
        <v>139583.33333333279</v>
      </c>
      <c r="L5590" t="s">
        <v>526</v>
      </c>
      <c r="M5590" t="s">
        <v>505</v>
      </c>
      <c r="N5590">
        <v>1</v>
      </c>
    </row>
    <row r="5591" spans="1:14" ht="15" customHeight="1" x14ac:dyDescent="0.3">
      <c r="A5591" s="114">
        <v>5588</v>
      </c>
      <c r="B5591" t="s">
        <v>501</v>
      </c>
      <c r="C5591" t="s">
        <v>109</v>
      </c>
      <c r="D5591" t="s">
        <v>102</v>
      </c>
      <c r="E5591" t="s">
        <v>4713</v>
      </c>
      <c r="F5591" s="109">
        <v>46104</v>
      </c>
      <c r="G5591" t="s">
        <v>415</v>
      </c>
      <c r="H5591">
        <v>28</v>
      </c>
      <c r="K5591">
        <v>223999.99999999977</v>
      </c>
      <c r="L5591" t="s">
        <v>696</v>
      </c>
      <c r="M5591" t="s">
        <v>505</v>
      </c>
      <c r="N5591">
        <v>5</v>
      </c>
    </row>
    <row r="5592" spans="1:14" ht="15" customHeight="1" x14ac:dyDescent="0.3">
      <c r="A5592" s="114">
        <v>5589</v>
      </c>
      <c r="B5592" t="s">
        <v>430</v>
      </c>
      <c r="C5592" t="s">
        <v>138</v>
      </c>
      <c r="D5592" t="s">
        <v>100</v>
      </c>
      <c r="E5592" t="s">
        <v>4714</v>
      </c>
      <c r="F5592" s="109">
        <v>46104</v>
      </c>
      <c r="G5592" t="s">
        <v>415</v>
      </c>
      <c r="H5592">
        <v>6</v>
      </c>
      <c r="K5592">
        <v>348750.00000000035</v>
      </c>
      <c r="L5592" t="s">
        <v>554</v>
      </c>
      <c r="M5592" t="s">
        <v>517</v>
      </c>
      <c r="N5592">
        <v>0</v>
      </c>
    </row>
    <row r="5593" spans="1:14" ht="15" customHeight="1" x14ac:dyDescent="0.3">
      <c r="A5593" s="114">
        <v>5590</v>
      </c>
      <c r="B5593" t="s">
        <v>430</v>
      </c>
      <c r="C5593" t="s">
        <v>502</v>
      </c>
      <c r="D5593" t="s">
        <v>100</v>
      </c>
      <c r="E5593" t="s">
        <v>4715</v>
      </c>
      <c r="F5593" s="109">
        <v>46104</v>
      </c>
      <c r="G5593" t="s">
        <v>426</v>
      </c>
      <c r="H5593">
        <v>2</v>
      </c>
      <c r="K5593">
        <v>77500.000000000073</v>
      </c>
      <c r="L5593" t="s">
        <v>507</v>
      </c>
      <c r="M5593" t="s">
        <v>1677</v>
      </c>
      <c r="N5593">
        <v>0</v>
      </c>
    </row>
    <row r="5594" spans="1:14" ht="15" customHeight="1" x14ac:dyDescent="0.3">
      <c r="A5594" s="114">
        <v>5591</v>
      </c>
      <c r="B5594" t="s">
        <v>430</v>
      </c>
      <c r="C5594" t="s">
        <v>104</v>
      </c>
      <c r="D5594" t="s">
        <v>102</v>
      </c>
      <c r="E5594" t="s">
        <v>4716</v>
      </c>
      <c r="F5594" s="109">
        <v>46104</v>
      </c>
      <c r="G5594" t="s">
        <v>415</v>
      </c>
      <c r="H5594">
        <v>39</v>
      </c>
      <c r="K5594">
        <v>201500.0000000002</v>
      </c>
      <c r="L5594" t="s">
        <v>507</v>
      </c>
      <c r="M5594" t="s">
        <v>505</v>
      </c>
      <c r="N5594">
        <v>3</v>
      </c>
    </row>
    <row r="5595" spans="1:14" ht="15" customHeight="1" x14ac:dyDescent="0.3">
      <c r="A5595" s="114">
        <v>5592</v>
      </c>
      <c r="B5595" t="s">
        <v>430</v>
      </c>
      <c r="C5595" t="s">
        <v>109</v>
      </c>
      <c r="D5595" t="s">
        <v>102</v>
      </c>
      <c r="E5595" t="s">
        <v>4717</v>
      </c>
      <c r="F5595" s="109">
        <v>46104</v>
      </c>
      <c r="G5595" t="s">
        <v>415</v>
      </c>
      <c r="H5595">
        <v>2</v>
      </c>
      <c r="K5595">
        <v>15500.000000000016</v>
      </c>
      <c r="L5595" t="s">
        <v>507</v>
      </c>
      <c r="M5595" s="110" t="s">
        <v>2782</v>
      </c>
      <c r="N5595">
        <v>0</v>
      </c>
    </row>
    <row r="5596" spans="1:14" ht="15" customHeight="1" x14ac:dyDescent="0.3">
      <c r="A5596" s="114">
        <v>5593</v>
      </c>
      <c r="B5596" t="s">
        <v>474</v>
      </c>
      <c r="C5596" t="s">
        <v>138</v>
      </c>
      <c r="D5596" t="s">
        <v>100</v>
      </c>
      <c r="E5596" t="s">
        <v>4718</v>
      </c>
      <c r="F5596" s="109">
        <v>46104</v>
      </c>
      <c r="G5596" t="s">
        <v>415</v>
      </c>
      <c r="H5596">
        <v>6</v>
      </c>
      <c r="K5596">
        <v>393750.0000000007</v>
      </c>
      <c r="L5596" t="s">
        <v>554</v>
      </c>
      <c r="M5596" t="s">
        <v>517</v>
      </c>
      <c r="N5596">
        <v>0</v>
      </c>
    </row>
    <row r="5597" spans="1:14" ht="15" customHeight="1" x14ac:dyDescent="0.3">
      <c r="A5597" s="114">
        <v>5594</v>
      </c>
      <c r="B5597" t="s">
        <v>497</v>
      </c>
      <c r="C5597" t="s">
        <v>138</v>
      </c>
      <c r="D5597" t="s">
        <v>100</v>
      </c>
      <c r="E5597" t="s">
        <v>4719</v>
      </c>
      <c r="F5597" s="109">
        <v>46104</v>
      </c>
      <c r="G5597" t="s">
        <v>415</v>
      </c>
      <c r="H5597">
        <v>6</v>
      </c>
      <c r="K5597">
        <v>388125.00000000105</v>
      </c>
      <c r="L5597" t="s">
        <v>543</v>
      </c>
      <c r="M5597" t="s">
        <v>517</v>
      </c>
      <c r="N5597">
        <v>0</v>
      </c>
    </row>
    <row r="5598" spans="1:14" ht="15" customHeight="1" x14ac:dyDescent="0.3">
      <c r="A5598" s="114">
        <v>5595</v>
      </c>
      <c r="B5598" t="s">
        <v>497</v>
      </c>
      <c r="C5598" t="s">
        <v>2953</v>
      </c>
      <c r="D5598" t="s">
        <v>102</v>
      </c>
      <c r="E5598" t="s">
        <v>2954</v>
      </c>
      <c r="F5598" s="109">
        <v>46104</v>
      </c>
      <c r="G5598" t="s">
        <v>2946</v>
      </c>
      <c r="H5598">
        <v>1</v>
      </c>
      <c r="K5598">
        <v>28750.00000000008</v>
      </c>
      <c r="L5598" t="s">
        <v>509</v>
      </c>
      <c r="M5598" t="s">
        <v>505</v>
      </c>
      <c r="N5598">
        <v>0</v>
      </c>
    </row>
    <row r="5599" spans="1:14" ht="15" customHeight="1" x14ac:dyDescent="0.3">
      <c r="A5599" s="114">
        <v>5596</v>
      </c>
      <c r="B5599" t="s">
        <v>497</v>
      </c>
      <c r="C5599" t="s">
        <v>2948</v>
      </c>
      <c r="D5599" t="s">
        <v>102</v>
      </c>
      <c r="E5599" t="s">
        <v>2950</v>
      </c>
      <c r="F5599" s="109">
        <v>46104</v>
      </c>
      <c r="G5599" t="s">
        <v>2946</v>
      </c>
      <c r="H5599">
        <v>1</v>
      </c>
      <c r="K5599">
        <v>28750.00000000008</v>
      </c>
      <c r="L5599" t="s">
        <v>509</v>
      </c>
      <c r="M5599" t="s">
        <v>505</v>
      </c>
      <c r="N5599">
        <v>1</v>
      </c>
    </row>
    <row r="5600" spans="1:14" ht="15" customHeight="1" x14ac:dyDescent="0.3">
      <c r="A5600" s="114">
        <v>5597</v>
      </c>
      <c r="B5600" t="s">
        <v>497</v>
      </c>
      <c r="C5600" t="s">
        <v>2957</v>
      </c>
      <c r="D5600" t="s">
        <v>102</v>
      </c>
      <c r="E5600" t="s">
        <v>2958</v>
      </c>
      <c r="F5600" s="109">
        <v>46104</v>
      </c>
      <c r="G5600" t="s">
        <v>2946</v>
      </c>
      <c r="H5600">
        <v>3</v>
      </c>
      <c r="K5600">
        <v>86250.000000000233</v>
      </c>
      <c r="L5600" t="s">
        <v>509</v>
      </c>
      <c r="M5600" t="s">
        <v>505</v>
      </c>
      <c r="N5600">
        <v>0</v>
      </c>
    </row>
    <row r="5601" spans="1:14" ht="15" customHeight="1" x14ac:dyDescent="0.3">
      <c r="A5601" s="114">
        <v>5598</v>
      </c>
      <c r="B5601" t="s">
        <v>444</v>
      </c>
      <c r="C5601" t="s">
        <v>138</v>
      </c>
      <c r="D5601" t="s">
        <v>100</v>
      </c>
      <c r="E5601" t="s">
        <v>4720</v>
      </c>
      <c r="F5601" s="109">
        <v>46105</v>
      </c>
      <c r="G5601" t="s">
        <v>415</v>
      </c>
      <c r="H5601">
        <v>4</v>
      </c>
      <c r="K5601">
        <v>258750.00000000073</v>
      </c>
      <c r="L5601" t="s">
        <v>543</v>
      </c>
      <c r="M5601" t="s">
        <v>517</v>
      </c>
      <c r="N5601">
        <v>0</v>
      </c>
    </row>
    <row r="5602" spans="1:14" ht="15" customHeight="1" x14ac:dyDescent="0.3">
      <c r="A5602" s="114">
        <v>5599</v>
      </c>
      <c r="B5602" t="s">
        <v>444</v>
      </c>
      <c r="C5602" t="s">
        <v>502</v>
      </c>
      <c r="D5602" t="s">
        <v>100</v>
      </c>
      <c r="E5602" t="s">
        <v>4721</v>
      </c>
      <c r="F5602" s="109">
        <v>46105</v>
      </c>
      <c r="G5602" t="s">
        <v>426</v>
      </c>
      <c r="H5602">
        <v>3</v>
      </c>
      <c r="K5602">
        <v>129375.00000000036</v>
      </c>
      <c r="L5602" t="s">
        <v>543</v>
      </c>
      <c r="M5602" t="s">
        <v>517</v>
      </c>
      <c r="N5602">
        <v>0</v>
      </c>
    </row>
    <row r="5603" spans="1:14" ht="15" customHeight="1" x14ac:dyDescent="0.3">
      <c r="A5603" s="114">
        <v>5600</v>
      </c>
      <c r="B5603" t="s">
        <v>444</v>
      </c>
      <c r="C5603" t="s">
        <v>377</v>
      </c>
      <c r="D5603" t="s">
        <v>94</v>
      </c>
      <c r="E5603" t="s">
        <v>378</v>
      </c>
      <c r="F5603" s="109">
        <v>46105</v>
      </c>
      <c r="G5603" t="s">
        <v>1792</v>
      </c>
      <c r="H5603">
        <v>11</v>
      </c>
      <c r="K5603">
        <v>474375.00000000134</v>
      </c>
      <c r="L5603" t="s">
        <v>713</v>
      </c>
      <c r="M5603" t="s">
        <v>917</v>
      </c>
      <c r="N5603">
        <v>0</v>
      </c>
    </row>
    <row r="5604" spans="1:14" ht="15" customHeight="1" x14ac:dyDescent="0.3">
      <c r="A5604" s="114">
        <v>5601</v>
      </c>
      <c r="B5604" t="s">
        <v>471</v>
      </c>
      <c r="C5604" t="s">
        <v>83</v>
      </c>
      <c r="D5604" t="s">
        <v>79</v>
      </c>
      <c r="E5604" t="s">
        <v>4722</v>
      </c>
      <c r="F5604" s="109">
        <v>46105</v>
      </c>
      <c r="G5604" t="s">
        <v>443</v>
      </c>
      <c r="H5604">
        <v>6</v>
      </c>
      <c r="K5604">
        <v>30187.500000000084</v>
      </c>
      <c r="L5604" t="s">
        <v>516</v>
      </c>
      <c r="M5604" t="s">
        <v>517</v>
      </c>
      <c r="N5604">
        <v>0</v>
      </c>
    </row>
    <row r="5605" spans="1:14" ht="15" customHeight="1" x14ac:dyDescent="0.3">
      <c r="A5605" s="114">
        <v>5602</v>
      </c>
      <c r="B5605" t="s">
        <v>471</v>
      </c>
      <c r="C5605" t="s">
        <v>84</v>
      </c>
      <c r="D5605" t="s">
        <v>79</v>
      </c>
      <c r="E5605" t="s">
        <v>4723</v>
      </c>
      <c r="F5605" s="109">
        <v>46105</v>
      </c>
      <c r="G5605" t="s">
        <v>443</v>
      </c>
      <c r="H5605">
        <v>9</v>
      </c>
      <c r="K5605">
        <v>45281.250000000124</v>
      </c>
      <c r="L5605" t="s">
        <v>516</v>
      </c>
      <c r="M5605" t="s">
        <v>517</v>
      </c>
      <c r="N5605">
        <v>0</v>
      </c>
    </row>
    <row r="5606" spans="1:14" ht="15" customHeight="1" x14ac:dyDescent="0.3">
      <c r="A5606" s="114">
        <v>5603</v>
      </c>
      <c r="B5606" t="s">
        <v>471</v>
      </c>
      <c r="C5606" t="s">
        <v>138</v>
      </c>
      <c r="D5606" t="s">
        <v>100</v>
      </c>
      <c r="E5606" t="s">
        <v>4724</v>
      </c>
      <c r="F5606" s="109">
        <v>46105</v>
      </c>
      <c r="G5606" t="s">
        <v>415</v>
      </c>
      <c r="H5606">
        <v>1</v>
      </c>
      <c r="K5606">
        <v>64687.500000000182</v>
      </c>
      <c r="L5606" t="s">
        <v>516</v>
      </c>
      <c r="M5606" t="s">
        <v>517</v>
      </c>
      <c r="N5606">
        <v>0</v>
      </c>
    </row>
    <row r="5607" spans="1:14" ht="15" customHeight="1" x14ac:dyDescent="0.3">
      <c r="A5607" s="114">
        <v>5604</v>
      </c>
      <c r="B5607" t="s">
        <v>471</v>
      </c>
      <c r="C5607" t="s">
        <v>3390</v>
      </c>
      <c r="D5607" t="s">
        <v>69</v>
      </c>
      <c r="E5607" t="s">
        <v>3391</v>
      </c>
      <c r="F5607" s="109">
        <v>46105</v>
      </c>
      <c r="G5607" t="s">
        <v>425</v>
      </c>
      <c r="H5607">
        <v>1</v>
      </c>
      <c r="K5607">
        <v>9056250.0000000242</v>
      </c>
      <c r="L5607" t="s">
        <v>680</v>
      </c>
      <c r="M5607" t="s">
        <v>698</v>
      </c>
      <c r="N5607">
        <v>3</v>
      </c>
    </row>
    <row r="5608" spans="1:14" ht="15" customHeight="1" x14ac:dyDescent="0.3">
      <c r="A5608" s="114">
        <v>5605</v>
      </c>
      <c r="B5608" t="s">
        <v>463</v>
      </c>
      <c r="C5608" t="s">
        <v>2957</v>
      </c>
      <c r="D5608" t="s">
        <v>102</v>
      </c>
      <c r="E5608" t="s">
        <v>2958</v>
      </c>
      <c r="F5608" s="109">
        <v>46105</v>
      </c>
      <c r="G5608" t="s">
        <v>2946</v>
      </c>
      <c r="H5608">
        <v>4.5</v>
      </c>
      <c r="K5608">
        <v>125624.99999999952</v>
      </c>
      <c r="L5608" t="s">
        <v>526</v>
      </c>
      <c r="M5608" t="s">
        <v>953</v>
      </c>
      <c r="N5608">
        <v>0</v>
      </c>
    </row>
    <row r="5609" spans="1:14" ht="15" customHeight="1" x14ac:dyDescent="0.3">
      <c r="A5609" s="114">
        <v>5606</v>
      </c>
      <c r="B5609" t="s">
        <v>463</v>
      </c>
      <c r="C5609" t="s">
        <v>625</v>
      </c>
      <c r="D5609" t="s">
        <v>100</v>
      </c>
      <c r="E5609" t="s">
        <v>4725</v>
      </c>
      <c r="F5609" s="109">
        <v>46105</v>
      </c>
      <c r="G5609" t="s">
        <v>627</v>
      </c>
      <c r="H5609">
        <v>5</v>
      </c>
      <c r="K5609">
        <v>209374.99999999921</v>
      </c>
      <c r="L5609" t="s">
        <v>618</v>
      </c>
      <c r="M5609" t="s">
        <v>669</v>
      </c>
      <c r="N5609">
        <v>0</v>
      </c>
    </row>
    <row r="5610" spans="1:14" ht="15" customHeight="1" x14ac:dyDescent="0.3">
      <c r="A5610" s="114">
        <v>5607</v>
      </c>
      <c r="B5610" t="s">
        <v>501</v>
      </c>
      <c r="C5610" t="s">
        <v>4036</v>
      </c>
      <c r="D5610" t="s">
        <v>102</v>
      </c>
      <c r="E5610" t="s">
        <v>4037</v>
      </c>
      <c r="F5610" s="109">
        <v>46105</v>
      </c>
      <c r="G5610" t="s">
        <v>425</v>
      </c>
      <c r="H5610">
        <v>5</v>
      </c>
      <c r="K5610">
        <v>199999.9999999998</v>
      </c>
      <c r="L5610" t="s">
        <v>696</v>
      </c>
      <c r="M5610" t="s">
        <v>505</v>
      </c>
      <c r="N5610">
        <v>0</v>
      </c>
    </row>
    <row r="5611" spans="1:14" ht="15" customHeight="1" x14ac:dyDescent="0.3">
      <c r="A5611" s="114">
        <v>5608</v>
      </c>
      <c r="B5611" t="s">
        <v>501</v>
      </c>
      <c r="C5611" t="s">
        <v>138</v>
      </c>
      <c r="D5611" t="s">
        <v>100</v>
      </c>
      <c r="E5611" t="s">
        <v>4726</v>
      </c>
      <c r="F5611" s="109">
        <v>46105</v>
      </c>
      <c r="G5611" t="s">
        <v>415</v>
      </c>
      <c r="H5611">
        <v>9</v>
      </c>
      <c r="K5611">
        <v>539999.99999999942</v>
      </c>
      <c r="L5611" t="s">
        <v>545</v>
      </c>
      <c r="M5611" t="s">
        <v>514</v>
      </c>
      <c r="N5611">
        <v>0</v>
      </c>
    </row>
    <row r="5612" spans="1:14" ht="15" customHeight="1" x14ac:dyDescent="0.3">
      <c r="A5612" s="114">
        <v>5609</v>
      </c>
      <c r="B5612" t="s">
        <v>501</v>
      </c>
      <c r="C5612" t="s">
        <v>138</v>
      </c>
      <c r="D5612" t="s">
        <v>100</v>
      </c>
      <c r="E5612" t="s">
        <v>4726</v>
      </c>
      <c r="F5612" s="109">
        <v>46105</v>
      </c>
      <c r="G5612" t="s">
        <v>415</v>
      </c>
      <c r="H5612">
        <v>13</v>
      </c>
      <c r="K5612">
        <v>779999.99999999919</v>
      </c>
      <c r="L5612" t="s">
        <v>545</v>
      </c>
      <c r="M5612" t="s">
        <v>514</v>
      </c>
      <c r="N5612">
        <v>0</v>
      </c>
    </row>
    <row r="5613" spans="1:14" ht="15" customHeight="1" x14ac:dyDescent="0.3">
      <c r="A5613" s="114">
        <v>5610</v>
      </c>
      <c r="B5613" t="s">
        <v>497</v>
      </c>
      <c r="C5613" t="s">
        <v>502</v>
      </c>
      <c r="D5613" t="s">
        <v>100</v>
      </c>
      <c r="E5613" t="s">
        <v>4727</v>
      </c>
      <c r="F5613" s="109">
        <v>46105</v>
      </c>
      <c r="G5613" t="s">
        <v>426</v>
      </c>
      <c r="H5613">
        <v>3</v>
      </c>
      <c r="K5613">
        <v>129375.00000000036</v>
      </c>
      <c r="L5613" t="s">
        <v>516</v>
      </c>
      <c r="M5613" t="s">
        <v>517</v>
      </c>
      <c r="N5613">
        <v>0</v>
      </c>
    </row>
    <row r="5614" spans="1:14" ht="15" customHeight="1" x14ac:dyDescent="0.3">
      <c r="A5614" s="114">
        <v>5611</v>
      </c>
      <c r="B5614" t="s">
        <v>497</v>
      </c>
      <c r="C5614" t="s">
        <v>3636</v>
      </c>
      <c r="D5614" t="s">
        <v>69</v>
      </c>
      <c r="E5614" t="s">
        <v>3637</v>
      </c>
      <c r="F5614" s="109">
        <v>46105</v>
      </c>
      <c r="G5614" t="s">
        <v>1198</v>
      </c>
      <c r="H5614">
        <v>1</v>
      </c>
      <c r="K5614">
        <v>172500.00000000047</v>
      </c>
      <c r="L5614" t="s">
        <v>509</v>
      </c>
      <c r="M5614" t="s">
        <v>505</v>
      </c>
      <c r="N5614">
        <v>1</v>
      </c>
    </row>
    <row r="5615" spans="1:14" ht="15" customHeight="1" x14ac:dyDescent="0.3">
      <c r="A5615" s="114">
        <v>5612</v>
      </c>
      <c r="B5615" t="s">
        <v>497</v>
      </c>
      <c r="C5615" t="s">
        <v>3634</v>
      </c>
      <c r="D5615" t="s">
        <v>69</v>
      </c>
      <c r="E5615" t="s">
        <v>3635</v>
      </c>
      <c r="F5615" s="109">
        <v>46105</v>
      </c>
      <c r="G5615" t="s">
        <v>697</v>
      </c>
      <c r="H5615">
        <v>1</v>
      </c>
      <c r="K5615">
        <v>172500.00000000047</v>
      </c>
      <c r="L5615" t="s">
        <v>509</v>
      </c>
      <c r="M5615" t="s">
        <v>505</v>
      </c>
      <c r="N5615">
        <v>1</v>
      </c>
    </row>
    <row r="5616" spans="1:14" ht="15" customHeight="1" x14ac:dyDescent="0.3">
      <c r="A5616" s="114">
        <v>5613</v>
      </c>
      <c r="B5616" t="s">
        <v>497</v>
      </c>
      <c r="C5616" t="s">
        <v>3634</v>
      </c>
      <c r="D5616" t="s">
        <v>69</v>
      </c>
      <c r="E5616" t="s">
        <v>3635</v>
      </c>
      <c r="F5616" s="109">
        <v>46105</v>
      </c>
      <c r="G5616" t="s">
        <v>1174</v>
      </c>
      <c r="H5616">
        <v>0.7</v>
      </c>
      <c r="K5616">
        <v>120750.00000000033</v>
      </c>
      <c r="L5616" t="s">
        <v>509</v>
      </c>
      <c r="M5616" s="110" t="s">
        <v>2782</v>
      </c>
      <c r="N5616">
        <v>0</v>
      </c>
    </row>
    <row r="5617" spans="1:14" ht="15" customHeight="1" x14ac:dyDescent="0.3">
      <c r="A5617" s="114">
        <v>5614</v>
      </c>
      <c r="B5617" t="s">
        <v>474</v>
      </c>
      <c r="C5617" t="s">
        <v>138</v>
      </c>
      <c r="D5617" t="s">
        <v>100</v>
      </c>
      <c r="E5617" t="s">
        <v>4728</v>
      </c>
      <c r="F5617" s="109">
        <v>46106</v>
      </c>
      <c r="G5617" t="s">
        <v>415</v>
      </c>
      <c r="H5617">
        <v>6</v>
      </c>
      <c r="K5617">
        <v>393750.0000000007</v>
      </c>
      <c r="L5617" t="s">
        <v>554</v>
      </c>
      <c r="M5617" t="s">
        <v>517</v>
      </c>
      <c r="N5617">
        <v>0</v>
      </c>
    </row>
    <row r="5618" spans="1:14" ht="15" customHeight="1" x14ac:dyDescent="0.3">
      <c r="A5618" s="114">
        <v>5615</v>
      </c>
      <c r="B5618" t="s">
        <v>459</v>
      </c>
      <c r="C5618" t="s">
        <v>138</v>
      </c>
      <c r="D5618" t="s">
        <v>100</v>
      </c>
      <c r="E5618" t="s">
        <v>4729</v>
      </c>
      <c r="F5618" s="109">
        <v>46104</v>
      </c>
      <c r="G5618" t="s">
        <v>415</v>
      </c>
      <c r="H5618">
        <v>0.2</v>
      </c>
      <c r="K5618">
        <v>12750.000000000047</v>
      </c>
      <c r="L5618" t="s">
        <v>509</v>
      </c>
      <c r="M5618" t="s">
        <v>505</v>
      </c>
      <c r="N5618">
        <v>1</v>
      </c>
    </row>
    <row r="5619" spans="1:14" ht="15" customHeight="1" x14ac:dyDescent="0.3">
      <c r="A5619" s="114">
        <v>5616</v>
      </c>
      <c r="B5619" t="s">
        <v>459</v>
      </c>
      <c r="C5619" t="s">
        <v>4050</v>
      </c>
      <c r="D5619" t="s">
        <v>102</v>
      </c>
      <c r="E5619" t="s">
        <v>4051</v>
      </c>
      <c r="F5619" s="109">
        <v>46104</v>
      </c>
      <c r="G5619" t="s">
        <v>425</v>
      </c>
      <c r="H5619">
        <v>2</v>
      </c>
      <c r="K5619">
        <v>127500.00000000048</v>
      </c>
      <c r="L5619" t="s">
        <v>509</v>
      </c>
      <c r="M5619" t="s">
        <v>505</v>
      </c>
      <c r="N5619">
        <v>1</v>
      </c>
    </row>
    <row r="5620" spans="1:14" ht="15" customHeight="1" x14ac:dyDescent="0.3">
      <c r="A5620" s="114">
        <v>5617</v>
      </c>
      <c r="B5620" t="s">
        <v>459</v>
      </c>
      <c r="C5620" t="s">
        <v>138</v>
      </c>
      <c r="D5620" t="s">
        <v>100</v>
      </c>
      <c r="E5620" t="s">
        <v>4730</v>
      </c>
      <c r="F5620" s="109">
        <v>46104</v>
      </c>
      <c r="G5620" t="s">
        <v>415</v>
      </c>
      <c r="H5620">
        <v>6</v>
      </c>
      <c r="K5620">
        <v>382500.00000000146</v>
      </c>
      <c r="L5620" t="s">
        <v>543</v>
      </c>
      <c r="M5620" t="s">
        <v>517</v>
      </c>
      <c r="N5620">
        <v>0</v>
      </c>
    </row>
    <row r="5621" spans="1:14" ht="15" customHeight="1" x14ac:dyDescent="0.3">
      <c r="A5621" s="114">
        <v>5618</v>
      </c>
      <c r="B5621" t="s">
        <v>459</v>
      </c>
      <c r="C5621" t="s">
        <v>138</v>
      </c>
      <c r="D5621" t="s">
        <v>100</v>
      </c>
      <c r="E5621" t="s">
        <v>4730</v>
      </c>
      <c r="F5621" s="109">
        <v>46105</v>
      </c>
      <c r="G5621" t="s">
        <v>415</v>
      </c>
      <c r="H5621">
        <v>2</v>
      </c>
      <c r="K5621">
        <v>127500.00000000048</v>
      </c>
      <c r="L5621" t="s">
        <v>543</v>
      </c>
      <c r="M5621" t="s">
        <v>517</v>
      </c>
      <c r="N5621">
        <v>1</v>
      </c>
    </row>
    <row r="5622" spans="1:14" ht="15" customHeight="1" x14ac:dyDescent="0.3">
      <c r="A5622" s="114">
        <v>5619</v>
      </c>
      <c r="B5622" t="s">
        <v>459</v>
      </c>
      <c r="C5622" t="s">
        <v>138</v>
      </c>
      <c r="D5622" t="s">
        <v>100</v>
      </c>
      <c r="E5622" t="s">
        <v>4730</v>
      </c>
      <c r="F5622" s="109">
        <v>46105</v>
      </c>
      <c r="G5622" t="s">
        <v>415</v>
      </c>
      <c r="H5622">
        <v>1.1000000000000001</v>
      </c>
      <c r="K5622">
        <v>70125.000000000276</v>
      </c>
      <c r="L5622" t="s">
        <v>543</v>
      </c>
      <c r="M5622" t="s">
        <v>505</v>
      </c>
      <c r="N5622">
        <v>2</v>
      </c>
    </row>
    <row r="5623" spans="1:14" ht="15" customHeight="1" x14ac:dyDescent="0.3">
      <c r="A5623" s="114">
        <v>5620</v>
      </c>
      <c r="B5623" t="s">
        <v>459</v>
      </c>
      <c r="C5623" t="s">
        <v>138</v>
      </c>
      <c r="D5623" t="s">
        <v>100</v>
      </c>
      <c r="E5623" t="s">
        <v>4731</v>
      </c>
      <c r="F5623" s="109">
        <v>46106</v>
      </c>
      <c r="G5623" t="s">
        <v>415</v>
      </c>
      <c r="H5623">
        <v>4</v>
      </c>
      <c r="K5623">
        <v>255000.00000000096</v>
      </c>
      <c r="L5623" t="s">
        <v>543</v>
      </c>
      <c r="M5623" t="s">
        <v>517</v>
      </c>
      <c r="N5623">
        <v>0</v>
      </c>
    </row>
    <row r="5624" spans="1:14" ht="15" customHeight="1" x14ac:dyDescent="0.3">
      <c r="A5624" s="114">
        <v>5621</v>
      </c>
      <c r="B5624" t="s">
        <v>459</v>
      </c>
      <c r="C5624" t="s">
        <v>138</v>
      </c>
      <c r="D5624" t="s">
        <v>100</v>
      </c>
      <c r="E5624" t="s">
        <v>4731</v>
      </c>
      <c r="F5624" s="109">
        <v>46106</v>
      </c>
      <c r="G5624" t="s">
        <v>415</v>
      </c>
      <c r="H5624">
        <v>0.3</v>
      </c>
      <c r="K5624">
        <v>19125.000000000073</v>
      </c>
      <c r="L5624" t="s">
        <v>509</v>
      </c>
      <c r="M5624" t="s">
        <v>505</v>
      </c>
      <c r="N5624">
        <v>1</v>
      </c>
    </row>
    <row r="5625" spans="1:14" ht="15" customHeight="1" x14ac:dyDescent="0.3">
      <c r="A5625" s="114">
        <v>5622</v>
      </c>
      <c r="B5625" t="s">
        <v>459</v>
      </c>
      <c r="C5625" t="s">
        <v>138</v>
      </c>
      <c r="D5625" t="s">
        <v>100</v>
      </c>
      <c r="E5625" t="s">
        <v>4731</v>
      </c>
      <c r="F5625" s="109">
        <v>46106</v>
      </c>
      <c r="G5625" t="s">
        <v>415</v>
      </c>
      <c r="H5625">
        <v>0.2</v>
      </c>
      <c r="K5625">
        <v>12750.000000000047</v>
      </c>
      <c r="L5625" t="s">
        <v>509</v>
      </c>
      <c r="M5625" t="s">
        <v>505</v>
      </c>
      <c r="N5625">
        <v>2</v>
      </c>
    </row>
    <row r="5626" spans="1:14" ht="15" customHeight="1" x14ac:dyDescent="0.3">
      <c r="A5626" s="114">
        <v>5623</v>
      </c>
      <c r="B5626" t="s">
        <v>471</v>
      </c>
      <c r="C5626" t="s">
        <v>138</v>
      </c>
      <c r="D5626" t="s">
        <v>100</v>
      </c>
      <c r="E5626" t="s">
        <v>4732</v>
      </c>
      <c r="F5626" s="109">
        <v>46106</v>
      </c>
      <c r="G5626" t="s">
        <v>415</v>
      </c>
      <c r="H5626">
        <v>4</v>
      </c>
      <c r="K5626">
        <v>258750.00000000073</v>
      </c>
      <c r="L5626" t="s">
        <v>516</v>
      </c>
      <c r="M5626" t="s">
        <v>517</v>
      </c>
      <c r="N5626">
        <v>0</v>
      </c>
    </row>
    <row r="5627" spans="1:14" ht="15" customHeight="1" x14ac:dyDescent="0.3">
      <c r="A5627" s="114">
        <v>5624</v>
      </c>
      <c r="B5627" t="s">
        <v>471</v>
      </c>
      <c r="C5627" t="s">
        <v>138</v>
      </c>
      <c r="D5627" t="s">
        <v>100</v>
      </c>
      <c r="E5627" t="s">
        <v>4732</v>
      </c>
      <c r="F5627" s="109">
        <v>46106</v>
      </c>
      <c r="G5627" t="s">
        <v>415</v>
      </c>
      <c r="H5627">
        <v>1</v>
      </c>
      <c r="K5627">
        <v>64687.500000000182</v>
      </c>
      <c r="L5627" t="s">
        <v>509</v>
      </c>
      <c r="M5627" t="s">
        <v>698</v>
      </c>
      <c r="N5627">
        <v>3</v>
      </c>
    </row>
    <row r="5628" spans="1:14" ht="15" customHeight="1" x14ac:dyDescent="0.3">
      <c r="A5628" s="114">
        <v>5625</v>
      </c>
      <c r="B5628" t="s">
        <v>444</v>
      </c>
      <c r="C5628" t="s">
        <v>138</v>
      </c>
      <c r="D5628" t="s">
        <v>100</v>
      </c>
      <c r="E5628" t="s">
        <v>4733</v>
      </c>
      <c r="F5628" s="109">
        <v>46106</v>
      </c>
      <c r="G5628" t="s">
        <v>415</v>
      </c>
      <c r="H5628">
        <v>1</v>
      </c>
      <c r="K5628">
        <v>64687.500000000182</v>
      </c>
      <c r="L5628" t="s">
        <v>543</v>
      </c>
      <c r="M5628" t="s">
        <v>517</v>
      </c>
      <c r="N5628">
        <v>0</v>
      </c>
    </row>
    <row r="5629" spans="1:14" ht="15" customHeight="1" x14ac:dyDescent="0.3">
      <c r="A5629" s="114">
        <v>5626</v>
      </c>
      <c r="B5629" t="s">
        <v>444</v>
      </c>
      <c r="C5629" t="s">
        <v>502</v>
      </c>
      <c r="D5629" t="s">
        <v>100</v>
      </c>
      <c r="E5629" t="s">
        <v>4734</v>
      </c>
      <c r="F5629" s="109">
        <v>46106</v>
      </c>
      <c r="G5629" t="s">
        <v>426</v>
      </c>
      <c r="H5629">
        <v>2</v>
      </c>
      <c r="K5629">
        <v>86250.000000000233</v>
      </c>
      <c r="L5629" t="s">
        <v>543</v>
      </c>
      <c r="M5629" t="s">
        <v>517</v>
      </c>
      <c r="N5629">
        <v>0</v>
      </c>
    </row>
    <row r="5630" spans="1:14" ht="15" customHeight="1" x14ac:dyDescent="0.3">
      <c r="A5630" s="114">
        <v>5627</v>
      </c>
      <c r="B5630" t="s">
        <v>444</v>
      </c>
      <c r="C5630" t="s">
        <v>377</v>
      </c>
      <c r="D5630" t="s">
        <v>94</v>
      </c>
      <c r="E5630" t="s">
        <v>378</v>
      </c>
      <c r="F5630" s="109">
        <v>46106</v>
      </c>
      <c r="G5630" t="s">
        <v>1792</v>
      </c>
      <c r="H5630">
        <v>10</v>
      </c>
      <c r="K5630">
        <v>431250.00000000122</v>
      </c>
      <c r="L5630" t="s">
        <v>713</v>
      </c>
      <c r="M5630" t="s">
        <v>917</v>
      </c>
      <c r="N5630">
        <v>0</v>
      </c>
    </row>
    <row r="5631" spans="1:14" ht="15" customHeight="1" x14ac:dyDescent="0.3">
      <c r="A5631" s="114">
        <v>5628</v>
      </c>
      <c r="B5631" t="s">
        <v>501</v>
      </c>
      <c r="C5631" t="s">
        <v>104</v>
      </c>
      <c r="D5631" t="s">
        <v>102</v>
      </c>
      <c r="E5631" t="s">
        <v>4735</v>
      </c>
      <c r="F5631" s="109">
        <v>46106</v>
      </c>
      <c r="G5631" t="s">
        <v>415</v>
      </c>
      <c r="H5631">
        <v>40</v>
      </c>
      <c r="K5631">
        <v>213333.33333333311</v>
      </c>
      <c r="L5631" t="s">
        <v>507</v>
      </c>
      <c r="M5631" t="s">
        <v>505</v>
      </c>
      <c r="N5631">
        <v>1</v>
      </c>
    </row>
    <row r="5632" spans="1:14" ht="15" customHeight="1" x14ac:dyDescent="0.3">
      <c r="A5632" s="114">
        <v>5629</v>
      </c>
      <c r="B5632" t="s">
        <v>501</v>
      </c>
      <c r="C5632" t="s">
        <v>138</v>
      </c>
      <c r="D5632" t="s">
        <v>100</v>
      </c>
      <c r="E5632" t="s">
        <v>4736</v>
      </c>
      <c r="F5632" s="109">
        <v>46106</v>
      </c>
      <c r="G5632" t="s">
        <v>415</v>
      </c>
      <c r="H5632">
        <v>6</v>
      </c>
      <c r="K5632">
        <v>359999.99999999965</v>
      </c>
      <c r="L5632" t="s">
        <v>516</v>
      </c>
      <c r="M5632" t="s">
        <v>517</v>
      </c>
      <c r="N5632">
        <v>0</v>
      </c>
    </row>
    <row r="5633" spans="1:14" ht="15" customHeight="1" x14ac:dyDescent="0.3">
      <c r="A5633" s="114">
        <v>5630</v>
      </c>
      <c r="B5633" t="s">
        <v>501</v>
      </c>
      <c r="C5633" t="s">
        <v>502</v>
      </c>
      <c r="D5633" t="s">
        <v>100</v>
      </c>
      <c r="E5633" t="s">
        <v>4737</v>
      </c>
      <c r="F5633" s="109">
        <v>46106</v>
      </c>
      <c r="G5633" t="s">
        <v>426</v>
      </c>
      <c r="H5633">
        <v>1</v>
      </c>
      <c r="K5633">
        <v>39999.999999999964</v>
      </c>
      <c r="L5633" t="s">
        <v>516</v>
      </c>
      <c r="M5633" t="s">
        <v>517</v>
      </c>
      <c r="N5633">
        <v>0</v>
      </c>
    </row>
    <row r="5634" spans="1:14" ht="15" customHeight="1" x14ac:dyDescent="0.3">
      <c r="A5634" s="114">
        <v>5631</v>
      </c>
      <c r="B5634" t="s">
        <v>501</v>
      </c>
      <c r="C5634" t="s">
        <v>138</v>
      </c>
      <c r="D5634" t="s">
        <v>100</v>
      </c>
      <c r="E5634" t="s">
        <v>4736</v>
      </c>
      <c r="F5634" s="109">
        <v>46106</v>
      </c>
      <c r="G5634" t="s">
        <v>415</v>
      </c>
      <c r="H5634">
        <v>9</v>
      </c>
      <c r="K5634">
        <v>539999.99999999942</v>
      </c>
      <c r="L5634" t="s">
        <v>516</v>
      </c>
      <c r="M5634" t="s">
        <v>517</v>
      </c>
      <c r="N5634">
        <v>0</v>
      </c>
    </row>
    <row r="5635" spans="1:14" ht="15" customHeight="1" x14ac:dyDescent="0.3">
      <c r="A5635" s="114">
        <v>5632</v>
      </c>
      <c r="B5635" t="s">
        <v>463</v>
      </c>
      <c r="C5635" t="s">
        <v>4050</v>
      </c>
      <c r="D5635" t="s">
        <v>102</v>
      </c>
      <c r="E5635" t="s">
        <v>4051</v>
      </c>
      <c r="F5635" s="109">
        <v>46106</v>
      </c>
      <c r="G5635" t="s">
        <v>425</v>
      </c>
      <c r="H5635">
        <v>1</v>
      </c>
      <c r="K5635">
        <v>62812.49999999976</v>
      </c>
      <c r="L5635" t="s">
        <v>526</v>
      </c>
      <c r="M5635" t="s">
        <v>1677</v>
      </c>
      <c r="N5635">
        <v>0</v>
      </c>
    </row>
    <row r="5636" spans="1:14" ht="15" customHeight="1" x14ac:dyDescent="0.3">
      <c r="A5636" s="114">
        <v>5633</v>
      </c>
      <c r="B5636" t="s">
        <v>463</v>
      </c>
      <c r="C5636" t="s">
        <v>115</v>
      </c>
      <c r="D5636" t="s">
        <v>102</v>
      </c>
      <c r="E5636" t="s">
        <v>4738</v>
      </c>
      <c r="F5636" s="109">
        <v>46106</v>
      </c>
      <c r="G5636" t="s">
        <v>415</v>
      </c>
      <c r="H5636">
        <v>1</v>
      </c>
      <c r="K5636">
        <v>41874.99999999984</v>
      </c>
      <c r="L5636" t="s">
        <v>526</v>
      </c>
      <c r="M5636" t="s">
        <v>505</v>
      </c>
      <c r="N5636">
        <v>0</v>
      </c>
    </row>
    <row r="5637" spans="1:14" ht="15" customHeight="1" x14ac:dyDescent="0.3">
      <c r="A5637" s="114">
        <v>5634</v>
      </c>
      <c r="B5637" t="s">
        <v>463</v>
      </c>
      <c r="C5637" t="s">
        <v>113</v>
      </c>
      <c r="D5637" t="s">
        <v>102</v>
      </c>
      <c r="E5637" t="s">
        <v>4739</v>
      </c>
      <c r="F5637" s="109">
        <v>46106</v>
      </c>
      <c r="G5637" t="s">
        <v>415</v>
      </c>
      <c r="H5637">
        <v>3</v>
      </c>
      <c r="K5637">
        <v>117773.43749999955</v>
      </c>
      <c r="L5637" t="s">
        <v>526</v>
      </c>
      <c r="M5637" t="s">
        <v>505</v>
      </c>
      <c r="N5637">
        <v>0</v>
      </c>
    </row>
    <row r="5638" spans="1:14" ht="15" customHeight="1" x14ac:dyDescent="0.3">
      <c r="A5638" s="114">
        <v>5635</v>
      </c>
      <c r="B5638" t="s">
        <v>463</v>
      </c>
      <c r="C5638" t="s">
        <v>625</v>
      </c>
      <c r="D5638" t="s">
        <v>100</v>
      </c>
      <c r="E5638" t="s">
        <v>4740</v>
      </c>
      <c r="F5638" s="109">
        <v>46106</v>
      </c>
      <c r="G5638" t="s">
        <v>627</v>
      </c>
      <c r="H5638">
        <v>6</v>
      </c>
      <c r="K5638">
        <v>251249.99999999904</v>
      </c>
      <c r="L5638" t="s">
        <v>618</v>
      </c>
      <c r="M5638" t="s">
        <v>669</v>
      </c>
      <c r="N5638">
        <v>0</v>
      </c>
    </row>
    <row r="5639" spans="1:14" ht="15" customHeight="1" x14ac:dyDescent="0.3">
      <c r="A5639" s="114">
        <v>5636</v>
      </c>
      <c r="B5639" t="s">
        <v>430</v>
      </c>
      <c r="C5639" t="s">
        <v>502</v>
      </c>
      <c r="D5639" t="s">
        <v>100</v>
      </c>
      <c r="E5639" t="s">
        <v>4741</v>
      </c>
      <c r="F5639" s="109">
        <v>46106</v>
      </c>
      <c r="G5639" t="s">
        <v>426</v>
      </c>
      <c r="H5639">
        <v>4</v>
      </c>
      <c r="K5639">
        <v>155000.00000000015</v>
      </c>
      <c r="L5639" t="s">
        <v>507</v>
      </c>
      <c r="M5639" t="s">
        <v>505</v>
      </c>
      <c r="N5639">
        <v>4</v>
      </c>
    </row>
    <row r="5640" spans="1:14" ht="15" customHeight="1" x14ac:dyDescent="0.3">
      <c r="A5640" s="114">
        <v>5637</v>
      </c>
      <c r="B5640" t="s">
        <v>430</v>
      </c>
      <c r="C5640" t="s">
        <v>502</v>
      </c>
      <c r="D5640" t="s">
        <v>100</v>
      </c>
      <c r="E5640" t="s">
        <v>4741</v>
      </c>
      <c r="F5640" s="109">
        <v>46106</v>
      </c>
      <c r="G5640" t="s">
        <v>426</v>
      </c>
      <c r="H5640">
        <v>2</v>
      </c>
      <c r="K5640">
        <v>77500.000000000073</v>
      </c>
      <c r="L5640" t="s">
        <v>554</v>
      </c>
      <c r="M5640" t="s">
        <v>517</v>
      </c>
      <c r="N5640">
        <v>0</v>
      </c>
    </row>
    <row r="5641" spans="1:14" ht="15" customHeight="1" x14ac:dyDescent="0.3">
      <c r="A5641" s="114">
        <v>5638</v>
      </c>
      <c r="B5641" t="s">
        <v>474</v>
      </c>
      <c r="C5641" t="s">
        <v>138</v>
      </c>
      <c r="D5641" t="s">
        <v>100</v>
      </c>
      <c r="E5641" t="s">
        <v>4742</v>
      </c>
      <c r="F5641" s="109">
        <v>46106</v>
      </c>
      <c r="G5641" t="s">
        <v>415</v>
      </c>
      <c r="H5641">
        <v>5</v>
      </c>
      <c r="K5641">
        <v>328125.00000000058</v>
      </c>
      <c r="L5641" t="s">
        <v>554</v>
      </c>
      <c r="M5641" t="s">
        <v>517</v>
      </c>
      <c r="N5641">
        <v>0</v>
      </c>
    </row>
    <row r="5642" spans="1:14" ht="15" customHeight="1" x14ac:dyDescent="0.3">
      <c r="A5642" s="114">
        <v>5639</v>
      </c>
      <c r="B5642" t="s">
        <v>474</v>
      </c>
      <c r="C5642" t="s">
        <v>142</v>
      </c>
      <c r="D5642" t="s">
        <v>100</v>
      </c>
      <c r="E5642" t="s">
        <v>4743</v>
      </c>
      <c r="F5642" s="109">
        <v>46106</v>
      </c>
      <c r="G5642" t="s">
        <v>422</v>
      </c>
      <c r="H5642">
        <v>0.2</v>
      </c>
      <c r="K5642">
        <v>32083.33333333339</v>
      </c>
      <c r="L5642" t="s">
        <v>530</v>
      </c>
      <c r="M5642" t="s">
        <v>593</v>
      </c>
      <c r="N5642">
        <v>0</v>
      </c>
    </row>
    <row r="5643" spans="1:14" ht="15" customHeight="1" x14ac:dyDescent="0.3">
      <c r="A5643" s="114">
        <v>5640</v>
      </c>
      <c r="B5643" t="s">
        <v>497</v>
      </c>
      <c r="C5643" t="s">
        <v>138</v>
      </c>
      <c r="D5643" t="s">
        <v>100</v>
      </c>
      <c r="E5643" t="s">
        <v>4744</v>
      </c>
      <c r="F5643" s="109">
        <v>46106</v>
      </c>
      <c r="G5643" t="s">
        <v>415</v>
      </c>
      <c r="H5643">
        <v>5</v>
      </c>
      <c r="K5643">
        <v>323437.50000000087</v>
      </c>
      <c r="L5643" t="s">
        <v>516</v>
      </c>
      <c r="M5643" t="s">
        <v>517</v>
      </c>
      <c r="N5643">
        <v>0</v>
      </c>
    </row>
    <row r="5644" spans="1:14" ht="15" customHeight="1" x14ac:dyDescent="0.3">
      <c r="A5644" s="114">
        <v>5641</v>
      </c>
      <c r="B5644" t="s">
        <v>535</v>
      </c>
      <c r="C5644" t="s">
        <v>127</v>
      </c>
      <c r="D5644" t="s">
        <v>102</v>
      </c>
      <c r="E5644" t="s">
        <v>4745</v>
      </c>
      <c r="F5644" s="109">
        <v>46107</v>
      </c>
      <c r="G5644" t="s">
        <v>415</v>
      </c>
      <c r="H5644">
        <v>9</v>
      </c>
      <c r="K5644">
        <v>365624.9999999993</v>
      </c>
      <c r="L5644" t="s">
        <v>526</v>
      </c>
      <c r="M5644" t="s">
        <v>1677</v>
      </c>
      <c r="N5644">
        <v>1</v>
      </c>
    </row>
    <row r="5645" spans="1:14" ht="15" customHeight="1" x14ac:dyDescent="0.3">
      <c r="A5645" s="114">
        <v>5642</v>
      </c>
      <c r="B5645" t="s">
        <v>535</v>
      </c>
      <c r="C5645" t="s">
        <v>138</v>
      </c>
      <c r="D5645" t="s">
        <v>100</v>
      </c>
      <c r="E5645" t="s">
        <v>4746</v>
      </c>
      <c r="F5645" s="109">
        <v>46107</v>
      </c>
      <c r="G5645" t="s">
        <v>415</v>
      </c>
      <c r="H5645">
        <v>1</v>
      </c>
      <c r="K5645">
        <v>60937.499999999884</v>
      </c>
      <c r="L5645" t="s">
        <v>516</v>
      </c>
      <c r="M5645" t="s">
        <v>517</v>
      </c>
      <c r="N5645">
        <v>2</v>
      </c>
    </row>
    <row r="5646" spans="1:14" ht="15" customHeight="1" x14ac:dyDescent="0.3">
      <c r="A5646" s="114">
        <v>5643</v>
      </c>
      <c r="B5646" t="s">
        <v>444</v>
      </c>
      <c r="C5646" t="s">
        <v>138</v>
      </c>
      <c r="D5646" t="s">
        <v>100</v>
      </c>
      <c r="E5646" t="s">
        <v>4747</v>
      </c>
      <c r="F5646" s="109">
        <v>46107</v>
      </c>
      <c r="G5646" t="s">
        <v>415</v>
      </c>
      <c r="H5646">
        <v>2</v>
      </c>
      <c r="K5646">
        <v>129375.00000000036</v>
      </c>
      <c r="L5646" t="s">
        <v>543</v>
      </c>
      <c r="M5646" t="s">
        <v>517</v>
      </c>
      <c r="N5646">
        <v>0</v>
      </c>
    </row>
    <row r="5647" spans="1:14" ht="15" customHeight="1" x14ac:dyDescent="0.3">
      <c r="A5647" s="114">
        <v>5644</v>
      </c>
      <c r="B5647" t="s">
        <v>444</v>
      </c>
      <c r="C5647" t="s">
        <v>377</v>
      </c>
      <c r="D5647" t="s">
        <v>94</v>
      </c>
      <c r="E5647" t="s">
        <v>378</v>
      </c>
      <c r="F5647" s="109">
        <v>46107</v>
      </c>
      <c r="G5647" t="s">
        <v>1792</v>
      </c>
      <c r="H5647">
        <v>13</v>
      </c>
      <c r="K5647">
        <v>560625.00000000151</v>
      </c>
      <c r="L5647" t="s">
        <v>713</v>
      </c>
      <c r="M5647" t="s">
        <v>917</v>
      </c>
      <c r="N5647">
        <v>0</v>
      </c>
    </row>
    <row r="5648" spans="1:14" ht="15" customHeight="1" x14ac:dyDescent="0.3">
      <c r="A5648" s="114">
        <v>5645</v>
      </c>
      <c r="B5648" t="s">
        <v>501</v>
      </c>
      <c r="C5648" t="s">
        <v>4038</v>
      </c>
      <c r="D5648" t="s">
        <v>102</v>
      </c>
      <c r="E5648" t="s">
        <v>4039</v>
      </c>
      <c r="F5648" s="109">
        <v>46107</v>
      </c>
      <c r="G5648" t="s">
        <v>425</v>
      </c>
      <c r="H5648">
        <v>3</v>
      </c>
      <c r="K5648">
        <v>119999.99999999988</v>
      </c>
      <c r="L5648" t="s">
        <v>696</v>
      </c>
      <c r="M5648" t="s">
        <v>1677</v>
      </c>
      <c r="N5648">
        <v>0</v>
      </c>
    </row>
    <row r="5649" spans="1:14" ht="15" customHeight="1" x14ac:dyDescent="0.3">
      <c r="A5649" s="114">
        <v>5646</v>
      </c>
      <c r="B5649" t="s">
        <v>501</v>
      </c>
      <c r="C5649" t="s">
        <v>4040</v>
      </c>
      <c r="D5649" t="s">
        <v>102</v>
      </c>
      <c r="E5649" t="s">
        <v>4041</v>
      </c>
      <c r="F5649" s="109">
        <v>46107</v>
      </c>
      <c r="G5649" t="s">
        <v>425</v>
      </c>
      <c r="H5649">
        <v>8</v>
      </c>
      <c r="K5649">
        <v>319999.99999999971</v>
      </c>
      <c r="L5649" t="s">
        <v>696</v>
      </c>
      <c r="M5649" t="s">
        <v>1677</v>
      </c>
      <c r="N5649">
        <v>0</v>
      </c>
    </row>
    <row r="5650" spans="1:14" ht="15" customHeight="1" x14ac:dyDescent="0.3">
      <c r="A5650" s="114">
        <v>5647</v>
      </c>
      <c r="B5650" t="s">
        <v>463</v>
      </c>
      <c r="C5650" t="s">
        <v>127</v>
      </c>
      <c r="D5650" t="s">
        <v>102</v>
      </c>
      <c r="E5650" t="s">
        <v>4748</v>
      </c>
      <c r="F5650" s="109">
        <v>46107</v>
      </c>
      <c r="G5650" t="s">
        <v>415</v>
      </c>
      <c r="H5650">
        <v>9</v>
      </c>
      <c r="K5650">
        <v>376874.99999999854</v>
      </c>
      <c r="L5650" t="s">
        <v>526</v>
      </c>
      <c r="M5650" t="s">
        <v>1677</v>
      </c>
      <c r="N5650">
        <v>1</v>
      </c>
    </row>
    <row r="5651" spans="1:14" ht="15" customHeight="1" x14ac:dyDescent="0.3">
      <c r="A5651" s="114">
        <v>5648</v>
      </c>
      <c r="B5651" t="s">
        <v>463</v>
      </c>
      <c r="C5651" t="s">
        <v>128</v>
      </c>
      <c r="D5651" t="s">
        <v>102</v>
      </c>
      <c r="E5651" t="s">
        <v>4749</v>
      </c>
      <c r="F5651" s="109">
        <v>46107</v>
      </c>
      <c r="G5651" t="s">
        <v>415</v>
      </c>
      <c r="H5651">
        <v>1</v>
      </c>
      <c r="K5651">
        <v>41874.99999999984</v>
      </c>
      <c r="L5651" t="s">
        <v>526</v>
      </c>
      <c r="M5651" t="s">
        <v>1677</v>
      </c>
      <c r="N5651">
        <v>0</v>
      </c>
    </row>
    <row r="5652" spans="1:14" ht="15" customHeight="1" x14ac:dyDescent="0.3">
      <c r="A5652" s="114">
        <v>5649</v>
      </c>
      <c r="B5652" t="s">
        <v>463</v>
      </c>
      <c r="C5652" t="s">
        <v>625</v>
      </c>
      <c r="D5652" t="s">
        <v>100</v>
      </c>
      <c r="E5652" t="s">
        <v>4750</v>
      </c>
      <c r="F5652" s="109">
        <v>46107</v>
      </c>
      <c r="G5652" t="s">
        <v>627</v>
      </c>
      <c r="H5652">
        <v>4</v>
      </c>
      <c r="K5652">
        <v>167499.99999999936</v>
      </c>
      <c r="L5652" t="s">
        <v>618</v>
      </c>
      <c r="M5652" t="s">
        <v>669</v>
      </c>
      <c r="N5652">
        <v>0</v>
      </c>
    </row>
    <row r="5653" spans="1:14" ht="15" customHeight="1" x14ac:dyDescent="0.3">
      <c r="A5653" s="114">
        <v>5650</v>
      </c>
      <c r="B5653" t="s">
        <v>471</v>
      </c>
      <c r="C5653" t="s">
        <v>138</v>
      </c>
      <c r="D5653" t="s">
        <v>100</v>
      </c>
      <c r="E5653" t="s">
        <v>4751</v>
      </c>
      <c r="F5653" s="109">
        <v>46107</v>
      </c>
      <c r="G5653" t="s">
        <v>415</v>
      </c>
      <c r="H5653">
        <v>5</v>
      </c>
      <c r="K5653">
        <v>323437.50000000087</v>
      </c>
      <c r="L5653" t="s">
        <v>516</v>
      </c>
      <c r="M5653" t="s">
        <v>517</v>
      </c>
      <c r="N5653">
        <v>0</v>
      </c>
    </row>
    <row r="5654" spans="1:14" ht="15" customHeight="1" x14ac:dyDescent="0.3">
      <c r="A5654" s="114">
        <v>5651</v>
      </c>
      <c r="B5654" t="s">
        <v>471</v>
      </c>
      <c r="C5654" t="s">
        <v>138</v>
      </c>
      <c r="D5654" t="s">
        <v>100</v>
      </c>
      <c r="E5654" t="s">
        <v>4751</v>
      </c>
      <c r="F5654" s="109">
        <v>46107</v>
      </c>
      <c r="G5654" t="s">
        <v>415</v>
      </c>
      <c r="H5654">
        <v>2</v>
      </c>
      <c r="K5654">
        <v>129375.00000000036</v>
      </c>
      <c r="L5654" t="s">
        <v>680</v>
      </c>
      <c r="M5654" t="s">
        <v>698</v>
      </c>
      <c r="N5654">
        <v>3</v>
      </c>
    </row>
    <row r="5655" spans="1:14" ht="15" customHeight="1" x14ac:dyDescent="0.3">
      <c r="A5655" s="114">
        <v>5652</v>
      </c>
      <c r="B5655" t="s">
        <v>413</v>
      </c>
      <c r="C5655" t="s">
        <v>138</v>
      </c>
      <c r="D5655" t="s">
        <v>100</v>
      </c>
      <c r="E5655" t="s">
        <v>4751</v>
      </c>
      <c r="F5655" s="109">
        <v>46107</v>
      </c>
      <c r="G5655" t="s">
        <v>415</v>
      </c>
      <c r="H5655">
        <v>5</v>
      </c>
      <c r="K5655">
        <v>309374.99999999913</v>
      </c>
      <c r="L5655" t="s">
        <v>554</v>
      </c>
      <c r="M5655" t="s">
        <v>517</v>
      </c>
      <c r="N5655">
        <v>0</v>
      </c>
    </row>
    <row r="5656" spans="1:14" ht="15" customHeight="1" x14ac:dyDescent="0.3">
      <c r="A5656" s="114">
        <v>5653</v>
      </c>
      <c r="B5656" t="s">
        <v>474</v>
      </c>
      <c r="C5656" t="s">
        <v>138</v>
      </c>
      <c r="D5656" t="s">
        <v>100</v>
      </c>
      <c r="E5656" t="s">
        <v>4752</v>
      </c>
      <c r="F5656" s="109">
        <v>46107</v>
      </c>
      <c r="G5656" t="s">
        <v>415</v>
      </c>
      <c r="H5656">
        <v>5</v>
      </c>
      <c r="K5656">
        <v>328125.00000000058</v>
      </c>
      <c r="L5656" t="s">
        <v>554</v>
      </c>
      <c r="M5656" t="s">
        <v>517</v>
      </c>
      <c r="N5656">
        <v>0</v>
      </c>
    </row>
    <row r="5657" spans="1:14" ht="15" customHeight="1" x14ac:dyDescent="0.3">
      <c r="A5657" s="114">
        <v>5654</v>
      </c>
      <c r="B5657" t="s">
        <v>474</v>
      </c>
      <c r="C5657" t="s">
        <v>146</v>
      </c>
      <c r="D5657" t="s">
        <v>100</v>
      </c>
      <c r="E5657" t="s">
        <v>4753</v>
      </c>
      <c r="F5657" s="109">
        <v>46107</v>
      </c>
      <c r="G5657" t="s">
        <v>451</v>
      </c>
      <c r="H5657">
        <v>0.2</v>
      </c>
      <c r="K5657">
        <v>35000.000000000065</v>
      </c>
      <c r="L5657" t="s">
        <v>576</v>
      </c>
      <c r="M5657" t="s">
        <v>531</v>
      </c>
      <c r="N5657">
        <v>0</v>
      </c>
    </row>
    <row r="5658" spans="1:14" ht="15" customHeight="1" x14ac:dyDescent="0.3">
      <c r="A5658" s="114">
        <v>5655</v>
      </c>
      <c r="B5658" t="s">
        <v>497</v>
      </c>
      <c r="C5658" t="s">
        <v>138</v>
      </c>
      <c r="D5658" t="s">
        <v>100</v>
      </c>
      <c r="E5658" t="s">
        <v>4754</v>
      </c>
      <c r="F5658" s="109">
        <v>46108</v>
      </c>
      <c r="G5658" t="s">
        <v>415</v>
      </c>
      <c r="H5658">
        <v>8</v>
      </c>
      <c r="K5658">
        <v>517500.00000000146</v>
      </c>
      <c r="L5658" t="s">
        <v>516</v>
      </c>
      <c r="M5658" t="s">
        <v>517</v>
      </c>
      <c r="N5658">
        <v>0</v>
      </c>
    </row>
    <row r="5659" spans="1:14" ht="15" customHeight="1" x14ac:dyDescent="0.3">
      <c r="A5659" s="114">
        <v>5656</v>
      </c>
      <c r="B5659" t="s">
        <v>497</v>
      </c>
      <c r="C5659" t="s">
        <v>125</v>
      </c>
      <c r="D5659" t="s">
        <v>102</v>
      </c>
      <c r="E5659" t="s">
        <v>4755</v>
      </c>
      <c r="F5659" s="109">
        <v>46108</v>
      </c>
      <c r="G5659" t="s">
        <v>415</v>
      </c>
      <c r="H5659">
        <v>2</v>
      </c>
      <c r="K5659">
        <v>38045.833333333438</v>
      </c>
      <c r="L5659" t="s">
        <v>509</v>
      </c>
      <c r="M5659" t="s">
        <v>1677</v>
      </c>
      <c r="N5659">
        <v>1</v>
      </c>
    </row>
    <row r="5660" spans="1:14" ht="15" customHeight="1" x14ac:dyDescent="0.3">
      <c r="A5660" s="114">
        <v>5657</v>
      </c>
      <c r="B5660" t="s">
        <v>497</v>
      </c>
      <c r="C5660" t="s">
        <v>2953</v>
      </c>
      <c r="D5660" t="s">
        <v>102</v>
      </c>
      <c r="E5660" t="s">
        <v>2954</v>
      </c>
      <c r="F5660" s="109">
        <v>46108</v>
      </c>
      <c r="G5660" t="s">
        <v>2946</v>
      </c>
      <c r="H5660">
        <v>4</v>
      </c>
      <c r="K5660">
        <v>115000.00000000032</v>
      </c>
      <c r="L5660" t="s">
        <v>509</v>
      </c>
      <c r="M5660">
        <v>0</v>
      </c>
      <c r="N5660">
        <v>0</v>
      </c>
    </row>
    <row r="5661" spans="1:14" ht="15" customHeight="1" x14ac:dyDescent="0.3">
      <c r="A5661" s="114">
        <v>5658</v>
      </c>
      <c r="B5661" t="s">
        <v>497</v>
      </c>
      <c r="C5661" t="s">
        <v>127</v>
      </c>
      <c r="D5661" t="s">
        <v>102</v>
      </c>
      <c r="E5661" t="s">
        <v>4756</v>
      </c>
      <c r="F5661" s="109">
        <v>46108</v>
      </c>
      <c r="G5661" t="s">
        <v>415</v>
      </c>
      <c r="H5661">
        <v>2</v>
      </c>
      <c r="K5661">
        <v>86250.000000000233</v>
      </c>
      <c r="L5661" t="s">
        <v>509</v>
      </c>
      <c r="M5661">
        <v>0</v>
      </c>
      <c r="N5661">
        <v>0</v>
      </c>
    </row>
    <row r="5662" spans="1:14" ht="15" customHeight="1" x14ac:dyDescent="0.3">
      <c r="A5662" s="114">
        <v>5659</v>
      </c>
      <c r="B5662" t="s">
        <v>535</v>
      </c>
      <c r="C5662" t="s">
        <v>128</v>
      </c>
      <c r="D5662" t="s">
        <v>102</v>
      </c>
      <c r="E5662" t="s">
        <v>4757</v>
      </c>
      <c r="F5662" s="109">
        <v>46108</v>
      </c>
      <c r="G5662" t="s">
        <v>415</v>
      </c>
      <c r="H5662">
        <v>7</v>
      </c>
      <c r="K5662">
        <v>284374.99999999942</v>
      </c>
      <c r="L5662" t="s">
        <v>526</v>
      </c>
      <c r="M5662" t="s">
        <v>1677</v>
      </c>
      <c r="N5662">
        <v>1</v>
      </c>
    </row>
    <row r="5663" spans="1:14" ht="15" customHeight="1" x14ac:dyDescent="0.3">
      <c r="A5663" s="114">
        <v>5660</v>
      </c>
      <c r="B5663" t="s">
        <v>535</v>
      </c>
      <c r="C5663" t="s">
        <v>138</v>
      </c>
      <c r="D5663" t="s">
        <v>100</v>
      </c>
      <c r="E5663" t="s">
        <v>4758</v>
      </c>
      <c r="F5663" s="109">
        <v>46108</v>
      </c>
      <c r="G5663" t="s">
        <v>415</v>
      </c>
      <c r="H5663">
        <v>5</v>
      </c>
      <c r="K5663">
        <v>304687.49999999942</v>
      </c>
      <c r="L5663" t="s">
        <v>516</v>
      </c>
      <c r="M5663" t="s">
        <v>517</v>
      </c>
      <c r="N5663">
        <v>0</v>
      </c>
    </row>
    <row r="5664" spans="1:14" ht="15" customHeight="1" x14ac:dyDescent="0.3">
      <c r="A5664" s="114">
        <v>5661</v>
      </c>
      <c r="B5664" t="s">
        <v>459</v>
      </c>
      <c r="C5664" t="s">
        <v>138</v>
      </c>
      <c r="D5664" t="s">
        <v>100</v>
      </c>
      <c r="E5664" t="s">
        <v>4759</v>
      </c>
      <c r="F5664" s="109">
        <v>46107</v>
      </c>
      <c r="G5664" t="s">
        <v>415</v>
      </c>
      <c r="H5664">
        <v>0.5</v>
      </c>
      <c r="K5664">
        <v>31875.00000000012</v>
      </c>
      <c r="L5664" t="s">
        <v>509</v>
      </c>
      <c r="M5664" t="s">
        <v>505</v>
      </c>
      <c r="N5664">
        <v>2</v>
      </c>
    </row>
    <row r="5665" spans="1:14" ht="15" customHeight="1" x14ac:dyDescent="0.3">
      <c r="A5665" s="114">
        <v>5662</v>
      </c>
      <c r="B5665" t="s">
        <v>459</v>
      </c>
      <c r="C5665" t="s">
        <v>138</v>
      </c>
      <c r="D5665" t="s">
        <v>100</v>
      </c>
      <c r="E5665" t="s">
        <v>4759</v>
      </c>
      <c r="F5665" s="109">
        <v>46107</v>
      </c>
      <c r="G5665" t="s">
        <v>415</v>
      </c>
      <c r="H5665">
        <v>0.3</v>
      </c>
      <c r="K5665">
        <v>19125.000000000073</v>
      </c>
      <c r="L5665" t="s">
        <v>509</v>
      </c>
      <c r="M5665" t="s">
        <v>1334</v>
      </c>
      <c r="N5665">
        <v>1</v>
      </c>
    </row>
    <row r="5666" spans="1:14" ht="15" customHeight="1" x14ac:dyDescent="0.3">
      <c r="A5666" s="114">
        <v>5663</v>
      </c>
      <c r="B5666" t="s">
        <v>459</v>
      </c>
      <c r="C5666" t="s">
        <v>138</v>
      </c>
      <c r="D5666" t="s">
        <v>100</v>
      </c>
      <c r="E5666" t="s">
        <v>4759</v>
      </c>
      <c r="F5666" s="109">
        <v>46107</v>
      </c>
      <c r="G5666" t="s">
        <v>415</v>
      </c>
      <c r="H5666">
        <v>3</v>
      </c>
      <c r="K5666">
        <v>191250.00000000073</v>
      </c>
      <c r="L5666" t="s">
        <v>543</v>
      </c>
      <c r="M5666" t="s">
        <v>517</v>
      </c>
      <c r="N5666">
        <v>0</v>
      </c>
    </row>
    <row r="5667" spans="1:14" ht="15" customHeight="1" x14ac:dyDescent="0.3">
      <c r="A5667" s="114">
        <v>5664</v>
      </c>
      <c r="B5667" t="s">
        <v>459</v>
      </c>
      <c r="C5667" t="s">
        <v>138</v>
      </c>
      <c r="D5667" t="s">
        <v>100</v>
      </c>
      <c r="E5667" t="s">
        <v>4759</v>
      </c>
      <c r="F5667" s="109">
        <v>46108</v>
      </c>
      <c r="G5667" t="s">
        <v>415</v>
      </c>
      <c r="H5667">
        <v>5</v>
      </c>
      <c r="K5667">
        <v>318750.00000000122</v>
      </c>
      <c r="L5667" t="s">
        <v>543</v>
      </c>
      <c r="M5667" t="s">
        <v>517</v>
      </c>
      <c r="N5667">
        <v>1</v>
      </c>
    </row>
    <row r="5668" spans="1:14" ht="15" customHeight="1" x14ac:dyDescent="0.3">
      <c r="A5668" s="114">
        <v>5665</v>
      </c>
      <c r="B5668" t="s">
        <v>459</v>
      </c>
      <c r="C5668" t="s">
        <v>209</v>
      </c>
      <c r="D5668" t="s">
        <v>102</v>
      </c>
      <c r="E5668" t="s">
        <v>4760</v>
      </c>
      <c r="F5668" s="109">
        <v>46108</v>
      </c>
      <c r="G5668" t="s">
        <v>466</v>
      </c>
      <c r="H5668">
        <v>3</v>
      </c>
      <c r="K5668">
        <v>53656.250000000204</v>
      </c>
      <c r="L5668" t="s">
        <v>509</v>
      </c>
      <c r="M5668" t="s">
        <v>505</v>
      </c>
      <c r="N5668">
        <v>2</v>
      </c>
    </row>
    <row r="5669" spans="1:14" ht="15" customHeight="1" x14ac:dyDescent="0.3">
      <c r="A5669" s="114">
        <v>5666</v>
      </c>
      <c r="B5669" t="s">
        <v>459</v>
      </c>
      <c r="C5669" t="s">
        <v>113</v>
      </c>
      <c r="D5669" t="s">
        <v>102</v>
      </c>
      <c r="E5669" t="s">
        <v>4761</v>
      </c>
      <c r="F5669" s="109">
        <v>46108</v>
      </c>
      <c r="G5669" t="s">
        <v>415</v>
      </c>
      <c r="H5669">
        <v>5</v>
      </c>
      <c r="K5669">
        <v>199218.75000000076</v>
      </c>
      <c r="L5669" t="s">
        <v>509</v>
      </c>
      <c r="M5669" t="s">
        <v>505</v>
      </c>
      <c r="N5669">
        <v>2</v>
      </c>
    </row>
    <row r="5670" spans="1:14" ht="15" customHeight="1" x14ac:dyDescent="0.3">
      <c r="A5670" s="114">
        <v>5667</v>
      </c>
      <c r="B5670" t="s">
        <v>444</v>
      </c>
      <c r="C5670" t="s">
        <v>138</v>
      </c>
      <c r="D5670" t="s">
        <v>100</v>
      </c>
      <c r="E5670" t="s">
        <v>4762</v>
      </c>
      <c r="F5670" s="109">
        <v>46108</v>
      </c>
      <c r="G5670" t="s">
        <v>415</v>
      </c>
      <c r="H5670">
        <v>5</v>
      </c>
      <c r="K5670">
        <v>323437.50000000087</v>
      </c>
      <c r="L5670" t="s">
        <v>543</v>
      </c>
      <c r="M5670" t="s">
        <v>517</v>
      </c>
      <c r="N5670">
        <v>0</v>
      </c>
    </row>
    <row r="5671" spans="1:14" ht="15" customHeight="1" x14ac:dyDescent="0.3">
      <c r="A5671" s="114">
        <v>5668</v>
      </c>
      <c r="B5671" t="s">
        <v>444</v>
      </c>
      <c r="C5671" t="s">
        <v>377</v>
      </c>
      <c r="D5671" t="s">
        <v>94</v>
      </c>
      <c r="E5671" t="s">
        <v>378</v>
      </c>
      <c r="F5671" s="109">
        <v>46108</v>
      </c>
      <c r="G5671" t="s">
        <v>1792</v>
      </c>
      <c r="H5671">
        <v>10</v>
      </c>
      <c r="K5671">
        <v>431250.00000000122</v>
      </c>
      <c r="L5671" t="s">
        <v>713</v>
      </c>
      <c r="M5671" t="s">
        <v>917</v>
      </c>
      <c r="N5671">
        <v>0</v>
      </c>
    </row>
    <row r="5672" spans="1:14" ht="15" customHeight="1" x14ac:dyDescent="0.3">
      <c r="A5672" s="114">
        <v>5669</v>
      </c>
      <c r="B5672" t="s">
        <v>444</v>
      </c>
      <c r="C5672" t="s">
        <v>138</v>
      </c>
      <c r="D5672" t="s">
        <v>100</v>
      </c>
      <c r="E5672" t="s">
        <v>4763</v>
      </c>
      <c r="F5672" s="109">
        <v>46108</v>
      </c>
      <c r="G5672" t="s">
        <v>415</v>
      </c>
      <c r="H5672">
        <v>1</v>
      </c>
      <c r="K5672">
        <v>64687.500000000182</v>
      </c>
      <c r="L5672" t="s">
        <v>713</v>
      </c>
      <c r="M5672" t="s">
        <v>917</v>
      </c>
      <c r="N5672">
        <v>0</v>
      </c>
    </row>
    <row r="5673" spans="1:14" ht="15" customHeight="1" x14ac:dyDescent="0.3">
      <c r="A5673" s="114">
        <v>5670</v>
      </c>
      <c r="B5673" t="s">
        <v>463</v>
      </c>
      <c r="C5673" t="s">
        <v>128</v>
      </c>
      <c r="D5673" t="s">
        <v>102</v>
      </c>
      <c r="E5673" t="s">
        <v>4764</v>
      </c>
      <c r="F5673" s="109">
        <v>46108</v>
      </c>
      <c r="G5673" t="s">
        <v>415</v>
      </c>
      <c r="H5673">
        <v>4</v>
      </c>
      <c r="K5673">
        <v>167499.99999999936</v>
      </c>
      <c r="L5673" t="s">
        <v>526</v>
      </c>
      <c r="M5673" t="s">
        <v>1677</v>
      </c>
      <c r="N5673">
        <v>1</v>
      </c>
    </row>
    <row r="5674" spans="1:14" ht="15" customHeight="1" x14ac:dyDescent="0.3">
      <c r="A5674" s="114">
        <v>5671</v>
      </c>
      <c r="B5674" t="s">
        <v>463</v>
      </c>
      <c r="C5674" t="s">
        <v>125</v>
      </c>
      <c r="D5674" t="s">
        <v>102</v>
      </c>
      <c r="E5674" t="s">
        <v>4765</v>
      </c>
      <c r="F5674" s="109">
        <v>46108</v>
      </c>
      <c r="G5674" t="s">
        <v>415</v>
      </c>
      <c r="H5674">
        <v>5</v>
      </c>
      <c r="K5674">
        <v>92357.638888888541</v>
      </c>
      <c r="L5674" t="s">
        <v>526</v>
      </c>
      <c r="M5674" t="s">
        <v>1677</v>
      </c>
      <c r="N5674">
        <v>1</v>
      </c>
    </row>
    <row r="5675" spans="1:14" ht="15" customHeight="1" x14ac:dyDescent="0.3">
      <c r="A5675" s="114">
        <v>5672</v>
      </c>
      <c r="B5675" t="s">
        <v>463</v>
      </c>
      <c r="C5675" t="s">
        <v>625</v>
      </c>
      <c r="D5675" t="s">
        <v>100</v>
      </c>
      <c r="E5675" t="s">
        <v>4766</v>
      </c>
      <c r="F5675" s="109">
        <v>46108</v>
      </c>
      <c r="G5675" t="s">
        <v>1038</v>
      </c>
      <c r="H5675">
        <v>2</v>
      </c>
      <c r="K5675">
        <v>83749.99999999968</v>
      </c>
      <c r="L5675" t="s">
        <v>618</v>
      </c>
      <c r="M5675" t="s">
        <v>669</v>
      </c>
      <c r="N5675">
        <v>0</v>
      </c>
    </row>
    <row r="5676" spans="1:14" ht="15" customHeight="1" x14ac:dyDescent="0.3">
      <c r="A5676" s="114">
        <v>5673</v>
      </c>
      <c r="B5676" t="s">
        <v>413</v>
      </c>
      <c r="C5676" t="s">
        <v>113</v>
      </c>
      <c r="D5676" t="s">
        <v>102</v>
      </c>
      <c r="E5676" t="s">
        <v>4767</v>
      </c>
      <c r="F5676" s="109">
        <v>46108</v>
      </c>
      <c r="G5676" t="s">
        <v>415</v>
      </c>
      <c r="H5676">
        <v>8</v>
      </c>
      <c r="K5676">
        <v>309374.99999999913</v>
      </c>
      <c r="L5676" t="s">
        <v>4768</v>
      </c>
      <c r="M5676">
        <v>2</v>
      </c>
      <c r="N5676">
        <v>0</v>
      </c>
    </row>
    <row r="5677" spans="1:14" ht="15" customHeight="1" x14ac:dyDescent="0.3">
      <c r="A5677" s="114">
        <v>5674</v>
      </c>
      <c r="B5677" t="s">
        <v>413</v>
      </c>
      <c r="C5677" t="s">
        <v>138</v>
      </c>
      <c r="D5677" t="s">
        <v>100</v>
      </c>
      <c r="E5677" t="s">
        <v>4769</v>
      </c>
      <c r="F5677" s="109">
        <v>46108</v>
      </c>
      <c r="G5677" t="s">
        <v>415</v>
      </c>
      <c r="H5677">
        <v>5</v>
      </c>
      <c r="K5677">
        <v>309374.99999999913</v>
      </c>
      <c r="L5677" t="s">
        <v>554</v>
      </c>
      <c r="M5677" t="s">
        <v>517</v>
      </c>
      <c r="N5677">
        <v>0</v>
      </c>
    </row>
    <row r="5678" spans="1:14" ht="15" customHeight="1" x14ac:dyDescent="0.3">
      <c r="A5678" s="114">
        <v>5675</v>
      </c>
      <c r="B5678" t="s">
        <v>471</v>
      </c>
      <c r="C5678" t="s">
        <v>138</v>
      </c>
      <c r="D5678" t="s">
        <v>100</v>
      </c>
      <c r="E5678" t="s">
        <v>4770</v>
      </c>
      <c r="F5678" s="109">
        <v>46108</v>
      </c>
      <c r="G5678" t="s">
        <v>415</v>
      </c>
      <c r="H5678">
        <v>6</v>
      </c>
      <c r="K5678">
        <v>388125.00000000105</v>
      </c>
      <c r="L5678" t="s">
        <v>516</v>
      </c>
      <c r="M5678" t="s">
        <v>517</v>
      </c>
      <c r="N5678">
        <v>0</v>
      </c>
    </row>
    <row r="5679" spans="1:14" ht="15" customHeight="1" x14ac:dyDescent="0.3">
      <c r="A5679" s="114">
        <v>5676</v>
      </c>
      <c r="B5679" t="s">
        <v>501</v>
      </c>
      <c r="C5679" t="s">
        <v>4040</v>
      </c>
      <c r="D5679" t="s">
        <v>102</v>
      </c>
      <c r="E5679" t="s">
        <v>4041</v>
      </c>
      <c r="F5679" s="109">
        <v>46108</v>
      </c>
      <c r="G5679" t="s">
        <v>425</v>
      </c>
      <c r="H5679">
        <v>7</v>
      </c>
      <c r="K5679">
        <v>279999.99999999971</v>
      </c>
      <c r="L5679" t="s">
        <v>696</v>
      </c>
      <c r="M5679" t="s">
        <v>1677</v>
      </c>
      <c r="N5679">
        <v>1</v>
      </c>
    </row>
    <row r="5680" spans="1:14" ht="15" customHeight="1" x14ac:dyDescent="0.3">
      <c r="A5680" s="114">
        <v>5677</v>
      </c>
      <c r="B5680" t="s">
        <v>501</v>
      </c>
      <c r="C5680" t="s">
        <v>4036</v>
      </c>
      <c r="D5680" t="s">
        <v>102</v>
      </c>
      <c r="E5680" t="s">
        <v>4037</v>
      </c>
      <c r="F5680" s="109">
        <v>46108</v>
      </c>
      <c r="G5680" t="s">
        <v>425</v>
      </c>
      <c r="H5680">
        <v>6</v>
      </c>
      <c r="K5680">
        <v>239999.99999999977</v>
      </c>
      <c r="L5680" t="s">
        <v>696</v>
      </c>
      <c r="M5680" t="s">
        <v>1677</v>
      </c>
      <c r="N5680">
        <v>0</v>
      </c>
    </row>
    <row r="5681" spans="1:14" ht="15" customHeight="1" x14ac:dyDescent="0.3">
      <c r="A5681" s="114">
        <v>5678</v>
      </c>
      <c r="B5681" t="s">
        <v>430</v>
      </c>
      <c r="C5681" t="s">
        <v>4036</v>
      </c>
      <c r="D5681" t="s">
        <v>102</v>
      </c>
      <c r="E5681" t="s">
        <v>4037</v>
      </c>
      <c r="F5681" s="109">
        <v>46108</v>
      </c>
      <c r="G5681" t="s">
        <v>425</v>
      </c>
      <c r="H5681">
        <v>13</v>
      </c>
      <c r="K5681">
        <v>503750.00000000052</v>
      </c>
      <c r="L5681" t="s">
        <v>696</v>
      </c>
      <c r="M5681" t="s">
        <v>505</v>
      </c>
      <c r="N5681">
        <v>2</v>
      </c>
    </row>
    <row r="5682" spans="1:14" ht="15" customHeight="1" x14ac:dyDescent="0.3">
      <c r="A5682" s="114">
        <v>5679</v>
      </c>
      <c r="B5682" t="s">
        <v>430</v>
      </c>
      <c r="C5682" t="s">
        <v>138</v>
      </c>
      <c r="D5682" t="s">
        <v>100</v>
      </c>
      <c r="E5682" t="s">
        <v>4771</v>
      </c>
      <c r="F5682" s="109">
        <v>46108</v>
      </c>
      <c r="G5682" t="s">
        <v>415</v>
      </c>
      <c r="H5682">
        <v>5</v>
      </c>
      <c r="K5682">
        <v>290625.00000000029</v>
      </c>
      <c r="L5682" t="s">
        <v>554</v>
      </c>
      <c r="M5682" t="s">
        <v>517</v>
      </c>
      <c r="N5682">
        <v>0</v>
      </c>
    </row>
    <row r="5683" spans="1:14" ht="15" customHeight="1" x14ac:dyDescent="0.3">
      <c r="A5683" s="114">
        <v>5680</v>
      </c>
      <c r="B5683" t="s">
        <v>474</v>
      </c>
      <c r="C5683" t="s">
        <v>138</v>
      </c>
      <c r="D5683" t="s">
        <v>100</v>
      </c>
      <c r="E5683" t="s">
        <v>4772</v>
      </c>
      <c r="F5683" s="109">
        <v>46108</v>
      </c>
      <c r="G5683" t="s">
        <v>415</v>
      </c>
      <c r="H5683">
        <v>6</v>
      </c>
      <c r="K5683">
        <v>393750.0000000007</v>
      </c>
      <c r="L5683" t="s">
        <v>554</v>
      </c>
      <c r="M5683" t="s">
        <v>517</v>
      </c>
      <c r="N5683">
        <v>0</v>
      </c>
    </row>
    <row r="5684" spans="1:14" ht="15" customHeight="1" x14ac:dyDescent="0.3">
      <c r="A5684" s="114">
        <v>5681</v>
      </c>
      <c r="B5684" t="s">
        <v>474</v>
      </c>
      <c r="C5684" t="s">
        <v>4774</v>
      </c>
      <c r="D5684" t="s">
        <v>100</v>
      </c>
      <c r="E5684" t="s">
        <v>4773</v>
      </c>
      <c r="F5684" s="109">
        <v>46108</v>
      </c>
      <c r="G5684" t="s">
        <v>475</v>
      </c>
      <c r="H5684">
        <v>0.1</v>
      </c>
      <c r="K5684">
        <v>4375.0000000000082</v>
      </c>
      <c r="L5684" t="s">
        <v>530</v>
      </c>
      <c r="M5684" t="s">
        <v>593</v>
      </c>
      <c r="N5684">
        <v>0</v>
      </c>
    </row>
    <row r="5685" spans="1:14" ht="15" customHeight="1" x14ac:dyDescent="0.3">
      <c r="A5685" s="114">
        <v>5682</v>
      </c>
      <c r="B5685" t="s">
        <v>497</v>
      </c>
      <c r="C5685" t="s">
        <v>138</v>
      </c>
      <c r="D5685" t="s">
        <v>100</v>
      </c>
      <c r="E5685" t="s">
        <v>4775</v>
      </c>
      <c r="F5685" s="109">
        <v>46109</v>
      </c>
      <c r="G5685" t="s">
        <v>415</v>
      </c>
      <c r="H5685">
        <v>5</v>
      </c>
      <c r="K5685">
        <v>323437.50000000087</v>
      </c>
      <c r="L5685" t="s">
        <v>516</v>
      </c>
      <c r="M5685" t="s">
        <v>517</v>
      </c>
      <c r="N5685">
        <v>0</v>
      </c>
    </row>
    <row r="5686" spans="1:14" ht="15" customHeight="1" x14ac:dyDescent="0.3">
      <c r="A5686" s="114">
        <v>5683</v>
      </c>
      <c r="B5686" t="s">
        <v>497</v>
      </c>
      <c r="C5686" t="s">
        <v>113</v>
      </c>
      <c r="D5686" t="s">
        <v>102</v>
      </c>
      <c r="E5686" t="s">
        <v>4776</v>
      </c>
      <c r="F5686" s="109">
        <v>46109</v>
      </c>
      <c r="G5686" t="s">
        <v>415</v>
      </c>
      <c r="H5686">
        <v>8</v>
      </c>
      <c r="K5686">
        <v>323437.50000000087</v>
      </c>
      <c r="L5686" t="s">
        <v>509</v>
      </c>
      <c r="M5686" t="s">
        <v>505</v>
      </c>
      <c r="N5686">
        <v>1</v>
      </c>
    </row>
    <row r="5687" spans="1:14" ht="15" customHeight="1" x14ac:dyDescent="0.3">
      <c r="A5687" s="114">
        <v>5684</v>
      </c>
      <c r="B5687" t="s">
        <v>499</v>
      </c>
      <c r="C5687" t="s">
        <v>4036</v>
      </c>
      <c r="D5687" t="s">
        <v>102</v>
      </c>
      <c r="E5687" t="s">
        <v>4037</v>
      </c>
      <c r="F5687" s="109">
        <v>46109</v>
      </c>
      <c r="G5687" t="s">
        <v>425</v>
      </c>
      <c r="H5687">
        <v>13</v>
      </c>
      <c r="K5687">
        <v>519999.99999999948</v>
      </c>
      <c r="L5687" t="s">
        <v>696</v>
      </c>
      <c r="M5687" t="s">
        <v>505</v>
      </c>
      <c r="N5687">
        <v>1</v>
      </c>
    </row>
    <row r="5688" spans="1:14" ht="15" customHeight="1" x14ac:dyDescent="0.3">
      <c r="A5688" s="114">
        <v>5685</v>
      </c>
      <c r="B5688" t="s">
        <v>499</v>
      </c>
      <c r="C5688" t="s">
        <v>138</v>
      </c>
      <c r="D5688" t="s">
        <v>100</v>
      </c>
      <c r="E5688" t="s">
        <v>4777</v>
      </c>
      <c r="F5688" s="109">
        <v>46109</v>
      </c>
      <c r="G5688" t="s">
        <v>415</v>
      </c>
      <c r="H5688">
        <v>6</v>
      </c>
      <c r="K5688">
        <v>359999.99999999965</v>
      </c>
      <c r="L5688" t="s">
        <v>516</v>
      </c>
      <c r="M5688" t="s">
        <v>517</v>
      </c>
      <c r="N5688">
        <v>0</v>
      </c>
    </row>
    <row r="5689" spans="1:14" ht="15" customHeight="1" x14ac:dyDescent="0.3">
      <c r="A5689" s="114">
        <v>5686</v>
      </c>
      <c r="B5689" t="s">
        <v>463</v>
      </c>
      <c r="C5689" t="s">
        <v>2953</v>
      </c>
      <c r="D5689" t="s">
        <v>102</v>
      </c>
      <c r="E5689" t="s">
        <v>2954</v>
      </c>
      <c r="F5689" s="109">
        <v>46109</v>
      </c>
      <c r="G5689" t="s">
        <v>2946</v>
      </c>
      <c r="H5689">
        <v>6</v>
      </c>
      <c r="K5689">
        <v>167499.99999999936</v>
      </c>
      <c r="L5689" t="s">
        <v>526</v>
      </c>
      <c r="M5689" t="s">
        <v>505</v>
      </c>
      <c r="N5689">
        <v>0</v>
      </c>
    </row>
    <row r="5690" spans="1:14" ht="15" customHeight="1" x14ac:dyDescent="0.3">
      <c r="A5690" s="114">
        <v>5687</v>
      </c>
      <c r="B5690" t="s">
        <v>463</v>
      </c>
      <c r="C5690" t="s">
        <v>125</v>
      </c>
      <c r="D5690" t="s">
        <v>102</v>
      </c>
      <c r="E5690" t="s">
        <v>4778</v>
      </c>
      <c r="F5690" s="109">
        <v>46109</v>
      </c>
      <c r="G5690" t="s">
        <v>415</v>
      </c>
      <c r="H5690">
        <v>1</v>
      </c>
      <c r="K5690">
        <v>18471.527777777708</v>
      </c>
      <c r="L5690" t="s">
        <v>526</v>
      </c>
      <c r="M5690" t="s">
        <v>505</v>
      </c>
      <c r="N5690">
        <v>0</v>
      </c>
    </row>
    <row r="5691" spans="1:14" ht="15" customHeight="1" x14ac:dyDescent="0.3">
      <c r="A5691" s="114">
        <v>5688</v>
      </c>
      <c r="B5691" t="s">
        <v>463</v>
      </c>
      <c r="C5691" t="s">
        <v>138</v>
      </c>
      <c r="D5691" t="s">
        <v>100</v>
      </c>
      <c r="E5691" t="s">
        <v>4779</v>
      </c>
      <c r="F5691" s="109">
        <v>46109</v>
      </c>
      <c r="G5691" t="s">
        <v>415</v>
      </c>
      <c r="H5691">
        <v>2</v>
      </c>
      <c r="K5691">
        <v>125624.99999999952</v>
      </c>
      <c r="L5691" t="s">
        <v>618</v>
      </c>
      <c r="M5691" t="s">
        <v>669</v>
      </c>
      <c r="N5691">
        <v>0</v>
      </c>
    </row>
    <row r="5692" spans="1:14" ht="15" customHeight="1" x14ac:dyDescent="0.3">
      <c r="A5692" s="114">
        <v>5689</v>
      </c>
      <c r="B5692" t="s">
        <v>459</v>
      </c>
      <c r="C5692" t="s">
        <v>138</v>
      </c>
      <c r="D5692" t="s">
        <v>100</v>
      </c>
      <c r="E5692" t="s">
        <v>4779</v>
      </c>
      <c r="F5692" s="109">
        <v>46109</v>
      </c>
      <c r="G5692" t="s">
        <v>415</v>
      </c>
      <c r="H5692">
        <v>1</v>
      </c>
      <c r="K5692">
        <v>63750.00000000024</v>
      </c>
      <c r="L5692" t="s">
        <v>509</v>
      </c>
      <c r="M5692" t="s">
        <v>505</v>
      </c>
      <c r="N5692">
        <v>2</v>
      </c>
    </row>
    <row r="5693" spans="1:14" ht="15" customHeight="1" x14ac:dyDescent="0.3">
      <c r="A5693" s="114">
        <v>5690</v>
      </c>
      <c r="B5693" t="s">
        <v>459</v>
      </c>
      <c r="C5693" t="s">
        <v>138</v>
      </c>
      <c r="D5693" t="s">
        <v>100</v>
      </c>
      <c r="E5693" t="s">
        <v>4779</v>
      </c>
      <c r="F5693" s="109">
        <v>46109</v>
      </c>
      <c r="G5693" t="s">
        <v>415</v>
      </c>
      <c r="H5693">
        <v>3</v>
      </c>
      <c r="K5693">
        <v>191250.00000000073</v>
      </c>
      <c r="L5693" t="s">
        <v>543</v>
      </c>
      <c r="M5693" t="s">
        <v>517</v>
      </c>
      <c r="N5693">
        <v>0</v>
      </c>
    </row>
    <row r="5694" spans="1:14" ht="15" customHeight="1" x14ac:dyDescent="0.3">
      <c r="A5694" s="114">
        <v>5691</v>
      </c>
      <c r="B5694" t="s">
        <v>444</v>
      </c>
      <c r="C5694" t="s">
        <v>138</v>
      </c>
      <c r="D5694" t="s">
        <v>100</v>
      </c>
      <c r="E5694" t="s">
        <v>4780</v>
      </c>
      <c r="F5694" s="109">
        <v>46109</v>
      </c>
      <c r="G5694" t="s">
        <v>415</v>
      </c>
      <c r="H5694">
        <v>6</v>
      </c>
      <c r="K5694">
        <v>388125.00000000105</v>
      </c>
      <c r="L5694" t="s">
        <v>543</v>
      </c>
      <c r="M5694" t="s">
        <v>517</v>
      </c>
      <c r="N5694">
        <v>0</v>
      </c>
    </row>
    <row r="5695" spans="1:14" ht="15" customHeight="1" x14ac:dyDescent="0.3">
      <c r="A5695" s="114">
        <v>5692</v>
      </c>
      <c r="B5695" t="s">
        <v>444</v>
      </c>
      <c r="C5695" t="s">
        <v>377</v>
      </c>
      <c r="D5695" t="s">
        <v>94</v>
      </c>
      <c r="E5695" t="s">
        <v>378</v>
      </c>
      <c r="F5695" s="109">
        <v>46109</v>
      </c>
      <c r="G5695" t="s">
        <v>1792</v>
      </c>
      <c r="H5695">
        <v>14</v>
      </c>
      <c r="K5695">
        <v>603750.00000000163</v>
      </c>
      <c r="L5695" t="s">
        <v>713</v>
      </c>
      <c r="M5695" t="s">
        <v>917</v>
      </c>
      <c r="N5695">
        <v>0</v>
      </c>
    </row>
    <row r="5696" spans="1:14" ht="15" customHeight="1" x14ac:dyDescent="0.3">
      <c r="A5696" s="114">
        <v>5693</v>
      </c>
      <c r="B5696" t="s">
        <v>413</v>
      </c>
      <c r="C5696" t="s">
        <v>138</v>
      </c>
      <c r="D5696" t="s">
        <v>100</v>
      </c>
      <c r="E5696" t="s">
        <v>4781</v>
      </c>
      <c r="F5696" s="109">
        <v>46109</v>
      </c>
      <c r="G5696" t="s">
        <v>415</v>
      </c>
      <c r="H5696">
        <v>5</v>
      </c>
      <c r="K5696">
        <v>309374.99999999913</v>
      </c>
      <c r="L5696" t="s">
        <v>554</v>
      </c>
      <c r="M5696" t="s">
        <v>517</v>
      </c>
      <c r="N5696">
        <v>0</v>
      </c>
    </row>
    <row r="5697" spans="1:14" ht="15" customHeight="1" x14ac:dyDescent="0.3">
      <c r="A5697" s="114">
        <v>5694</v>
      </c>
      <c r="B5697" t="s">
        <v>501</v>
      </c>
      <c r="C5697" t="s">
        <v>4040</v>
      </c>
      <c r="D5697" t="s">
        <v>102</v>
      </c>
      <c r="E5697" t="s">
        <v>4041</v>
      </c>
      <c r="F5697" s="109">
        <v>46109</v>
      </c>
      <c r="G5697" t="s">
        <v>425</v>
      </c>
      <c r="H5697">
        <v>13</v>
      </c>
      <c r="K5697">
        <v>519999.99999999948</v>
      </c>
      <c r="L5697" t="s">
        <v>696</v>
      </c>
      <c r="M5697" t="s">
        <v>1677</v>
      </c>
      <c r="N5697">
        <v>1</v>
      </c>
    </row>
    <row r="5698" spans="1:14" ht="15" customHeight="1" x14ac:dyDescent="0.3">
      <c r="A5698" s="114">
        <v>5695</v>
      </c>
      <c r="B5698" t="s">
        <v>471</v>
      </c>
      <c r="C5698" t="s">
        <v>138</v>
      </c>
      <c r="D5698" t="s">
        <v>100</v>
      </c>
      <c r="E5698" t="s">
        <v>4782</v>
      </c>
      <c r="F5698" s="109">
        <v>46109</v>
      </c>
      <c r="G5698" t="s">
        <v>415</v>
      </c>
      <c r="H5698">
        <v>6</v>
      </c>
      <c r="K5698">
        <v>388125.00000000105</v>
      </c>
      <c r="L5698" t="s">
        <v>516</v>
      </c>
      <c r="M5698" t="s">
        <v>517</v>
      </c>
      <c r="N5698">
        <v>0</v>
      </c>
    </row>
    <row r="5699" spans="1:14" ht="15" customHeight="1" x14ac:dyDescent="0.3">
      <c r="A5699" s="114">
        <v>5696</v>
      </c>
      <c r="B5699" t="s">
        <v>471</v>
      </c>
      <c r="C5699" t="s">
        <v>138</v>
      </c>
      <c r="D5699" t="s">
        <v>100</v>
      </c>
      <c r="E5699" t="s">
        <v>4782</v>
      </c>
      <c r="F5699" s="109">
        <v>46109</v>
      </c>
      <c r="G5699" t="s">
        <v>415</v>
      </c>
      <c r="H5699">
        <v>4</v>
      </c>
      <c r="K5699">
        <v>258750.00000000073</v>
      </c>
      <c r="L5699" t="s">
        <v>507</v>
      </c>
      <c r="M5699" t="s">
        <v>698</v>
      </c>
      <c r="N5699">
        <v>1</v>
      </c>
    </row>
    <row r="5700" spans="1:14" ht="15" customHeight="1" x14ac:dyDescent="0.3">
      <c r="A5700" s="114">
        <v>5697</v>
      </c>
      <c r="B5700" t="s">
        <v>471</v>
      </c>
      <c r="C5700" t="s">
        <v>4034</v>
      </c>
      <c r="D5700" t="s">
        <v>102</v>
      </c>
      <c r="E5700" t="s">
        <v>4035</v>
      </c>
      <c r="F5700" s="109">
        <v>46109</v>
      </c>
      <c r="G5700" t="s">
        <v>415</v>
      </c>
      <c r="H5700">
        <v>15</v>
      </c>
      <c r="K5700">
        <v>646875.00000000175</v>
      </c>
      <c r="L5700" t="s">
        <v>507</v>
      </c>
      <c r="M5700" t="s">
        <v>1677</v>
      </c>
      <c r="N5700">
        <v>0</v>
      </c>
    </row>
    <row r="5701" spans="1:14" ht="15" customHeight="1" x14ac:dyDescent="0.3">
      <c r="A5701" s="114">
        <v>5698</v>
      </c>
      <c r="B5701" t="s">
        <v>471</v>
      </c>
      <c r="C5701" t="s">
        <v>177</v>
      </c>
      <c r="D5701" t="s">
        <v>100</v>
      </c>
      <c r="E5701" t="s">
        <v>4783</v>
      </c>
      <c r="F5701" s="109">
        <v>46109</v>
      </c>
      <c r="G5701" t="s">
        <v>496</v>
      </c>
      <c r="H5701">
        <v>1</v>
      </c>
      <c r="K5701">
        <v>43125.000000000116</v>
      </c>
      <c r="L5701" t="s">
        <v>516</v>
      </c>
      <c r="M5701" t="s">
        <v>517</v>
      </c>
      <c r="N5701">
        <v>0</v>
      </c>
    </row>
    <row r="5702" spans="1:14" ht="15" customHeight="1" x14ac:dyDescent="0.3">
      <c r="A5702" s="114">
        <v>5699</v>
      </c>
      <c r="B5702" t="s">
        <v>430</v>
      </c>
      <c r="C5702" t="s">
        <v>138</v>
      </c>
      <c r="D5702" t="s">
        <v>100</v>
      </c>
      <c r="E5702" t="s">
        <v>4784</v>
      </c>
      <c r="F5702" s="109">
        <v>46109</v>
      </c>
      <c r="G5702" t="s">
        <v>415</v>
      </c>
      <c r="H5702">
        <v>3</v>
      </c>
      <c r="K5702">
        <v>174375.00000000017</v>
      </c>
      <c r="L5702" t="s">
        <v>554</v>
      </c>
      <c r="M5702" t="s">
        <v>517</v>
      </c>
      <c r="N5702">
        <v>0</v>
      </c>
    </row>
    <row r="5703" spans="1:14" ht="15" customHeight="1" x14ac:dyDescent="0.3">
      <c r="A5703" s="114">
        <v>5700</v>
      </c>
      <c r="B5703" t="s">
        <v>430</v>
      </c>
      <c r="C5703" t="s">
        <v>4034</v>
      </c>
      <c r="D5703" t="s">
        <v>102</v>
      </c>
      <c r="E5703" t="s">
        <v>4035</v>
      </c>
      <c r="F5703" s="109">
        <v>46109</v>
      </c>
      <c r="G5703" t="s">
        <v>415</v>
      </c>
      <c r="H5703">
        <v>23</v>
      </c>
      <c r="K5703">
        <v>891250.00000000093</v>
      </c>
      <c r="L5703" t="s">
        <v>507</v>
      </c>
      <c r="M5703" t="s">
        <v>505</v>
      </c>
      <c r="N5703">
        <v>2</v>
      </c>
    </row>
    <row r="5704" spans="1:14" ht="15" customHeight="1" x14ac:dyDescent="0.3">
      <c r="A5704" s="114">
        <v>5701</v>
      </c>
      <c r="B5704" t="s">
        <v>430</v>
      </c>
      <c r="C5704" t="s">
        <v>4040</v>
      </c>
      <c r="D5704" t="s">
        <v>102</v>
      </c>
      <c r="E5704" t="s">
        <v>4041</v>
      </c>
      <c r="F5704" s="109">
        <v>46109</v>
      </c>
      <c r="G5704" t="s">
        <v>425</v>
      </c>
      <c r="H5704">
        <v>3</v>
      </c>
      <c r="K5704">
        <v>116250.00000000012</v>
      </c>
      <c r="L5704" t="s">
        <v>507</v>
      </c>
      <c r="M5704" t="s">
        <v>505</v>
      </c>
      <c r="N5704">
        <v>1</v>
      </c>
    </row>
    <row r="5705" spans="1:14" ht="15" customHeight="1" x14ac:dyDescent="0.3">
      <c r="A5705" s="114">
        <v>5702</v>
      </c>
      <c r="B5705" t="s">
        <v>474</v>
      </c>
      <c r="C5705" t="s">
        <v>138</v>
      </c>
      <c r="D5705" t="s">
        <v>100</v>
      </c>
      <c r="E5705" t="s">
        <v>4785</v>
      </c>
      <c r="F5705" s="109">
        <v>46109</v>
      </c>
      <c r="G5705" t="s">
        <v>415</v>
      </c>
      <c r="H5705">
        <v>6</v>
      </c>
      <c r="K5705">
        <v>393750.0000000007</v>
      </c>
      <c r="L5705" t="s">
        <v>554</v>
      </c>
      <c r="M5705" t="s">
        <v>517</v>
      </c>
      <c r="N5705">
        <v>0</v>
      </c>
    </row>
    <row r="5706" spans="1:14" ht="15" customHeight="1" x14ac:dyDescent="0.3">
      <c r="A5706" s="114">
        <v>5703</v>
      </c>
      <c r="B5706" t="s">
        <v>497</v>
      </c>
      <c r="C5706" t="s">
        <v>138</v>
      </c>
      <c r="D5706" t="s">
        <v>100</v>
      </c>
      <c r="E5706" t="s">
        <v>4785</v>
      </c>
      <c r="F5706" s="109">
        <v>46109</v>
      </c>
      <c r="G5706" t="s">
        <v>415</v>
      </c>
      <c r="H5706">
        <v>6</v>
      </c>
      <c r="K5706">
        <v>388125.00000000105</v>
      </c>
      <c r="L5706" t="s">
        <v>543</v>
      </c>
      <c r="M5706" t="s">
        <v>517</v>
      </c>
      <c r="N5706">
        <v>0</v>
      </c>
    </row>
    <row r="5707" spans="1:14" ht="15" customHeight="1" x14ac:dyDescent="0.3">
      <c r="A5707" s="114">
        <v>5704</v>
      </c>
      <c r="B5707" t="s">
        <v>444</v>
      </c>
      <c r="C5707" t="s">
        <v>138</v>
      </c>
      <c r="D5707" t="s">
        <v>100</v>
      </c>
      <c r="E5707" t="s">
        <v>4786</v>
      </c>
      <c r="F5707" s="109">
        <v>46110</v>
      </c>
      <c r="G5707" t="s">
        <v>415</v>
      </c>
      <c r="H5707">
        <v>2</v>
      </c>
      <c r="K5707">
        <v>129375.00000000036</v>
      </c>
      <c r="L5707" t="s">
        <v>543</v>
      </c>
      <c r="M5707" t="s">
        <v>517</v>
      </c>
      <c r="N5707">
        <v>0</v>
      </c>
    </row>
    <row r="5708" spans="1:14" ht="15" customHeight="1" x14ac:dyDescent="0.3">
      <c r="A5708" s="114">
        <v>5705</v>
      </c>
      <c r="B5708" t="s">
        <v>444</v>
      </c>
      <c r="C5708" t="s">
        <v>89</v>
      </c>
      <c r="D5708" t="s">
        <v>79</v>
      </c>
      <c r="E5708" t="s">
        <v>4787</v>
      </c>
      <c r="F5708" s="109">
        <v>46110</v>
      </c>
      <c r="G5708" t="s">
        <v>433</v>
      </c>
      <c r="H5708">
        <v>6</v>
      </c>
      <c r="K5708">
        <v>57500.00000000016</v>
      </c>
      <c r="L5708" t="s">
        <v>543</v>
      </c>
      <c r="M5708" t="s">
        <v>517</v>
      </c>
      <c r="N5708">
        <v>0</v>
      </c>
    </row>
    <row r="5709" spans="1:14" ht="15" customHeight="1" x14ac:dyDescent="0.3">
      <c r="A5709" s="114">
        <v>5706</v>
      </c>
      <c r="B5709" t="s">
        <v>444</v>
      </c>
      <c r="C5709" t="s">
        <v>138</v>
      </c>
      <c r="D5709" t="s">
        <v>100</v>
      </c>
      <c r="E5709" t="s">
        <v>4788</v>
      </c>
      <c r="F5709" s="109">
        <v>46110</v>
      </c>
      <c r="G5709" t="s">
        <v>415</v>
      </c>
      <c r="H5709">
        <v>8</v>
      </c>
      <c r="K5709">
        <v>517500.00000000146</v>
      </c>
      <c r="L5709" t="s">
        <v>545</v>
      </c>
      <c r="M5709" t="s">
        <v>514</v>
      </c>
      <c r="N5709">
        <v>0</v>
      </c>
    </row>
    <row r="5710" spans="1:14" ht="15" customHeight="1" x14ac:dyDescent="0.3">
      <c r="A5710" s="114">
        <v>5707</v>
      </c>
      <c r="B5710" t="s">
        <v>444</v>
      </c>
      <c r="C5710" t="s">
        <v>377</v>
      </c>
      <c r="D5710" t="s">
        <v>94</v>
      </c>
      <c r="E5710" t="s">
        <v>378</v>
      </c>
      <c r="F5710" s="109">
        <v>46110</v>
      </c>
      <c r="G5710" t="s">
        <v>1792</v>
      </c>
      <c r="H5710">
        <v>2</v>
      </c>
      <c r="K5710">
        <v>86250.000000000233</v>
      </c>
      <c r="L5710" t="s">
        <v>713</v>
      </c>
      <c r="M5710" t="s">
        <v>917</v>
      </c>
      <c r="N5710">
        <v>0</v>
      </c>
    </row>
    <row r="5711" spans="1:14" ht="15" customHeight="1" x14ac:dyDescent="0.3">
      <c r="A5711" s="114">
        <v>5708</v>
      </c>
      <c r="B5711" t="s">
        <v>444</v>
      </c>
      <c r="C5711" t="s">
        <v>4040</v>
      </c>
      <c r="D5711" t="s">
        <v>102</v>
      </c>
      <c r="E5711" t="s">
        <v>4041</v>
      </c>
      <c r="F5711" s="109">
        <v>46110</v>
      </c>
      <c r="G5711" t="s">
        <v>425</v>
      </c>
      <c r="H5711">
        <v>8</v>
      </c>
      <c r="K5711">
        <v>345000.00000000093</v>
      </c>
      <c r="L5711" t="s">
        <v>696</v>
      </c>
      <c r="M5711" t="s">
        <v>1677</v>
      </c>
      <c r="N5711">
        <v>0</v>
      </c>
    </row>
    <row r="5712" spans="1:14" ht="15" customHeight="1" x14ac:dyDescent="0.3">
      <c r="A5712" s="114">
        <v>5709</v>
      </c>
      <c r="B5712" t="s">
        <v>471</v>
      </c>
      <c r="C5712" t="s">
        <v>138</v>
      </c>
      <c r="D5712" t="s">
        <v>100</v>
      </c>
      <c r="E5712" t="s">
        <v>4789</v>
      </c>
      <c r="F5712" s="109">
        <v>46110</v>
      </c>
      <c r="G5712" t="s">
        <v>415</v>
      </c>
      <c r="H5712">
        <v>6</v>
      </c>
      <c r="K5712">
        <v>388125.00000000105</v>
      </c>
      <c r="L5712" t="s">
        <v>516</v>
      </c>
      <c r="M5712" t="s">
        <v>517</v>
      </c>
      <c r="N5712">
        <v>0</v>
      </c>
    </row>
    <row r="5713" spans="1:14" ht="15" customHeight="1" x14ac:dyDescent="0.3">
      <c r="A5713" s="114">
        <v>5710</v>
      </c>
      <c r="B5713" t="s">
        <v>471</v>
      </c>
      <c r="C5713" t="s">
        <v>2953</v>
      </c>
      <c r="D5713" t="s">
        <v>102</v>
      </c>
      <c r="E5713" t="s">
        <v>2954</v>
      </c>
      <c r="F5713" s="109">
        <v>46110</v>
      </c>
      <c r="G5713" t="s">
        <v>2946</v>
      </c>
      <c r="H5713">
        <v>3</v>
      </c>
      <c r="K5713">
        <v>86250.000000000233</v>
      </c>
      <c r="L5713" t="s">
        <v>526</v>
      </c>
      <c r="M5713" t="s">
        <v>1677</v>
      </c>
      <c r="N5713">
        <v>0</v>
      </c>
    </row>
    <row r="5714" spans="1:14" ht="15" customHeight="1" x14ac:dyDescent="0.3">
      <c r="A5714" s="114">
        <v>5711</v>
      </c>
      <c r="B5714" t="s">
        <v>471</v>
      </c>
      <c r="C5714" t="s">
        <v>2964</v>
      </c>
      <c r="D5714" t="s">
        <v>102</v>
      </c>
      <c r="E5714" t="s">
        <v>2965</v>
      </c>
      <c r="F5714" s="109">
        <v>46110</v>
      </c>
      <c r="G5714" t="s">
        <v>2946</v>
      </c>
      <c r="H5714">
        <v>4</v>
      </c>
      <c r="K5714">
        <v>115000.00000000032</v>
      </c>
      <c r="L5714" t="s">
        <v>526</v>
      </c>
      <c r="M5714" t="s">
        <v>1677</v>
      </c>
      <c r="N5714">
        <v>0</v>
      </c>
    </row>
    <row r="5715" spans="1:14" ht="15" customHeight="1" x14ac:dyDescent="0.3">
      <c r="A5715" s="114">
        <v>5712</v>
      </c>
      <c r="B5715" t="s">
        <v>430</v>
      </c>
      <c r="C5715" t="s">
        <v>502</v>
      </c>
      <c r="D5715" t="s">
        <v>100</v>
      </c>
      <c r="E5715" t="s">
        <v>4790</v>
      </c>
      <c r="F5715" s="109">
        <v>46110</v>
      </c>
      <c r="G5715" t="s">
        <v>426</v>
      </c>
      <c r="H5715">
        <v>0.5</v>
      </c>
      <c r="K5715">
        <v>19375.000000000018</v>
      </c>
      <c r="L5715" t="s">
        <v>507</v>
      </c>
      <c r="M5715" t="s">
        <v>505</v>
      </c>
      <c r="N5715">
        <v>0</v>
      </c>
    </row>
    <row r="5716" spans="1:14" ht="15" customHeight="1" x14ac:dyDescent="0.3">
      <c r="A5716" s="114">
        <v>5713</v>
      </c>
      <c r="B5716" t="s">
        <v>430</v>
      </c>
      <c r="C5716" t="s">
        <v>82</v>
      </c>
      <c r="D5716" t="s">
        <v>79</v>
      </c>
      <c r="E5716" t="s">
        <v>4791</v>
      </c>
      <c r="F5716" s="109">
        <v>46110</v>
      </c>
      <c r="G5716" t="s">
        <v>443</v>
      </c>
      <c r="H5716">
        <v>36</v>
      </c>
      <c r="K5716">
        <v>162750.00000000017</v>
      </c>
      <c r="L5716" t="s">
        <v>554</v>
      </c>
      <c r="M5716" t="s">
        <v>517</v>
      </c>
      <c r="N5716">
        <v>0</v>
      </c>
    </row>
    <row r="5717" spans="1:14" ht="15" customHeight="1" x14ac:dyDescent="0.3">
      <c r="A5717" s="114">
        <v>5714</v>
      </c>
      <c r="B5717" t="s">
        <v>430</v>
      </c>
      <c r="C5717" t="s">
        <v>84</v>
      </c>
      <c r="D5717" t="s">
        <v>79</v>
      </c>
      <c r="E5717" t="s">
        <v>4792</v>
      </c>
      <c r="F5717" s="109">
        <v>46110</v>
      </c>
      <c r="G5717" t="s">
        <v>443</v>
      </c>
      <c r="H5717">
        <v>48</v>
      </c>
      <c r="K5717">
        <v>217000.00000000023</v>
      </c>
      <c r="L5717" t="s">
        <v>554</v>
      </c>
      <c r="M5717" t="s">
        <v>517</v>
      </c>
      <c r="N5717">
        <v>0</v>
      </c>
    </row>
    <row r="5718" spans="1:14" ht="15" customHeight="1" x14ac:dyDescent="0.3">
      <c r="A5718" s="114">
        <v>5715</v>
      </c>
      <c r="B5718" t="s">
        <v>430</v>
      </c>
      <c r="C5718" t="s">
        <v>89</v>
      </c>
      <c r="D5718" t="s">
        <v>79</v>
      </c>
      <c r="E5718" t="s">
        <v>4793</v>
      </c>
      <c r="F5718" s="109">
        <v>46110</v>
      </c>
      <c r="G5718" t="s">
        <v>433</v>
      </c>
      <c r="H5718">
        <v>6</v>
      </c>
      <c r="K5718">
        <v>51666.666666666722</v>
      </c>
      <c r="L5718" t="s">
        <v>554</v>
      </c>
      <c r="M5718" t="s">
        <v>517</v>
      </c>
      <c r="N5718">
        <v>0</v>
      </c>
    </row>
    <row r="5719" spans="1:14" ht="15" customHeight="1" x14ac:dyDescent="0.3">
      <c r="A5719" s="114">
        <v>5716</v>
      </c>
      <c r="B5719" t="s">
        <v>501</v>
      </c>
      <c r="C5719" t="s">
        <v>4042</v>
      </c>
      <c r="D5719" t="s">
        <v>102</v>
      </c>
      <c r="E5719" t="s">
        <v>4043</v>
      </c>
      <c r="F5719" s="109">
        <v>46110</v>
      </c>
      <c r="G5719" t="s">
        <v>425</v>
      </c>
      <c r="H5719">
        <v>9</v>
      </c>
      <c r="K5719">
        <v>359999.99999999965</v>
      </c>
      <c r="L5719" t="s">
        <v>526</v>
      </c>
      <c r="M5719" t="s">
        <v>1677</v>
      </c>
      <c r="N5719">
        <v>0</v>
      </c>
    </row>
    <row r="5720" spans="1:14" ht="15" customHeight="1" x14ac:dyDescent="0.3">
      <c r="A5720" s="114">
        <v>5717</v>
      </c>
      <c r="B5720" t="s">
        <v>499</v>
      </c>
      <c r="C5720" t="s">
        <v>4034</v>
      </c>
      <c r="D5720" t="s">
        <v>102</v>
      </c>
      <c r="E5720" t="s">
        <v>4035</v>
      </c>
      <c r="F5720" s="109">
        <v>46110</v>
      </c>
      <c r="G5720" t="s">
        <v>415</v>
      </c>
      <c r="H5720">
        <v>20</v>
      </c>
      <c r="K5720">
        <v>799999.99999999919</v>
      </c>
      <c r="L5720" t="s">
        <v>507</v>
      </c>
      <c r="M5720" t="s">
        <v>505</v>
      </c>
      <c r="N5720">
        <v>1</v>
      </c>
    </row>
    <row r="5721" spans="1:14" ht="15" customHeight="1" x14ac:dyDescent="0.3">
      <c r="A5721" s="114">
        <v>5718</v>
      </c>
      <c r="B5721" t="s">
        <v>499</v>
      </c>
      <c r="C5721" t="s">
        <v>138</v>
      </c>
      <c r="D5721" t="s">
        <v>100</v>
      </c>
      <c r="E5721" t="s">
        <v>4794</v>
      </c>
      <c r="F5721" s="109">
        <v>46110</v>
      </c>
      <c r="G5721" t="s">
        <v>415</v>
      </c>
      <c r="H5721">
        <v>1</v>
      </c>
      <c r="K5721">
        <v>59999.999999999942</v>
      </c>
      <c r="L5721" t="s">
        <v>507</v>
      </c>
      <c r="M5721" t="s">
        <v>505</v>
      </c>
      <c r="N5721">
        <v>0</v>
      </c>
    </row>
    <row r="5722" spans="1:14" ht="15" customHeight="1" x14ac:dyDescent="0.3">
      <c r="A5722" s="114">
        <v>5719</v>
      </c>
      <c r="B5722" t="s">
        <v>499</v>
      </c>
      <c r="C5722" t="s">
        <v>502</v>
      </c>
      <c r="D5722" t="s">
        <v>100</v>
      </c>
      <c r="E5722" t="s">
        <v>4795</v>
      </c>
      <c r="F5722" s="109">
        <v>46110</v>
      </c>
      <c r="G5722" t="s">
        <v>426</v>
      </c>
      <c r="H5722">
        <v>0.5</v>
      </c>
      <c r="K5722">
        <v>39999.999999999964</v>
      </c>
      <c r="L5722" t="s">
        <v>507</v>
      </c>
      <c r="M5722" t="s">
        <v>505</v>
      </c>
      <c r="N5722">
        <v>1</v>
      </c>
    </row>
    <row r="5723" spans="1:14" ht="15" customHeight="1" x14ac:dyDescent="0.3">
      <c r="A5723" s="114">
        <v>5720</v>
      </c>
      <c r="B5723" t="s">
        <v>499</v>
      </c>
      <c r="C5723" t="s">
        <v>138</v>
      </c>
      <c r="D5723" t="s">
        <v>100</v>
      </c>
      <c r="E5723" t="s">
        <v>4794</v>
      </c>
      <c r="F5723" s="109">
        <v>46110</v>
      </c>
      <c r="G5723" t="s">
        <v>415</v>
      </c>
      <c r="H5723">
        <v>8</v>
      </c>
      <c r="K5723">
        <v>479999.99999999953</v>
      </c>
      <c r="L5723" t="s">
        <v>516</v>
      </c>
      <c r="M5723" t="s">
        <v>517</v>
      </c>
      <c r="N5723">
        <v>0</v>
      </c>
    </row>
    <row r="5724" spans="1:14" ht="15" customHeight="1" x14ac:dyDescent="0.3">
      <c r="A5724" s="114">
        <v>5721</v>
      </c>
      <c r="B5724" t="s">
        <v>444</v>
      </c>
      <c r="C5724" t="s">
        <v>138</v>
      </c>
      <c r="D5724" t="s">
        <v>100</v>
      </c>
      <c r="E5724" t="s">
        <v>4796</v>
      </c>
      <c r="F5724" s="109">
        <v>46111</v>
      </c>
      <c r="G5724" t="s">
        <v>415</v>
      </c>
      <c r="H5724">
        <v>6</v>
      </c>
      <c r="K5724">
        <v>388125.00000000105</v>
      </c>
      <c r="L5724" t="s">
        <v>543</v>
      </c>
      <c r="M5724" t="s">
        <v>517</v>
      </c>
      <c r="N5724">
        <v>0</v>
      </c>
    </row>
    <row r="5725" spans="1:14" ht="15" customHeight="1" x14ac:dyDescent="0.3">
      <c r="A5725" s="114">
        <v>5722</v>
      </c>
      <c r="B5725" t="s">
        <v>444</v>
      </c>
      <c r="C5725" t="s">
        <v>502</v>
      </c>
      <c r="D5725" t="s">
        <v>100</v>
      </c>
      <c r="E5725" t="s">
        <v>4797</v>
      </c>
      <c r="F5725" s="109">
        <v>46111</v>
      </c>
      <c r="G5725" t="s">
        <v>426</v>
      </c>
      <c r="H5725">
        <v>1</v>
      </c>
      <c r="K5725">
        <v>43125.000000000116</v>
      </c>
      <c r="L5725" t="s">
        <v>543</v>
      </c>
      <c r="M5725" t="s">
        <v>517</v>
      </c>
      <c r="N5725">
        <v>0</v>
      </c>
    </row>
    <row r="5726" spans="1:14" ht="15" customHeight="1" x14ac:dyDescent="0.3">
      <c r="A5726" s="114">
        <v>5723</v>
      </c>
      <c r="B5726" t="s">
        <v>444</v>
      </c>
      <c r="C5726" t="s">
        <v>84</v>
      </c>
      <c r="D5726" t="s">
        <v>79</v>
      </c>
      <c r="E5726" t="s">
        <v>4798</v>
      </c>
      <c r="F5726" s="109">
        <v>46111</v>
      </c>
      <c r="G5726" t="s">
        <v>443</v>
      </c>
      <c r="H5726">
        <v>5</v>
      </c>
      <c r="K5726">
        <v>20125.000000000055</v>
      </c>
      <c r="L5726" t="s">
        <v>543</v>
      </c>
      <c r="M5726" t="s">
        <v>517</v>
      </c>
      <c r="N5726">
        <v>0</v>
      </c>
    </row>
    <row r="5727" spans="1:14" ht="15" customHeight="1" x14ac:dyDescent="0.3">
      <c r="A5727" s="114">
        <v>5724</v>
      </c>
      <c r="B5727" t="s">
        <v>444</v>
      </c>
      <c r="C5727" t="s">
        <v>502</v>
      </c>
      <c r="D5727" t="s">
        <v>100</v>
      </c>
      <c r="E5727" t="s">
        <v>4799</v>
      </c>
      <c r="F5727" s="109">
        <v>46111</v>
      </c>
      <c r="G5727" t="s">
        <v>426</v>
      </c>
      <c r="H5727">
        <v>4</v>
      </c>
      <c r="K5727">
        <v>172500.00000000047</v>
      </c>
      <c r="L5727" t="s">
        <v>507</v>
      </c>
      <c r="M5727" t="s">
        <v>505</v>
      </c>
      <c r="N5727">
        <v>1</v>
      </c>
    </row>
    <row r="5728" spans="1:14" ht="15" customHeight="1" x14ac:dyDescent="0.3">
      <c r="A5728" s="114">
        <v>5725</v>
      </c>
      <c r="B5728" t="s">
        <v>463</v>
      </c>
      <c r="C5728" t="s">
        <v>4040</v>
      </c>
      <c r="D5728" t="s">
        <v>102</v>
      </c>
      <c r="E5728" t="s">
        <v>4041</v>
      </c>
      <c r="F5728" s="109">
        <v>46111</v>
      </c>
      <c r="G5728" t="s">
        <v>425</v>
      </c>
      <c r="H5728">
        <v>4</v>
      </c>
      <c r="K5728">
        <v>167499.99999999936</v>
      </c>
      <c r="L5728" t="s">
        <v>526</v>
      </c>
      <c r="M5728" t="s">
        <v>1677</v>
      </c>
      <c r="N5728">
        <v>1</v>
      </c>
    </row>
    <row r="5729" spans="1:14" ht="15" customHeight="1" x14ac:dyDescent="0.3">
      <c r="A5729" s="114">
        <v>5726</v>
      </c>
      <c r="B5729" t="s">
        <v>463</v>
      </c>
      <c r="C5729" t="s">
        <v>4042</v>
      </c>
      <c r="D5729" t="s">
        <v>102</v>
      </c>
      <c r="E5729" t="s">
        <v>4043</v>
      </c>
      <c r="F5729" s="109">
        <v>46111</v>
      </c>
      <c r="G5729" t="s">
        <v>425</v>
      </c>
      <c r="H5729">
        <v>4</v>
      </c>
      <c r="K5729">
        <v>167499.99999999936</v>
      </c>
      <c r="L5729" t="s">
        <v>526</v>
      </c>
      <c r="M5729" t="s">
        <v>1677</v>
      </c>
      <c r="N5729">
        <v>1</v>
      </c>
    </row>
    <row r="5730" spans="1:14" ht="15" customHeight="1" x14ac:dyDescent="0.3">
      <c r="A5730" s="114">
        <v>5727</v>
      </c>
      <c r="B5730" t="s">
        <v>463</v>
      </c>
      <c r="C5730" t="s">
        <v>4044</v>
      </c>
      <c r="D5730" t="s">
        <v>102</v>
      </c>
      <c r="E5730" t="s">
        <v>4045</v>
      </c>
      <c r="F5730" s="109">
        <v>46111</v>
      </c>
      <c r="G5730" t="s">
        <v>425</v>
      </c>
      <c r="H5730">
        <v>1</v>
      </c>
      <c r="K5730">
        <v>41874.99999999984</v>
      </c>
      <c r="L5730" t="s">
        <v>526</v>
      </c>
      <c r="M5730" t="s">
        <v>1677</v>
      </c>
      <c r="N5730">
        <v>1</v>
      </c>
    </row>
    <row r="5731" spans="1:14" ht="15" customHeight="1" x14ac:dyDescent="0.3">
      <c r="A5731" s="114">
        <v>5728</v>
      </c>
      <c r="B5731" t="s">
        <v>413</v>
      </c>
      <c r="C5731" t="s">
        <v>138</v>
      </c>
      <c r="D5731" t="s">
        <v>100</v>
      </c>
      <c r="E5731" t="s">
        <v>4800</v>
      </c>
      <c r="F5731" s="109">
        <v>46111</v>
      </c>
      <c r="G5731" t="s">
        <v>415</v>
      </c>
      <c r="H5731">
        <v>2</v>
      </c>
      <c r="K5731">
        <v>123749.99999999964</v>
      </c>
      <c r="L5731" t="s">
        <v>554</v>
      </c>
      <c r="M5731" t="s">
        <v>517</v>
      </c>
      <c r="N5731">
        <v>0</v>
      </c>
    </row>
    <row r="5732" spans="1:14" ht="15" customHeight="1" x14ac:dyDescent="0.3">
      <c r="A5732" s="114">
        <v>5729</v>
      </c>
      <c r="B5732" t="s">
        <v>474</v>
      </c>
      <c r="C5732" t="s">
        <v>146</v>
      </c>
      <c r="D5732" t="s">
        <v>100</v>
      </c>
      <c r="E5732" t="s">
        <v>4801</v>
      </c>
      <c r="F5732" s="109">
        <v>46111</v>
      </c>
      <c r="G5732" t="s">
        <v>451</v>
      </c>
      <c r="H5732">
        <v>0.2</v>
      </c>
      <c r="K5732">
        <v>35000.000000000065</v>
      </c>
      <c r="L5732" t="s">
        <v>576</v>
      </c>
      <c r="M5732" t="s">
        <v>593</v>
      </c>
      <c r="N5732">
        <v>0</v>
      </c>
    </row>
    <row r="5733" spans="1:14" ht="15" customHeight="1" x14ac:dyDescent="0.3">
      <c r="A5733" s="114">
        <v>5730</v>
      </c>
      <c r="B5733" t="s">
        <v>430</v>
      </c>
      <c r="C5733" t="s">
        <v>138</v>
      </c>
      <c r="D5733" t="s">
        <v>100</v>
      </c>
      <c r="E5733" t="s">
        <v>4802</v>
      </c>
      <c r="F5733" s="109">
        <v>46111</v>
      </c>
      <c r="G5733" t="s">
        <v>415</v>
      </c>
      <c r="H5733">
        <v>36</v>
      </c>
      <c r="K5733">
        <v>2092500.0000000021</v>
      </c>
      <c r="L5733" t="s">
        <v>545</v>
      </c>
      <c r="M5733" t="s">
        <v>514</v>
      </c>
      <c r="N5733">
        <v>0</v>
      </c>
    </row>
    <row r="5734" spans="1:14" ht="15" customHeight="1" x14ac:dyDescent="0.3">
      <c r="A5734" s="114">
        <v>5731</v>
      </c>
      <c r="B5734" t="s">
        <v>430</v>
      </c>
      <c r="C5734" t="s">
        <v>104</v>
      </c>
      <c r="D5734" t="s">
        <v>102</v>
      </c>
      <c r="E5734" t="s">
        <v>4803</v>
      </c>
      <c r="F5734" s="109">
        <v>46111</v>
      </c>
      <c r="G5734" t="s">
        <v>415</v>
      </c>
      <c r="H5734">
        <v>15</v>
      </c>
      <c r="K5734">
        <v>77500.000000000073</v>
      </c>
      <c r="L5734" t="s">
        <v>507</v>
      </c>
      <c r="M5734" t="s">
        <v>505</v>
      </c>
      <c r="N5734">
        <v>1</v>
      </c>
    </row>
    <row r="5735" spans="1:14" ht="15" customHeight="1" x14ac:dyDescent="0.3">
      <c r="A5735" s="114">
        <v>5732</v>
      </c>
      <c r="B5735" t="s">
        <v>430</v>
      </c>
      <c r="C5735" t="s">
        <v>502</v>
      </c>
      <c r="D5735" t="s">
        <v>100</v>
      </c>
      <c r="E5735" t="s">
        <v>4804</v>
      </c>
      <c r="F5735" s="109">
        <v>46111</v>
      </c>
      <c r="G5735" t="s">
        <v>426</v>
      </c>
      <c r="H5735">
        <v>1</v>
      </c>
      <c r="K5735">
        <v>38750.000000000036</v>
      </c>
      <c r="L5735" t="s">
        <v>507</v>
      </c>
      <c r="M5735" s="110" t="s">
        <v>2782</v>
      </c>
      <c r="N5735">
        <v>1</v>
      </c>
    </row>
    <row r="5736" spans="1:14" ht="15" customHeight="1" x14ac:dyDescent="0.3">
      <c r="A5736" s="114">
        <v>5733</v>
      </c>
      <c r="B5736" t="s">
        <v>430</v>
      </c>
      <c r="C5736" t="s">
        <v>138</v>
      </c>
      <c r="D5736" t="s">
        <v>100</v>
      </c>
      <c r="E5736" t="s">
        <v>4805</v>
      </c>
      <c r="F5736" s="109">
        <v>46111</v>
      </c>
      <c r="G5736" t="s">
        <v>415</v>
      </c>
      <c r="H5736">
        <v>4</v>
      </c>
      <c r="K5736">
        <v>232500.00000000023</v>
      </c>
      <c r="L5736" t="s">
        <v>516</v>
      </c>
      <c r="M5736" t="s">
        <v>517</v>
      </c>
      <c r="N5736">
        <v>0</v>
      </c>
    </row>
    <row r="5737" spans="1:14" ht="15" customHeight="1" x14ac:dyDescent="0.3">
      <c r="A5737" s="114">
        <v>5734</v>
      </c>
      <c r="B5737" t="s">
        <v>430</v>
      </c>
      <c r="C5737" t="s">
        <v>89</v>
      </c>
      <c r="D5737" t="s">
        <v>79</v>
      </c>
      <c r="E5737" t="s">
        <v>4806</v>
      </c>
      <c r="F5737" s="109">
        <v>46111</v>
      </c>
      <c r="G5737" t="s">
        <v>433</v>
      </c>
      <c r="H5737">
        <v>1</v>
      </c>
      <c r="K5737">
        <v>8611.1111111111204</v>
      </c>
      <c r="L5737" t="s">
        <v>516</v>
      </c>
      <c r="M5737" t="s">
        <v>517</v>
      </c>
      <c r="N5737">
        <v>0</v>
      </c>
    </row>
    <row r="5738" spans="1:14" ht="15" customHeight="1" x14ac:dyDescent="0.3">
      <c r="A5738" s="114">
        <v>5735</v>
      </c>
      <c r="B5738" t="s">
        <v>497</v>
      </c>
      <c r="C5738" t="s">
        <v>138</v>
      </c>
      <c r="D5738" t="s">
        <v>100</v>
      </c>
      <c r="E5738" t="s">
        <v>4807</v>
      </c>
      <c r="F5738" s="109">
        <v>46111</v>
      </c>
      <c r="G5738" t="s">
        <v>415</v>
      </c>
      <c r="H5738">
        <v>4</v>
      </c>
      <c r="K5738">
        <v>258750.00000000073</v>
      </c>
      <c r="L5738" t="s">
        <v>516</v>
      </c>
      <c r="M5738" t="s">
        <v>517</v>
      </c>
      <c r="N5738">
        <v>0</v>
      </c>
    </row>
    <row r="5739" spans="1:14" ht="15" customHeight="1" x14ac:dyDescent="0.3">
      <c r="A5739" s="114">
        <v>5736</v>
      </c>
      <c r="B5739" t="s">
        <v>497</v>
      </c>
      <c r="C5739" t="s">
        <v>502</v>
      </c>
      <c r="D5739" t="s">
        <v>100</v>
      </c>
      <c r="E5739" t="s">
        <v>4808</v>
      </c>
      <c r="F5739" s="109">
        <v>46111</v>
      </c>
      <c r="G5739" t="s">
        <v>426</v>
      </c>
      <c r="H5739">
        <v>1</v>
      </c>
      <c r="K5739">
        <v>43125.000000000116</v>
      </c>
      <c r="L5739" t="s">
        <v>516</v>
      </c>
      <c r="M5739">
        <v>0</v>
      </c>
      <c r="N5739">
        <v>0</v>
      </c>
    </row>
    <row r="5740" spans="1:14" ht="15" customHeight="1" x14ac:dyDescent="0.3">
      <c r="A5740" s="114">
        <v>5737</v>
      </c>
      <c r="B5740" t="s">
        <v>501</v>
      </c>
      <c r="C5740" t="s">
        <v>4044</v>
      </c>
      <c r="D5740" t="s">
        <v>102</v>
      </c>
      <c r="E5740" t="s">
        <v>4045</v>
      </c>
      <c r="F5740" s="109">
        <v>46111</v>
      </c>
      <c r="G5740" t="s">
        <v>425</v>
      </c>
      <c r="H5740">
        <v>4</v>
      </c>
      <c r="K5740">
        <v>159999.99999999985</v>
      </c>
      <c r="L5740" t="s">
        <v>526</v>
      </c>
      <c r="M5740" t="s">
        <v>1677</v>
      </c>
      <c r="N5740">
        <v>0</v>
      </c>
    </row>
    <row r="5741" spans="1:14" ht="15" customHeight="1" x14ac:dyDescent="0.3">
      <c r="A5741" s="114">
        <v>5738</v>
      </c>
      <c r="B5741" t="s">
        <v>501</v>
      </c>
      <c r="C5741" t="s">
        <v>4040</v>
      </c>
      <c r="D5741" t="s">
        <v>102</v>
      </c>
      <c r="E5741" t="s">
        <v>4041</v>
      </c>
      <c r="F5741" s="109">
        <v>46111</v>
      </c>
      <c r="G5741" t="s">
        <v>425</v>
      </c>
      <c r="H5741">
        <v>5</v>
      </c>
      <c r="K5741">
        <v>199999.9999999998</v>
      </c>
      <c r="L5741" t="s">
        <v>526</v>
      </c>
      <c r="M5741" t="s">
        <v>1677</v>
      </c>
      <c r="N5741">
        <v>5</v>
      </c>
    </row>
    <row r="5742" spans="1:14" ht="15" customHeight="1" x14ac:dyDescent="0.3">
      <c r="A5742" s="114">
        <v>5739</v>
      </c>
      <c r="B5742" t="s">
        <v>501</v>
      </c>
      <c r="C5742" t="s">
        <v>138</v>
      </c>
      <c r="D5742" t="s">
        <v>100</v>
      </c>
      <c r="E5742" t="s">
        <v>4809</v>
      </c>
      <c r="F5742" s="109">
        <v>46111</v>
      </c>
      <c r="G5742" t="s">
        <v>415</v>
      </c>
      <c r="H5742">
        <v>1</v>
      </c>
      <c r="K5742">
        <v>59999.999999999942</v>
      </c>
      <c r="L5742" t="s">
        <v>543</v>
      </c>
      <c r="M5742" t="s">
        <v>517</v>
      </c>
      <c r="N5742">
        <v>0</v>
      </c>
    </row>
    <row r="5743" spans="1:14" ht="15" customHeight="1" x14ac:dyDescent="0.3">
      <c r="A5743" s="114">
        <v>5740</v>
      </c>
      <c r="B5743" t="s">
        <v>459</v>
      </c>
      <c r="C5743" t="s">
        <v>138</v>
      </c>
      <c r="D5743" t="s">
        <v>100</v>
      </c>
      <c r="E5743" t="s">
        <v>4810</v>
      </c>
      <c r="F5743" s="109">
        <v>46110</v>
      </c>
      <c r="G5743" t="s">
        <v>415</v>
      </c>
      <c r="H5743">
        <v>6</v>
      </c>
      <c r="K5743">
        <v>382500.00000000146</v>
      </c>
      <c r="L5743" t="s">
        <v>543</v>
      </c>
      <c r="M5743" t="s">
        <v>517</v>
      </c>
      <c r="N5743">
        <v>0</v>
      </c>
    </row>
    <row r="5744" spans="1:14" ht="15" customHeight="1" x14ac:dyDescent="0.3">
      <c r="A5744" s="114">
        <v>5741</v>
      </c>
      <c r="B5744" t="s">
        <v>459</v>
      </c>
      <c r="C5744" t="s">
        <v>138</v>
      </c>
      <c r="D5744" t="s">
        <v>100</v>
      </c>
      <c r="E5744" t="s">
        <v>4810</v>
      </c>
      <c r="F5744" s="109">
        <v>46110</v>
      </c>
      <c r="G5744" t="s">
        <v>415</v>
      </c>
      <c r="H5744">
        <v>0.7</v>
      </c>
      <c r="K5744">
        <v>44625.00000000016</v>
      </c>
      <c r="L5744" t="s">
        <v>509</v>
      </c>
      <c r="M5744" t="s">
        <v>505</v>
      </c>
      <c r="N5744">
        <v>1</v>
      </c>
    </row>
    <row r="5745" spans="1:14" ht="15" customHeight="1" x14ac:dyDescent="0.3">
      <c r="A5745" s="114">
        <v>5742</v>
      </c>
      <c r="B5745" t="s">
        <v>459</v>
      </c>
      <c r="C5745" t="s">
        <v>138</v>
      </c>
      <c r="D5745" t="s">
        <v>100</v>
      </c>
      <c r="E5745" t="s">
        <v>4810</v>
      </c>
      <c r="F5745" s="109">
        <v>46111</v>
      </c>
      <c r="G5745" t="s">
        <v>415</v>
      </c>
      <c r="H5745">
        <v>0.5</v>
      </c>
      <c r="K5745">
        <v>31875.00000000012</v>
      </c>
      <c r="L5745" t="s">
        <v>509</v>
      </c>
      <c r="M5745" t="s">
        <v>505</v>
      </c>
      <c r="N5745">
        <v>1</v>
      </c>
    </row>
    <row r="5746" spans="1:14" ht="15" customHeight="1" x14ac:dyDescent="0.3">
      <c r="A5746" s="114">
        <v>5743</v>
      </c>
      <c r="B5746" t="s">
        <v>459</v>
      </c>
      <c r="C5746" t="s">
        <v>138</v>
      </c>
      <c r="D5746" t="s">
        <v>100</v>
      </c>
      <c r="E5746" t="s">
        <v>4810</v>
      </c>
      <c r="F5746" s="109">
        <v>46111</v>
      </c>
      <c r="G5746" t="s">
        <v>415</v>
      </c>
      <c r="H5746">
        <v>4</v>
      </c>
      <c r="K5746">
        <v>255000.00000000096</v>
      </c>
      <c r="L5746" t="s">
        <v>543</v>
      </c>
      <c r="M5746" t="s">
        <v>517</v>
      </c>
      <c r="N5746">
        <v>0</v>
      </c>
    </row>
    <row r="5747" spans="1:14" ht="15" customHeight="1" x14ac:dyDescent="0.3">
      <c r="A5747" s="114">
        <v>5744</v>
      </c>
      <c r="B5747" t="s">
        <v>535</v>
      </c>
      <c r="C5747" t="s">
        <v>2953</v>
      </c>
      <c r="D5747" t="s">
        <v>102</v>
      </c>
      <c r="E5747" t="s">
        <v>2954</v>
      </c>
      <c r="F5747" s="109">
        <v>46111</v>
      </c>
      <c r="G5747" t="s">
        <v>2946</v>
      </c>
      <c r="H5747">
        <v>3</v>
      </c>
      <c r="K5747">
        <v>81249.99999999984</v>
      </c>
      <c r="L5747" t="s">
        <v>526</v>
      </c>
      <c r="M5747" t="s">
        <v>1677</v>
      </c>
      <c r="N5747">
        <v>1</v>
      </c>
    </row>
    <row r="5748" spans="1:14" ht="15" customHeight="1" x14ac:dyDescent="0.3">
      <c r="A5748" s="114">
        <v>5745</v>
      </c>
      <c r="B5748" t="s">
        <v>535</v>
      </c>
      <c r="C5748" t="s">
        <v>2962</v>
      </c>
      <c r="D5748" t="s">
        <v>102</v>
      </c>
      <c r="E5748" t="s">
        <v>2963</v>
      </c>
      <c r="F5748" s="109">
        <v>46111</v>
      </c>
      <c r="G5748" t="s">
        <v>2946</v>
      </c>
      <c r="H5748">
        <v>3</v>
      </c>
      <c r="K5748">
        <v>81249.99999999984</v>
      </c>
      <c r="L5748" t="s">
        <v>526</v>
      </c>
      <c r="M5748" t="s">
        <v>1677</v>
      </c>
      <c r="N5748">
        <v>1</v>
      </c>
    </row>
    <row r="5749" spans="1:14" ht="15" customHeight="1" x14ac:dyDescent="0.3">
      <c r="A5749" s="114">
        <v>5746</v>
      </c>
      <c r="B5749" t="s">
        <v>535</v>
      </c>
      <c r="C5749" t="s">
        <v>89</v>
      </c>
      <c r="D5749" t="s">
        <v>79</v>
      </c>
      <c r="E5749" t="s">
        <v>4811</v>
      </c>
      <c r="F5749" s="109">
        <v>46111</v>
      </c>
      <c r="G5749" t="s">
        <v>433</v>
      </c>
      <c r="H5749">
        <v>1</v>
      </c>
      <c r="K5749">
        <v>9027.7777777777592</v>
      </c>
      <c r="L5749" t="s">
        <v>554</v>
      </c>
      <c r="M5749" t="s">
        <v>517</v>
      </c>
      <c r="N5749">
        <v>0</v>
      </c>
    </row>
    <row r="5750" spans="1:14" ht="15" customHeight="1" x14ac:dyDescent="0.3">
      <c r="A5750" s="114">
        <v>5747</v>
      </c>
      <c r="B5750" t="s">
        <v>499</v>
      </c>
      <c r="C5750" t="s">
        <v>502</v>
      </c>
      <c r="D5750" t="s">
        <v>100</v>
      </c>
      <c r="E5750" t="s">
        <v>4812</v>
      </c>
      <c r="F5750" s="109">
        <v>46111</v>
      </c>
      <c r="G5750" t="s">
        <v>426</v>
      </c>
      <c r="H5750">
        <v>3</v>
      </c>
      <c r="K5750">
        <v>119999.99999999988</v>
      </c>
      <c r="L5750" t="s">
        <v>507</v>
      </c>
      <c r="M5750" t="s">
        <v>505</v>
      </c>
      <c r="N5750">
        <v>1</v>
      </c>
    </row>
    <row r="5751" spans="1:14" ht="15" customHeight="1" x14ac:dyDescent="0.3">
      <c r="A5751" s="114">
        <v>5748</v>
      </c>
      <c r="B5751" t="s">
        <v>499</v>
      </c>
      <c r="C5751" t="s">
        <v>4040</v>
      </c>
      <c r="D5751" t="s">
        <v>102</v>
      </c>
      <c r="E5751" t="s">
        <v>4041</v>
      </c>
      <c r="F5751" s="109">
        <v>46111</v>
      </c>
      <c r="G5751" t="s">
        <v>425</v>
      </c>
      <c r="H5751">
        <v>2</v>
      </c>
      <c r="K5751">
        <v>79999.999999999927</v>
      </c>
      <c r="L5751" t="s">
        <v>507</v>
      </c>
      <c r="M5751" t="s">
        <v>505</v>
      </c>
      <c r="N5751">
        <v>1</v>
      </c>
    </row>
    <row r="5752" spans="1:14" ht="15" customHeight="1" x14ac:dyDescent="0.3">
      <c r="A5752" s="114">
        <v>5749</v>
      </c>
      <c r="B5752" t="s">
        <v>499</v>
      </c>
      <c r="C5752" t="s">
        <v>89</v>
      </c>
      <c r="D5752" t="s">
        <v>79</v>
      </c>
      <c r="E5752" t="s">
        <v>4813</v>
      </c>
      <c r="F5752" s="109">
        <v>46111</v>
      </c>
      <c r="G5752" t="s">
        <v>433</v>
      </c>
      <c r="H5752">
        <v>2</v>
      </c>
      <c r="K5752">
        <v>17777.777777777759</v>
      </c>
      <c r="L5752" t="s">
        <v>516</v>
      </c>
      <c r="M5752" t="s">
        <v>517</v>
      </c>
      <c r="N5752">
        <v>0</v>
      </c>
    </row>
    <row r="5753" spans="1:14" ht="15" customHeight="1" x14ac:dyDescent="0.3">
      <c r="A5753" s="114">
        <v>5750</v>
      </c>
      <c r="B5753" t="s">
        <v>444</v>
      </c>
      <c r="C5753" t="s">
        <v>138</v>
      </c>
      <c r="D5753" t="s">
        <v>100</v>
      </c>
      <c r="E5753" t="s">
        <v>4814</v>
      </c>
      <c r="F5753" s="109">
        <v>46112</v>
      </c>
      <c r="G5753" t="s">
        <v>415</v>
      </c>
      <c r="H5753">
        <v>1</v>
      </c>
      <c r="K5753">
        <v>64687.500000000182</v>
      </c>
      <c r="L5753" t="s">
        <v>543</v>
      </c>
      <c r="M5753" t="s">
        <v>517</v>
      </c>
      <c r="N5753">
        <v>0</v>
      </c>
    </row>
    <row r="5754" spans="1:14" ht="15" customHeight="1" x14ac:dyDescent="0.3">
      <c r="A5754" s="114">
        <v>5751</v>
      </c>
      <c r="B5754" t="s">
        <v>444</v>
      </c>
      <c r="C5754" t="s">
        <v>89</v>
      </c>
      <c r="D5754" t="s">
        <v>79</v>
      </c>
      <c r="E5754" t="s">
        <v>4815</v>
      </c>
      <c r="F5754" s="109">
        <v>46112</v>
      </c>
      <c r="G5754" t="s">
        <v>433</v>
      </c>
      <c r="H5754">
        <v>2</v>
      </c>
      <c r="K5754">
        <v>19166.666666666719</v>
      </c>
      <c r="L5754" t="s">
        <v>543</v>
      </c>
      <c r="M5754" t="s">
        <v>517</v>
      </c>
      <c r="N5754">
        <v>0</v>
      </c>
    </row>
    <row r="5755" spans="1:14" ht="15" customHeight="1" x14ac:dyDescent="0.3">
      <c r="A5755" s="114">
        <v>5752</v>
      </c>
      <c r="B5755" t="s">
        <v>444</v>
      </c>
      <c r="C5755" t="s">
        <v>138</v>
      </c>
      <c r="D5755" t="s">
        <v>100</v>
      </c>
      <c r="E5755" t="s">
        <v>4816</v>
      </c>
      <c r="F5755" s="109">
        <v>46112</v>
      </c>
      <c r="G5755" t="s">
        <v>415</v>
      </c>
      <c r="H5755">
        <v>10</v>
      </c>
      <c r="K5755">
        <v>646875.00000000175</v>
      </c>
      <c r="L5755" t="s">
        <v>713</v>
      </c>
      <c r="M5755" t="s">
        <v>917</v>
      </c>
      <c r="N5755">
        <v>0</v>
      </c>
    </row>
    <row r="5756" spans="1:14" ht="15" customHeight="1" x14ac:dyDescent="0.3">
      <c r="A5756" s="114">
        <v>5753</v>
      </c>
      <c r="B5756" t="s">
        <v>463</v>
      </c>
      <c r="C5756" t="s">
        <v>4042</v>
      </c>
      <c r="D5756" t="s">
        <v>102</v>
      </c>
      <c r="E5756" t="s">
        <v>4043</v>
      </c>
      <c r="F5756" s="109">
        <v>46112</v>
      </c>
      <c r="G5756" t="s">
        <v>425</v>
      </c>
      <c r="H5756">
        <v>10</v>
      </c>
      <c r="K5756">
        <v>418749.99999999843</v>
      </c>
      <c r="L5756" t="s">
        <v>526</v>
      </c>
      <c r="M5756" t="s">
        <v>1677</v>
      </c>
      <c r="N5756">
        <v>0</v>
      </c>
    </row>
    <row r="5757" spans="1:14" ht="15" customHeight="1" x14ac:dyDescent="0.3">
      <c r="A5757" s="114">
        <v>5754</v>
      </c>
      <c r="B5757" t="s">
        <v>471</v>
      </c>
      <c r="C5757" t="s">
        <v>138</v>
      </c>
      <c r="D5757" t="s">
        <v>100</v>
      </c>
      <c r="E5757" t="s">
        <v>4817</v>
      </c>
      <c r="F5757" s="109">
        <v>46112</v>
      </c>
      <c r="G5757" t="s">
        <v>415</v>
      </c>
      <c r="H5757">
        <v>1</v>
      </c>
      <c r="K5757">
        <v>64687.500000000182</v>
      </c>
      <c r="L5757" t="s">
        <v>680</v>
      </c>
      <c r="M5757" t="s">
        <v>698</v>
      </c>
      <c r="N5757">
        <v>4</v>
      </c>
    </row>
    <row r="5758" spans="1:14" ht="15" customHeight="1" x14ac:dyDescent="0.3">
      <c r="A5758" s="114">
        <v>5755</v>
      </c>
      <c r="B5758" t="s">
        <v>471</v>
      </c>
      <c r="C5758" t="s">
        <v>138</v>
      </c>
      <c r="D5758" t="s">
        <v>100</v>
      </c>
      <c r="E5758" t="s">
        <v>4817</v>
      </c>
      <c r="F5758" s="109">
        <v>46112</v>
      </c>
      <c r="G5758" t="s">
        <v>415</v>
      </c>
      <c r="H5758">
        <v>2</v>
      </c>
      <c r="K5758">
        <v>129375.00000000036</v>
      </c>
      <c r="L5758" t="s">
        <v>516</v>
      </c>
      <c r="M5758" t="s">
        <v>517</v>
      </c>
      <c r="N5758">
        <v>0</v>
      </c>
    </row>
    <row r="5759" spans="1:14" ht="15" customHeight="1" x14ac:dyDescent="0.3">
      <c r="A5759" s="114">
        <v>5756</v>
      </c>
      <c r="B5759" t="s">
        <v>471</v>
      </c>
      <c r="C5759" t="s">
        <v>84</v>
      </c>
      <c r="D5759" t="s">
        <v>79</v>
      </c>
      <c r="E5759" t="s">
        <v>4818</v>
      </c>
      <c r="F5759" s="109">
        <v>46112</v>
      </c>
      <c r="G5759" t="s">
        <v>443</v>
      </c>
      <c r="H5759">
        <v>1</v>
      </c>
      <c r="K5759">
        <v>5031.2500000000136</v>
      </c>
      <c r="L5759" t="s">
        <v>516</v>
      </c>
      <c r="M5759" t="s">
        <v>517</v>
      </c>
      <c r="N5759">
        <v>0</v>
      </c>
    </row>
    <row r="5760" spans="1:14" ht="15" customHeight="1" x14ac:dyDescent="0.3">
      <c r="A5760" s="114">
        <v>5757</v>
      </c>
      <c r="B5760" t="s">
        <v>471</v>
      </c>
      <c r="C5760" t="s">
        <v>89</v>
      </c>
      <c r="D5760" t="s">
        <v>79</v>
      </c>
      <c r="E5760" t="s">
        <v>4819</v>
      </c>
      <c r="F5760" s="109">
        <v>46112</v>
      </c>
      <c r="G5760" t="s">
        <v>433</v>
      </c>
      <c r="H5760">
        <v>5</v>
      </c>
      <c r="K5760">
        <v>47916.666666666802</v>
      </c>
      <c r="L5760" t="s">
        <v>516</v>
      </c>
      <c r="M5760" t="s">
        <v>517</v>
      </c>
      <c r="N5760">
        <v>0</v>
      </c>
    </row>
    <row r="5761" spans="1:14" ht="15" customHeight="1" x14ac:dyDescent="0.3">
      <c r="A5761" s="114">
        <v>5758</v>
      </c>
      <c r="B5761" t="s">
        <v>430</v>
      </c>
      <c r="C5761" t="s">
        <v>502</v>
      </c>
      <c r="D5761" t="s">
        <v>100</v>
      </c>
      <c r="E5761" t="s">
        <v>4820</v>
      </c>
      <c r="F5761" s="109">
        <v>46112</v>
      </c>
      <c r="G5761" t="s">
        <v>426</v>
      </c>
      <c r="H5761">
        <v>1</v>
      </c>
      <c r="K5761">
        <v>38750.000000000036</v>
      </c>
      <c r="L5761" t="s">
        <v>554</v>
      </c>
      <c r="M5761" t="s">
        <v>517</v>
      </c>
      <c r="N5761">
        <v>1</v>
      </c>
    </row>
    <row r="5762" spans="1:14" ht="15" customHeight="1" x14ac:dyDescent="0.3">
      <c r="A5762" s="114">
        <v>5759</v>
      </c>
      <c r="B5762" t="s">
        <v>430</v>
      </c>
      <c r="C5762" t="s">
        <v>138</v>
      </c>
      <c r="D5762" t="s">
        <v>100</v>
      </c>
      <c r="E5762" t="s">
        <v>4821</v>
      </c>
      <c r="F5762" s="109">
        <v>46112</v>
      </c>
      <c r="G5762" t="s">
        <v>415</v>
      </c>
      <c r="H5762">
        <v>1</v>
      </c>
      <c r="K5762">
        <v>58125.000000000058</v>
      </c>
      <c r="L5762" t="s">
        <v>554</v>
      </c>
      <c r="M5762" t="s">
        <v>517</v>
      </c>
      <c r="N5762">
        <v>0</v>
      </c>
    </row>
    <row r="5763" spans="1:14" ht="15" customHeight="1" x14ac:dyDescent="0.3">
      <c r="A5763" s="114">
        <v>5760</v>
      </c>
      <c r="B5763" t="s">
        <v>430</v>
      </c>
      <c r="C5763" t="s">
        <v>595</v>
      </c>
      <c r="D5763" t="s">
        <v>102</v>
      </c>
      <c r="E5763" t="s">
        <v>4822</v>
      </c>
      <c r="F5763" s="109">
        <v>46112</v>
      </c>
      <c r="G5763" t="s">
        <v>415</v>
      </c>
      <c r="H5763">
        <v>57</v>
      </c>
      <c r="K5763">
        <v>294500.00000000029</v>
      </c>
      <c r="L5763" t="s">
        <v>507</v>
      </c>
      <c r="M5763" t="s">
        <v>505</v>
      </c>
      <c r="N5763">
        <v>3</v>
      </c>
    </row>
    <row r="5764" spans="1:14" ht="15" customHeight="1" x14ac:dyDescent="0.3">
      <c r="A5764" s="114">
        <v>5761</v>
      </c>
      <c r="B5764" t="s">
        <v>501</v>
      </c>
      <c r="C5764" t="s">
        <v>4040</v>
      </c>
      <c r="D5764" t="s">
        <v>102</v>
      </c>
      <c r="E5764" t="s">
        <v>4041</v>
      </c>
      <c r="F5764" s="109">
        <v>46112</v>
      </c>
      <c r="G5764" t="s">
        <v>425</v>
      </c>
      <c r="H5764">
        <v>3</v>
      </c>
      <c r="K5764">
        <v>119999.99999999988</v>
      </c>
      <c r="L5764" t="s">
        <v>696</v>
      </c>
      <c r="M5764" t="s">
        <v>1677</v>
      </c>
      <c r="N5764">
        <v>1</v>
      </c>
    </row>
    <row r="5765" spans="1:14" ht="15" customHeight="1" x14ac:dyDescent="0.3">
      <c r="A5765" s="114">
        <v>5762</v>
      </c>
      <c r="B5765" t="s">
        <v>501</v>
      </c>
      <c r="C5765" t="s">
        <v>4042</v>
      </c>
      <c r="D5765" t="s">
        <v>102</v>
      </c>
      <c r="E5765" t="s">
        <v>4043</v>
      </c>
      <c r="F5765" s="109">
        <v>46112</v>
      </c>
      <c r="G5765" t="s">
        <v>425</v>
      </c>
      <c r="H5765">
        <v>6</v>
      </c>
      <c r="K5765">
        <v>239999.99999999977</v>
      </c>
      <c r="L5765" t="s">
        <v>696</v>
      </c>
      <c r="M5765" t="s">
        <v>1677</v>
      </c>
      <c r="N5765">
        <v>0</v>
      </c>
    </row>
    <row r="5766" spans="1:14" ht="15" customHeight="1" x14ac:dyDescent="0.3">
      <c r="A5766" s="114">
        <v>5763</v>
      </c>
      <c r="B5766" t="s">
        <v>501</v>
      </c>
      <c r="C5766" t="s">
        <v>138</v>
      </c>
      <c r="D5766" t="s">
        <v>100</v>
      </c>
      <c r="E5766" t="s">
        <v>4823</v>
      </c>
      <c r="F5766" s="109">
        <v>46112</v>
      </c>
      <c r="G5766" t="s">
        <v>415</v>
      </c>
      <c r="H5766">
        <v>2</v>
      </c>
      <c r="K5766">
        <v>119999.99999999988</v>
      </c>
      <c r="L5766" t="s">
        <v>543</v>
      </c>
      <c r="M5766" t="s">
        <v>517</v>
      </c>
      <c r="N5766">
        <v>0</v>
      </c>
    </row>
    <row r="5767" spans="1:14" ht="15" customHeight="1" x14ac:dyDescent="0.3">
      <c r="A5767" s="114">
        <v>5764</v>
      </c>
      <c r="B5767" t="s">
        <v>474</v>
      </c>
      <c r="C5767" t="s">
        <v>146</v>
      </c>
      <c r="D5767" t="s">
        <v>100</v>
      </c>
      <c r="E5767" t="s">
        <v>4824</v>
      </c>
      <c r="F5767" s="109">
        <v>46112</v>
      </c>
      <c r="G5767" t="s">
        <v>451</v>
      </c>
      <c r="H5767">
        <v>0.3</v>
      </c>
      <c r="K5767">
        <v>52500.000000000095</v>
      </c>
      <c r="L5767" t="s">
        <v>576</v>
      </c>
      <c r="M5767" t="s">
        <v>593</v>
      </c>
      <c r="N5767">
        <v>0</v>
      </c>
    </row>
    <row r="5768" spans="1:14" ht="15" customHeight="1" x14ac:dyDescent="0.3">
      <c r="A5768" s="114">
        <v>5765</v>
      </c>
      <c r="B5768" t="s">
        <v>474</v>
      </c>
      <c r="C5768" t="s">
        <v>164</v>
      </c>
      <c r="D5768" t="s">
        <v>100</v>
      </c>
      <c r="E5768" t="s">
        <v>4825</v>
      </c>
      <c r="F5768" s="109">
        <v>46112</v>
      </c>
      <c r="G5768" t="s">
        <v>415</v>
      </c>
      <c r="H5768">
        <v>0.8</v>
      </c>
      <c r="K5768">
        <v>420000.00000000076</v>
      </c>
      <c r="L5768" t="s">
        <v>530</v>
      </c>
      <c r="M5768" t="s">
        <v>593</v>
      </c>
      <c r="N5768">
        <v>0</v>
      </c>
    </row>
    <row r="5769" spans="1:14" ht="15" customHeight="1" x14ac:dyDescent="0.3">
      <c r="A5769" s="114">
        <v>5766</v>
      </c>
      <c r="B5769" t="s">
        <v>535</v>
      </c>
      <c r="C5769" t="s">
        <v>2953</v>
      </c>
      <c r="D5769" t="s">
        <v>102</v>
      </c>
      <c r="E5769" t="s">
        <v>2954</v>
      </c>
      <c r="F5769" t="s">
        <v>4826</v>
      </c>
      <c r="G5769" t="s">
        <v>2946</v>
      </c>
      <c r="H5769">
        <v>6</v>
      </c>
      <c r="K5769">
        <v>162499.99999999968</v>
      </c>
      <c r="L5769" t="s">
        <v>526</v>
      </c>
      <c r="M5769" t="s">
        <v>1677</v>
      </c>
      <c r="N5769">
        <v>0</v>
      </c>
    </row>
    <row r="5770" spans="1:14" ht="15" customHeight="1" x14ac:dyDescent="0.3">
      <c r="A5770" s="114">
        <v>5767</v>
      </c>
      <c r="B5770" t="s">
        <v>535</v>
      </c>
      <c r="C5770" t="s">
        <v>2964</v>
      </c>
      <c r="D5770" t="s">
        <v>102</v>
      </c>
      <c r="E5770" t="s">
        <v>2965</v>
      </c>
      <c r="F5770" t="s">
        <v>4826</v>
      </c>
      <c r="G5770" t="s">
        <v>2946</v>
      </c>
      <c r="H5770">
        <v>1</v>
      </c>
      <c r="K5770">
        <v>27083.333333333281</v>
      </c>
      <c r="L5770" t="s">
        <v>526</v>
      </c>
      <c r="M5770" t="s">
        <v>1677</v>
      </c>
      <c r="N5770">
        <v>0</v>
      </c>
    </row>
    <row r="5771" spans="1:14" ht="15" customHeight="1" x14ac:dyDescent="0.3">
      <c r="A5771" s="114">
        <v>5768</v>
      </c>
      <c r="B5771" t="s">
        <v>535</v>
      </c>
      <c r="C5771" t="s">
        <v>138</v>
      </c>
      <c r="D5771" t="s">
        <v>100</v>
      </c>
      <c r="E5771" t="s">
        <v>4827</v>
      </c>
      <c r="F5771" t="s">
        <v>4826</v>
      </c>
      <c r="G5771" t="s">
        <v>415</v>
      </c>
      <c r="H5771">
        <v>6</v>
      </c>
      <c r="K5771">
        <v>365624.9999999993</v>
      </c>
      <c r="L5771" t="s">
        <v>516</v>
      </c>
      <c r="M5771" t="s">
        <v>517</v>
      </c>
      <c r="N5771">
        <v>0</v>
      </c>
    </row>
    <row r="5772" spans="1:14" ht="15" customHeight="1" x14ac:dyDescent="0.3">
      <c r="A5772" s="114">
        <v>5769</v>
      </c>
      <c r="B5772" t="s">
        <v>499</v>
      </c>
      <c r="C5772" t="s">
        <v>595</v>
      </c>
      <c r="D5772" t="s">
        <v>102</v>
      </c>
      <c r="E5772" t="s">
        <v>4828</v>
      </c>
      <c r="F5772" s="109">
        <v>46112</v>
      </c>
      <c r="G5772" t="s">
        <v>415</v>
      </c>
      <c r="H5772">
        <v>50</v>
      </c>
      <c r="K5772">
        <v>266666.6666666664</v>
      </c>
      <c r="L5772" t="s">
        <v>507</v>
      </c>
      <c r="M5772" t="s">
        <v>505</v>
      </c>
      <c r="N5772">
        <v>1</v>
      </c>
    </row>
    <row r="5773" spans="1:14" ht="15" customHeight="1" x14ac:dyDescent="0.3">
      <c r="A5773" s="114">
        <v>5770</v>
      </c>
      <c r="B5773" t="s">
        <v>499</v>
      </c>
      <c r="C5773" t="s">
        <v>2962</v>
      </c>
      <c r="D5773" t="s">
        <v>102</v>
      </c>
      <c r="E5773" t="s">
        <v>2963</v>
      </c>
      <c r="F5773" s="109">
        <v>46112</v>
      </c>
      <c r="G5773" t="s">
        <v>2946</v>
      </c>
      <c r="H5773">
        <v>1</v>
      </c>
      <c r="K5773">
        <v>26666.666666666639</v>
      </c>
      <c r="L5773" t="s">
        <v>696</v>
      </c>
      <c r="M5773" t="s">
        <v>505</v>
      </c>
      <c r="N5773">
        <v>1</v>
      </c>
    </row>
    <row r="5774" spans="1:14" ht="15" customHeight="1" x14ac:dyDescent="0.3">
      <c r="A5774" s="114">
        <v>5771</v>
      </c>
      <c r="B5774" t="s">
        <v>499</v>
      </c>
      <c r="C5774" t="s">
        <v>138</v>
      </c>
      <c r="D5774" t="s">
        <v>100</v>
      </c>
      <c r="E5774" t="s">
        <v>4829</v>
      </c>
      <c r="F5774" s="109">
        <v>46112</v>
      </c>
      <c r="G5774" t="s">
        <v>415</v>
      </c>
      <c r="H5774">
        <v>6</v>
      </c>
      <c r="K5774">
        <v>359999.99999999965</v>
      </c>
      <c r="L5774" t="s">
        <v>516</v>
      </c>
      <c r="M5774" t="s">
        <v>517</v>
      </c>
      <c r="N5774">
        <v>0</v>
      </c>
    </row>
    <row r="5775" spans="1:14" ht="15" customHeight="1" x14ac:dyDescent="0.3">
      <c r="A5775" s="114">
        <v>5772</v>
      </c>
      <c r="B5775" t="s">
        <v>444</v>
      </c>
      <c r="C5775" t="s">
        <v>502</v>
      </c>
      <c r="D5775" t="s">
        <v>100</v>
      </c>
      <c r="E5775" t="s">
        <v>4830</v>
      </c>
      <c r="F5775" s="109">
        <v>46113</v>
      </c>
      <c r="G5775" t="s">
        <v>426</v>
      </c>
      <c r="H5775">
        <v>2</v>
      </c>
      <c r="K5775">
        <v>86250.000000000233</v>
      </c>
      <c r="L5775" t="s">
        <v>543</v>
      </c>
      <c r="M5775" t="s">
        <v>517</v>
      </c>
      <c r="N5775">
        <v>0</v>
      </c>
    </row>
    <row r="5776" spans="1:14" ht="15" customHeight="1" x14ac:dyDescent="0.3">
      <c r="A5776" s="114">
        <v>5773</v>
      </c>
      <c r="B5776" t="s">
        <v>444</v>
      </c>
      <c r="C5776" t="s">
        <v>138</v>
      </c>
      <c r="D5776" t="s">
        <v>100</v>
      </c>
      <c r="E5776" t="s">
        <v>4831</v>
      </c>
      <c r="F5776" s="109">
        <v>46113</v>
      </c>
      <c r="G5776" t="s">
        <v>415</v>
      </c>
      <c r="H5776">
        <v>6</v>
      </c>
      <c r="K5776">
        <v>388125.00000000105</v>
      </c>
      <c r="L5776" t="s">
        <v>543</v>
      </c>
      <c r="M5776" t="s">
        <v>517</v>
      </c>
      <c r="N5776">
        <v>0</v>
      </c>
    </row>
    <row r="5777" spans="1:14" ht="15" customHeight="1" x14ac:dyDescent="0.3">
      <c r="A5777" s="114">
        <v>5774</v>
      </c>
      <c r="B5777" t="s">
        <v>444</v>
      </c>
      <c r="C5777" t="s">
        <v>4038</v>
      </c>
      <c r="D5777" t="s">
        <v>102</v>
      </c>
      <c r="E5777" t="s">
        <v>4039</v>
      </c>
      <c r="F5777" s="109">
        <v>46113</v>
      </c>
      <c r="G5777" t="s">
        <v>425</v>
      </c>
      <c r="H5777">
        <v>7</v>
      </c>
      <c r="K5777">
        <v>301875.00000000081</v>
      </c>
      <c r="L5777" t="s">
        <v>696</v>
      </c>
      <c r="M5777" t="s">
        <v>1677</v>
      </c>
      <c r="N5777">
        <v>1</v>
      </c>
    </row>
    <row r="5778" spans="1:14" ht="15" customHeight="1" x14ac:dyDescent="0.3">
      <c r="A5778" s="114">
        <v>5775</v>
      </c>
      <c r="B5778" t="s">
        <v>444</v>
      </c>
      <c r="C5778" t="s">
        <v>4040</v>
      </c>
      <c r="D5778" t="s">
        <v>102</v>
      </c>
      <c r="E5778" t="s">
        <v>4041</v>
      </c>
      <c r="F5778" s="109">
        <v>46113</v>
      </c>
      <c r="G5778" t="s">
        <v>425</v>
      </c>
      <c r="H5778">
        <v>9</v>
      </c>
      <c r="K5778">
        <v>388125.00000000105</v>
      </c>
      <c r="L5778" t="s">
        <v>696</v>
      </c>
      <c r="M5778" t="s">
        <v>1677</v>
      </c>
      <c r="N5778">
        <v>0</v>
      </c>
    </row>
    <row r="5779" spans="1:14" ht="15" customHeight="1" x14ac:dyDescent="0.3">
      <c r="A5779" s="114">
        <v>5776</v>
      </c>
      <c r="B5779" t="s">
        <v>413</v>
      </c>
      <c r="C5779" t="s">
        <v>4044</v>
      </c>
      <c r="D5779" t="s">
        <v>102</v>
      </c>
      <c r="E5779" t="s">
        <v>4045</v>
      </c>
      <c r="F5779" s="109">
        <v>46113</v>
      </c>
      <c r="G5779" t="s">
        <v>425</v>
      </c>
      <c r="H5779">
        <v>1</v>
      </c>
      <c r="K5779">
        <v>41249.999999999884</v>
      </c>
      <c r="L5779" t="s">
        <v>509</v>
      </c>
      <c r="M5779" t="s">
        <v>1677</v>
      </c>
      <c r="N5779">
        <v>1</v>
      </c>
    </row>
    <row r="5780" spans="1:14" ht="15" customHeight="1" x14ac:dyDescent="0.3">
      <c r="A5780" s="114">
        <v>5777</v>
      </c>
      <c r="B5780" t="s">
        <v>413</v>
      </c>
      <c r="C5780" t="s">
        <v>226</v>
      </c>
      <c r="D5780" t="s">
        <v>26</v>
      </c>
      <c r="E5780" t="s">
        <v>4832</v>
      </c>
      <c r="F5780" s="109">
        <v>46113</v>
      </c>
      <c r="G5780" t="s">
        <v>428</v>
      </c>
      <c r="H5780">
        <v>0.5</v>
      </c>
      <c r="K5780">
        <v>82499.999999999767</v>
      </c>
      <c r="L5780" t="s">
        <v>509</v>
      </c>
      <c r="M5780" t="s">
        <v>2404</v>
      </c>
      <c r="N5780">
        <v>1</v>
      </c>
    </row>
    <row r="5781" spans="1:14" ht="15" customHeight="1" x14ac:dyDescent="0.3">
      <c r="A5781" s="114">
        <v>5778</v>
      </c>
      <c r="B5781" t="s">
        <v>413</v>
      </c>
      <c r="C5781" t="s">
        <v>138</v>
      </c>
      <c r="D5781" t="s">
        <v>100</v>
      </c>
      <c r="E5781" t="s">
        <v>4833</v>
      </c>
      <c r="F5781" s="109">
        <v>46113</v>
      </c>
      <c r="G5781" t="s">
        <v>415</v>
      </c>
      <c r="H5781">
        <v>2</v>
      </c>
      <c r="K5781">
        <v>123749.99999999964</v>
      </c>
      <c r="L5781" t="s">
        <v>554</v>
      </c>
      <c r="M5781" t="s">
        <v>517</v>
      </c>
      <c r="N5781">
        <v>0</v>
      </c>
    </row>
    <row r="5782" spans="1:14" ht="15" customHeight="1" x14ac:dyDescent="0.3">
      <c r="A5782" s="114">
        <v>5779</v>
      </c>
      <c r="B5782" t="s">
        <v>463</v>
      </c>
      <c r="C5782" t="s">
        <v>4044</v>
      </c>
      <c r="D5782" t="s">
        <v>102</v>
      </c>
      <c r="E5782" t="s">
        <v>4045</v>
      </c>
      <c r="F5782" s="109">
        <v>46113</v>
      </c>
      <c r="G5782" t="s">
        <v>425</v>
      </c>
      <c r="H5782">
        <v>7</v>
      </c>
      <c r="K5782">
        <v>293124.99999999889</v>
      </c>
      <c r="L5782" t="s">
        <v>526</v>
      </c>
      <c r="M5782" t="s">
        <v>1677</v>
      </c>
      <c r="N5782">
        <v>1</v>
      </c>
    </row>
    <row r="5783" spans="1:14" ht="15" customHeight="1" x14ac:dyDescent="0.3">
      <c r="A5783" s="114">
        <v>5780</v>
      </c>
      <c r="B5783" t="s">
        <v>463</v>
      </c>
      <c r="C5783" t="s">
        <v>138</v>
      </c>
      <c r="D5783" t="s">
        <v>100</v>
      </c>
      <c r="E5783" t="s">
        <v>4834</v>
      </c>
      <c r="F5783" s="109">
        <v>46113</v>
      </c>
      <c r="G5783" t="s">
        <v>415</v>
      </c>
      <c r="H5783">
        <v>6</v>
      </c>
      <c r="K5783">
        <v>376874.99999999854</v>
      </c>
      <c r="L5783" t="s">
        <v>618</v>
      </c>
      <c r="M5783" t="s">
        <v>669</v>
      </c>
      <c r="N5783">
        <v>0</v>
      </c>
    </row>
    <row r="5784" spans="1:14" ht="15" customHeight="1" x14ac:dyDescent="0.3">
      <c r="A5784" s="114">
        <v>5781</v>
      </c>
      <c r="B5784" t="s">
        <v>471</v>
      </c>
      <c r="C5784" t="s">
        <v>138</v>
      </c>
      <c r="D5784" t="s">
        <v>100</v>
      </c>
      <c r="E5784" t="s">
        <v>4834</v>
      </c>
      <c r="F5784" s="109">
        <v>46113</v>
      </c>
      <c r="G5784" t="s">
        <v>415</v>
      </c>
      <c r="H5784">
        <v>6</v>
      </c>
      <c r="K5784">
        <v>388125.00000000105</v>
      </c>
      <c r="L5784" t="s">
        <v>516</v>
      </c>
      <c r="M5784" t="s">
        <v>517</v>
      </c>
      <c r="N5784">
        <v>0</v>
      </c>
    </row>
    <row r="5785" spans="1:14" ht="15" customHeight="1" x14ac:dyDescent="0.3">
      <c r="A5785" s="114">
        <v>5782</v>
      </c>
      <c r="B5785" t="s">
        <v>471</v>
      </c>
      <c r="C5785" t="s">
        <v>502</v>
      </c>
      <c r="D5785" t="s">
        <v>100</v>
      </c>
      <c r="E5785" t="s">
        <v>4835</v>
      </c>
      <c r="F5785" s="109">
        <v>46113</v>
      </c>
      <c r="G5785" t="s">
        <v>426</v>
      </c>
      <c r="H5785">
        <v>2</v>
      </c>
      <c r="K5785">
        <v>86250.000000000233</v>
      </c>
      <c r="L5785" t="s">
        <v>516</v>
      </c>
      <c r="M5785" t="s">
        <v>517</v>
      </c>
      <c r="N5785">
        <v>0</v>
      </c>
    </row>
    <row r="5786" spans="1:14" ht="15" customHeight="1" x14ac:dyDescent="0.3">
      <c r="A5786" s="114">
        <v>5783</v>
      </c>
      <c r="B5786" t="s">
        <v>471</v>
      </c>
      <c r="C5786" t="s">
        <v>595</v>
      </c>
      <c r="D5786" t="s">
        <v>102</v>
      </c>
      <c r="E5786" t="s">
        <v>4836</v>
      </c>
      <c r="F5786" s="109">
        <v>46113</v>
      </c>
      <c r="G5786" t="s">
        <v>415</v>
      </c>
      <c r="H5786">
        <v>33</v>
      </c>
      <c r="K5786">
        <v>189750.00000000052</v>
      </c>
      <c r="L5786" t="s">
        <v>507</v>
      </c>
      <c r="M5786" t="s">
        <v>953</v>
      </c>
      <c r="N5786">
        <v>3</v>
      </c>
    </row>
    <row r="5787" spans="1:14" ht="15" customHeight="1" x14ac:dyDescent="0.3">
      <c r="A5787" s="114">
        <v>5784</v>
      </c>
      <c r="B5787" t="s">
        <v>471</v>
      </c>
      <c r="C5787" t="s">
        <v>138</v>
      </c>
      <c r="D5787" t="s">
        <v>100</v>
      </c>
      <c r="E5787" t="s">
        <v>4837</v>
      </c>
      <c r="F5787" s="109">
        <v>46113</v>
      </c>
      <c r="G5787" t="s">
        <v>415</v>
      </c>
      <c r="H5787">
        <v>2</v>
      </c>
      <c r="K5787">
        <v>129375.00000000036</v>
      </c>
      <c r="L5787" t="s">
        <v>507</v>
      </c>
      <c r="M5787" t="s">
        <v>698</v>
      </c>
      <c r="N5787">
        <v>1</v>
      </c>
    </row>
    <row r="5788" spans="1:14" ht="15" customHeight="1" x14ac:dyDescent="0.3">
      <c r="A5788" s="114">
        <v>5785</v>
      </c>
      <c r="B5788" t="s">
        <v>430</v>
      </c>
      <c r="C5788" t="s">
        <v>138</v>
      </c>
      <c r="D5788" t="s">
        <v>100</v>
      </c>
      <c r="E5788" t="s">
        <v>4838</v>
      </c>
      <c r="F5788" s="109">
        <v>46113</v>
      </c>
      <c r="G5788" t="s">
        <v>415</v>
      </c>
      <c r="H5788">
        <v>1</v>
      </c>
      <c r="K5788">
        <v>58125.000000000058</v>
      </c>
      <c r="L5788" t="s">
        <v>554</v>
      </c>
      <c r="M5788" t="s">
        <v>517</v>
      </c>
      <c r="N5788">
        <v>1</v>
      </c>
    </row>
    <row r="5789" spans="1:14" ht="15" customHeight="1" x14ac:dyDescent="0.3">
      <c r="A5789" s="114">
        <v>5786</v>
      </c>
      <c r="B5789" t="s">
        <v>430</v>
      </c>
      <c r="C5789" t="s">
        <v>595</v>
      </c>
      <c r="D5789" t="s">
        <v>102</v>
      </c>
      <c r="E5789" t="s">
        <v>4839</v>
      </c>
      <c r="F5789" s="109">
        <v>46113</v>
      </c>
      <c r="G5789" t="s">
        <v>415</v>
      </c>
      <c r="H5789">
        <v>25</v>
      </c>
      <c r="K5789">
        <v>129166.6666666668</v>
      </c>
      <c r="L5789" t="s">
        <v>507</v>
      </c>
      <c r="M5789" t="s">
        <v>505</v>
      </c>
      <c r="N5789">
        <v>1</v>
      </c>
    </row>
    <row r="5790" spans="1:14" ht="15" customHeight="1" x14ac:dyDescent="0.3">
      <c r="A5790" s="114">
        <v>5787</v>
      </c>
      <c r="B5790" t="s">
        <v>430</v>
      </c>
      <c r="C5790" t="s">
        <v>2959</v>
      </c>
      <c r="D5790" t="s">
        <v>102</v>
      </c>
      <c r="E5790" t="s">
        <v>2961</v>
      </c>
      <c r="F5790" s="109">
        <v>46113</v>
      </c>
      <c r="G5790" t="s">
        <v>4840</v>
      </c>
      <c r="H5790">
        <v>7</v>
      </c>
      <c r="K5790">
        <v>180833.33333333352</v>
      </c>
      <c r="L5790" t="s">
        <v>696</v>
      </c>
      <c r="M5790" t="s">
        <v>505</v>
      </c>
      <c r="N5790">
        <v>1</v>
      </c>
    </row>
    <row r="5791" spans="1:14" ht="15" customHeight="1" x14ac:dyDescent="0.3">
      <c r="A5791" s="114">
        <v>5788</v>
      </c>
      <c r="B5791" t="s">
        <v>430</v>
      </c>
      <c r="C5791" t="s">
        <v>2962</v>
      </c>
      <c r="D5791" t="s">
        <v>102</v>
      </c>
      <c r="E5791" t="s">
        <v>2963</v>
      </c>
      <c r="F5791" s="109">
        <v>46113</v>
      </c>
      <c r="G5791" t="s">
        <v>2946</v>
      </c>
      <c r="H5791">
        <v>1</v>
      </c>
      <c r="K5791">
        <v>25833.333333333361</v>
      </c>
      <c r="L5791" t="s">
        <v>696</v>
      </c>
      <c r="M5791" s="110" t="s">
        <v>2782</v>
      </c>
      <c r="N5791">
        <v>0</v>
      </c>
    </row>
    <row r="5792" spans="1:14" ht="15" customHeight="1" x14ac:dyDescent="0.3">
      <c r="A5792" s="114">
        <v>5789</v>
      </c>
      <c r="B5792" t="s">
        <v>501</v>
      </c>
      <c r="C5792" t="s">
        <v>4042</v>
      </c>
      <c r="D5792" t="s">
        <v>102</v>
      </c>
      <c r="E5792" t="s">
        <v>4043</v>
      </c>
      <c r="F5792" s="109">
        <v>46113</v>
      </c>
      <c r="G5792" t="s">
        <v>425</v>
      </c>
      <c r="H5792">
        <v>2</v>
      </c>
      <c r="K5792">
        <v>79999.999999999927</v>
      </c>
      <c r="L5792" t="s">
        <v>526</v>
      </c>
      <c r="M5792" t="s">
        <v>1677</v>
      </c>
      <c r="N5792">
        <v>0</v>
      </c>
    </row>
    <row r="5793" spans="1:14" ht="15" customHeight="1" x14ac:dyDescent="0.3">
      <c r="A5793" s="114">
        <v>5790</v>
      </c>
      <c r="B5793" t="s">
        <v>501</v>
      </c>
      <c r="C5793" t="s">
        <v>4044</v>
      </c>
      <c r="D5793" t="s">
        <v>102</v>
      </c>
      <c r="E5793" t="s">
        <v>4045</v>
      </c>
      <c r="F5793" s="109">
        <v>46113</v>
      </c>
      <c r="G5793" t="s">
        <v>425</v>
      </c>
      <c r="H5793">
        <v>3</v>
      </c>
      <c r="K5793">
        <v>0</v>
      </c>
      <c r="L5793" t="s">
        <v>526</v>
      </c>
      <c r="M5793" t="s">
        <v>1677</v>
      </c>
      <c r="N5793">
        <v>0</v>
      </c>
    </row>
    <row r="5794" spans="1:14" ht="15" customHeight="1" x14ac:dyDescent="0.3">
      <c r="A5794" s="114">
        <v>5791</v>
      </c>
      <c r="B5794" t="s">
        <v>501</v>
      </c>
      <c r="C5794" t="s">
        <v>4048</v>
      </c>
      <c r="D5794" t="s">
        <v>102</v>
      </c>
      <c r="E5794" t="s">
        <v>4049</v>
      </c>
      <c r="F5794" s="109">
        <v>46113</v>
      </c>
      <c r="G5794" t="s">
        <v>425</v>
      </c>
      <c r="H5794">
        <v>1</v>
      </c>
      <c r="K5794">
        <v>39999.999999999964</v>
      </c>
      <c r="L5794" t="s">
        <v>526</v>
      </c>
      <c r="M5794" t="s">
        <v>1677</v>
      </c>
      <c r="N5794">
        <v>0</v>
      </c>
    </row>
    <row r="5795" spans="1:14" ht="15" customHeight="1" x14ac:dyDescent="0.3">
      <c r="A5795" s="114">
        <v>5792</v>
      </c>
      <c r="B5795" t="s">
        <v>501</v>
      </c>
      <c r="C5795" t="s">
        <v>138</v>
      </c>
      <c r="D5795" t="s">
        <v>100</v>
      </c>
      <c r="E5795" t="s">
        <v>4841</v>
      </c>
      <c r="F5795" s="109">
        <v>46113</v>
      </c>
      <c r="G5795" t="s">
        <v>415</v>
      </c>
      <c r="H5795">
        <v>4</v>
      </c>
      <c r="K5795">
        <v>239999.99999999977</v>
      </c>
      <c r="L5795" t="s">
        <v>713</v>
      </c>
      <c r="M5795" t="s">
        <v>517</v>
      </c>
      <c r="N5795">
        <v>0</v>
      </c>
    </row>
    <row r="5796" spans="1:14" ht="15" customHeight="1" x14ac:dyDescent="0.3">
      <c r="A5796" s="114">
        <v>5793</v>
      </c>
      <c r="B5796" t="s">
        <v>497</v>
      </c>
      <c r="C5796" t="s">
        <v>502</v>
      </c>
      <c r="D5796" t="s">
        <v>100</v>
      </c>
      <c r="E5796" t="s">
        <v>4842</v>
      </c>
      <c r="F5796" s="109">
        <v>46113</v>
      </c>
      <c r="G5796" t="s">
        <v>426</v>
      </c>
      <c r="H5796">
        <v>4</v>
      </c>
      <c r="K5796">
        <v>172500.00000000047</v>
      </c>
      <c r="L5796" t="s">
        <v>516</v>
      </c>
      <c r="M5796" t="s">
        <v>517</v>
      </c>
      <c r="N5796">
        <v>1</v>
      </c>
    </row>
    <row r="5797" spans="1:14" ht="15" customHeight="1" x14ac:dyDescent="0.3">
      <c r="A5797" s="114">
        <v>5794</v>
      </c>
      <c r="B5797" t="s">
        <v>497</v>
      </c>
      <c r="C5797" t="s">
        <v>226</v>
      </c>
      <c r="D5797" t="s">
        <v>26</v>
      </c>
      <c r="E5797" t="s">
        <v>4843</v>
      </c>
      <c r="F5797" s="109">
        <v>46113</v>
      </c>
      <c r="G5797" t="s">
        <v>428</v>
      </c>
      <c r="H5797">
        <v>0.5</v>
      </c>
      <c r="K5797">
        <v>86250.000000000233</v>
      </c>
      <c r="L5797" t="s">
        <v>509</v>
      </c>
      <c r="M5797" t="s">
        <v>733</v>
      </c>
      <c r="N5797">
        <v>1</v>
      </c>
    </row>
    <row r="5798" spans="1:14" ht="15" customHeight="1" x14ac:dyDescent="0.3">
      <c r="A5798" s="114">
        <v>5795</v>
      </c>
      <c r="B5798" t="s">
        <v>459</v>
      </c>
      <c r="C5798" t="s">
        <v>138</v>
      </c>
      <c r="D5798" t="s">
        <v>100</v>
      </c>
      <c r="E5798" t="s">
        <v>4844</v>
      </c>
      <c r="F5798" s="109">
        <v>46112</v>
      </c>
      <c r="G5798" t="s">
        <v>415</v>
      </c>
      <c r="H5798">
        <v>3</v>
      </c>
      <c r="K5798">
        <v>191250.00000000073</v>
      </c>
      <c r="L5798" t="s">
        <v>543</v>
      </c>
      <c r="M5798" t="s">
        <v>517</v>
      </c>
      <c r="N5798">
        <v>1</v>
      </c>
    </row>
    <row r="5799" spans="1:14" ht="15" customHeight="1" x14ac:dyDescent="0.3">
      <c r="A5799" s="114">
        <v>5796</v>
      </c>
      <c r="B5799" t="s">
        <v>459</v>
      </c>
      <c r="C5799" t="s">
        <v>138</v>
      </c>
      <c r="D5799" t="s">
        <v>100</v>
      </c>
      <c r="E5799" t="s">
        <v>4844</v>
      </c>
      <c r="F5799" s="109">
        <v>46112</v>
      </c>
      <c r="G5799" t="s">
        <v>415</v>
      </c>
      <c r="H5799">
        <v>0.5</v>
      </c>
      <c r="K5799">
        <v>31875.00000000012</v>
      </c>
      <c r="L5799" t="s">
        <v>509</v>
      </c>
      <c r="M5799" t="s">
        <v>505</v>
      </c>
      <c r="N5799">
        <v>1</v>
      </c>
    </row>
    <row r="5800" spans="1:14" ht="15" customHeight="1" x14ac:dyDescent="0.3">
      <c r="A5800" s="114">
        <v>5797</v>
      </c>
      <c r="B5800" t="s">
        <v>459</v>
      </c>
      <c r="C5800" t="s">
        <v>2953</v>
      </c>
      <c r="D5800" t="s">
        <v>102</v>
      </c>
      <c r="E5800" t="s">
        <v>2954</v>
      </c>
      <c r="F5800" s="109">
        <v>46113</v>
      </c>
      <c r="G5800" t="s">
        <v>2946</v>
      </c>
      <c r="H5800">
        <v>3</v>
      </c>
      <c r="K5800">
        <v>85000.00000000032</v>
      </c>
      <c r="L5800" t="s">
        <v>509</v>
      </c>
      <c r="M5800" t="s">
        <v>505</v>
      </c>
      <c r="N5800">
        <v>1</v>
      </c>
    </row>
    <row r="5801" spans="1:14" ht="15" customHeight="1" x14ac:dyDescent="0.3">
      <c r="A5801" s="114">
        <v>5798</v>
      </c>
      <c r="B5801" t="s">
        <v>459</v>
      </c>
      <c r="C5801" t="s">
        <v>226</v>
      </c>
      <c r="D5801" t="s">
        <v>26</v>
      </c>
      <c r="E5801" t="s">
        <v>4845</v>
      </c>
      <c r="F5801" s="109">
        <v>46113</v>
      </c>
      <c r="G5801" t="s">
        <v>428</v>
      </c>
      <c r="H5801">
        <v>0.5</v>
      </c>
      <c r="K5801">
        <v>85000.00000000032</v>
      </c>
      <c r="L5801" t="s">
        <v>509</v>
      </c>
      <c r="M5801" t="s">
        <v>505</v>
      </c>
      <c r="N5801">
        <v>3</v>
      </c>
    </row>
    <row r="5802" spans="1:14" ht="15" customHeight="1" x14ac:dyDescent="0.3">
      <c r="A5802" s="114">
        <v>5799</v>
      </c>
      <c r="B5802" t="s">
        <v>459</v>
      </c>
      <c r="C5802" t="s">
        <v>138</v>
      </c>
      <c r="D5802" t="s">
        <v>100</v>
      </c>
      <c r="E5802" t="s">
        <v>4846</v>
      </c>
      <c r="F5802" s="109">
        <v>46113</v>
      </c>
      <c r="G5802" t="s">
        <v>415</v>
      </c>
      <c r="H5802">
        <v>2.5</v>
      </c>
      <c r="K5802">
        <v>159375.00000000061</v>
      </c>
      <c r="L5802" t="s">
        <v>543</v>
      </c>
      <c r="M5802" t="s">
        <v>517</v>
      </c>
      <c r="N5802">
        <v>2</v>
      </c>
    </row>
    <row r="5803" spans="1:14" ht="15" customHeight="1" x14ac:dyDescent="0.3">
      <c r="A5803" s="114">
        <v>5800</v>
      </c>
      <c r="B5803" t="s">
        <v>444</v>
      </c>
      <c r="C5803" t="s">
        <v>502</v>
      </c>
      <c r="D5803" t="s">
        <v>100</v>
      </c>
      <c r="E5803" t="s">
        <v>4847</v>
      </c>
      <c r="F5803" s="109">
        <v>46114</v>
      </c>
      <c r="G5803" t="s">
        <v>426</v>
      </c>
      <c r="H5803">
        <v>2</v>
      </c>
      <c r="K5803">
        <v>86250.000000000233</v>
      </c>
      <c r="L5803" t="s">
        <v>543</v>
      </c>
      <c r="M5803" t="s">
        <v>517</v>
      </c>
      <c r="N5803">
        <v>0</v>
      </c>
    </row>
    <row r="5804" spans="1:14" ht="15" customHeight="1" x14ac:dyDescent="0.3">
      <c r="A5804" s="114">
        <v>5801</v>
      </c>
      <c r="B5804" t="s">
        <v>444</v>
      </c>
      <c r="C5804" t="s">
        <v>4040</v>
      </c>
      <c r="D5804" t="s">
        <v>102</v>
      </c>
      <c r="E5804" t="s">
        <v>4041</v>
      </c>
      <c r="F5804" s="109">
        <v>46114</v>
      </c>
      <c r="G5804" t="s">
        <v>425</v>
      </c>
      <c r="H5804">
        <v>8</v>
      </c>
      <c r="K5804">
        <v>345000.00000000093</v>
      </c>
      <c r="L5804" t="s">
        <v>696</v>
      </c>
      <c r="M5804" t="s">
        <v>1677</v>
      </c>
      <c r="N5804">
        <v>0</v>
      </c>
    </row>
    <row r="5805" spans="1:14" ht="15" customHeight="1" x14ac:dyDescent="0.3">
      <c r="A5805" s="114">
        <v>5802</v>
      </c>
      <c r="B5805" t="s">
        <v>444</v>
      </c>
      <c r="C5805" t="s">
        <v>4038</v>
      </c>
      <c r="D5805" t="s">
        <v>102</v>
      </c>
      <c r="E5805" t="s">
        <v>4039</v>
      </c>
      <c r="F5805" s="109">
        <v>46114</v>
      </c>
      <c r="G5805" t="s">
        <v>425</v>
      </c>
      <c r="H5805">
        <v>11</v>
      </c>
      <c r="K5805">
        <v>474375.00000000134</v>
      </c>
      <c r="L5805" t="s">
        <v>696</v>
      </c>
      <c r="M5805" t="s">
        <v>1677</v>
      </c>
      <c r="N5805">
        <v>0</v>
      </c>
    </row>
    <row r="5806" spans="1:14" ht="15" customHeight="1" x14ac:dyDescent="0.3">
      <c r="A5806" s="114">
        <v>5803</v>
      </c>
      <c r="B5806" t="s">
        <v>413</v>
      </c>
      <c r="C5806" t="s">
        <v>226</v>
      </c>
      <c r="D5806" t="s">
        <v>26</v>
      </c>
      <c r="E5806" t="s">
        <v>4848</v>
      </c>
      <c r="F5806" s="109">
        <v>46114</v>
      </c>
      <c r="G5806" t="s">
        <v>428</v>
      </c>
      <c r="H5806">
        <v>0.7</v>
      </c>
      <c r="K5806">
        <v>115499.99999999967</v>
      </c>
      <c r="L5806" t="s">
        <v>509</v>
      </c>
      <c r="M5806" t="s">
        <v>720</v>
      </c>
      <c r="N5806">
        <v>1</v>
      </c>
    </row>
    <row r="5807" spans="1:14" ht="15" customHeight="1" x14ac:dyDescent="0.3">
      <c r="A5807" s="114">
        <v>5804</v>
      </c>
      <c r="B5807" t="s">
        <v>413</v>
      </c>
      <c r="C5807" t="s">
        <v>138</v>
      </c>
      <c r="D5807" t="s">
        <v>100</v>
      </c>
      <c r="E5807" t="s">
        <v>4849</v>
      </c>
      <c r="F5807" s="109">
        <v>46114</v>
      </c>
      <c r="G5807" t="s">
        <v>415</v>
      </c>
      <c r="H5807">
        <v>1</v>
      </c>
      <c r="K5807">
        <v>61874.999999999818</v>
      </c>
      <c r="L5807" t="s">
        <v>554</v>
      </c>
      <c r="M5807" t="s">
        <v>517</v>
      </c>
      <c r="N5807">
        <v>1</v>
      </c>
    </row>
    <row r="5808" spans="1:14" ht="15" customHeight="1" x14ac:dyDescent="0.3">
      <c r="A5808" s="114">
        <v>5805</v>
      </c>
      <c r="B5808" t="s">
        <v>463</v>
      </c>
      <c r="C5808" t="s">
        <v>4048</v>
      </c>
      <c r="D5808" t="s">
        <v>102</v>
      </c>
      <c r="E5808" t="s">
        <v>4049</v>
      </c>
      <c r="F5808" s="109">
        <v>46114</v>
      </c>
      <c r="G5808" t="s">
        <v>425</v>
      </c>
      <c r="H5808">
        <v>4</v>
      </c>
      <c r="K5808">
        <v>167499.99999999936</v>
      </c>
      <c r="L5808" t="s">
        <v>526</v>
      </c>
      <c r="M5808" t="s">
        <v>505</v>
      </c>
      <c r="N5808">
        <v>1</v>
      </c>
    </row>
    <row r="5809" spans="1:14" ht="15" customHeight="1" x14ac:dyDescent="0.3">
      <c r="A5809" s="114">
        <v>5806</v>
      </c>
      <c r="B5809" t="s">
        <v>463</v>
      </c>
      <c r="C5809" t="s">
        <v>4042</v>
      </c>
      <c r="D5809" t="s">
        <v>102</v>
      </c>
      <c r="E5809" t="s">
        <v>4043</v>
      </c>
      <c r="F5809" s="109">
        <v>46114</v>
      </c>
      <c r="G5809" t="s">
        <v>425</v>
      </c>
      <c r="H5809">
        <v>3</v>
      </c>
      <c r="K5809">
        <v>125624.99999999952</v>
      </c>
      <c r="L5809" t="s">
        <v>526</v>
      </c>
      <c r="M5809" t="s">
        <v>505</v>
      </c>
      <c r="N5809">
        <v>1</v>
      </c>
    </row>
    <row r="5810" spans="1:14" ht="15" customHeight="1" x14ac:dyDescent="0.3">
      <c r="A5810" s="114">
        <v>5807</v>
      </c>
      <c r="B5810" t="s">
        <v>463</v>
      </c>
      <c r="C5810" t="s">
        <v>138</v>
      </c>
      <c r="D5810" t="s">
        <v>100</v>
      </c>
      <c r="E5810" t="s">
        <v>4850</v>
      </c>
      <c r="F5810" s="109">
        <v>46114</v>
      </c>
      <c r="G5810" t="s">
        <v>415</v>
      </c>
      <c r="H5810">
        <v>5</v>
      </c>
      <c r="K5810">
        <v>314062.49999999878</v>
      </c>
      <c r="L5810" t="s">
        <v>618</v>
      </c>
      <c r="M5810" t="s">
        <v>669</v>
      </c>
      <c r="N5810">
        <v>0</v>
      </c>
    </row>
    <row r="5811" spans="1:14" ht="15" customHeight="1" x14ac:dyDescent="0.3">
      <c r="A5811" s="114">
        <v>5808</v>
      </c>
      <c r="B5811" t="s">
        <v>471</v>
      </c>
      <c r="C5811" t="s">
        <v>138</v>
      </c>
      <c r="D5811" t="s">
        <v>100</v>
      </c>
      <c r="E5811" t="s">
        <v>4851</v>
      </c>
      <c r="F5811" s="109">
        <v>46114</v>
      </c>
      <c r="G5811" t="s">
        <v>415</v>
      </c>
      <c r="H5811">
        <v>3</v>
      </c>
      <c r="K5811">
        <v>194062.50000000052</v>
      </c>
      <c r="L5811" t="s">
        <v>516</v>
      </c>
      <c r="M5811" t="s">
        <v>517</v>
      </c>
      <c r="N5811">
        <v>0</v>
      </c>
    </row>
    <row r="5812" spans="1:14" ht="15" customHeight="1" x14ac:dyDescent="0.3">
      <c r="A5812" s="114">
        <v>5809</v>
      </c>
      <c r="B5812" t="s">
        <v>471</v>
      </c>
      <c r="C5812" t="s">
        <v>502</v>
      </c>
      <c r="D5812" t="s">
        <v>100</v>
      </c>
      <c r="E5812" t="s">
        <v>4852</v>
      </c>
      <c r="F5812" s="109">
        <v>46114</v>
      </c>
      <c r="G5812" t="s">
        <v>426</v>
      </c>
      <c r="H5812">
        <v>3.5</v>
      </c>
      <c r="K5812">
        <v>150937.50000000041</v>
      </c>
      <c r="L5812" t="s">
        <v>507</v>
      </c>
      <c r="M5812" t="s">
        <v>698</v>
      </c>
      <c r="N5812">
        <v>4</v>
      </c>
    </row>
    <row r="5813" spans="1:14" ht="15" customHeight="1" x14ac:dyDescent="0.3">
      <c r="A5813" s="114">
        <v>5810</v>
      </c>
      <c r="B5813" t="s">
        <v>471</v>
      </c>
      <c r="C5813" t="s">
        <v>138</v>
      </c>
      <c r="D5813" t="s">
        <v>100</v>
      </c>
      <c r="E5813" t="s">
        <v>4851</v>
      </c>
      <c r="F5813" s="109">
        <v>46114</v>
      </c>
      <c r="G5813" t="s">
        <v>415</v>
      </c>
      <c r="H5813">
        <v>4</v>
      </c>
      <c r="K5813">
        <v>258750.00000000073</v>
      </c>
      <c r="L5813" t="s">
        <v>713</v>
      </c>
      <c r="M5813" t="s">
        <v>917</v>
      </c>
      <c r="N5813">
        <v>0</v>
      </c>
    </row>
    <row r="5814" spans="1:14" ht="15" customHeight="1" x14ac:dyDescent="0.3">
      <c r="A5814" s="114">
        <v>5811</v>
      </c>
      <c r="B5814" t="s">
        <v>474</v>
      </c>
      <c r="C5814" t="s">
        <v>146</v>
      </c>
      <c r="D5814" t="s">
        <v>100</v>
      </c>
      <c r="E5814" t="s">
        <v>4853</v>
      </c>
      <c r="F5814" s="109">
        <v>46114</v>
      </c>
      <c r="G5814" t="s">
        <v>451</v>
      </c>
      <c r="H5814">
        <v>0.2</v>
      </c>
      <c r="K5814">
        <v>35000.000000000065</v>
      </c>
      <c r="L5814" t="s">
        <v>530</v>
      </c>
      <c r="M5814" t="s">
        <v>593</v>
      </c>
      <c r="N5814">
        <v>0</v>
      </c>
    </row>
    <row r="5815" spans="1:14" ht="15" customHeight="1" x14ac:dyDescent="0.3">
      <c r="A5815" s="114">
        <v>5812</v>
      </c>
      <c r="B5815" t="s">
        <v>497</v>
      </c>
      <c r="C5815" t="s">
        <v>226</v>
      </c>
      <c r="D5815" t="s">
        <v>26</v>
      </c>
      <c r="E5815" t="s">
        <v>4854</v>
      </c>
      <c r="F5815" s="109">
        <v>46114</v>
      </c>
      <c r="G5815" t="s">
        <v>428</v>
      </c>
      <c r="H5815">
        <v>1</v>
      </c>
      <c r="K5815">
        <v>172500.00000000047</v>
      </c>
      <c r="L5815" t="s">
        <v>509</v>
      </c>
      <c r="M5815" s="110" t="s">
        <v>2782</v>
      </c>
      <c r="N5815">
        <v>1</v>
      </c>
    </row>
    <row r="5816" spans="1:14" ht="15" customHeight="1" x14ac:dyDescent="0.3">
      <c r="A5816" s="114">
        <v>5813</v>
      </c>
      <c r="B5816" t="s">
        <v>497</v>
      </c>
      <c r="C5816" t="s">
        <v>502</v>
      </c>
      <c r="D5816" t="s">
        <v>100</v>
      </c>
      <c r="E5816" t="s">
        <v>4855</v>
      </c>
      <c r="F5816" s="109">
        <v>46114</v>
      </c>
      <c r="G5816" t="s">
        <v>426</v>
      </c>
      <c r="H5816">
        <v>4</v>
      </c>
      <c r="K5816">
        <v>172500.00000000047</v>
      </c>
      <c r="L5816" t="s">
        <v>516</v>
      </c>
      <c r="M5816" t="s">
        <v>517</v>
      </c>
      <c r="N5816">
        <v>0</v>
      </c>
    </row>
    <row r="5817" spans="1:14" ht="15" customHeight="1" x14ac:dyDescent="0.3">
      <c r="A5817" s="114">
        <v>5814</v>
      </c>
      <c r="B5817" t="s">
        <v>501</v>
      </c>
      <c r="C5817" t="s">
        <v>4048</v>
      </c>
      <c r="D5817" t="s">
        <v>102</v>
      </c>
      <c r="E5817" t="s">
        <v>4049</v>
      </c>
      <c r="F5817" s="109">
        <v>46114</v>
      </c>
      <c r="G5817" t="s">
        <v>425</v>
      </c>
      <c r="H5817">
        <v>1</v>
      </c>
      <c r="K5817">
        <v>39999.999999999964</v>
      </c>
      <c r="L5817" t="s">
        <v>526</v>
      </c>
      <c r="M5817" t="s">
        <v>1677</v>
      </c>
      <c r="N5817">
        <v>0</v>
      </c>
    </row>
    <row r="5818" spans="1:14" ht="15" customHeight="1" x14ac:dyDescent="0.3">
      <c r="A5818" s="114">
        <v>5815</v>
      </c>
      <c r="B5818" t="s">
        <v>501</v>
      </c>
      <c r="C5818" t="s">
        <v>4038</v>
      </c>
      <c r="D5818" t="s">
        <v>102</v>
      </c>
      <c r="E5818" t="s">
        <v>4039</v>
      </c>
      <c r="F5818" s="109">
        <v>46114</v>
      </c>
      <c r="G5818" t="s">
        <v>425</v>
      </c>
      <c r="H5818">
        <v>13</v>
      </c>
      <c r="K5818">
        <v>519999.99999999948</v>
      </c>
      <c r="L5818" t="s">
        <v>696</v>
      </c>
      <c r="M5818" t="s">
        <v>1677</v>
      </c>
      <c r="N5818">
        <v>0</v>
      </c>
    </row>
    <row r="5819" spans="1:14" ht="15" customHeight="1" x14ac:dyDescent="0.3">
      <c r="A5819" s="114">
        <v>5816</v>
      </c>
      <c r="B5819" t="s">
        <v>501</v>
      </c>
      <c r="C5819" t="s">
        <v>138</v>
      </c>
      <c r="D5819" t="s">
        <v>100</v>
      </c>
      <c r="E5819" t="s">
        <v>4856</v>
      </c>
      <c r="F5819" s="109">
        <v>46114</v>
      </c>
      <c r="G5819" t="s">
        <v>415</v>
      </c>
      <c r="H5819">
        <v>4</v>
      </c>
      <c r="K5819">
        <v>239999.99999999977</v>
      </c>
      <c r="L5819" t="s">
        <v>543</v>
      </c>
      <c r="M5819" t="s">
        <v>517</v>
      </c>
      <c r="N5819">
        <v>1</v>
      </c>
    </row>
    <row r="5820" spans="1:14" ht="15" customHeight="1" x14ac:dyDescent="0.3">
      <c r="A5820" s="114">
        <v>5817</v>
      </c>
      <c r="B5820" t="s">
        <v>499</v>
      </c>
      <c r="C5820" t="s">
        <v>595</v>
      </c>
      <c r="D5820" t="s">
        <v>102</v>
      </c>
      <c r="E5820" t="s">
        <v>4857</v>
      </c>
      <c r="F5820" s="109">
        <v>46114</v>
      </c>
      <c r="G5820" t="s">
        <v>415</v>
      </c>
      <c r="H5820">
        <v>8</v>
      </c>
      <c r="K5820">
        <v>42666.666666666628</v>
      </c>
      <c r="L5820" t="s">
        <v>696</v>
      </c>
      <c r="M5820" t="s">
        <v>505</v>
      </c>
      <c r="N5820">
        <v>1</v>
      </c>
    </row>
    <row r="5821" spans="1:14" ht="15" customHeight="1" x14ac:dyDescent="0.3">
      <c r="A5821" s="114">
        <v>5818</v>
      </c>
      <c r="B5821" t="s">
        <v>499</v>
      </c>
      <c r="C5821" t="s">
        <v>2959</v>
      </c>
      <c r="D5821" t="s">
        <v>102</v>
      </c>
      <c r="E5821" t="s">
        <v>2961</v>
      </c>
      <c r="F5821" s="109">
        <v>46114</v>
      </c>
      <c r="G5821" t="s">
        <v>4840</v>
      </c>
      <c r="H5821">
        <v>6</v>
      </c>
      <c r="K5821">
        <v>159999.99999999985</v>
      </c>
      <c r="L5821" t="s">
        <v>696</v>
      </c>
      <c r="M5821" t="s">
        <v>505</v>
      </c>
      <c r="N5821">
        <v>1</v>
      </c>
    </row>
    <row r="5822" spans="1:14" ht="15" customHeight="1" x14ac:dyDescent="0.3">
      <c r="A5822" s="114">
        <v>5819</v>
      </c>
      <c r="B5822" t="s">
        <v>499</v>
      </c>
      <c r="C5822" t="s">
        <v>2962</v>
      </c>
      <c r="D5822" t="s">
        <v>102</v>
      </c>
      <c r="E5822" t="s">
        <v>2963</v>
      </c>
      <c r="F5822" s="109">
        <v>46114</v>
      </c>
      <c r="G5822" t="s">
        <v>2946</v>
      </c>
      <c r="H5822">
        <v>5</v>
      </c>
      <c r="K5822">
        <v>133333.3333333332</v>
      </c>
      <c r="L5822" t="s">
        <v>696</v>
      </c>
      <c r="M5822" t="s">
        <v>505</v>
      </c>
      <c r="N5822">
        <v>0</v>
      </c>
    </row>
    <row r="5823" spans="1:14" ht="15" customHeight="1" x14ac:dyDescent="0.3">
      <c r="A5823" s="114">
        <v>5820</v>
      </c>
      <c r="B5823" t="s">
        <v>499</v>
      </c>
      <c r="C5823" t="s">
        <v>138</v>
      </c>
      <c r="D5823" t="s">
        <v>100</v>
      </c>
      <c r="E5823" t="s">
        <v>4858</v>
      </c>
      <c r="F5823" s="109">
        <v>46114</v>
      </c>
      <c r="G5823" t="s">
        <v>415</v>
      </c>
      <c r="H5823">
        <v>1</v>
      </c>
      <c r="K5823">
        <v>59999.999999999942</v>
      </c>
      <c r="L5823" t="s">
        <v>516</v>
      </c>
      <c r="M5823" t="s">
        <v>517</v>
      </c>
      <c r="N5823">
        <v>0</v>
      </c>
    </row>
    <row r="5824" spans="1:14" ht="15" customHeight="1" x14ac:dyDescent="0.3">
      <c r="A5824" s="114">
        <v>5821</v>
      </c>
      <c r="B5824" t="s">
        <v>444</v>
      </c>
      <c r="C5824" t="s">
        <v>138</v>
      </c>
      <c r="D5824" t="s">
        <v>100</v>
      </c>
      <c r="E5824" t="s">
        <v>4859</v>
      </c>
      <c r="F5824" s="109">
        <v>46115</v>
      </c>
      <c r="G5824" t="s">
        <v>415</v>
      </c>
      <c r="H5824">
        <v>3</v>
      </c>
      <c r="K5824">
        <v>194062.50000000052</v>
      </c>
      <c r="L5824" t="s">
        <v>543</v>
      </c>
      <c r="M5824" t="s">
        <v>517</v>
      </c>
      <c r="N5824">
        <v>1</v>
      </c>
    </row>
    <row r="5825" spans="1:14" ht="15" customHeight="1" x14ac:dyDescent="0.3">
      <c r="A5825" s="114">
        <v>5822</v>
      </c>
      <c r="B5825" t="s">
        <v>444</v>
      </c>
      <c r="C5825" t="s">
        <v>138</v>
      </c>
      <c r="D5825" t="s">
        <v>100</v>
      </c>
      <c r="E5825" t="s">
        <v>4859</v>
      </c>
      <c r="F5825" s="109">
        <v>46115</v>
      </c>
      <c r="G5825" t="s">
        <v>415</v>
      </c>
      <c r="H5825">
        <v>13</v>
      </c>
      <c r="K5825">
        <v>840937.50000000233</v>
      </c>
      <c r="L5825" t="s">
        <v>713</v>
      </c>
      <c r="M5825" t="s">
        <v>917</v>
      </c>
      <c r="N5825">
        <v>0</v>
      </c>
    </row>
    <row r="5826" spans="1:14" ht="15" customHeight="1" x14ac:dyDescent="0.3">
      <c r="A5826" s="114">
        <v>5823</v>
      </c>
      <c r="B5826" t="s">
        <v>444</v>
      </c>
      <c r="C5826" t="s">
        <v>4040</v>
      </c>
      <c r="D5826" t="s">
        <v>102</v>
      </c>
      <c r="E5826" t="s">
        <v>4041</v>
      </c>
      <c r="F5826" s="109">
        <v>46115</v>
      </c>
      <c r="G5826" t="s">
        <v>425</v>
      </c>
      <c r="H5826">
        <v>4</v>
      </c>
      <c r="K5826">
        <v>172500.00000000047</v>
      </c>
      <c r="L5826" t="s">
        <v>696</v>
      </c>
      <c r="M5826" t="s">
        <v>1677</v>
      </c>
      <c r="N5826">
        <v>0</v>
      </c>
    </row>
    <row r="5827" spans="1:14" ht="15" customHeight="1" x14ac:dyDescent="0.3">
      <c r="A5827" s="114">
        <v>5824</v>
      </c>
      <c r="B5827" t="s">
        <v>463</v>
      </c>
      <c r="C5827" t="s">
        <v>133</v>
      </c>
      <c r="D5827" t="s">
        <v>102</v>
      </c>
      <c r="E5827" t="s">
        <v>4860</v>
      </c>
      <c r="F5827" s="109">
        <v>46115</v>
      </c>
      <c r="G5827" t="s">
        <v>415</v>
      </c>
      <c r="H5827">
        <v>4</v>
      </c>
      <c r="K5827">
        <v>223333.3333333325</v>
      </c>
      <c r="L5827" t="s">
        <v>526</v>
      </c>
      <c r="M5827" t="s">
        <v>1677</v>
      </c>
      <c r="N5827">
        <v>1</v>
      </c>
    </row>
    <row r="5828" spans="1:14" ht="15" customHeight="1" x14ac:dyDescent="0.3">
      <c r="A5828" s="114">
        <v>5825</v>
      </c>
      <c r="B5828" t="s">
        <v>463</v>
      </c>
      <c r="C5828" t="s">
        <v>128</v>
      </c>
      <c r="D5828" t="s">
        <v>102</v>
      </c>
      <c r="E5828" t="s">
        <v>4861</v>
      </c>
      <c r="F5828" s="109">
        <v>46115</v>
      </c>
      <c r="G5828" t="s">
        <v>415</v>
      </c>
      <c r="H5828">
        <v>2</v>
      </c>
      <c r="K5828">
        <v>83749.99999999968</v>
      </c>
      <c r="L5828" t="s">
        <v>526</v>
      </c>
      <c r="M5828" t="s">
        <v>1677</v>
      </c>
      <c r="N5828">
        <v>0</v>
      </c>
    </row>
    <row r="5829" spans="1:14" ht="15" customHeight="1" x14ac:dyDescent="0.3">
      <c r="A5829" s="114">
        <v>5826</v>
      </c>
      <c r="B5829" t="s">
        <v>463</v>
      </c>
      <c r="C5829" t="s">
        <v>138</v>
      </c>
      <c r="D5829" t="s">
        <v>100</v>
      </c>
      <c r="E5829" t="s">
        <v>4862</v>
      </c>
      <c r="F5829" s="109">
        <v>46115</v>
      </c>
      <c r="G5829" t="s">
        <v>415</v>
      </c>
      <c r="H5829">
        <v>5</v>
      </c>
      <c r="K5829">
        <v>314062.49999999878</v>
      </c>
      <c r="L5829" t="s">
        <v>618</v>
      </c>
      <c r="M5829" t="s">
        <v>669</v>
      </c>
      <c r="N5829">
        <v>0</v>
      </c>
    </row>
    <row r="5830" spans="1:14" ht="15" customHeight="1" x14ac:dyDescent="0.3">
      <c r="A5830" s="114">
        <v>5827</v>
      </c>
      <c r="B5830" t="s">
        <v>471</v>
      </c>
      <c r="C5830" t="s">
        <v>75</v>
      </c>
      <c r="D5830" t="s">
        <v>74</v>
      </c>
      <c r="E5830" t="s">
        <v>4863</v>
      </c>
      <c r="F5830" s="109">
        <v>46115</v>
      </c>
      <c r="G5830" t="s">
        <v>449</v>
      </c>
      <c r="H5830">
        <v>0.5</v>
      </c>
      <c r="K5830">
        <v>37734.375000000102</v>
      </c>
      <c r="L5830" t="s">
        <v>513</v>
      </c>
      <c r="M5830" t="s">
        <v>514</v>
      </c>
      <c r="N5830">
        <v>12</v>
      </c>
    </row>
    <row r="5831" spans="1:14" ht="15" customHeight="1" x14ac:dyDescent="0.3">
      <c r="A5831" s="114">
        <v>5828</v>
      </c>
      <c r="B5831" t="s">
        <v>471</v>
      </c>
      <c r="C5831" t="s">
        <v>502</v>
      </c>
      <c r="D5831" t="s">
        <v>100</v>
      </c>
      <c r="E5831" t="s">
        <v>4864</v>
      </c>
      <c r="F5831" s="109">
        <v>46115</v>
      </c>
      <c r="G5831" t="s">
        <v>426</v>
      </c>
      <c r="H5831">
        <v>4</v>
      </c>
      <c r="K5831">
        <v>172500.00000000047</v>
      </c>
      <c r="L5831" t="s">
        <v>507</v>
      </c>
      <c r="M5831" t="s">
        <v>698</v>
      </c>
      <c r="N5831">
        <v>3</v>
      </c>
    </row>
    <row r="5832" spans="1:14" ht="15" customHeight="1" x14ac:dyDescent="0.3">
      <c r="A5832" s="114">
        <v>5829</v>
      </c>
      <c r="B5832" t="s">
        <v>413</v>
      </c>
      <c r="C5832" t="s">
        <v>138</v>
      </c>
      <c r="D5832" t="s">
        <v>100</v>
      </c>
      <c r="E5832" t="s">
        <v>4865</v>
      </c>
      <c r="F5832" s="109">
        <v>46115</v>
      </c>
      <c r="G5832" t="s">
        <v>415</v>
      </c>
      <c r="H5832">
        <v>1</v>
      </c>
      <c r="K5832">
        <v>61874.999999999818</v>
      </c>
      <c r="L5832" t="s">
        <v>554</v>
      </c>
      <c r="M5832" t="s">
        <v>517</v>
      </c>
      <c r="N5832">
        <v>0</v>
      </c>
    </row>
    <row r="5833" spans="1:14" ht="15" customHeight="1" x14ac:dyDescent="0.3">
      <c r="A5833" s="114">
        <v>5830</v>
      </c>
      <c r="B5833" t="s">
        <v>413</v>
      </c>
      <c r="C5833" t="s">
        <v>226</v>
      </c>
      <c r="D5833" t="s">
        <v>26</v>
      </c>
      <c r="E5833" t="s">
        <v>4866</v>
      </c>
      <c r="F5833" s="109">
        <v>46115</v>
      </c>
      <c r="G5833" t="s">
        <v>428</v>
      </c>
      <c r="H5833">
        <v>0.5</v>
      </c>
      <c r="K5833">
        <v>82499.999999999767</v>
      </c>
      <c r="L5833" t="s">
        <v>509</v>
      </c>
      <c r="M5833" t="s">
        <v>698</v>
      </c>
      <c r="N5833">
        <v>1</v>
      </c>
    </row>
    <row r="5834" spans="1:14" ht="15" customHeight="1" x14ac:dyDescent="0.3">
      <c r="A5834" s="114">
        <v>5831</v>
      </c>
      <c r="B5834" t="s">
        <v>474</v>
      </c>
      <c r="C5834" t="s">
        <v>146</v>
      </c>
      <c r="D5834" t="s">
        <v>100</v>
      </c>
      <c r="E5834" t="s">
        <v>4867</v>
      </c>
      <c r="F5834" s="109">
        <v>46115</v>
      </c>
      <c r="G5834" t="s">
        <v>451</v>
      </c>
      <c r="H5834">
        <v>0.3</v>
      </c>
      <c r="K5834">
        <v>52500.000000000095</v>
      </c>
      <c r="L5834" t="s">
        <v>530</v>
      </c>
      <c r="M5834" t="s">
        <v>593</v>
      </c>
      <c r="N5834">
        <v>0</v>
      </c>
    </row>
    <row r="5835" spans="1:14" ht="15" customHeight="1" x14ac:dyDescent="0.3">
      <c r="A5835" s="114">
        <v>5832</v>
      </c>
      <c r="B5835" t="s">
        <v>501</v>
      </c>
      <c r="C5835" t="s">
        <v>4038</v>
      </c>
      <c r="D5835" t="s">
        <v>102</v>
      </c>
      <c r="E5835" t="s">
        <v>4039</v>
      </c>
      <c r="F5835" s="109">
        <v>46115</v>
      </c>
      <c r="G5835" t="s">
        <v>425</v>
      </c>
      <c r="H5835">
        <v>13</v>
      </c>
      <c r="K5835">
        <v>519999.99999999948</v>
      </c>
      <c r="L5835" t="s">
        <v>696</v>
      </c>
      <c r="M5835" t="s">
        <v>1677</v>
      </c>
      <c r="N5835">
        <v>0</v>
      </c>
    </row>
    <row r="5836" spans="1:14" ht="15" customHeight="1" x14ac:dyDescent="0.3">
      <c r="A5836" s="114">
        <v>5833</v>
      </c>
      <c r="B5836" t="s">
        <v>501</v>
      </c>
      <c r="C5836" t="s">
        <v>4046</v>
      </c>
      <c r="D5836" t="s">
        <v>102</v>
      </c>
      <c r="E5836" t="s">
        <v>4047</v>
      </c>
      <c r="F5836" s="109">
        <v>46115</v>
      </c>
      <c r="G5836" t="s">
        <v>425</v>
      </c>
      <c r="H5836">
        <v>1</v>
      </c>
      <c r="K5836">
        <v>39999.999999999964</v>
      </c>
      <c r="L5836" t="s">
        <v>696</v>
      </c>
      <c r="M5836" t="s">
        <v>1677</v>
      </c>
      <c r="N5836">
        <v>1</v>
      </c>
    </row>
    <row r="5837" spans="1:14" ht="15" customHeight="1" x14ac:dyDescent="0.3">
      <c r="A5837" s="114">
        <v>5834</v>
      </c>
      <c r="B5837" t="s">
        <v>501</v>
      </c>
      <c r="C5837" t="s">
        <v>138</v>
      </c>
      <c r="D5837" t="s">
        <v>100</v>
      </c>
      <c r="E5837" t="s">
        <v>4868</v>
      </c>
      <c r="F5837" s="109">
        <v>46115</v>
      </c>
      <c r="G5837" t="s">
        <v>415</v>
      </c>
      <c r="H5837">
        <v>0.5</v>
      </c>
      <c r="K5837">
        <v>29999.999999999971</v>
      </c>
      <c r="L5837" t="s">
        <v>696</v>
      </c>
      <c r="M5837" t="s">
        <v>517</v>
      </c>
      <c r="N5837">
        <v>0</v>
      </c>
    </row>
    <row r="5838" spans="1:14" ht="15" customHeight="1" x14ac:dyDescent="0.3">
      <c r="A5838" s="114">
        <v>5835</v>
      </c>
      <c r="B5838" t="s">
        <v>430</v>
      </c>
      <c r="C5838" t="s">
        <v>89</v>
      </c>
      <c r="D5838" t="s">
        <v>79</v>
      </c>
      <c r="E5838" t="s">
        <v>4869</v>
      </c>
      <c r="F5838" s="109">
        <v>46115</v>
      </c>
      <c r="G5838" t="s">
        <v>433</v>
      </c>
      <c r="H5838">
        <v>8</v>
      </c>
      <c r="K5838">
        <v>68888.888888888963</v>
      </c>
      <c r="L5838" t="s">
        <v>516</v>
      </c>
      <c r="M5838" t="s">
        <v>517</v>
      </c>
      <c r="N5838">
        <v>0</v>
      </c>
    </row>
    <row r="5839" spans="1:14" ht="15" customHeight="1" x14ac:dyDescent="0.3">
      <c r="A5839" s="114">
        <v>5836</v>
      </c>
      <c r="B5839" t="s">
        <v>430</v>
      </c>
      <c r="C5839" t="s">
        <v>84</v>
      </c>
      <c r="D5839" t="s">
        <v>79</v>
      </c>
      <c r="E5839" t="s">
        <v>4870</v>
      </c>
      <c r="F5839" s="109">
        <v>46115</v>
      </c>
      <c r="G5839" t="s">
        <v>443</v>
      </c>
      <c r="H5839">
        <v>30</v>
      </c>
      <c r="K5839">
        <v>135625.00000000015</v>
      </c>
      <c r="L5839" t="s">
        <v>516</v>
      </c>
      <c r="M5839" t="s">
        <v>517</v>
      </c>
      <c r="N5839">
        <v>0</v>
      </c>
    </row>
    <row r="5840" spans="1:14" ht="15" customHeight="1" x14ac:dyDescent="0.3">
      <c r="A5840" s="114">
        <v>5837</v>
      </c>
      <c r="B5840" t="s">
        <v>497</v>
      </c>
      <c r="C5840" t="s">
        <v>226</v>
      </c>
      <c r="D5840" t="s">
        <v>26</v>
      </c>
      <c r="E5840" t="s">
        <v>4871</v>
      </c>
      <c r="F5840" s="109">
        <v>46115</v>
      </c>
      <c r="G5840" t="s">
        <v>428</v>
      </c>
      <c r="H5840">
        <v>0.8</v>
      </c>
      <c r="K5840">
        <v>138000.00000000038</v>
      </c>
      <c r="L5840" t="s">
        <v>509</v>
      </c>
      <c r="M5840" t="s">
        <v>505</v>
      </c>
      <c r="N5840">
        <v>1</v>
      </c>
    </row>
    <row r="5841" spans="1:14" ht="15" customHeight="1" x14ac:dyDescent="0.3">
      <c r="A5841" s="114">
        <v>5838</v>
      </c>
      <c r="B5841" t="s">
        <v>497</v>
      </c>
      <c r="C5841" t="s">
        <v>502</v>
      </c>
      <c r="D5841" t="s">
        <v>100</v>
      </c>
      <c r="E5841" t="s">
        <v>4872</v>
      </c>
      <c r="F5841" s="109">
        <v>46115</v>
      </c>
      <c r="G5841" t="s">
        <v>426</v>
      </c>
      <c r="H5841">
        <v>3</v>
      </c>
      <c r="K5841">
        <v>129375.00000000036</v>
      </c>
      <c r="L5841" t="s">
        <v>516</v>
      </c>
      <c r="M5841" t="s">
        <v>517</v>
      </c>
      <c r="N5841">
        <v>0</v>
      </c>
    </row>
    <row r="5842" spans="1:14" ht="15" customHeight="1" x14ac:dyDescent="0.3">
      <c r="A5842" s="114">
        <v>5839</v>
      </c>
      <c r="B5842" t="s">
        <v>459</v>
      </c>
      <c r="C5842" t="s">
        <v>226</v>
      </c>
      <c r="D5842" t="s">
        <v>26</v>
      </c>
      <c r="E5842" t="s">
        <v>4873</v>
      </c>
      <c r="F5842" s="109">
        <v>46114</v>
      </c>
      <c r="G5842" t="s">
        <v>428</v>
      </c>
      <c r="H5842">
        <v>0.6</v>
      </c>
      <c r="K5842">
        <v>102000.00000000038</v>
      </c>
      <c r="L5842" t="s">
        <v>509</v>
      </c>
      <c r="M5842" t="s">
        <v>505</v>
      </c>
      <c r="N5842">
        <v>3</v>
      </c>
    </row>
    <row r="5843" spans="1:14" ht="15" customHeight="1" x14ac:dyDescent="0.3">
      <c r="A5843" s="114">
        <v>5840</v>
      </c>
      <c r="B5843" t="s">
        <v>459</v>
      </c>
      <c r="C5843" t="s">
        <v>138</v>
      </c>
      <c r="D5843" t="s">
        <v>100</v>
      </c>
      <c r="E5843" t="s">
        <v>4874</v>
      </c>
      <c r="F5843" s="109">
        <v>46114</v>
      </c>
      <c r="G5843" t="s">
        <v>415</v>
      </c>
      <c r="H5843">
        <v>0.3</v>
      </c>
      <c r="K5843">
        <v>19125.000000000073</v>
      </c>
      <c r="L5843" t="s">
        <v>513</v>
      </c>
      <c r="M5843" t="s">
        <v>580</v>
      </c>
      <c r="N5843">
        <v>4</v>
      </c>
    </row>
    <row r="5844" spans="1:14" ht="15" customHeight="1" x14ac:dyDescent="0.3">
      <c r="A5844" s="114">
        <v>5841</v>
      </c>
      <c r="B5844" t="s">
        <v>459</v>
      </c>
      <c r="C5844" t="s">
        <v>138</v>
      </c>
      <c r="D5844" t="s">
        <v>100</v>
      </c>
      <c r="E5844" t="s">
        <v>4874</v>
      </c>
      <c r="F5844" s="109">
        <v>46114</v>
      </c>
      <c r="G5844" t="s">
        <v>415</v>
      </c>
      <c r="H5844">
        <v>0.3</v>
      </c>
      <c r="K5844">
        <v>19125.000000000073</v>
      </c>
      <c r="L5844" t="s">
        <v>513</v>
      </c>
      <c r="M5844" t="s">
        <v>514</v>
      </c>
      <c r="N5844">
        <v>4</v>
      </c>
    </row>
    <row r="5845" spans="1:14" ht="15" customHeight="1" x14ac:dyDescent="0.3">
      <c r="A5845" s="114">
        <v>5842</v>
      </c>
      <c r="B5845" t="s">
        <v>459</v>
      </c>
      <c r="C5845" t="s">
        <v>226</v>
      </c>
      <c r="D5845" t="s">
        <v>26</v>
      </c>
      <c r="E5845" t="s">
        <v>4875</v>
      </c>
      <c r="F5845" s="109">
        <v>46114</v>
      </c>
      <c r="G5845" t="s">
        <v>428</v>
      </c>
      <c r="H5845">
        <v>0.6</v>
      </c>
      <c r="K5845">
        <v>102000.00000000038</v>
      </c>
      <c r="L5845" t="s">
        <v>509</v>
      </c>
      <c r="M5845" t="s">
        <v>505</v>
      </c>
      <c r="N5845">
        <v>3</v>
      </c>
    </row>
    <row r="5846" spans="1:14" ht="15" customHeight="1" x14ac:dyDescent="0.3">
      <c r="A5846" s="114">
        <v>5843</v>
      </c>
      <c r="B5846" t="s">
        <v>535</v>
      </c>
      <c r="C5846" t="s">
        <v>4048</v>
      </c>
      <c r="D5846" t="s">
        <v>102</v>
      </c>
      <c r="E5846" t="s">
        <v>4049</v>
      </c>
      <c r="F5846" s="109">
        <v>46115</v>
      </c>
      <c r="G5846" t="s">
        <v>425</v>
      </c>
      <c r="H5846">
        <v>3</v>
      </c>
      <c r="K5846">
        <v>121874.99999999977</v>
      </c>
      <c r="L5846" t="s">
        <v>526</v>
      </c>
      <c r="M5846" t="s">
        <v>1677</v>
      </c>
      <c r="N5846">
        <v>0</v>
      </c>
    </row>
    <row r="5847" spans="1:14" ht="15" customHeight="1" x14ac:dyDescent="0.3">
      <c r="A5847" s="114">
        <v>5844</v>
      </c>
      <c r="B5847" t="s">
        <v>535</v>
      </c>
      <c r="C5847" t="s">
        <v>4056</v>
      </c>
      <c r="D5847" t="s">
        <v>102</v>
      </c>
      <c r="E5847" t="s">
        <v>4057</v>
      </c>
      <c r="F5847" s="109">
        <v>46115</v>
      </c>
      <c r="G5847" t="s">
        <v>425</v>
      </c>
      <c r="H5847">
        <v>2</v>
      </c>
      <c r="K5847">
        <v>121874.99999999977</v>
      </c>
      <c r="L5847" t="s">
        <v>526</v>
      </c>
      <c r="M5847">
        <v>0</v>
      </c>
      <c r="N5847">
        <v>0</v>
      </c>
    </row>
    <row r="5848" spans="1:14" ht="15" customHeight="1" x14ac:dyDescent="0.3">
      <c r="A5848" s="114">
        <v>5845</v>
      </c>
      <c r="B5848" t="s">
        <v>535</v>
      </c>
      <c r="C5848" t="s">
        <v>138</v>
      </c>
      <c r="D5848" t="s">
        <v>100</v>
      </c>
      <c r="E5848" t="s">
        <v>4876</v>
      </c>
      <c r="F5848" s="109">
        <v>46115</v>
      </c>
      <c r="G5848" t="s">
        <v>415</v>
      </c>
      <c r="H5848">
        <v>1</v>
      </c>
      <c r="K5848">
        <v>60937.499999999884</v>
      </c>
      <c r="L5848" t="s">
        <v>516</v>
      </c>
      <c r="M5848" t="s">
        <v>517</v>
      </c>
      <c r="N5848">
        <v>0</v>
      </c>
    </row>
    <row r="5849" spans="1:14" ht="15" customHeight="1" x14ac:dyDescent="0.3">
      <c r="A5849" s="114">
        <v>5846</v>
      </c>
      <c r="B5849" t="s">
        <v>499</v>
      </c>
      <c r="C5849" t="s">
        <v>2959</v>
      </c>
      <c r="D5849" t="s">
        <v>102</v>
      </c>
      <c r="E5849" t="s">
        <v>2961</v>
      </c>
      <c r="F5849" s="109">
        <v>46115</v>
      </c>
      <c r="G5849" t="s">
        <v>4840</v>
      </c>
      <c r="H5849">
        <v>4</v>
      </c>
      <c r="K5849">
        <v>106666.66666666656</v>
      </c>
      <c r="L5849" t="s">
        <v>696</v>
      </c>
      <c r="M5849" t="s">
        <v>505</v>
      </c>
      <c r="N5849">
        <v>1</v>
      </c>
    </row>
    <row r="5850" spans="1:14" ht="15" customHeight="1" x14ac:dyDescent="0.3">
      <c r="A5850" s="114">
        <v>5847</v>
      </c>
      <c r="B5850" t="s">
        <v>499</v>
      </c>
      <c r="C5850" t="s">
        <v>2962</v>
      </c>
      <c r="D5850" t="s">
        <v>102</v>
      </c>
      <c r="E5850" t="s">
        <v>2963</v>
      </c>
      <c r="F5850" s="109">
        <v>46115</v>
      </c>
      <c r="G5850" t="s">
        <v>2946</v>
      </c>
      <c r="H5850">
        <v>6</v>
      </c>
      <c r="K5850">
        <v>159999.99999999985</v>
      </c>
      <c r="L5850" t="s">
        <v>696</v>
      </c>
      <c r="M5850" t="s">
        <v>505</v>
      </c>
      <c r="N5850">
        <v>1</v>
      </c>
    </row>
    <row r="5851" spans="1:14" ht="15" customHeight="1" x14ac:dyDescent="0.3">
      <c r="A5851" s="114">
        <v>5848</v>
      </c>
      <c r="B5851" t="s">
        <v>499</v>
      </c>
      <c r="C5851" t="s">
        <v>502</v>
      </c>
      <c r="D5851" t="s">
        <v>100</v>
      </c>
      <c r="E5851" t="s">
        <v>4877</v>
      </c>
      <c r="F5851" s="109">
        <v>46115</v>
      </c>
      <c r="G5851" t="s">
        <v>426</v>
      </c>
      <c r="H5851">
        <v>2</v>
      </c>
      <c r="K5851">
        <v>79999.999999999927</v>
      </c>
      <c r="L5851" t="s">
        <v>696</v>
      </c>
      <c r="M5851" t="s">
        <v>505</v>
      </c>
      <c r="N5851">
        <v>1</v>
      </c>
    </row>
    <row r="5852" spans="1:14" ht="15" customHeight="1" x14ac:dyDescent="0.3">
      <c r="A5852" s="114">
        <v>5849</v>
      </c>
      <c r="B5852" t="s">
        <v>499</v>
      </c>
      <c r="C5852" t="s">
        <v>138</v>
      </c>
      <c r="D5852" t="s">
        <v>100</v>
      </c>
      <c r="E5852" t="s">
        <v>4878</v>
      </c>
      <c r="F5852" s="109">
        <v>46115</v>
      </c>
      <c r="G5852" t="s">
        <v>415</v>
      </c>
      <c r="H5852">
        <v>6</v>
      </c>
      <c r="K5852">
        <v>359999.99999999965</v>
      </c>
      <c r="L5852" t="s">
        <v>516</v>
      </c>
      <c r="M5852" t="s">
        <v>517</v>
      </c>
      <c r="N5852">
        <v>0</v>
      </c>
    </row>
    <row r="5853" spans="1:14" ht="15" customHeight="1" x14ac:dyDescent="0.3">
      <c r="A5853" s="114">
        <v>5850</v>
      </c>
      <c r="B5853" t="s">
        <v>463</v>
      </c>
      <c r="C5853" t="s">
        <v>4044</v>
      </c>
      <c r="D5853" t="s">
        <v>102</v>
      </c>
      <c r="E5853" t="s">
        <v>4045</v>
      </c>
      <c r="F5853" s="109">
        <v>46116</v>
      </c>
      <c r="G5853" t="s">
        <v>425</v>
      </c>
      <c r="H5853">
        <v>5</v>
      </c>
      <c r="K5853">
        <v>209374.99999999921</v>
      </c>
      <c r="L5853" t="s">
        <v>526</v>
      </c>
      <c r="M5853" s="110" t="s">
        <v>2782</v>
      </c>
      <c r="N5853">
        <v>1</v>
      </c>
    </row>
    <row r="5854" spans="1:14" ht="15" customHeight="1" x14ac:dyDescent="0.3">
      <c r="A5854" s="114">
        <v>5851</v>
      </c>
      <c r="B5854" t="s">
        <v>463</v>
      </c>
      <c r="C5854" t="s">
        <v>625</v>
      </c>
      <c r="D5854" t="s">
        <v>100</v>
      </c>
      <c r="E5854" t="s">
        <v>4879</v>
      </c>
      <c r="F5854" s="109">
        <v>46116</v>
      </c>
      <c r="G5854" t="s">
        <v>1356</v>
      </c>
      <c r="H5854">
        <v>4</v>
      </c>
      <c r="K5854">
        <v>167499.99999999936</v>
      </c>
      <c r="L5854" t="s">
        <v>618</v>
      </c>
      <c r="M5854" t="s">
        <v>669</v>
      </c>
      <c r="N5854">
        <v>0</v>
      </c>
    </row>
    <row r="5855" spans="1:14" ht="15" customHeight="1" x14ac:dyDescent="0.3">
      <c r="A5855" s="114">
        <v>5852</v>
      </c>
      <c r="B5855" t="s">
        <v>413</v>
      </c>
      <c r="C5855" t="s">
        <v>138</v>
      </c>
      <c r="D5855" t="s">
        <v>100</v>
      </c>
      <c r="E5855" t="s">
        <v>4880</v>
      </c>
      <c r="F5855" s="109">
        <v>46116</v>
      </c>
      <c r="G5855" t="s">
        <v>415</v>
      </c>
      <c r="H5855">
        <v>1</v>
      </c>
      <c r="K5855">
        <v>61874.999999999818</v>
      </c>
      <c r="L5855" t="s">
        <v>554</v>
      </c>
      <c r="M5855" t="s">
        <v>517</v>
      </c>
      <c r="N5855">
        <v>0</v>
      </c>
    </row>
    <row r="5856" spans="1:14" ht="15" customHeight="1" x14ac:dyDescent="0.3">
      <c r="A5856" s="114">
        <v>5853</v>
      </c>
      <c r="B5856" t="s">
        <v>413</v>
      </c>
      <c r="C5856" t="s">
        <v>226</v>
      </c>
      <c r="D5856" t="s">
        <v>26</v>
      </c>
      <c r="E5856" t="s">
        <v>4881</v>
      </c>
      <c r="F5856" s="109">
        <v>46116</v>
      </c>
      <c r="G5856" t="s">
        <v>428</v>
      </c>
      <c r="H5856">
        <v>0.5</v>
      </c>
      <c r="K5856">
        <v>82499.999999999767</v>
      </c>
      <c r="L5856" t="s">
        <v>509</v>
      </c>
      <c r="M5856" t="s">
        <v>698</v>
      </c>
      <c r="N5856">
        <v>1</v>
      </c>
    </row>
    <row r="5857" spans="1:14" ht="15" customHeight="1" x14ac:dyDescent="0.3">
      <c r="A5857" s="114">
        <v>5854</v>
      </c>
      <c r="B5857" t="s">
        <v>471</v>
      </c>
      <c r="C5857" t="s">
        <v>75</v>
      </c>
      <c r="D5857" t="s">
        <v>74</v>
      </c>
      <c r="E5857" t="s">
        <v>4882</v>
      </c>
      <c r="F5857" s="109">
        <v>46116</v>
      </c>
      <c r="G5857" t="s">
        <v>449</v>
      </c>
      <c r="H5857">
        <v>0.3</v>
      </c>
      <c r="K5857">
        <v>22640.625000000062</v>
      </c>
      <c r="L5857" t="s">
        <v>513</v>
      </c>
      <c r="M5857" t="s">
        <v>514</v>
      </c>
      <c r="N5857">
        <v>12</v>
      </c>
    </row>
    <row r="5858" spans="1:14" ht="15" customHeight="1" x14ac:dyDescent="0.3">
      <c r="A5858" s="114">
        <v>5855</v>
      </c>
      <c r="B5858" t="s">
        <v>471</v>
      </c>
      <c r="C5858" t="s">
        <v>138</v>
      </c>
      <c r="D5858" t="s">
        <v>100</v>
      </c>
      <c r="E5858" t="s">
        <v>4883</v>
      </c>
      <c r="F5858" s="109">
        <v>46116</v>
      </c>
      <c r="G5858" t="s">
        <v>415</v>
      </c>
      <c r="H5858">
        <v>4</v>
      </c>
      <c r="K5858">
        <v>258750.00000000073</v>
      </c>
      <c r="L5858" t="s">
        <v>507</v>
      </c>
      <c r="M5858" t="s">
        <v>698</v>
      </c>
      <c r="N5858">
        <v>1</v>
      </c>
    </row>
    <row r="5859" spans="1:14" ht="15" customHeight="1" x14ac:dyDescent="0.3">
      <c r="A5859" s="114">
        <v>5856</v>
      </c>
      <c r="B5859" t="s">
        <v>471</v>
      </c>
      <c r="C5859" t="s">
        <v>502</v>
      </c>
      <c r="D5859" t="s">
        <v>100</v>
      </c>
      <c r="E5859" t="s">
        <v>4884</v>
      </c>
      <c r="F5859" s="109">
        <v>46116</v>
      </c>
      <c r="G5859" t="s">
        <v>426</v>
      </c>
      <c r="H5859">
        <v>1</v>
      </c>
      <c r="K5859">
        <v>43125.000000000116</v>
      </c>
      <c r="L5859" t="s">
        <v>507</v>
      </c>
      <c r="M5859" t="s">
        <v>953</v>
      </c>
      <c r="N5859">
        <v>0</v>
      </c>
    </row>
    <row r="5860" spans="1:14" ht="15" customHeight="1" x14ac:dyDescent="0.3">
      <c r="A5860" s="114">
        <v>5857</v>
      </c>
      <c r="B5860" t="s">
        <v>501</v>
      </c>
      <c r="C5860" t="s">
        <v>127</v>
      </c>
      <c r="D5860" t="s">
        <v>102</v>
      </c>
      <c r="E5860" t="s">
        <v>4885</v>
      </c>
      <c r="F5860" s="109">
        <v>46116</v>
      </c>
      <c r="G5860" t="s">
        <v>415</v>
      </c>
      <c r="H5860">
        <v>7</v>
      </c>
      <c r="K5860">
        <v>279999.99999999971</v>
      </c>
      <c r="L5860" t="s">
        <v>526</v>
      </c>
      <c r="M5860" t="s">
        <v>1677</v>
      </c>
      <c r="N5860">
        <v>0</v>
      </c>
    </row>
    <row r="5861" spans="1:14" ht="15" customHeight="1" x14ac:dyDescent="0.3">
      <c r="A5861" s="114">
        <v>5858</v>
      </c>
      <c r="B5861" t="s">
        <v>501</v>
      </c>
      <c r="C5861" t="s">
        <v>138</v>
      </c>
      <c r="D5861" t="s">
        <v>100</v>
      </c>
      <c r="E5861" t="s">
        <v>4886</v>
      </c>
      <c r="F5861" s="109">
        <v>46116</v>
      </c>
      <c r="G5861" t="s">
        <v>415</v>
      </c>
      <c r="H5861">
        <v>6</v>
      </c>
      <c r="K5861">
        <v>359999.99999999965</v>
      </c>
      <c r="L5861" t="s">
        <v>713</v>
      </c>
      <c r="M5861" t="s">
        <v>517</v>
      </c>
      <c r="N5861">
        <v>0</v>
      </c>
    </row>
    <row r="5862" spans="1:14" ht="15" customHeight="1" x14ac:dyDescent="0.3">
      <c r="A5862" s="114">
        <v>5859</v>
      </c>
      <c r="B5862" t="s">
        <v>430</v>
      </c>
      <c r="C5862" t="s">
        <v>4036</v>
      </c>
      <c r="D5862" t="s">
        <v>102</v>
      </c>
      <c r="E5862" t="s">
        <v>4037</v>
      </c>
      <c r="F5862" s="109">
        <v>46116</v>
      </c>
      <c r="G5862" t="s">
        <v>425</v>
      </c>
      <c r="H5862">
        <v>15</v>
      </c>
      <c r="K5862">
        <v>581250.00000000058</v>
      </c>
      <c r="L5862" t="s">
        <v>696</v>
      </c>
      <c r="M5862" t="s">
        <v>505</v>
      </c>
      <c r="N5862">
        <v>1</v>
      </c>
    </row>
    <row r="5863" spans="1:14" ht="15" customHeight="1" x14ac:dyDescent="0.3">
      <c r="A5863" s="114">
        <v>5860</v>
      </c>
      <c r="B5863" t="s">
        <v>499</v>
      </c>
      <c r="C5863" t="s">
        <v>4040</v>
      </c>
      <c r="D5863" t="s">
        <v>102</v>
      </c>
      <c r="E5863" t="s">
        <v>4041</v>
      </c>
      <c r="F5863" s="109">
        <v>46116</v>
      </c>
      <c r="G5863" t="s">
        <v>425</v>
      </c>
      <c r="H5863">
        <v>13</v>
      </c>
      <c r="K5863">
        <v>519999.99999999948</v>
      </c>
      <c r="L5863" t="s">
        <v>696</v>
      </c>
      <c r="M5863" t="s">
        <v>505</v>
      </c>
      <c r="N5863">
        <v>1</v>
      </c>
    </row>
    <row r="5864" spans="1:14" ht="15" customHeight="1" x14ac:dyDescent="0.3">
      <c r="A5864" s="114">
        <v>5861</v>
      </c>
      <c r="B5864" t="s">
        <v>499</v>
      </c>
      <c r="C5864" t="s">
        <v>138</v>
      </c>
      <c r="D5864" t="s">
        <v>100</v>
      </c>
      <c r="E5864" t="s">
        <v>4887</v>
      </c>
      <c r="F5864" s="109">
        <v>46116</v>
      </c>
      <c r="G5864" t="s">
        <v>415</v>
      </c>
      <c r="H5864">
        <v>5</v>
      </c>
      <c r="K5864">
        <v>299999.99999999971</v>
      </c>
      <c r="L5864" t="s">
        <v>516</v>
      </c>
      <c r="M5864" t="s">
        <v>517</v>
      </c>
      <c r="N5864">
        <v>0.1</v>
      </c>
    </row>
    <row r="5865" spans="1:14" ht="15" customHeight="1" x14ac:dyDescent="0.3">
      <c r="A5865" s="114">
        <v>5862</v>
      </c>
      <c r="B5865" t="s">
        <v>535</v>
      </c>
      <c r="C5865" t="s">
        <v>213</v>
      </c>
      <c r="D5865" t="s">
        <v>102</v>
      </c>
      <c r="E5865" t="s">
        <v>4888</v>
      </c>
      <c r="F5865" s="109">
        <v>46116</v>
      </c>
      <c r="G5865" t="s">
        <v>466</v>
      </c>
      <c r="H5865">
        <v>8</v>
      </c>
      <c r="K5865">
        <v>324999.99999999936</v>
      </c>
      <c r="L5865" t="s">
        <v>526</v>
      </c>
      <c r="M5865" t="s">
        <v>1677</v>
      </c>
      <c r="N5865">
        <v>1</v>
      </c>
    </row>
    <row r="5866" spans="1:14" ht="15" customHeight="1" x14ac:dyDescent="0.3">
      <c r="A5866" s="114">
        <v>5863</v>
      </c>
      <c r="B5866" t="s">
        <v>535</v>
      </c>
      <c r="C5866" t="s">
        <v>138</v>
      </c>
      <c r="D5866" t="s">
        <v>100</v>
      </c>
      <c r="E5866" t="s">
        <v>4889</v>
      </c>
      <c r="F5866" s="109">
        <v>46116</v>
      </c>
      <c r="G5866" t="s">
        <v>415</v>
      </c>
      <c r="H5866">
        <v>6</v>
      </c>
      <c r="K5866">
        <v>365624.9999999993</v>
      </c>
      <c r="L5866" t="s">
        <v>516</v>
      </c>
      <c r="M5866" t="s">
        <v>517</v>
      </c>
      <c r="N5866">
        <v>0</v>
      </c>
    </row>
    <row r="5867" spans="1:14" ht="15" customHeight="1" x14ac:dyDescent="0.3">
      <c r="A5867" s="114">
        <v>5864</v>
      </c>
      <c r="B5867" t="s">
        <v>459</v>
      </c>
      <c r="C5867" t="s">
        <v>226</v>
      </c>
      <c r="D5867" t="s">
        <v>26</v>
      </c>
      <c r="E5867" t="s">
        <v>4890</v>
      </c>
      <c r="F5867" s="109">
        <v>46114</v>
      </c>
      <c r="G5867" t="s">
        <v>428</v>
      </c>
      <c r="H5867">
        <v>0.6</v>
      </c>
      <c r="K5867">
        <v>102000.00000000038</v>
      </c>
      <c r="L5867" t="s">
        <v>509</v>
      </c>
      <c r="M5867" t="s">
        <v>505</v>
      </c>
      <c r="N5867">
        <v>3</v>
      </c>
    </row>
    <row r="5868" spans="1:14" ht="15" customHeight="1" x14ac:dyDescent="0.3">
      <c r="A5868" s="114">
        <v>5865</v>
      </c>
      <c r="B5868" t="s">
        <v>459</v>
      </c>
      <c r="C5868" t="s">
        <v>138</v>
      </c>
      <c r="D5868" t="s">
        <v>100</v>
      </c>
      <c r="E5868" t="s">
        <v>4891</v>
      </c>
      <c r="F5868" s="109">
        <v>46114</v>
      </c>
      <c r="G5868" t="s">
        <v>415</v>
      </c>
      <c r="H5868">
        <v>0.3</v>
      </c>
      <c r="K5868">
        <v>19125.000000000073</v>
      </c>
      <c r="L5868" t="s">
        <v>513</v>
      </c>
      <c r="M5868" t="s">
        <v>580</v>
      </c>
      <c r="N5868">
        <v>4</v>
      </c>
    </row>
    <row r="5869" spans="1:14" ht="15" customHeight="1" x14ac:dyDescent="0.3">
      <c r="A5869" s="114">
        <v>5866</v>
      </c>
      <c r="B5869" t="s">
        <v>459</v>
      </c>
      <c r="C5869" t="s">
        <v>226</v>
      </c>
      <c r="D5869" t="s">
        <v>26</v>
      </c>
      <c r="E5869" t="s">
        <v>4892</v>
      </c>
      <c r="F5869" s="109">
        <v>46116</v>
      </c>
      <c r="G5869" t="s">
        <v>428</v>
      </c>
      <c r="H5869">
        <v>0.2</v>
      </c>
      <c r="K5869">
        <v>34000.000000000131</v>
      </c>
      <c r="L5869" t="s">
        <v>509</v>
      </c>
      <c r="M5869" t="s">
        <v>505</v>
      </c>
      <c r="N5869">
        <v>1</v>
      </c>
    </row>
    <row r="5870" spans="1:14" ht="15" customHeight="1" x14ac:dyDescent="0.3">
      <c r="A5870" s="114">
        <v>5867</v>
      </c>
      <c r="B5870" t="s">
        <v>459</v>
      </c>
      <c r="C5870" t="s">
        <v>128</v>
      </c>
      <c r="D5870" t="s">
        <v>102</v>
      </c>
      <c r="E5870" t="s">
        <v>4893</v>
      </c>
      <c r="F5870" s="109">
        <v>46116</v>
      </c>
      <c r="G5870" t="s">
        <v>415</v>
      </c>
      <c r="H5870">
        <v>5</v>
      </c>
      <c r="K5870">
        <v>212500.00000000079</v>
      </c>
      <c r="L5870" t="s">
        <v>509</v>
      </c>
      <c r="M5870" t="s">
        <v>1334</v>
      </c>
      <c r="N5870">
        <v>1</v>
      </c>
    </row>
    <row r="5871" spans="1:14" ht="15" customHeight="1" x14ac:dyDescent="0.3">
      <c r="A5871" s="114">
        <v>5868</v>
      </c>
      <c r="B5871" t="s">
        <v>459</v>
      </c>
      <c r="C5871" t="s">
        <v>138</v>
      </c>
      <c r="D5871" t="s">
        <v>100</v>
      </c>
      <c r="E5871" t="s">
        <v>4894</v>
      </c>
      <c r="F5871" s="109">
        <v>46116</v>
      </c>
      <c r="G5871" t="s">
        <v>415</v>
      </c>
      <c r="H5871">
        <v>0.3</v>
      </c>
      <c r="K5871">
        <v>19125.000000000073</v>
      </c>
      <c r="L5871" t="s">
        <v>513</v>
      </c>
      <c r="M5871" t="s">
        <v>580</v>
      </c>
      <c r="N5871">
        <v>4</v>
      </c>
    </row>
    <row r="5872" spans="1:14" ht="15" customHeight="1" x14ac:dyDescent="0.3">
      <c r="A5872" s="114">
        <v>5869</v>
      </c>
      <c r="B5872" t="s">
        <v>413</v>
      </c>
      <c r="C5872" t="s">
        <v>128</v>
      </c>
      <c r="D5872" t="s">
        <v>102</v>
      </c>
      <c r="E5872" t="s">
        <v>4895</v>
      </c>
      <c r="F5872" s="109">
        <v>46117</v>
      </c>
      <c r="G5872" t="s">
        <v>415</v>
      </c>
      <c r="H5872">
        <v>2</v>
      </c>
      <c r="K5872">
        <v>82499.999999999767</v>
      </c>
      <c r="L5872" t="s">
        <v>509</v>
      </c>
      <c r="M5872" t="s">
        <v>1677</v>
      </c>
      <c r="N5872">
        <v>1</v>
      </c>
    </row>
    <row r="5873" spans="1:14" ht="15" customHeight="1" x14ac:dyDescent="0.3">
      <c r="A5873" s="114">
        <v>5870</v>
      </c>
      <c r="B5873" t="s">
        <v>413</v>
      </c>
      <c r="C5873" t="s">
        <v>127</v>
      </c>
      <c r="D5873" t="s">
        <v>102</v>
      </c>
      <c r="E5873" t="s">
        <v>4896</v>
      </c>
      <c r="F5873" s="109">
        <v>46117</v>
      </c>
      <c r="G5873" t="s">
        <v>415</v>
      </c>
      <c r="H5873">
        <v>5</v>
      </c>
      <c r="K5873">
        <v>206249.99999999939</v>
      </c>
      <c r="L5873" t="s">
        <v>509</v>
      </c>
      <c r="M5873" t="s">
        <v>1677</v>
      </c>
      <c r="N5873">
        <v>1</v>
      </c>
    </row>
    <row r="5874" spans="1:14" ht="15" customHeight="1" x14ac:dyDescent="0.3">
      <c r="A5874" s="114">
        <v>5871</v>
      </c>
      <c r="B5874" t="s">
        <v>413</v>
      </c>
      <c r="C5874" t="s">
        <v>4040</v>
      </c>
      <c r="D5874" t="s">
        <v>102</v>
      </c>
      <c r="E5874" t="s">
        <v>4041</v>
      </c>
      <c r="F5874" s="109">
        <v>46117</v>
      </c>
      <c r="G5874" t="s">
        <v>425</v>
      </c>
      <c r="H5874">
        <v>2</v>
      </c>
      <c r="K5874">
        <v>82499.999999999767</v>
      </c>
      <c r="L5874" t="s">
        <v>509</v>
      </c>
      <c r="M5874" t="s">
        <v>917</v>
      </c>
      <c r="N5874">
        <v>1</v>
      </c>
    </row>
    <row r="5875" spans="1:14" ht="15" customHeight="1" x14ac:dyDescent="0.3">
      <c r="A5875" s="114">
        <v>5872</v>
      </c>
      <c r="B5875" t="s">
        <v>413</v>
      </c>
      <c r="C5875" t="s">
        <v>138</v>
      </c>
      <c r="D5875" t="s">
        <v>100</v>
      </c>
      <c r="E5875" t="s">
        <v>4897</v>
      </c>
      <c r="F5875" s="109">
        <v>46117</v>
      </c>
      <c r="G5875" t="s">
        <v>415</v>
      </c>
      <c r="H5875">
        <v>5</v>
      </c>
      <c r="K5875">
        <v>309374.99999999913</v>
      </c>
      <c r="L5875" t="s">
        <v>554</v>
      </c>
      <c r="M5875" t="s">
        <v>517</v>
      </c>
      <c r="N5875">
        <v>0</v>
      </c>
    </row>
    <row r="5876" spans="1:14" ht="15" customHeight="1" x14ac:dyDescent="0.3">
      <c r="A5876" s="114">
        <v>5873</v>
      </c>
      <c r="B5876" t="s">
        <v>430</v>
      </c>
      <c r="C5876" t="s">
        <v>138</v>
      </c>
      <c r="D5876" t="s">
        <v>100</v>
      </c>
      <c r="E5876" t="s">
        <v>4897</v>
      </c>
      <c r="F5876" s="109">
        <v>46117</v>
      </c>
      <c r="G5876" t="s">
        <v>415</v>
      </c>
      <c r="H5876">
        <v>5</v>
      </c>
      <c r="K5876">
        <v>290625.00000000029</v>
      </c>
      <c r="L5876" t="s">
        <v>516</v>
      </c>
      <c r="M5876" t="s">
        <v>517</v>
      </c>
      <c r="N5876">
        <v>0</v>
      </c>
    </row>
    <row r="5877" spans="1:14" ht="15" customHeight="1" x14ac:dyDescent="0.3">
      <c r="A5877" s="114">
        <v>5874</v>
      </c>
      <c r="B5877" t="s">
        <v>430</v>
      </c>
      <c r="C5877" t="s">
        <v>4034</v>
      </c>
      <c r="D5877" t="s">
        <v>102</v>
      </c>
      <c r="E5877" t="s">
        <v>4035</v>
      </c>
      <c r="F5877" s="109">
        <v>46117</v>
      </c>
      <c r="G5877" t="s">
        <v>415</v>
      </c>
      <c r="H5877">
        <v>22</v>
      </c>
      <c r="K5877">
        <v>852500.00000000093</v>
      </c>
      <c r="L5877" t="s">
        <v>516</v>
      </c>
      <c r="M5877" t="s">
        <v>505</v>
      </c>
      <c r="N5877">
        <v>2</v>
      </c>
    </row>
    <row r="5878" spans="1:14" ht="15" customHeight="1" x14ac:dyDescent="0.3">
      <c r="A5878" s="114">
        <v>5875</v>
      </c>
      <c r="B5878" t="s">
        <v>430</v>
      </c>
      <c r="C5878" t="s">
        <v>4038</v>
      </c>
      <c r="D5878" t="s">
        <v>102</v>
      </c>
      <c r="E5878" t="s">
        <v>4039</v>
      </c>
      <c r="F5878" s="109">
        <v>46117</v>
      </c>
      <c r="G5878" t="s">
        <v>425</v>
      </c>
      <c r="H5878">
        <v>6</v>
      </c>
      <c r="K5878">
        <v>232500.00000000023</v>
      </c>
      <c r="L5878" t="s">
        <v>696</v>
      </c>
      <c r="M5878" t="s">
        <v>505</v>
      </c>
      <c r="N5878">
        <v>1</v>
      </c>
    </row>
    <row r="5879" spans="1:14" ht="15" customHeight="1" x14ac:dyDescent="0.3">
      <c r="A5879" s="114">
        <v>5876</v>
      </c>
      <c r="B5879" t="s">
        <v>499</v>
      </c>
      <c r="C5879" t="s">
        <v>2959</v>
      </c>
      <c r="D5879" t="s">
        <v>102</v>
      </c>
      <c r="E5879" t="s">
        <v>2961</v>
      </c>
      <c r="F5879" s="109">
        <v>46117</v>
      </c>
      <c r="G5879" t="s">
        <v>4840</v>
      </c>
      <c r="H5879">
        <v>14</v>
      </c>
      <c r="K5879">
        <v>373333.33333333296</v>
      </c>
      <c r="L5879" t="s">
        <v>696</v>
      </c>
      <c r="M5879" t="s">
        <v>505</v>
      </c>
      <c r="N5879">
        <v>1</v>
      </c>
    </row>
    <row r="5880" spans="1:14" ht="15" customHeight="1" x14ac:dyDescent="0.3">
      <c r="A5880" s="114">
        <v>5877</v>
      </c>
      <c r="B5880" t="s">
        <v>499</v>
      </c>
      <c r="C5880" t="s">
        <v>138</v>
      </c>
      <c r="D5880" t="s">
        <v>100</v>
      </c>
      <c r="E5880" t="s">
        <v>4898</v>
      </c>
      <c r="F5880" s="109">
        <v>46117</v>
      </c>
      <c r="G5880" t="s">
        <v>415</v>
      </c>
      <c r="H5880">
        <v>6</v>
      </c>
      <c r="K5880">
        <v>359999.99999999965</v>
      </c>
      <c r="L5880" t="s">
        <v>516</v>
      </c>
      <c r="M5880" t="s">
        <v>517</v>
      </c>
      <c r="N5880">
        <v>0</v>
      </c>
    </row>
    <row r="5881" spans="1:14" ht="15" customHeight="1" x14ac:dyDescent="0.3">
      <c r="A5881" s="114">
        <v>5878</v>
      </c>
      <c r="B5881" t="s">
        <v>444</v>
      </c>
      <c r="C5881" t="s">
        <v>502</v>
      </c>
      <c r="D5881" t="s">
        <v>100</v>
      </c>
      <c r="E5881" t="s">
        <v>4899</v>
      </c>
      <c r="F5881" s="109">
        <v>46117</v>
      </c>
      <c r="G5881" t="s">
        <v>426</v>
      </c>
      <c r="H5881">
        <v>2</v>
      </c>
      <c r="K5881">
        <v>86250.000000000233</v>
      </c>
      <c r="L5881" t="s">
        <v>543</v>
      </c>
      <c r="M5881" t="s">
        <v>517</v>
      </c>
      <c r="N5881">
        <v>0</v>
      </c>
    </row>
    <row r="5882" spans="1:14" ht="15" customHeight="1" x14ac:dyDescent="0.3">
      <c r="A5882" s="114">
        <v>5879</v>
      </c>
      <c r="B5882" t="s">
        <v>444</v>
      </c>
      <c r="C5882" t="s">
        <v>4038</v>
      </c>
      <c r="D5882" t="s">
        <v>102</v>
      </c>
      <c r="E5882" t="s">
        <v>4039</v>
      </c>
      <c r="F5882" s="109">
        <v>46117</v>
      </c>
      <c r="G5882" t="s">
        <v>425</v>
      </c>
      <c r="H5882">
        <v>18</v>
      </c>
      <c r="K5882">
        <v>776250.0000000021</v>
      </c>
      <c r="L5882" t="s">
        <v>696</v>
      </c>
      <c r="M5882" t="s">
        <v>1677</v>
      </c>
      <c r="N5882">
        <v>0</v>
      </c>
    </row>
    <row r="5883" spans="1:14" ht="15" customHeight="1" x14ac:dyDescent="0.3">
      <c r="A5883" s="114">
        <v>5880</v>
      </c>
      <c r="B5883" t="s">
        <v>471</v>
      </c>
      <c r="C5883" t="s">
        <v>75</v>
      </c>
      <c r="D5883" t="s">
        <v>74</v>
      </c>
      <c r="E5883" t="s">
        <v>4900</v>
      </c>
      <c r="F5883" s="109">
        <v>46117</v>
      </c>
      <c r="G5883" t="s">
        <v>449</v>
      </c>
      <c r="H5883">
        <v>0.3</v>
      </c>
      <c r="K5883">
        <v>22640.625000000062</v>
      </c>
      <c r="L5883" t="s">
        <v>513</v>
      </c>
      <c r="M5883" t="s">
        <v>514</v>
      </c>
      <c r="N5883">
        <v>8</v>
      </c>
    </row>
    <row r="5884" spans="1:14" ht="15" customHeight="1" x14ac:dyDescent="0.3">
      <c r="A5884" s="114">
        <v>5881</v>
      </c>
      <c r="B5884" t="s">
        <v>471</v>
      </c>
      <c r="C5884" t="s">
        <v>127</v>
      </c>
      <c r="D5884" t="s">
        <v>102</v>
      </c>
      <c r="E5884" t="s">
        <v>4901</v>
      </c>
      <c r="F5884" s="109">
        <v>46117</v>
      </c>
      <c r="G5884" t="s">
        <v>415</v>
      </c>
      <c r="H5884">
        <v>7</v>
      </c>
      <c r="K5884">
        <v>301875.00000000081</v>
      </c>
      <c r="L5884" t="s">
        <v>509</v>
      </c>
      <c r="M5884" t="s">
        <v>1677</v>
      </c>
      <c r="N5884">
        <v>1</v>
      </c>
    </row>
    <row r="5885" spans="1:14" ht="15" customHeight="1" x14ac:dyDescent="0.3">
      <c r="A5885" s="114">
        <v>5882</v>
      </c>
      <c r="B5885" t="s">
        <v>471</v>
      </c>
      <c r="C5885" t="s">
        <v>128</v>
      </c>
      <c r="D5885" t="s">
        <v>102</v>
      </c>
      <c r="E5885" t="s">
        <v>4902</v>
      </c>
      <c r="F5885" s="109">
        <v>46117</v>
      </c>
      <c r="G5885" t="s">
        <v>415</v>
      </c>
      <c r="H5885">
        <v>2</v>
      </c>
      <c r="K5885">
        <v>86250.000000000233</v>
      </c>
      <c r="L5885" t="s">
        <v>509</v>
      </c>
      <c r="M5885" t="s">
        <v>1677</v>
      </c>
      <c r="N5885">
        <v>0</v>
      </c>
    </row>
    <row r="5886" spans="1:14" ht="15" customHeight="1" x14ac:dyDescent="0.3">
      <c r="A5886" s="114">
        <v>5883</v>
      </c>
      <c r="B5886" t="s">
        <v>463</v>
      </c>
      <c r="C5886" t="s">
        <v>128</v>
      </c>
      <c r="D5886" t="s">
        <v>102</v>
      </c>
      <c r="E5886" t="s">
        <v>4903</v>
      </c>
      <c r="F5886" s="109">
        <v>46118</v>
      </c>
      <c r="G5886" t="s">
        <v>415</v>
      </c>
      <c r="H5886">
        <v>2</v>
      </c>
      <c r="K5886">
        <v>83749.99999999968</v>
      </c>
      <c r="L5886" t="s">
        <v>526</v>
      </c>
      <c r="M5886" t="s">
        <v>1677</v>
      </c>
      <c r="N5886">
        <v>0</v>
      </c>
    </row>
    <row r="5887" spans="1:14" ht="15" customHeight="1" x14ac:dyDescent="0.3">
      <c r="A5887" s="114">
        <v>5884</v>
      </c>
      <c r="B5887" t="s">
        <v>463</v>
      </c>
      <c r="C5887" t="s">
        <v>127</v>
      </c>
      <c r="D5887" t="s">
        <v>102</v>
      </c>
      <c r="E5887" t="s">
        <v>4904</v>
      </c>
      <c r="F5887" s="109">
        <v>46118</v>
      </c>
      <c r="G5887" t="s">
        <v>415</v>
      </c>
      <c r="H5887">
        <v>7</v>
      </c>
      <c r="K5887">
        <v>293124.99999999889</v>
      </c>
      <c r="L5887" t="s">
        <v>526</v>
      </c>
      <c r="M5887" t="s">
        <v>1677</v>
      </c>
      <c r="N5887">
        <v>0</v>
      </c>
    </row>
    <row r="5888" spans="1:14" ht="15" customHeight="1" x14ac:dyDescent="0.3">
      <c r="A5888" s="114">
        <v>5885</v>
      </c>
      <c r="B5888" t="s">
        <v>463</v>
      </c>
      <c r="C5888" t="s">
        <v>625</v>
      </c>
      <c r="D5888" t="s">
        <v>100</v>
      </c>
      <c r="E5888" t="s">
        <v>4905</v>
      </c>
      <c r="F5888" s="109">
        <v>46118</v>
      </c>
      <c r="G5888" t="s">
        <v>627</v>
      </c>
      <c r="H5888">
        <v>3</v>
      </c>
      <c r="K5888">
        <v>125624.99999999952</v>
      </c>
      <c r="L5888" t="s">
        <v>618</v>
      </c>
      <c r="M5888" t="s">
        <v>669</v>
      </c>
      <c r="N5888">
        <v>1</v>
      </c>
    </row>
    <row r="5889" spans="1:14" ht="15" customHeight="1" x14ac:dyDescent="0.3">
      <c r="A5889" s="114">
        <v>5886</v>
      </c>
      <c r="B5889" t="s">
        <v>497</v>
      </c>
      <c r="C5889" t="s">
        <v>502</v>
      </c>
      <c r="D5889" t="s">
        <v>100</v>
      </c>
      <c r="E5889" t="s">
        <v>4906</v>
      </c>
      <c r="F5889" s="109">
        <v>46118</v>
      </c>
      <c r="G5889" t="s">
        <v>426</v>
      </c>
      <c r="H5889">
        <v>4</v>
      </c>
      <c r="K5889">
        <v>172500.00000000047</v>
      </c>
      <c r="L5889" t="s">
        <v>680</v>
      </c>
      <c r="M5889" t="s">
        <v>517</v>
      </c>
      <c r="N5889">
        <v>0</v>
      </c>
    </row>
    <row r="5890" spans="1:14" ht="15" customHeight="1" x14ac:dyDescent="0.3">
      <c r="A5890" s="114">
        <v>5887</v>
      </c>
      <c r="B5890" t="s">
        <v>497</v>
      </c>
      <c r="C5890" t="s">
        <v>4046</v>
      </c>
      <c r="D5890" t="s">
        <v>102</v>
      </c>
      <c r="E5890" t="s">
        <v>4047</v>
      </c>
      <c r="F5890" s="109">
        <v>46118</v>
      </c>
      <c r="G5890" t="s">
        <v>425</v>
      </c>
      <c r="H5890">
        <v>1</v>
      </c>
      <c r="K5890">
        <v>43125.000000000116</v>
      </c>
      <c r="L5890" t="s">
        <v>509</v>
      </c>
      <c r="M5890" t="s">
        <v>1677</v>
      </c>
      <c r="N5890">
        <v>1</v>
      </c>
    </row>
    <row r="5891" spans="1:14" ht="15" customHeight="1" x14ac:dyDescent="0.3">
      <c r="A5891" s="114">
        <v>5888</v>
      </c>
      <c r="B5891" t="s">
        <v>497</v>
      </c>
      <c r="C5891" t="s">
        <v>4040</v>
      </c>
      <c r="D5891" t="s">
        <v>102</v>
      </c>
      <c r="E5891" t="s">
        <v>4041</v>
      </c>
      <c r="F5891" s="109">
        <v>46118</v>
      </c>
      <c r="G5891" t="s">
        <v>425</v>
      </c>
      <c r="H5891">
        <v>13</v>
      </c>
      <c r="K5891">
        <v>560625.00000000151</v>
      </c>
      <c r="L5891" t="s">
        <v>509</v>
      </c>
      <c r="M5891">
        <v>0</v>
      </c>
      <c r="N5891">
        <v>0</v>
      </c>
    </row>
    <row r="5892" spans="1:14" ht="15" customHeight="1" x14ac:dyDescent="0.3">
      <c r="A5892" s="114">
        <v>5889</v>
      </c>
      <c r="B5892" t="s">
        <v>430</v>
      </c>
      <c r="C5892" t="s">
        <v>75</v>
      </c>
      <c r="D5892" t="s">
        <v>74</v>
      </c>
      <c r="E5892" t="s">
        <v>4907</v>
      </c>
      <c r="F5892" s="109">
        <v>46118</v>
      </c>
      <c r="G5892" t="s">
        <v>449</v>
      </c>
      <c r="H5892">
        <v>0.3</v>
      </c>
      <c r="K5892">
        <v>20343.750000000022</v>
      </c>
      <c r="L5892" t="s">
        <v>513</v>
      </c>
      <c r="M5892" t="s">
        <v>514</v>
      </c>
      <c r="N5892">
        <v>8</v>
      </c>
    </row>
    <row r="5893" spans="1:14" ht="15" customHeight="1" x14ac:dyDescent="0.3">
      <c r="A5893" s="114">
        <v>5890</v>
      </c>
      <c r="B5893" t="s">
        <v>430</v>
      </c>
      <c r="C5893" t="s">
        <v>2962</v>
      </c>
      <c r="D5893" t="s">
        <v>102</v>
      </c>
      <c r="E5893" t="s">
        <v>2963</v>
      </c>
      <c r="F5893" s="109">
        <v>46118</v>
      </c>
      <c r="G5893" t="s">
        <v>2946</v>
      </c>
      <c r="H5893">
        <v>3</v>
      </c>
      <c r="K5893">
        <v>77500.000000000073</v>
      </c>
      <c r="L5893" t="s">
        <v>696</v>
      </c>
      <c r="M5893" t="s">
        <v>505</v>
      </c>
      <c r="N5893">
        <v>1</v>
      </c>
    </row>
    <row r="5894" spans="1:14" ht="15" customHeight="1" x14ac:dyDescent="0.3">
      <c r="A5894" s="114">
        <v>5891</v>
      </c>
      <c r="B5894" t="s">
        <v>430</v>
      </c>
      <c r="C5894" t="s">
        <v>4038</v>
      </c>
      <c r="D5894" t="s">
        <v>102</v>
      </c>
      <c r="E5894" t="s">
        <v>4039</v>
      </c>
      <c r="F5894" s="109">
        <v>46118</v>
      </c>
      <c r="G5894" t="s">
        <v>425</v>
      </c>
      <c r="H5894">
        <v>11</v>
      </c>
      <c r="K5894">
        <v>426250.00000000047</v>
      </c>
      <c r="L5894" t="s">
        <v>696</v>
      </c>
      <c r="M5894" s="110" t="s">
        <v>2782</v>
      </c>
      <c r="N5894">
        <v>1</v>
      </c>
    </row>
    <row r="5895" spans="1:14" ht="15" customHeight="1" x14ac:dyDescent="0.3">
      <c r="A5895" s="114">
        <v>5892</v>
      </c>
      <c r="B5895" t="s">
        <v>459</v>
      </c>
      <c r="C5895" t="s">
        <v>625</v>
      </c>
      <c r="D5895" t="s">
        <v>100</v>
      </c>
      <c r="E5895" t="s">
        <v>4908</v>
      </c>
      <c r="F5895" s="109">
        <v>46118</v>
      </c>
      <c r="G5895" t="s">
        <v>627</v>
      </c>
      <c r="H5895">
        <v>6</v>
      </c>
      <c r="K5895">
        <v>255000.00000000096</v>
      </c>
      <c r="L5895" t="s">
        <v>618</v>
      </c>
      <c r="M5895" t="s">
        <v>669</v>
      </c>
      <c r="N5895">
        <v>0</v>
      </c>
    </row>
    <row r="5896" spans="1:14" ht="15" customHeight="1" x14ac:dyDescent="0.3">
      <c r="A5896" s="114">
        <v>5893</v>
      </c>
      <c r="B5896" t="s">
        <v>459</v>
      </c>
      <c r="C5896" t="s">
        <v>2962</v>
      </c>
      <c r="D5896" t="s">
        <v>102</v>
      </c>
      <c r="E5896" t="s">
        <v>2963</v>
      </c>
      <c r="F5896" s="109">
        <v>46118</v>
      </c>
      <c r="G5896" t="s">
        <v>2946</v>
      </c>
      <c r="H5896">
        <v>5</v>
      </c>
      <c r="K5896">
        <v>141666.66666666721</v>
      </c>
      <c r="L5896" t="s">
        <v>509</v>
      </c>
      <c r="M5896" t="s">
        <v>505</v>
      </c>
      <c r="N5896">
        <v>0</v>
      </c>
    </row>
    <row r="5897" spans="1:14" ht="15" customHeight="1" x14ac:dyDescent="0.3">
      <c r="A5897" s="114">
        <v>5894</v>
      </c>
      <c r="B5897" t="s">
        <v>459</v>
      </c>
      <c r="C5897" t="s">
        <v>2959</v>
      </c>
      <c r="D5897" t="s">
        <v>102</v>
      </c>
      <c r="E5897" t="s">
        <v>2961</v>
      </c>
      <c r="F5897" s="109">
        <v>46118</v>
      </c>
      <c r="G5897" t="s">
        <v>4840</v>
      </c>
      <c r="H5897">
        <v>8</v>
      </c>
      <c r="K5897">
        <v>226666.6666666675</v>
      </c>
      <c r="L5897" t="s">
        <v>509</v>
      </c>
      <c r="M5897" t="s">
        <v>505</v>
      </c>
      <c r="N5897">
        <v>0</v>
      </c>
    </row>
    <row r="5898" spans="1:14" ht="15" customHeight="1" x14ac:dyDescent="0.3">
      <c r="A5898" s="114">
        <v>5895</v>
      </c>
      <c r="B5898" t="s">
        <v>501</v>
      </c>
      <c r="C5898" t="s">
        <v>127</v>
      </c>
      <c r="D5898" t="s">
        <v>102</v>
      </c>
      <c r="E5898" t="s">
        <v>4909</v>
      </c>
      <c r="F5898" s="109">
        <v>46118</v>
      </c>
      <c r="G5898" t="s">
        <v>415</v>
      </c>
      <c r="H5898">
        <v>2</v>
      </c>
      <c r="K5898">
        <v>79999.999999999927</v>
      </c>
      <c r="L5898" t="s">
        <v>526</v>
      </c>
      <c r="M5898" t="s">
        <v>1677</v>
      </c>
      <c r="N5898">
        <v>0</v>
      </c>
    </row>
    <row r="5899" spans="1:14" ht="15" customHeight="1" x14ac:dyDescent="0.3">
      <c r="A5899" s="114">
        <v>5896</v>
      </c>
      <c r="B5899" t="s">
        <v>501</v>
      </c>
      <c r="C5899" t="s">
        <v>128</v>
      </c>
      <c r="D5899" t="s">
        <v>102</v>
      </c>
      <c r="E5899" t="s">
        <v>4910</v>
      </c>
      <c r="F5899" s="109">
        <v>46118</v>
      </c>
      <c r="G5899" t="s">
        <v>415</v>
      </c>
      <c r="H5899">
        <v>6</v>
      </c>
      <c r="K5899">
        <v>239999.99999999977</v>
      </c>
      <c r="L5899" t="s">
        <v>526</v>
      </c>
      <c r="M5899" t="s">
        <v>1677</v>
      </c>
      <c r="N5899">
        <v>1</v>
      </c>
    </row>
    <row r="5900" spans="1:14" ht="15" customHeight="1" x14ac:dyDescent="0.3">
      <c r="A5900" s="114">
        <v>5897</v>
      </c>
      <c r="B5900" t="s">
        <v>501</v>
      </c>
      <c r="C5900" t="s">
        <v>138</v>
      </c>
      <c r="D5900" t="s">
        <v>100</v>
      </c>
      <c r="E5900" t="s">
        <v>4911</v>
      </c>
      <c r="F5900" s="109">
        <v>46118</v>
      </c>
      <c r="G5900" t="s">
        <v>415</v>
      </c>
      <c r="H5900">
        <v>2.5</v>
      </c>
      <c r="K5900">
        <v>149999.99999999985</v>
      </c>
      <c r="L5900" t="s">
        <v>543</v>
      </c>
      <c r="M5900" t="s">
        <v>517</v>
      </c>
      <c r="N5900">
        <v>1</v>
      </c>
    </row>
    <row r="5901" spans="1:14" ht="15" customHeight="1" x14ac:dyDescent="0.3">
      <c r="A5901" s="114">
        <v>5898</v>
      </c>
      <c r="B5901" t="s">
        <v>499</v>
      </c>
      <c r="C5901" t="s">
        <v>502</v>
      </c>
      <c r="D5901" t="s">
        <v>100</v>
      </c>
      <c r="E5901" t="s">
        <v>4912</v>
      </c>
      <c r="F5901" s="109">
        <v>46118</v>
      </c>
      <c r="G5901" t="s">
        <v>426</v>
      </c>
      <c r="H5901">
        <v>6</v>
      </c>
      <c r="K5901">
        <v>239999.99999999977</v>
      </c>
      <c r="L5901" t="s">
        <v>507</v>
      </c>
      <c r="M5901" t="s">
        <v>505</v>
      </c>
      <c r="N5901">
        <v>1</v>
      </c>
    </row>
    <row r="5902" spans="1:14" ht="15" customHeight="1" x14ac:dyDescent="0.3">
      <c r="A5902" s="114">
        <v>5899</v>
      </c>
      <c r="B5902" t="s">
        <v>499</v>
      </c>
      <c r="C5902" t="s">
        <v>89</v>
      </c>
      <c r="D5902" t="s">
        <v>79</v>
      </c>
      <c r="E5902" t="s">
        <v>4913</v>
      </c>
      <c r="F5902" s="109">
        <v>46118</v>
      </c>
      <c r="G5902" t="s">
        <v>433</v>
      </c>
      <c r="H5902">
        <v>1</v>
      </c>
      <c r="K5902">
        <v>8888.8888888888796</v>
      </c>
      <c r="L5902" t="s">
        <v>516</v>
      </c>
      <c r="M5902" t="s">
        <v>517</v>
      </c>
      <c r="N5902">
        <v>0</v>
      </c>
    </row>
    <row r="5903" spans="1:14" ht="15" customHeight="1" x14ac:dyDescent="0.3">
      <c r="A5903" s="114">
        <v>5900</v>
      </c>
      <c r="B5903" t="s">
        <v>499</v>
      </c>
      <c r="C5903" t="s">
        <v>138</v>
      </c>
      <c r="D5903" t="s">
        <v>100</v>
      </c>
      <c r="E5903" t="s">
        <v>4914</v>
      </c>
      <c r="F5903" s="109">
        <v>46118</v>
      </c>
      <c r="G5903" t="s">
        <v>415</v>
      </c>
      <c r="H5903">
        <v>5</v>
      </c>
      <c r="K5903">
        <v>299999.99999999971</v>
      </c>
      <c r="L5903" t="s">
        <v>516</v>
      </c>
      <c r="M5903" t="s">
        <v>517</v>
      </c>
      <c r="N5903">
        <v>0</v>
      </c>
    </row>
    <row r="5904" spans="1:14" ht="15" customHeight="1" x14ac:dyDescent="0.3">
      <c r="A5904" s="114">
        <v>5901</v>
      </c>
      <c r="B5904" t="s">
        <v>413</v>
      </c>
      <c r="C5904" t="s">
        <v>128</v>
      </c>
      <c r="D5904" t="s">
        <v>102</v>
      </c>
      <c r="E5904" t="s">
        <v>4915</v>
      </c>
      <c r="F5904" s="109">
        <v>46118</v>
      </c>
      <c r="G5904" t="s">
        <v>415</v>
      </c>
      <c r="H5904">
        <v>8</v>
      </c>
      <c r="K5904">
        <v>329999.99999999907</v>
      </c>
      <c r="L5904" t="s">
        <v>509</v>
      </c>
      <c r="M5904" t="s">
        <v>1677</v>
      </c>
      <c r="N5904">
        <v>1</v>
      </c>
    </row>
    <row r="5905" spans="1:14" ht="15" customHeight="1" x14ac:dyDescent="0.3">
      <c r="A5905" s="114">
        <v>5902</v>
      </c>
      <c r="B5905" t="s">
        <v>413</v>
      </c>
      <c r="C5905" t="s">
        <v>4048</v>
      </c>
      <c r="D5905" t="s">
        <v>102</v>
      </c>
      <c r="E5905" t="s">
        <v>4049</v>
      </c>
      <c r="F5905" s="109">
        <v>46118</v>
      </c>
      <c r="G5905" t="s">
        <v>425</v>
      </c>
      <c r="H5905">
        <v>1</v>
      </c>
      <c r="K5905">
        <v>41249.999999999884</v>
      </c>
      <c r="L5905" t="s">
        <v>509</v>
      </c>
      <c r="M5905" t="s">
        <v>1677</v>
      </c>
      <c r="N5905">
        <v>1</v>
      </c>
    </row>
    <row r="5906" spans="1:14" ht="15" customHeight="1" x14ac:dyDescent="0.3">
      <c r="A5906" s="114">
        <v>5903</v>
      </c>
      <c r="B5906" t="s">
        <v>413</v>
      </c>
      <c r="C5906" t="s">
        <v>138</v>
      </c>
      <c r="D5906" t="s">
        <v>100</v>
      </c>
      <c r="E5906" t="s">
        <v>4916</v>
      </c>
      <c r="F5906" s="109">
        <v>46118</v>
      </c>
      <c r="G5906" t="s">
        <v>415</v>
      </c>
      <c r="H5906">
        <v>5</v>
      </c>
      <c r="K5906">
        <v>309374.99999999913</v>
      </c>
      <c r="L5906" t="s">
        <v>554</v>
      </c>
      <c r="M5906" t="s">
        <v>517</v>
      </c>
      <c r="N5906">
        <v>0</v>
      </c>
    </row>
    <row r="5907" spans="1:14" ht="15" customHeight="1" x14ac:dyDescent="0.3">
      <c r="A5907" s="114">
        <v>5904</v>
      </c>
      <c r="B5907" t="s">
        <v>444</v>
      </c>
      <c r="C5907" t="s">
        <v>138</v>
      </c>
      <c r="D5907" t="s">
        <v>100</v>
      </c>
      <c r="E5907" t="s">
        <v>4917</v>
      </c>
      <c r="F5907" s="109">
        <v>46118</v>
      </c>
      <c r="G5907" t="s">
        <v>415</v>
      </c>
      <c r="H5907">
        <v>2</v>
      </c>
      <c r="K5907">
        <v>129375.00000000036</v>
      </c>
      <c r="L5907" t="s">
        <v>543</v>
      </c>
      <c r="M5907" t="s">
        <v>517</v>
      </c>
      <c r="N5907">
        <v>0</v>
      </c>
    </row>
    <row r="5908" spans="1:14" ht="15" customHeight="1" x14ac:dyDescent="0.3">
      <c r="A5908" s="114">
        <v>5905</v>
      </c>
      <c r="B5908" t="s">
        <v>444</v>
      </c>
      <c r="C5908" t="s">
        <v>128</v>
      </c>
      <c r="D5908" t="s">
        <v>102</v>
      </c>
      <c r="E5908" t="s">
        <v>4918</v>
      </c>
      <c r="F5908" s="109">
        <v>46118</v>
      </c>
      <c r="G5908" t="s">
        <v>415</v>
      </c>
      <c r="H5908">
        <v>3</v>
      </c>
      <c r="K5908">
        <v>129375.00000000036</v>
      </c>
      <c r="L5908" t="s">
        <v>526</v>
      </c>
      <c r="M5908" t="s">
        <v>1677</v>
      </c>
      <c r="N5908">
        <v>0</v>
      </c>
    </row>
    <row r="5909" spans="1:14" ht="15" customHeight="1" x14ac:dyDescent="0.3">
      <c r="A5909" s="114">
        <v>5906</v>
      </c>
      <c r="B5909" t="s">
        <v>444</v>
      </c>
      <c r="C5909" t="s">
        <v>4034</v>
      </c>
      <c r="D5909" t="s">
        <v>102</v>
      </c>
      <c r="E5909" t="s">
        <v>4035</v>
      </c>
      <c r="F5909" s="109">
        <v>46118</v>
      </c>
      <c r="G5909" t="s">
        <v>415</v>
      </c>
      <c r="H5909">
        <v>24</v>
      </c>
      <c r="K5909">
        <v>1035000.0000000029</v>
      </c>
      <c r="L5909" t="s">
        <v>696</v>
      </c>
      <c r="M5909" t="s">
        <v>1677</v>
      </c>
      <c r="N5909">
        <v>1</v>
      </c>
    </row>
    <row r="5910" spans="1:14" ht="15" customHeight="1" x14ac:dyDescent="0.3">
      <c r="A5910" s="114">
        <v>5907</v>
      </c>
      <c r="B5910" t="s">
        <v>471</v>
      </c>
      <c r="C5910" t="s">
        <v>75</v>
      </c>
      <c r="D5910" t="s">
        <v>74</v>
      </c>
      <c r="E5910" t="s">
        <v>4919</v>
      </c>
      <c r="F5910" s="109">
        <v>46118</v>
      </c>
      <c r="G5910" t="s">
        <v>449</v>
      </c>
      <c r="H5910">
        <v>0.3</v>
      </c>
      <c r="K5910">
        <v>22640.625000000062</v>
      </c>
      <c r="L5910" t="s">
        <v>513</v>
      </c>
      <c r="M5910" t="s">
        <v>514</v>
      </c>
      <c r="N5910">
        <v>12</v>
      </c>
    </row>
    <row r="5911" spans="1:14" ht="15" customHeight="1" x14ac:dyDescent="0.3">
      <c r="A5911" s="114">
        <v>5908</v>
      </c>
      <c r="B5911" t="s">
        <v>471</v>
      </c>
      <c r="C5911" t="s">
        <v>502</v>
      </c>
      <c r="D5911" t="s">
        <v>100</v>
      </c>
      <c r="E5911" t="s">
        <v>4920</v>
      </c>
      <c r="F5911" s="109">
        <v>46118</v>
      </c>
      <c r="G5911" t="s">
        <v>426</v>
      </c>
      <c r="H5911">
        <v>7</v>
      </c>
      <c r="K5911">
        <v>301875.00000000081</v>
      </c>
      <c r="L5911" t="s">
        <v>507</v>
      </c>
      <c r="M5911" t="s">
        <v>698</v>
      </c>
      <c r="N5911">
        <v>2</v>
      </c>
    </row>
    <row r="5912" spans="1:14" ht="15" customHeight="1" x14ac:dyDescent="0.3">
      <c r="A5912" s="114">
        <v>5909</v>
      </c>
      <c r="B5912" t="s">
        <v>463</v>
      </c>
      <c r="C5912" t="s">
        <v>128</v>
      </c>
      <c r="D5912" t="s">
        <v>102</v>
      </c>
      <c r="E5912" t="s">
        <v>4921</v>
      </c>
      <c r="F5912" s="109">
        <v>46119</v>
      </c>
      <c r="G5912" t="s">
        <v>415</v>
      </c>
      <c r="H5912">
        <v>8</v>
      </c>
      <c r="K5912">
        <v>334999.99999999872</v>
      </c>
      <c r="L5912" t="s">
        <v>526</v>
      </c>
      <c r="M5912" t="s">
        <v>1677</v>
      </c>
      <c r="N5912">
        <v>0</v>
      </c>
    </row>
    <row r="5913" spans="1:14" ht="15" customHeight="1" x14ac:dyDescent="0.3">
      <c r="A5913" s="114">
        <v>5910</v>
      </c>
      <c r="B5913" t="s">
        <v>463</v>
      </c>
      <c r="C5913" t="s">
        <v>625</v>
      </c>
      <c r="D5913" t="s">
        <v>100</v>
      </c>
      <c r="E5913" t="s">
        <v>4922</v>
      </c>
      <c r="F5913" s="109">
        <v>46119</v>
      </c>
      <c r="G5913" t="s">
        <v>627</v>
      </c>
      <c r="H5913">
        <v>6</v>
      </c>
      <c r="K5913">
        <v>251249.99999999904</v>
      </c>
      <c r="L5913" t="s">
        <v>618</v>
      </c>
      <c r="M5913" t="s">
        <v>669</v>
      </c>
      <c r="N5913">
        <v>0</v>
      </c>
    </row>
    <row r="5914" spans="1:14" ht="15" customHeight="1" x14ac:dyDescent="0.3">
      <c r="A5914" s="114">
        <v>5911</v>
      </c>
      <c r="B5914" t="s">
        <v>474</v>
      </c>
      <c r="C5914" t="s">
        <v>146</v>
      </c>
      <c r="D5914" t="s">
        <v>100</v>
      </c>
      <c r="E5914" t="s">
        <v>4923</v>
      </c>
      <c r="F5914" s="109">
        <v>46119</v>
      </c>
      <c r="G5914" t="s">
        <v>451</v>
      </c>
      <c r="H5914">
        <v>0.2</v>
      </c>
      <c r="K5914">
        <v>35000.000000000065</v>
      </c>
      <c r="L5914" t="s">
        <v>530</v>
      </c>
      <c r="M5914" t="s">
        <v>593</v>
      </c>
      <c r="N5914">
        <v>0</v>
      </c>
    </row>
    <row r="5915" spans="1:14" ht="15" customHeight="1" x14ac:dyDescent="0.3">
      <c r="A5915" s="114">
        <v>5912</v>
      </c>
      <c r="B5915" t="s">
        <v>497</v>
      </c>
      <c r="C5915" t="s">
        <v>138</v>
      </c>
      <c r="D5915" t="s">
        <v>100</v>
      </c>
      <c r="E5915" t="s">
        <v>4924</v>
      </c>
      <c r="F5915" s="109">
        <v>46119</v>
      </c>
      <c r="G5915" t="s">
        <v>415</v>
      </c>
      <c r="H5915">
        <v>8</v>
      </c>
      <c r="K5915">
        <v>517500.00000000146</v>
      </c>
      <c r="L5915" t="s">
        <v>516</v>
      </c>
      <c r="M5915" t="s">
        <v>517</v>
      </c>
      <c r="N5915">
        <v>0</v>
      </c>
    </row>
    <row r="5916" spans="1:14" ht="15" customHeight="1" x14ac:dyDescent="0.3">
      <c r="A5916" s="114">
        <v>5913</v>
      </c>
      <c r="B5916" t="s">
        <v>497</v>
      </c>
      <c r="C5916" t="s">
        <v>226</v>
      </c>
      <c r="D5916" t="s">
        <v>26</v>
      </c>
      <c r="E5916" t="s">
        <v>4925</v>
      </c>
      <c r="F5916" s="109">
        <v>46119</v>
      </c>
      <c r="G5916" t="s">
        <v>428</v>
      </c>
      <c r="H5916">
        <v>2</v>
      </c>
      <c r="K5916">
        <v>345000.00000000093</v>
      </c>
      <c r="L5916" t="s">
        <v>509</v>
      </c>
      <c r="M5916" t="s">
        <v>505</v>
      </c>
      <c r="N5916">
        <v>1</v>
      </c>
    </row>
    <row r="5917" spans="1:14" ht="14.25" customHeight="1" x14ac:dyDescent="0.3">
      <c r="A5917" s="114">
        <v>5914</v>
      </c>
      <c r="B5917" t="s">
        <v>497</v>
      </c>
      <c r="C5917" t="s">
        <v>208</v>
      </c>
      <c r="D5917" t="s">
        <v>102</v>
      </c>
      <c r="E5917" t="s">
        <v>4926</v>
      </c>
      <c r="F5917" s="109">
        <v>46119</v>
      </c>
      <c r="G5917" t="s">
        <v>466</v>
      </c>
      <c r="H5917">
        <v>5</v>
      </c>
      <c r="K5917">
        <v>90742.187500000247</v>
      </c>
      <c r="L5917" t="s">
        <v>509</v>
      </c>
      <c r="M5917">
        <v>0</v>
      </c>
      <c r="N5917">
        <v>0</v>
      </c>
    </row>
    <row r="5918" spans="1:14" ht="15" customHeight="1" x14ac:dyDescent="0.3">
      <c r="A5918" s="114">
        <v>5915</v>
      </c>
      <c r="B5918" t="s">
        <v>430</v>
      </c>
      <c r="C5918" t="s">
        <v>2962</v>
      </c>
      <c r="D5918" t="s">
        <v>102</v>
      </c>
      <c r="E5918" t="s">
        <v>2963</v>
      </c>
      <c r="F5918" s="109">
        <v>46119</v>
      </c>
      <c r="G5918" t="s">
        <v>2946</v>
      </c>
      <c r="H5918">
        <v>8</v>
      </c>
      <c r="K5918">
        <v>206666.66666666689</v>
      </c>
      <c r="L5918" t="s">
        <v>696</v>
      </c>
      <c r="M5918" t="s">
        <v>505</v>
      </c>
      <c r="N5918">
        <v>2</v>
      </c>
    </row>
    <row r="5919" spans="1:14" ht="15" customHeight="1" x14ac:dyDescent="0.3">
      <c r="A5919" s="114">
        <v>5916</v>
      </c>
      <c r="B5919" t="s">
        <v>430</v>
      </c>
      <c r="C5919" t="s">
        <v>75</v>
      </c>
      <c r="D5919" t="s">
        <v>74</v>
      </c>
      <c r="E5919" t="s">
        <v>4927</v>
      </c>
      <c r="F5919" s="109">
        <v>46119</v>
      </c>
      <c r="G5919" t="s">
        <v>449</v>
      </c>
      <c r="H5919">
        <v>0.3</v>
      </c>
      <c r="K5919">
        <v>20343.750000000022</v>
      </c>
      <c r="L5919" t="s">
        <v>513</v>
      </c>
      <c r="M5919" t="s">
        <v>514</v>
      </c>
      <c r="N5919">
        <v>8</v>
      </c>
    </row>
    <row r="5920" spans="1:14" ht="15" customHeight="1" x14ac:dyDescent="0.3">
      <c r="A5920" s="114">
        <v>5917</v>
      </c>
      <c r="B5920" t="s">
        <v>499</v>
      </c>
      <c r="C5920" t="s">
        <v>502</v>
      </c>
      <c r="D5920" t="s">
        <v>100</v>
      </c>
      <c r="E5920" t="s">
        <v>4928</v>
      </c>
      <c r="F5920" s="109">
        <v>46119</v>
      </c>
      <c r="G5920" t="s">
        <v>426</v>
      </c>
      <c r="H5920">
        <v>3</v>
      </c>
      <c r="K5920">
        <v>119999.99999999988</v>
      </c>
      <c r="L5920" t="s">
        <v>507</v>
      </c>
      <c r="M5920" t="s">
        <v>505</v>
      </c>
      <c r="N5920">
        <v>1</v>
      </c>
    </row>
    <row r="5921" spans="1:14" ht="15" customHeight="1" x14ac:dyDescent="0.3">
      <c r="A5921" s="114">
        <v>5918</v>
      </c>
      <c r="B5921" t="s">
        <v>499</v>
      </c>
      <c r="C5921" t="s">
        <v>138</v>
      </c>
      <c r="D5921" t="s">
        <v>100</v>
      </c>
      <c r="E5921" t="s">
        <v>4929</v>
      </c>
      <c r="F5921" s="109">
        <v>46119</v>
      </c>
      <c r="G5921" t="s">
        <v>415</v>
      </c>
      <c r="H5921">
        <v>5</v>
      </c>
      <c r="K5921">
        <v>299999.99999999971</v>
      </c>
      <c r="L5921" t="s">
        <v>516</v>
      </c>
      <c r="M5921" t="s">
        <v>517</v>
      </c>
      <c r="N5921">
        <v>0.2</v>
      </c>
    </row>
    <row r="5922" spans="1:14" ht="15" customHeight="1" x14ac:dyDescent="0.3">
      <c r="A5922" s="114">
        <v>5919</v>
      </c>
      <c r="B5922" t="s">
        <v>499</v>
      </c>
      <c r="C5922" t="s">
        <v>109</v>
      </c>
      <c r="D5922" t="s">
        <v>102</v>
      </c>
      <c r="E5922" t="s">
        <v>4930</v>
      </c>
      <c r="F5922" s="109">
        <v>46119</v>
      </c>
      <c r="G5922" t="s">
        <v>415</v>
      </c>
      <c r="H5922">
        <v>10</v>
      </c>
      <c r="K5922">
        <v>79999.999999999927</v>
      </c>
      <c r="L5922" t="s">
        <v>696</v>
      </c>
      <c r="M5922" t="s">
        <v>505</v>
      </c>
      <c r="N5922">
        <v>1</v>
      </c>
    </row>
    <row r="5923" spans="1:14" ht="15" customHeight="1" x14ac:dyDescent="0.3">
      <c r="A5923" s="114">
        <v>5920</v>
      </c>
      <c r="B5923" t="s">
        <v>499</v>
      </c>
      <c r="C5923" t="s">
        <v>2962</v>
      </c>
      <c r="D5923" t="s">
        <v>102</v>
      </c>
      <c r="E5923" t="s">
        <v>2963</v>
      </c>
      <c r="F5923" s="109">
        <v>46119</v>
      </c>
      <c r="G5923" t="s">
        <v>2946</v>
      </c>
      <c r="H5923">
        <v>1</v>
      </c>
      <c r="K5923">
        <v>26666.666666666639</v>
      </c>
      <c r="L5923" t="s">
        <v>696</v>
      </c>
      <c r="M5923" t="s">
        <v>505</v>
      </c>
      <c r="N5923">
        <v>0</v>
      </c>
    </row>
    <row r="5924" spans="1:14" ht="15" customHeight="1" x14ac:dyDescent="0.3">
      <c r="A5924" s="114">
        <v>5921</v>
      </c>
      <c r="B5924" t="s">
        <v>501</v>
      </c>
      <c r="C5924" t="s">
        <v>4048</v>
      </c>
      <c r="D5924" t="s">
        <v>102</v>
      </c>
      <c r="E5924" t="s">
        <v>4049</v>
      </c>
      <c r="F5924" s="109">
        <v>46119</v>
      </c>
      <c r="G5924" t="s">
        <v>425</v>
      </c>
      <c r="H5924">
        <v>1</v>
      </c>
      <c r="K5924">
        <v>39999.999999999964</v>
      </c>
      <c r="L5924" t="s">
        <v>526</v>
      </c>
      <c r="M5924" t="s">
        <v>1677</v>
      </c>
      <c r="N5924">
        <v>0</v>
      </c>
    </row>
    <row r="5925" spans="1:14" ht="15" customHeight="1" x14ac:dyDescent="0.3">
      <c r="A5925" s="114">
        <v>5922</v>
      </c>
      <c r="B5925" t="s">
        <v>501</v>
      </c>
      <c r="C5925" t="s">
        <v>4044</v>
      </c>
      <c r="D5925" t="s">
        <v>102</v>
      </c>
      <c r="E5925" t="s">
        <v>4045</v>
      </c>
      <c r="F5925" s="109">
        <v>46119</v>
      </c>
      <c r="G5925" t="s">
        <v>425</v>
      </c>
      <c r="H5925">
        <v>4</v>
      </c>
      <c r="K5925">
        <v>159999.99999999985</v>
      </c>
      <c r="L5925" t="s">
        <v>526</v>
      </c>
      <c r="M5925" t="s">
        <v>1677</v>
      </c>
      <c r="N5925">
        <v>1</v>
      </c>
    </row>
    <row r="5926" spans="1:14" ht="15" customHeight="1" x14ac:dyDescent="0.3">
      <c r="A5926" s="114">
        <v>5923</v>
      </c>
      <c r="B5926" t="s">
        <v>501</v>
      </c>
      <c r="C5926" t="s">
        <v>138</v>
      </c>
      <c r="D5926" t="s">
        <v>100</v>
      </c>
      <c r="E5926" t="s">
        <v>4931</v>
      </c>
      <c r="F5926" s="109">
        <v>46119</v>
      </c>
      <c r="G5926" t="s">
        <v>415</v>
      </c>
      <c r="H5926">
        <v>3</v>
      </c>
      <c r="K5926">
        <v>179999.99999999983</v>
      </c>
      <c r="L5926" t="s">
        <v>543</v>
      </c>
      <c r="M5926" t="s">
        <v>517</v>
      </c>
      <c r="N5926">
        <v>0</v>
      </c>
    </row>
    <row r="5927" spans="1:14" ht="15" customHeight="1" x14ac:dyDescent="0.3">
      <c r="A5927" s="114">
        <v>5924</v>
      </c>
      <c r="B5927" t="s">
        <v>444</v>
      </c>
      <c r="C5927" t="s">
        <v>138</v>
      </c>
      <c r="D5927" t="s">
        <v>100</v>
      </c>
      <c r="E5927" t="s">
        <v>4932</v>
      </c>
      <c r="F5927" s="109">
        <v>46119</v>
      </c>
      <c r="G5927" t="s">
        <v>415</v>
      </c>
      <c r="H5927">
        <v>5</v>
      </c>
      <c r="K5927">
        <v>323437.50000000087</v>
      </c>
      <c r="L5927" t="s">
        <v>543</v>
      </c>
      <c r="M5927" t="s">
        <v>517</v>
      </c>
      <c r="N5927">
        <v>0</v>
      </c>
    </row>
    <row r="5928" spans="1:14" ht="15" customHeight="1" x14ac:dyDescent="0.3">
      <c r="A5928" s="114">
        <v>5925</v>
      </c>
      <c r="B5928" t="s">
        <v>444</v>
      </c>
      <c r="C5928" t="s">
        <v>75</v>
      </c>
      <c r="D5928" t="s">
        <v>74</v>
      </c>
      <c r="E5928" t="s">
        <v>4933</v>
      </c>
      <c r="F5928" s="109">
        <v>46119</v>
      </c>
      <c r="G5928" t="s">
        <v>449</v>
      </c>
      <c r="H5928">
        <v>0.2</v>
      </c>
      <c r="K5928">
        <v>37734.375000000102</v>
      </c>
      <c r="L5928" t="s">
        <v>526</v>
      </c>
      <c r="M5928" t="s">
        <v>505</v>
      </c>
      <c r="N5928">
        <v>0</v>
      </c>
    </row>
    <row r="5929" spans="1:14" ht="15" customHeight="1" x14ac:dyDescent="0.3">
      <c r="A5929" s="114">
        <v>5926</v>
      </c>
      <c r="B5929" t="s">
        <v>413</v>
      </c>
      <c r="C5929" t="s">
        <v>138</v>
      </c>
      <c r="D5929" t="s">
        <v>100</v>
      </c>
      <c r="E5929" t="s">
        <v>4934</v>
      </c>
      <c r="F5929" s="109">
        <v>46119</v>
      </c>
      <c r="G5929" t="s">
        <v>415</v>
      </c>
      <c r="H5929">
        <v>5</v>
      </c>
      <c r="K5929">
        <v>309374.99999999913</v>
      </c>
      <c r="L5929" t="s">
        <v>554</v>
      </c>
      <c r="M5929" t="s">
        <v>517</v>
      </c>
      <c r="N5929">
        <v>0</v>
      </c>
    </row>
    <row r="5930" spans="1:14" ht="15" customHeight="1" x14ac:dyDescent="0.3">
      <c r="A5930" s="114">
        <v>5927</v>
      </c>
      <c r="B5930" t="s">
        <v>413</v>
      </c>
      <c r="C5930" t="s">
        <v>226</v>
      </c>
      <c r="D5930" t="s">
        <v>26</v>
      </c>
      <c r="E5930" t="s">
        <v>4935</v>
      </c>
      <c r="F5930" s="109">
        <v>46119</v>
      </c>
      <c r="G5930" t="s">
        <v>428</v>
      </c>
      <c r="H5930">
        <v>0.5</v>
      </c>
      <c r="K5930">
        <v>82499.999999999767</v>
      </c>
      <c r="L5930" t="s">
        <v>509</v>
      </c>
      <c r="M5930" t="s">
        <v>698</v>
      </c>
      <c r="N5930">
        <v>1</v>
      </c>
    </row>
    <row r="5931" spans="1:14" ht="15" customHeight="1" x14ac:dyDescent="0.3">
      <c r="A5931" s="114">
        <v>5928</v>
      </c>
      <c r="B5931" t="s">
        <v>471</v>
      </c>
      <c r="C5931" t="s">
        <v>75</v>
      </c>
      <c r="D5931" t="s">
        <v>74</v>
      </c>
      <c r="E5931" t="s">
        <v>4936</v>
      </c>
      <c r="F5931" s="109">
        <v>46119</v>
      </c>
      <c r="G5931" t="s">
        <v>449</v>
      </c>
      <c r="H5931">
        <v>0.3</v>
      </c>
      <c r="K5931">
        <v>22640.625000000062</v>
      </c>
      <c r="L5931" t="s">
        <v>513</v>
      </c>
      <c r="M5931" t="s">
        <v>514</v>
      </c>
      <c r="N5931">
        <v>12</v>
      </c>
    </row>
    <row r="5932" spans="1:14" ht="15" customHeight="1" x14ac:dyDescent="0.3">
      <c r="A5932" s="114">
        <v>5929</v>
      </c>
      <c r="B5932" t="s">
        <v>471</v>
      </c>
      <c r="C5932" t="s">
        <v>84</v>
      </c>
      <c r="D5932" t="s">
        <v>79</v>
      </c>
      <c r="E5932" t="s">
        <v>4937</v>
      </c>
      <c r="F5932" s="109">
        <v>46119</v>
      </c>
      <c r="G5932" t="s">
        <v>443</v>
      </c>
      <c r="H5932">
        <v>5</v>
      </c>
      <c r="K5932">
        <v>25156.250000000069</v>
      </c>
      <c r="L5932" t="s">
        <v>516</v>
      </c>
      <c r="M5932" t="s">
        <v>517</v>
      </c>
      <c r="N5932">
        <v>0</v>
      </c>
    </row>
    <row r="5933" spans="1:14" ht="15" customHeight="1" x14ac:dyDescent="0.3">
      <c r="A5933" s="114">
        <v>5930</v>
      </c>
      <c r="B5933" t="s">
        <v>471</v>
      </c>
      <c r="C5933" t="s">
        <v>89</v>
      </c>
      <c r="D5933" t="s">
        <v>79</v>
      </c>
      <c r="E5933" t="s">
        <v>4938</v>
      </c>
      <c r="F5933" s="109">
        <v>46119</v>
      </c>
      <c r="G5933" t="s">
        <v>433</v>
      </c>
      <c r="H5933">
        <v>8</v>
      </c>
      <c r="K5933">
        <v>76666.666666666875</v>
      </c>
      <c r="L5933" t="s">
        <v>516</v>
      </c>
      <c r="M5933" t="s">
        <v>517</v>
      </c>
      <c r="N5933">
        <v>0</v>
      </c>
    </row>
    <row r="5934" spans="1:14" ht="15" customHeight="1" x14ac:dyDescent="0.3">
      <c r="A5934" s="114">
        <v>5931</v>
      </c>
      <c r="B5934" t="s">
        <v>471</v>
      </c>
      <c r="C5934" t="s">
        <v>84</v>
      </c>
      <c r="D5934" t="s">
        <v>79</v>
      </c>
      <c r="E5934" t="s">
        <v>4937</v>
      </c>
      <c r="F5934" s="109">
        <v>46119</v>
      </c>
      <c r="G5934" t="s">
        <v>443</v>
      </c>
      <c r="H5934">
        <v>2</v>
      </c>
      <c r="K5934">
        <v>10062.500000000027</v>
      </c>
      <c r="L5934" t="s">
        <v>516</v>
      </c>
      <c r="M5934" t="s">
        <v>517</v>
      </c>
      <c r="N5934">
        <v>0</v>
      </c>
    </row>
    <row r="5935" spans="1:14" ht="15" customHeight="1" x14ac:dyDescent="0.3">
      <c r="A5935" s="114">
        <v>5932</v>
      </c>
      <c r="B5935" t="s">
        <v>430</v>
      </c>
      <c r="C5935" t="s">
        <v>75</v>
      </c>
      <c r="D5935" t="s">
        <v>74</v>
      </c>
      <c r="E5935" t="s">
        <v>4939</v>
      </c>
      <c r="F5935" s="109">
        <v>46120</v>
      </c>
      <c r="G5935" t="s">
        <v>449</v>
      </c>
      <c r="H5935">
        <v>0.3</v>
      </c>
      <c r="K5935">
        <v>20343.750000000022</v>
      </c>
      <c r="L5935" t="s">
        <v>513</v>
      </c>
      <c r="M5935" t="s">
        <v>514</v>
      </c>
      <c r="N5935">
        <v>8</v>
      </c>
    </row>
    <row r="5936" spans="1:14" ht="15" customHeight="1" x14ac:dyDescent="0.3">
      <c r="A5936" s="114">
        <v>5933</v>
      </c>
      <c r="B5936" t="s">
        <v>430</v>
      </c>
      <c r="C5936" t="s">
        <v>138</v>
      </c>
      <c r="D5936" t="s">
        <v>100</v>
      </c>
      <c r="E5936" t="s">
        <v>4940</v>
      </c>
      <c r="F5936" s="109">
        <v>46120</v>
      </c>
      <c r="G5936" t="s">
        <v>415</v>
      </c>
      <c r="H5936">
        <v>5</v>
      </c>
      <c r="K5936">
        <v>290625.00000000029</v>
      </c>
      <c r="L5936" t="s">
        <v>516</v>
      </c>
      <c r="M5936" t="s">
        <v>517</v>
      </c>
      <c r="N5936">
        <v>0</v>
      </c>
    </row>
    <row r="5937" spans="1:14" ht="15" customHeight="1" x14ac:dyDescent="0.3">
      <c r="A5937" s="114">
        <v>5934</v>
      </c>
      <c r="B5937" t="s">
        <v>430</v>
      </c>
      <c r="C5937" t="s">
        <v>82</v>
      </c>
      <c r="D5937" t="s">
        <v>79</v>
      </c>
      <c r="E5937" t="s">
        <v>4941</v>
      </c>
      <c r="F5937" s="109">
        <v>46120</v>
      </c>
      <c r="G5937" t="s">
        <v>443</v>
      </c>
      <c r="H5937">
        <v>6</v>
      </c>
      <c r="K5937">
        <v>27125.000000000029</v>
      </c>
      <c r="L5937" t="s">
        <v>516</v>
      </c>
      <c r="M5937" t="s">
        <v>517</v>
      </c>
      <c r="N5937">
        <v>0</v>
      </c>
    </row>
    <row r="5938" spans="1:14" ht="15" customHeight="1" x14ac:dyDescent="0.3">
      <c r="A5938" s="114">
        <v>5935</v>
      </c>
      <c r="B5938" t="s">
        <v>430</v>
      </c>
      <c r="C5938" t="s">
        <v>84</v>
      </c>
      <c r="D5938" t="s">
        <v>79</v>
      </c>
      <c r="E5938" t="s">
        <v>4942</v>
      </c>
      <c r="F5938" s="109">
        <v>46120</v>
      </c>
      <c r="G5938" t="s">
        <v>443</v>
      </c>
      <c r="H5938">
        <v>30</v>
      </c>
      <c r="K5938">
        <v>135625.00000000015</v>
      </c>
      <c r="L5938" t="s">
        <v>516</v>
      </c>
      <c r="M5938" t="s">
        <v>517</v>
      </c>
      <c r="N5938">
        <v>0</v>
      </c>
    </row>
    <row r="5939" spans="1:14" ht="15" customHeight="1" x14ac:dyDescent="0.3">
      <c r="A5939" s="114">
        <v>5936</v>
      </c>
      <c r="B5939" t="s">
        <v>463</v>
      </c>
      <c r="C5939" t="s">
        <v>75</v>
      </c>
      <c r="D5939" t="s">
        <v>74</v>
      </c>
      <c r="E5939" t="s">
        <v>4943</v>
      </c>
      <c r="F5939" s="109">
        <v>46120</v>
      </c>
      <c r="G5939" t="s">
        <v>449</v>
      </c>
      <c r="H5939">
        <v>0.3</v>
      </c>
      <c r="K5939">
        <v>21984.374999999916</v>
      </c>
      <c r="L5939" t="s">
        <v>526</v>
      </c>
      <c r="M5939" t="s">
        <v>505</v>
      </c>
      <c r="N5939">
        <v>1</v>
      </c>
    </row>
    <row r="5940" spans="1:14" ht="15" customHeight="1" x14ac:dyDescent="0.3">
      <c r="A5940" s="114">
        <v>5937</v>
      </c>
      <c r="B5940" t="s">
        <v>463</v>
      </c>
      <c r="C5940" t="s">
        <v>502</v>
      </c>
      <c r="D5940" t="s">
        <v>100</v>
      </c>
      <c r="E5940" t="s">
        <v>4944</v>
      </c>
      <c r="F5940" s="109">
        <v>46120</v>
      </c>
      <c r="G5940" t="s">
        <v>426</v>
      </c>
      <c r="H5940">
        <v>5</v>
      </c>
      <c r="K5940">
        <v>209374.99999999921</v>
      </c>
      <c r="L5940" t="s">
        <v>618</v>
      </c>
      <c r="M5940" t="s">
        <v>669</v>
      </c>
      <c r="N5940">
        <v>0</v>
      </c>
    </row>
    <row r="5941" spans="1:14" ht="15" customHeight="1" x14ac:dyDescent="0.3">
      <c r="A5941" s="114">
        <v>5938</v>
      </c>
      <c r="B5941" t="s">
        <v>497</v>
      </c>
      <c r="C5941" t="s">
        <v>97</v>
      </c>
      <c r="D5941" t="s">
        <v>352</v>
      </c>
      <c r="E5941" t="s">
        <v>4945</v>
      </c>
      <c r="F5941" s="109">
        <v>46120</v>
      </c>
      <c r="G5941" t="s">
        <v>429</v>
      </c>
      <c r="H5941">
        <v>0.6</v>
      </c>
      <c r="K5941">
        <v>19406.250000000055</v>
      </c>
      <c r="L5941" t="s">
        <v>509</v>
      </c>
      <c r="M5941" s="110" t="s">
        <v>2782</v>
      </c>
      <c r="N5941">
        <v>1</v>
      </c>
    </row>
    <row r="5942" spans="1:14" ht="15" customHeight="1" x14ac:dyDescent="0.3">
      <c r="A5942" s="114">
        <v>5939</v>
      </c>
      <c r="B5942" t="s">
        <v>497</v>
      </c>
      <c r="C5942" t="s">
        <v>502</v>
      </c>
      <c r="D5942" t="s">
        <v>100</v>
      </c>
      <c r="E5942" t="s">
        <v>4946</v>
      </c>
      <c r="F5942" s="109">
        <v>46120</v>
      </c>
      <c r="G5942" t="s">
        <v>426</v>
      </c>
      <c r="H5942">
        <v>2</v>
      </c>
      <c r="K5942">
        <v>86250.000000000233</v>
      </c>
      <c r="L5942" t="s">
        <v>516</v>
      </c>
      <c r="M5942" t="s">
        <v>517</v>
      </c>
      <c r="N5942">
        <v>0</v>
      </c>
    </row>
    <row r="5943" spans="1:14" ht="15" customHeight="1" x14ac:dyDescent="0.3">
      <c r="A5943" s="114">
        <v>5940</v>
      </c>
      <c r="B5943" t="s">
        <v>459</v>
      </c>
      <c r="C5943" t="s">
        <v>226</v>
      </c>
      <c r="D5943" t="s">
        <v>26</v>
      </c>
      <c r="E5943" t="s">
        <v>4947</v>
      </c>
      <c r="F5943" s="109">
        <v>46119</v>
      </c>
      <c r="G5943" t="s">
        <v>428</v>
      </c>
      <c r="H5943">
        <v>0.7</v>
      </c>
      <c r="K5943">
        <v>119000.00000000045</v>
      </c>
      <c r="L5943" t="s">
        <v>509</v>
      </c>
      <c r="M5943" t="s">
        <v>505</v>
      </c>
      <c r="N5943">
        <v>3</v>
      </c>
    </row>
    <row r="5944" spans="1:14" ht="15" customHeight="1" x14ac:dyDescent="0.3">
      <c r="A5944" s="114">
        <v>5941</v>
      </c>
      <c r="B5944" t="s">
        <v>459</v>
      </c>
      <c r="C5944" t="s">
        <v>625</v>
      </c>
      <c r="D5944" t="s">
        <v>100</v>
      </c>
      <c r="E5944" t="s">
        <v>4948</v>
      </c>
      <c r="F5944" s="109">
        <v>46119</v>
      </c>
      <c r="G5944" t="s">
        <v>627</v>
      </c>
      <c r="H5944">
        <v>5</v>
      </c>
      <c r="K5944">
        <v>212500.00000000079</v>
      </c>
      <c r="L5944" t="s">
        <v>618</v>
      </c>
      <c r="M5944" t="s">
        <v>669</v>
      </c>
      <c r="N5944">
        <v>0</v>
      </c>
    </row>
    <row r="5945" spans="1:14" ht="15" customHeight="1" x14ac:dyDescent="0.3">
      <c r="A5945" s="114">
        <v>5942</v>
      </c>
      <c r="B5945" t="s">
        <v>459</v>
      </c>
      <c r="C5945" t="s">
        <v>138</v>
      </c>
      <c r="D5945" t="s">
        <v>100</v>
      </c>
      <c r="E5945" t="s">
        <v>4949</v>
      </c>
      <c r="F5945" s="109">
        <v>46120</v>
      </c>
      <c r="G5945" t="s">
        <v>415</v>
      </c>
      <c r="H5945">
        <v>0.3</v>
      </c>
      <c r="K5945">
        <v>19125.000000000073</v>
      </c>
      <c r="L5945" t="s">
        <v>513</v>
      </c>
      <c r="M5945" t="s">
        <v>580</v>
      </c>
      <c r="N5945">
        <v>4</v>
      </c>
    </row>
    <row r="5946" spans="1:14" ht="15" customHeight="1" x14ac:dyDescent="0.3">
      <c r="A5946" s="114">
        <v>5943</v>
      </c>
      <c r="B5946" t="s">
        <v>459</v>
      </c>
      <c r="C5946" t="s">
        <v>97</v>
      </c>
      <c r="D5946" t="s">
        <v>352</v>
      </c>
      <c r="E5946" t="s">
        <v>4950</v>
      </c>
      <c r="F5946" s="109">
        <v>46120</v>
      </c>
      <c r="G5946" t="s">
        <v>429</v>
      </c>
      <c r="H5946">
        <v>0.1</v>
      </c>
      <c r="K5946">
        <v>3187.5000000000118</v>
      </c>
      <c r="L5946" t="s">
        <v>509</v>
      </c>
      <c r="M5946" t="s">
        <v>505</v>
      </c>
      <c r="N5946">
        <v>1</v>
      </c>
    </row>
    <row r="5947" spans="1:14" ht="15" customHeight="1" x14ac:dyDescent="0.3">
      <c r="A5947" s="114">
        <v>5944</v>
      </c>
      <c r="B5947" t="s">
        <v>459</v>
      </c>
      <c r="C5947" t="s">
        <v>2957</v>
      </c>
      <c r="D5947" t="s">
        <v>102</v>
      </c>
      <c r="E5947" t="s">
        <v>2958</v>
      </c>
      <c r="F5947" s="109">
        <v>46120</v>
      </c>
      <c r="G5947" t="s">
        <v>2946</v>
      </c>
      <c r="H5947">
        <v>2</v>
      </c>
      <c r="K5947">
        <v>56666.666666666875</v>
      </c>
      <c r="L5947" t="s">
        <v>509</v>
      </c>
      <c r="M5947" t="s">
        <v>1334</v>
      </c>
      <c r="N5947">
        <v>1</v>
      </c>
    </row>
    <row r="5948" spans="1:14" ht="15" customHeight="1" x14ac:dyDescent="0.3">
      <c r="A5948" s="114">
        <v>5945</v>
      </c>
      <c r="B5948" t="s">
        <v>459</v>
      </c>
      <c r="C5948" t="s">
        <v>2948</v>
      </c>
      <c r="D5948" t="s">
        <v>102</v>
      </c>
      <c r="E5948" t="s">
        <v>2950</v>
      </c>
      <c r="F5948" s="109">
        <v>46120</v>
      </c>
      <c r="G5948" t="s">
        <v>2946</v>
      </c>
      <c r="H5948">
        <v>1</v>
      </c>
      <c r="K5948">
        <v>28333.333333333438</v>
      </c>
      <c r="L5948" t="s">
        <v>509</v>
      </c>
      <c r="M5948" t="s">
        <v>1334</v>
      </c>
      <c r="N5948">
        <v>1</v>
      </c>
    </row>
    <row r="5949" spans="1:14" ht="15" customHeight="1" x14ac:dyDescent="0.3">
      <c r="A5949" s="114">
        <v>5946</v>
      </c>
      <c r="B5949" t="s">
        <v>499</v>
      </c>
      <c r="C5949" t="s">
        <v>595</v>
      </c>
      <c r="D5949" t="s">
        <v>102</v>
      </c>
      <c r="E5949" t="s">
        <v>4951</v>
      </c>
      <c r="F5949" s="109">
        <v>46120</v>
      </c>
      <c r="G5949" t="s">
        <v>415</v>
      </c>
      <c r="H5949">
        <v>41</v>
      </c>
      <c r="K5949">
        <v>213333.33333333311</v>
      </c>
      <c r="L5949" t="s">
        <v>509</v>
      </c>
      <c r="M5949" t="s">
        <v>505</v>
      </c>
      <c r="N5949">
        <v>1</v>
      </c>
    </row>
    <row r="5950" spans="1:14" ht="15" customHeight="1" x14ac:dyDescent="0.3">
      <c r="A5950" s="114">
        <v>5947</v>
      </c>
      <c r="B5950" t="s">
        <v>499</v>
      </c>
      <c r="C5950" t="s">
        <v>138</v>
      </c>
      <c r="D5950" t="s">
        <v>100</v>
      </c>
      <c r="E5950" t="s">
        <v>4952</v>
      </c>
      <c r="F5950" s="109">
        <v>46120</v>
      </c>
      <c r="G5950" t="s">
        <v>415</v>
      </c>
      <c r="H5950">
        <v>6</v>
      </c>
      <c r="K5950">
        <v>359999.99999999965</v>
      </c>
      <c r="L5950" t="s">
        <v>516</v>
      </c>
      <c r="M5950" t="s">
        <v>517</v>
      </c>
      <c r="N5950">
        <v>0</v>
      </c>
    </row>
    <row r="5951" spans="1:14" ht="15" customHeight="1" x14ac:dyDescent="0.3">
      <c r="A5951" s="114">
        <v>5948</v>
      </c>
      <c r="B5951" t="s">
        <v>501</v>
      </c>
      <c r="C5951" t="s">
        <v>138</v>
      </c>
      <c r="D5951" t="s">
        <v>100</v>
      </c>
      <c r="E5951" t="s">
        <v>4953</v>
      </c>
      <c r="F5951" s="109">
        <v>46120</v>
      </c>
      <c r="G5951" t="s">
        <v>415</v>
      </c>
      <c r="H5951">
        <v>3</v>
      </c>
      <c r="K5951">
        <v>179999.99999999983</v>
      </c>
      <c r="L5951" t="s">
        <v>526</v>
      </c>
      <c r="M5951" t="s">
        <v>517</v>
      </c>
      <c r="N5951">
        <v>0</v>
      </c>
    </row>
    <row r="5952" spans="1:14" ht="15" customHeight="1" x14ac:dyDescent="0.3">
      <c r="A5952" s="114">
        <v>5949</v>
      </c>
      <c r="B5952" t="s">
        <v>501</v>
      </c>
      <c r="C5952" t="s">
        <v>595</v>
      </c>
      <c r="D5952" t="s">
        <v>102</v>
      </c>
      <c r="E5952" t="s">
        <v>4954</v>
      </c>
      <c r="F5952" s="109">
        <v>46120</v>
      </c>
      <c r="G5952" t="s">
        <v>415</v>
      </c>
      <c r="H5952">
        <v>29</v>
      </c>
      <c r="K5952">
        <v>154666.66666666651</v>
      </c>
      <c r="L5952" t="s">
        <v>696</v>
      </c>
      <c r="M5952" t="s">
        <v>505</v>
      </c>
      <c r="N5952">
        <v>0</v>
      </c>
    </row>
    <row r="5953" spans="1:14" ht="15" customHeight="1" x14ac:dyDescent="0.3">
      <c r="A5953" s="114">
        <v>5950</v>
      </c>
      <c r="B5953" t="s">
        <v>444</v>
      </c>
      <c r="C5953" t="s">
        <v>138</v>
      </c>
      <c r="D5953" t="s">
        <v>100</v>
      </c>
      <c r="E5953" t="s">
        <v>4955</v>
      </c>
      <c r="F5953" s="109">
        <v>46120</v>
      </c>
      <c r="G5953" t="s">
        <v>415</v>
      </c>
      <c r="H5953">
        <v>6</v>
      </c>
      <c r="K5953">
        <v>388125.00000000105</v>
      </c>
      <c r="L5953" t="s">
        <v>543</v>
      </c>
      <c r="M5953" t="s">
        <v>517</v>
      </c>
      <c r="N5953">
        <v>0</v>
      </c>
    </row>
    <row r="5954" spans="1:14" ht="15" customHeight="1" x14ac:dyDescent="0.3">
      <c r="A5954" s="114">
        <v>5951</v>
      </c>
      <c r="B5954" t="s">
        <v>444</v>
      </c>
      <c r="C5954" t="s">
        <v>75</v>
      </c>
      <c r="D5954" t="s">
        <v>74</v>
      </c>
      <c r="E5954" t="s">
        <v>4956</v>
      </c>
      <c r="F5954" s="109">
        <v>46120</v>
      </c>
      <c r="G5954" t="s">
        <v>449</v>
      </c>
      <c r="H5954">
        <v>0.3</v>
      </c>
      <c r="K5954">
        <v>22640.625000000062</v>
      </c>
      <c r="L5954" t="s">
        <v>526</v>
      </c>
      <c r="M5954" t="s">
        <v>514</v>
      </c>
      <c r="N5954">
        <v>0</v>
      </c>
    </row>
    <row r="5955" spans="1:14" ht="15" customHeight="1" x14ac:dyDescent="0.3">
      <c r="A5955" s="114">
        <v>5952</v>
      </c>
      <c r="B5955" t="s">
        <v>413</v>
      </c>
      <c r="C5955" t="s">
        <v>138</v>
      </c>
      <c r="D5955" t="s">
        <v>100</v>
      </c>
      <c r="E5955" t="s">
        <v>4957</v>
      </c>
      <c r="F5955" s="109">
        <v>46120</v>
      </c>
      <c r="G5955" t="s">
        <v>415</v>
      </c>
      <c r="H5955">
        <v>6</v>
      </c>
      <c r="K5955">
        <v>371249.99999999895</v>
      </c>
      <c r="L5955" t="s">
        <v>554</v>
      </c>
      <c r="M5955" t="s">
        <v>517</v>
      </c>
      <c r="N5955">
        <v>0</v>
      </c>
    </row>
    <row r="5956" spans="1:14" ht="15" customHeight="1" x14ac:dyDescent="0.3">
      <c r="A5956" s="114">
        <v>5953</v>
      </c>
      <c r="B5956" t="s">
        <v>413</v>
      </c>
      <c r="C5956" t="s">
        <v>4048</v>
      </c>
      <c r="D5956" t="s">
        <v>102</v>
      </c>
      <c r="E5956" t="s">
        <v>4049</v>
      </c>
      <c r="F5956" s="109">
        <v>46120</v>
      </c>
      <c r="G5956" t="s">
        <v>425</v>
      </c>
      <c r="H5956">
        <v>3</v>
      </c>
      <c r="K5956">
        <v>123749.99999999964</v>
      </c>
      <c r="L5956" t="s">
        <v>509</v>
      </c>
      <c r="M5956" t="s">
        <v>505</v>
      </c>
      <c r="N5956">
        <v>1</v>
      </c>
    </row>
    <row r="5957" spans="1:14" ht="15" customHeight="1" x14ac:dyDescent="0.3">
      <c r="A5957" s="114">
        <v>5954</v>
      </c>
      <c r="B5957" t="s">
        <v>413</v>
      </c>
      <c r="C5957" t="s">
        <v>4050</v>
      </c>
      <c r="D5957" t="s">
        <v>102</v>
      </c>
      <c r="E5957" t="s">
        <v>4051</v>
      </c>
      <c r="F5957" s="109">
        <v>46120</v>
      </c>
      <c r="G5957" t="s">
        <v>425</v>
      </c>
      <c r="H5957">
        <v>2</v>
      </c>
      <c r="K5957">
        <v>123749.99999999964</v>
      </c>
      <c r="L5957" t="s">
        <v>509</v>
      </c>
      <c r="M5957" t="s">
        <v>505</v>
      </c>
      <c r="N5957">
        <v>1</v>
      </c>
    </row>
    <row r="5958" spans="1:14" ht="15" customHeight="1" x14ac:dyDescent="0.3">
      <c r="A5958" s="114">
        <v>5955</v>
      </c>
      <c r="B5958" t="s">
        <v>471</v>
      </c>
      <c r="C5958" t="s">
        <v>75</v>
      </c>
      <c r="D5958" t="s">
        <v>74</v>
      </c>
      <c r="E5958" t="s">
        <v>4958</v>
      </c>
      <c r="F5958" s="109">
        <v>46120</v>
      </c>
      <c r="G5958" t="s">
        <v>449</v>
      </c>
      <c r="H5958">
        <v>0.3</v>
      </c>
      <c r="K5958">
        <v>22640.625000000062</v>
      </c>
      <c r="L5958" t="s">
        <v>513</v>
      </c>
      <c r="M5958" t="s">
        <v>514</v>
      </c>
      <c r="N5958">
        <v>12</v>
      </c>
    </row>
    <row r="5959" spans="1:14" ht="15" customHeight="1" x14ac:dyDescent="0.3">
      <c r="A5959" s="114">
        <v>5956</v>
      </c>
      <c r="B5959" t="s">
        <v>471</v>
      </c>
      <c r="C5959" t="s">
        <v>138</v>
      </c>
      <c r="D5959" t="s">
        <v>100</v>
      </c>
      <c r="E5959" t="s">
        <v>4959</v>
      </c>
      <c r="F5959" s="109">
        <v>46120</v>
      </c>
      <c r="G5959" t="s">
        <v>415</v>
      </c>
      <c r="H5959">
        <v>6</v>
      </c>
      <c r="K5959">
        <v>388125.00000000105</v>
      </c>
      <c r="L5959" t="s">
        <v>516</v>
      </c>
      <c r="M5959" t="s">
        <v>517</v>
      </c>
      <c r="N5959">
        <v>0</v>
      </c>
    </row>
    <row r="5960" spans="1:14" ht="15" customHeight="1" x14ac:dyDescent="0.3">
      <c r="A5960" s="114">
        <v>5957</v>
      </c>
      <c r="B5960" t="s">
        <v>474</v>
      </c>
      <c r="C5960" t="s">
        <v>146</v>
      </c>
      <c r="D5960" t="s">
        <v>100</v>
      </c>
      <c r="E5960" t="s">
        <v>4960</v>
      </c>
      <c r="F5960" s="109">
        <v>46121</v>
      </c>
      <c r="G5960" t="s">
        <v>451</v>
      </c>
      <c r="H5960">
        <v>0.2</v>
      </c>
      <c r="K5960">
        <v>35000.000000000065</v>
      </c>
      <c r="L5960" t="s">
        <v>576</v>
      </c>
      <c r="M5960" t="s">
        <v>593</v>
      </c>
      <c r="N5960">
        <v>0</v>
      </c>
    </row>
    <row r="5961" spans="1:14" ht="15" customHeight="1" x14ac:dyDescent="0.3">
      <c r="A5961" s="114">
        <v>5958</v>
      </c>
      <c r="B5961" t="s">
        <v>463</v>
      </c>
      <c r="C5961" t="s">
        <v>75</v>
      </c>
      <c r="D5961" t="s">
        <v>74</v>
      </c>
      <c r="E5961" t="s">
        <v>4961</v>
      </c>
      <c r="F5961" s="109">
        <v>46121</v>
      </c>
      <c r="G5961" t="s">
        <v>449</v>
      </c>
      <c r="H5961">
        <v>0.3</v>
      </c>
      <c r="K5961">
        <v>21984.374999999916</v>
      </c>
      <c r="L5961" t="s">
        <v>526</v>
      </c>
      <c r="M5961" s="110" t="s">
        <v>2782</v>
      </c>
      <c r="N5961">
        <v>1</v>
      </c>
    </row>
    <row r="5962" spans="1:14" ht="15" customHeight="1" x14ac:dyDescent="0.3">
      <c r="A5962" s="114">
        <v>5959</v>
      </c>
      <c r="B5962" t="s">
        <v>463</v>
      </c>
      <c r="C5962" t="s">
        <v>502</v>
      </c>
      <c r="D5962" t="s">
        <v>100</v>
      </c>
      <c r="E5962" t="s">
        <v>4962</v>
      </c>
      <c r="F5962" s="109">
        <v>46121</v>
      </c>
      <c r="G5962" t="s">
        <v>426</v>
      </c>
      <c r="H5962">
        <v>7</v>
      </c>
      <c r="K5962">
        <v>293124.99999999889</v>
      </c>
      <c r="L5962" t="s">
        <v>618</v>
      </c>
      <c r="M5962" t="s">
        <v>669</v>
      </c>
      <c r="N5962">
        <v>0</v>
      </c>
    </row>
    <row r="5963" spans="1:14" ht="15" customHeight="1" x14ac:dyDescent="0.3">
      <c r="A5963" s="114">
        <v>5960</v>
      </c>
      <c r="B5963" t="s">
        <v>499</v>
      </c>
      <c r="C5963" t="s">
        <v>502</v>
      </c>
      <c r="D5963" t="s">
        <v>100</v>
      </c>
      <c r="E5963" t="s">
        <v>4963</v>
      </c>
      <c r="F5963" s="109">
        <v>46121</v>
      </c>
      <c r="G5963" t="s">
        <v>426</v>
      </c>
      <c r="H5963">
        <v>3.5</v>
      </c>
      <c r="K5963">
        <v>139999.99999999985</v>
      </c>
      <c r="L5963" t="s">
        <v>507</v>
      </c>
      <c r="M5963" t="s">
        <v>505</v>
      </c>
      <c r="N5963">
        <v>1</v>
      </c>
    </row>
    <row r="5964" spans="1:14" ht="15" customHeight="1" x14ac:dyDescent="0.3">
      <c r="A5964" s="114">
        <v>5961</v>
      </c>
      <c r="B5964" t="s">
        <v>499</v>
      </c>
      <c r="C5964" t="s">
        <v>138</v>
      </c>
      <c r="D5964" t="s">
        <v>100</v>
      </c>
      <c r="E5964" t="s">
        <v>4964</v>
      </c>
      <c r="F5964" s="109">
        <v>46121</v>
      </c>
      <c r="G5964" t="s">
        <v>415</v>
      </c>
      <c r="H5964">
        <v>3</v>
      </c>
      <c r="K5964">
        <v>179999.99999999983</v>
      </c>
      <c r="L5964" t="s">
        <v>516</v>
      </c>
      <c r="M5964" t="s">
        <v>517</v>
      </c>
      <c r="N5964">
        <v>0</v>
      </c>
    </row>
    <row r="5965" spans="1:14" ht="15" customHeight="1" x14ac:dyDescent="0.3">
      <c r="A5965" s="114">
        <v>5962</v>
      </c>
      <c r="B5965" t="s">
        <v>497</v>
      </c>
      <c r="C5965" t="s">
        <v>138</v>
      </c>
      <c r="D5965" t="s">
        <v>100</v>
      </c>
      <c r="E5965" t="s">
        <v>4965</v>
      </c>
      <c r="F5965" s="109">
        <v>46121</v>
      </c>
      <c r="G5965" t="s">
        <v>415</v>
      </c>
      <c r="H5965">
        <v>6</v>
      </c>
      <c r="K5965">
        <v>388125.00000000105</v>
      </c>
      <c r="L5965" t="s">
        <v>516</v>
      </c>
      <c r="M5965" t="s">
        <v>517</v>
      </c>
      <c r="N5965">
        <v>0</v>
      </c>
    </row>
    <row r="5966" spans="1:14" ht="15" customHeight="1" x14ac:dyDescent="0.3">
      <c r="A5966" s="114">
        <v>5963</v>
      </c>
      <c r="B5966" t="s">
        <v>497</v>
      </c>
      <c r="C5966" t="s">
        <v>4050</v>
      </c>
      <c r="D5966" t="s">
        <v>102</v>
      </c>
      <c r="E5966" t="s">
        <v>4051</v>
      </c>
      <c r="F5966" s="109">
        <v>46121</v>
      </c>
      <c r="G5966" t="s">
        <v>425</v>
      </c>
      <c r="H5966">
        <v>2</v>
      </c>
      <c r="K5966">
        <v>129375.00000000036</v>
      </c>
      <c r="L5966" t="s">
        <v>509</v>
      </c>
      <c r="M5966" t="s">
        <v>1677</v>
      </c>
      <c r="N5966">
        <v>1</v>
      </c>
    </row>
    <row r="5967" spans="1:14" ht="15" customHeight="1" x14ac:dyDescent="0.3">
      <c r="A5967" s="114">
        <v>5964</v>
      </c>
      <c r="B5967" t="s">
        <v>497</v>
      </c>
      <c r="C5967" t="s">
        <v>4048</v>
      </c>
      <c r="D5967" t="s">
        <v>102</v>
      </c>
      <c r="E5967" t="s">
        <v>4049</v>
      </c>
      <c r="F5967" s="109">
        <v>46121</v>
      </c>
      <c r="G5967" t="s">
        <v>425</v>
      </c>
      <c r="H5967">
        <v>4</v>
      </c>
      <c r="K5967">
        <v>215625.00000000061</v>
      </c>
      <c r="L5967" t="s">
        <v>509</v>
      </c>
      <c r="M5967">
        <v>0</v>
      </c>
      <c r="N5967">
        <v>0</v>
      </c>
    </row>
    <row r="5968" spans="1:14" ht="15" customHeight="1" x14ac:dyDescent="0.3">
      <c r="A5968" s="114">
        <v>5965</v>
      </c>
      <c r="B5968" t="s">
        <v>501</v>
      </c>
      <c r="C5968" t="s">
        <v>109</v>
      </c>
      <c r="D5968" t="s">
        <v>102</v>
      </c>
      <c r="E5968" t="s">
        <v>4966</v>
      </c>
      <c r="F5968" s="109">
        <v>46121</v>
      </c>
      <c r="G5968" t="s">
        <v>415</v>
      </c>
      <c r="H5968" t="s">
        <v>4967</v>
      </c>
      <c r="K5968">
        <v>143999.99999999985</v>
      </c>
      <c r="L5968" t="s">
        <v>696</v>
      </c>
      <c r="M5968" t="s">
        <v>505</v>
      </c>
      <c r="N5968">
        <v>2</v>
      </c>
    </row>
    <row r="5969" spans="1:14" ht="15" customHeight="1" x14ac:dyDescent="0.3">
      <c r="A5969" s="114">
        <v>5966</v>
      </c>
      <c r="B5969" t="s">
        <v>444</v>
      </c>
      <c r="C5969" t="s">
        <v>138</v>
      </c>
      <c r="D5969" t="s">
        <v>100</v>
      </c>
      <c r="E5969" t="s">
        <v>4968</v>
      </c>
      <c r="F5969" s="109">
        <v>46121</v>
      </c>
      <c r="G5969" t="s">
        <v>415</v>
      </c>
      <c r="H5969">
        <v>6</v>
      </c>
      <c r="K5969">
        <v>388125.00000000105</v>
      </c>
      <c r="L5969" t="s">
        <v>543</v>
      </c>
      <c r="M5969" t="s">
        <v>517</v>
      </c>
      <c r="N5969">
        <v>0</v>
      </c>
    </row>
    <row r="5970" spans="1:14" ht="15" customHeight="1" x14ac:dyDescent="0.3">
      <c r="A5970" s="114">
        <v>5967</v>
      </c>
      <c r="B5970" t="s">
        <v>444</v>
      </c>
      <c r="C5970" t="s">
        <v>4048</v>
      </c>
      <c r="D5970" t="s">
        <v>102</v>
      </c>
      <c r="E5970" t="s">
        <v>4049</v>
      </c>
      <c r="F5970" s="109">
        <v>46121</v>
      </c>
      <c r="G5970" t="s">
        <v>425</v>
      </c>
      <c r="H5970">
        <v>5</v>
      </c>
      <c r="K5970">
        <v>215625.00000000061</v>
      </c>
      <c r="L5970" t="s">
        <v>526</v>
      </c>
      <c r="M5970" t="s">
        <v>1677</v>
      </c>
      <c r="N5970">
        <v>0</v>
      </c>
    </row>
    <row r="5971" spans="1:14" ht="15" customHeight="1" x14ac:dyDescent="0.3">
      <c r="A5971" s="114">
        <v>5968</v>
      </c>
      <c r="B5971" t="s">
        <v>413</v>
      </c>
      <c r="C5971" t="s">
        <v>138</v>
      </c>
      <c r="D5971" t="s">
        <v>100</v>
      </c>
      <c r="E5971" t="s">
        <v>4969</v>
      </c>
      <c r="F5971" s="109">
        <v>46121</v>
      </c>
      <c r="G5971" t="s">
        <v>415</v>
      </c>
      <c r="H5971">
        <v>1</v>
      </c>
      <c r="K5971">
        <v>61874.999999999818</v>
      </c>
      <c r="L5971" t="s">
        <v>554</v>
      </c>
      <c r="M5971" t="s">
        <v>517</v>
      </c>
      <c r="N5971">
        <v>0</v>
      </c>
    </row>
    <row r="5972" spans="1:14" ht="15" customHeight="1" x14ac:dyDescent="0.3">
      <c r="A5972" s="114">
        <v>5969</v>
      </c>
      <c r="B5972" t="s">
        <v>413</v>
      </c>
      <c r="C5972" t="s">
        <v>4048</v>
      </c>
      <c r="D5972" t="s">
        <v>102</v>
      </c>
      <c r="E5972" t="s">
        <v>4049</v>
      </c>
      <c r="F5972" s="109">
        <v>46121</v>
      </c>
      <c r="G5972" t="s">
        <v>425</v>
      </c>
      <c r="H5972">
        <v>5</v>
      </c>
      <c r="K5972">
        <v>206249.99999999939</v>
      </c>
      <c r="L5972" t="s">
        <v>509</v>
      </c>
      <c r="M5972" t="s">
        <v>1677</v>
      </c>
      <c r="N5972">
        <v>1</v>
      </c>
    </row>
    <row r="5973" spans="1:14" ht="15" customHeight="1" x14ac:dyDescent="0.3">
      <c r="A5973" s="114">
        <v>5970</v>
      </c>
      <c r="B5973" t="s">
        <v>471</v>
      </c>
      <c r="C5973" t="s">
        <v>109</v>
      </c>
      <c r="D5973" t="s">
        <v>102</v>
      </c>
      <c r="E5973" t="s">
        <v>4970</v>
      </c>
      <c r="F5973" s="109">
        <v>46121</v>
      </c>
      <c r="G5973" t="s">
        <v>415</v>
      </c>
      <c r="H5973">
        <v>30</v>
      </c>
      <c r="K5973">
        <v>258750.00000000073</v>
      </c>
      <c r="L5973" t="s">
        <v>696</v>
      </c>
      <c r="M5973" t="s">
        <v>505</v>
      </c>
      <c r="N5973">
        <v>3</v>
      </c>
    </row>
    <row r="5974" spans="1:14" ht="15" customHeight="1" x14ac:dyDescent="0.3">
      <c r="A5974" s="114">
        <v>5971</v>
      </c>
      <c r="B5974" t="s">
        <v>471</v>
      </c>
      <c r="C5974" t="s">
        <v>75</v>
      </c>
      <c r="D5974" t="s">
        <v>74</v>
      </c>
      <c r="E5974" t="s">
        <v>4971</v>
      </c>
      <c r="F5974" s="109">
        <v>46121</v>
      </c>
      <c r="G5974" t="s">
        <v>449</v>
      </c>
      <c r="H5974">
        <v>0.3</v>
      </c>
      <c r="K5974">
        <v>22640.625000000062</v>
      </c>
      <c r="L5974" t="s">
        <v>513</v>
      </c>
      <c r="M5974" t="s">
        <v>514</v>
      </c>
      <c r="N5974">
        <v>14</v>
      </c>
    </row>
    <row r="5975" spans="1:14" ht="15" customHeight="1" x14ac:dyDescent="0.3">
      <c r="A5975" s="114">
        <v>5972</v>
      </c>
      <c r="B5975" t="s">
        <v>430</v>
      </c>
      <c r="C5975" t="s">
        <v>138</v>
      </c>
      <c r="D5975" t="s">
        <v>100</v>
      </c>
      <c r="E5975" t="s">
        <v>4972</v>
      </c>
      <c r="F5975" s="109">
        <v>46122</v>
      </c>
      <c r="G5975" t="s">
        <v>415</v>
      </c>
      <c r="H5975">
        <v>6</v>
      </c>
      <c r="K5975">
        <v>348750.00000000035</v>
      </c>
      <c r="L5975" t="s">
        <v>516</v>
      </c>
      <c r="M5975" t="s">
        <v>517</v>
      </c>
      <c r="N5975">
        <v>0</v>
      </c>
    </row>
    <row r="5976" spans="1:14" ht="15" customHeight="1" x14ac:dyDescent="0.3">
      <c r="A5976" s="114">
        <v>5973</v>
      </c>
      <c r="B5976" t="s">
        <v>430</v>
      </c>
      <c r="C5976" t="s">
        <v>502</v>
      </c>
      <c r="D5976" t="s">
        <v>100</v>
      </c>
      <c r="E5976" t="s">
        <v>4973</v>
      </c>
      <c r="F5976" s="109">
        <v>46122</v>
      </c>
      <c r="G5976" t="s">
        <v>426</v>
      </c>
      <c r="H5976">
        <v>2</v>
      </c>
      <c r="K5976">
        <v>77500.000000000073</v>
      </c>
      <c r="L5976" t="s">
        <v>516</v>
      </c>
      <c r="M5976" t="s">
        <v>517</v>
      </c>
      <c r="N5976">
        <v>0</v>
      </c>
    </row>
    <row r="5977" spans="1:14" ht="15" customHeight="1" x14ac:dyDescent="0.3">
      <c r="A5977" s="114">
        <v>5974</v>
      </c>
      <c r="B5977" t="s">
        <v>430</v>
      </c>
      <c r="C5977" t="s">
        <v>109</v>
      </c>
      <c r="D5977" t="s">
        <v>102</v>
      </c>
      <c r="E5977" t="s">
        <v>4974</v>
      </c>
      <c r="F5977" s="109">
        <v>46122</v>
      </c>
      <c r="G5977" t="s">
        <v>415</v>
      </c>
      <c r="H5977">
        <v>30</v>
      </c>
      <c r="K5977">
        <v>232500.00000000023</v>
      </c>
      <c r="L5977" t="s">
        <v>696</v>
      </c>
      <c r="M5977" t="s">
        <v>505</v>
      </c>
      <c r="N5977">
        <v>3</v>
      </c>
    </row>
    <row r="5978" spans="1:14" ht="15" customHeight="1" x14ac:dyDescent="0.3">
      <c r="A5978" s="114">
        <v>5975</v>
      </c>
      <c r="B5978" t="s">
        <v>501</v>
      </c>
      <c r="C5978" t="s">
        <v>104</v>
      </c>
      <c r="D5978" t="s">
        <v>102</v>
      </c>
      <c r="E5978" t="s">
        <v>4975</v>
      </c>
      <c r="F5978" s="109">
        <v>46122</v>
      </c>
      <c r="G5978" t="s">
        <v>415</v>
      </c>
      <c r="H5978">
        <v>12</v>
      </c>
      <c r="K5978">
        <v>63999.999999999935</v>
      </c>
      <c r="L5978" t="s">
        <v>696</v>
      </c>
      <c r="M5978" t="s">
        <v>505</v>
      </c>
      <c r="N5978">
        <v>2</v>
      </c>
    </row>
    <row r="5979" spans="1:14" ht="15" customHeight="1" x14ac:dyDescent="0.3">
      <c r="A5979" s="114">
        <v>5976</v>
      </c>
      <c r="B5979" t="s">
        <v>501</v>
      </c>
      <c r="C5979" t="s">
        <v>109</v>
      </c>
      <c r="D5979" t="s">
        <v>102</v>
      </c>
      <c r="E5979" t="s">
        <v>4976</v>
      </c>
      <c r="F5979" s="109">
        <v>46122</v>
      </c>
      <c r="G5979" t="s">
        <v>415</v>
      </c>
      <c r="H5979">
        <v>16</v>
      </c>
      <c r="K5979">
        <v>127999.99999999987</v>
      </c>
      <c r="L5979" t="s">
        <v>696</v>
      </c>
      <c r="M5979" t="s">
        <v>505</v>
      </c>
      <c r="N5979">
        <v>0</v>
      </c>
    </row>
    <row r="5980" spans="1:14" ht="15" customHeight="1" x14ac:dyDescent="0.3">
      <c r="A5980" s="114">
        <v>5977</v>
      </c>
      <c r="B5980" t="s">
        <v>501</v>
      </c>
      <c r="C5980" t="s">
        <v>138</v>
      </c>
      <c r="D5980" t="s">
        <v>100</v>
      </c>
      <c r="E5980" t="s">
        <v>4977</v>
      </c>
      <c r="F5980" s="109">
        <v>46122</v>
      </c>
      <c r="G5980" t="s">
        <v>415</v>
      </c>
      <c r="H5980">
        <v>7</v>
      </c>
      <c r="K5980">
        <v>419999.99999999959</v>
      </c>
      <c r="L5980" t="s">
        <v>516</v>
      </c>
      <c r="M5980" t="s">
        <v>517</v>
      </c>
      <c r="N5980">
        <v>0</v>
      </c>
    </row>
    <row r="5981" spans="1:14" ht="15" customHeight="1" x14ac:dyDescent="0.3">
      <c r="A5981" s="114">
        <v>5978</v>
      </c>
      <c r="B5981" t="s">
        <v>499</v>
      </c>
      <c r="C5981" t="s">
        <v>138</v>
      </c>
      <c r="D5981" t="s">
        <v>100</v>
      </c>
      <c r="E5981" t="s">
        <v>4978</v>
      </c>
      <c r="F5981" s="109">
        <v>46122</v>
      </c>
      <c r="G5981" t="s">
        <v>415</v>
      </c>
      <c r="H5981">
        <v>3</v>
      </c>
      <c r="K5981">
        <v>179999.99999999983</v>
      </c>
      <c r="L5981" t="s">
        <v>507</v>
      </c>
      <c r="M5981" t="s">
        <v>505</v>
      </c>
      <c r="N5981">
        <v>1</v>
      </c>
    </row>
    <row r="5982" spans="1:14" ht="15" customHeight="1" x14ac:dyDescent="0.3">
      <c r="A5982" s="114">
        <v>5979</v>
      </c>
      <c r="B5982" t="s">
        <v>499</v>
      </c>
      <c r="C5982" t="s">
        <v>502</v>
      </c>
      <c r="D5982" t="s">
        <v>100</v>
      </c>
      <c r="E5982" t="s">
        <v>4979</v>
      </c>
      <c r="F5982" s="109">
        <v>46122</v>
      </c>
      <c r="G5982" t="s">
        <v>426</v>
      </c>
      <c r="H5982">
        <v>2</v>
      </c>
      <c r="K5982">
        <v>79999.999999999927</v>
      </c>
      <c r="L5982" t="s">
        <v>507</v>
      </c>
      <c r="M5982" t="s">
        <v>505</v>
      </c>
      <c r="N5982">
        <v>1</v>
      </c>
    </row>
    <row r="5983" spans="1:14" ht="15" customHeight="1" x14ac:dyDescent="0.3">
      <c r="A5983" s="114">
        <v>5980</v>
      </c>
      <c r="B5983" t="s">
        <v>499</v>
      </c>
      <c r="C5983" t="s">
        <v>89</v>
      </c>
      <c r="D5983" t="s">
        <v>79</v>
      </c>
      <c r="E5983" t="s">
        <v>4980</v>
      </c>
      <c r="F5983" s="109">
        <v>46122</v>
      </c>
      <c r="G5983" t="s">
        <v>433</v>
      </c>
      <c r="H5983">
        <v>3</v>
      </c>
      <c r="K5983">
        <v>26666.666666666639</v>
      </c>
      <c r="L5983" t="s">
        <v>516</v>
      </c>
      <c r="M5983" t="s">
        <v>517</v>
      </c>
      <c r="N5983">
        <v>0</v>
      </c>
    </row>
    <row r="5984" spans="1:14" ht="15" customHeight="1" x14ac:dyDescent="0.3">
      <c r="A5984" s="114">
        <v>5981</v>
      </c>
      <c r="B5984" t="s">
        <v>499</v>
      </c>
      <c r="C5984" t="s">
        <v>84</v>
      </c>
      <c r="D5984" t="s">
        <v>79</v>
      </c>
      <c r="E5984" t="s">
        <v>4981</v>
      </c>
      <c r="F5984" s="109">
        <v>46122</v>
      </c>
      <c r="G5984" t="s">
        <v>443</v>
      </c>
      <c r="H5984">
        <v>5</v>
      </c>
      <c r="K5984">
        <v>23333.33333333331</v>
      </c>
      <c r="L5984" t="s">
        <v>516</v>
      </c>
      <c r="M5984" t="s">
        <v>517</v>
      </c>
      <c r="N5984">
        <v>0</v>
      </c>
    </row>
    <row r="5985" spans="1:14" ht="15" customHeight="1" x14ac:dyDescent="0.3">
      <c r="A5985" s="114">
        <v>5982</v>
      </c>
      <c r="B5985" t="s">
        <v>499</v>
      </c>
      <c r="C5985" t="s">
        <v>502</v>
      </c>
      <c r="D5985" t="s">
        <v>100</v>
      </c>
      <c r="E5985" t="s">
        <v>4982</v>
      </c>
      <c r="F5985" s="109">
        <v>46122</v>
      </c>
      <c r="G5985" t="s">
        <v>426</v>
      </c>
      <c r="H5985">
        <v>2</v>
      </c>
      <c r="K5985">
        <v>79999.999999999927</v>
      </c>
      <c r="L5985" t="s">
        <v>516</v>
      </c>
      <c r="M5985" t="s">
        <v>517</v>
      </c>
      <c r="N5985">
        <v>0</v>
      </c>
    </row>
    <row r="5986" spans="1:14" ht="15" customHeight="1" x14ac:dyDescent="0.3">
      <c r="A5986" s="114">
        <v>5983</v>
      </c>
      <c r="B5986" t="s">
        <v>497</v>
      </c>
      <c r="C5986" t="s">
        <v>97</v>
      </c>
      <c r="D5986" t="s">
        <v>352</v>
      </c>
      <c r="E5986" t="s">
        <v>4983</v>
      </c>
      <c r="F5986" s="109">
        <v>46122</v>
      </c>
      <c r="G5986" t="s">
        <v>429</v>
      </c>
      <c r="H5986">
        <v>0.7</v>
      </c>
      <c r="K5986">
        <v>22640.625000000058</v>
      </c>
      <c r="L5986" t="s">
        <v>509</v>
      </c>
      <c r="M5986" t="s">
        <v>1166</v>
      </c>
      <c r="N5986">
        <v>1</v>
      </c>
    </row>
    <row r="5987" spans="1:14" ht="15" customHeight="1" x14ac:dyDescent="0.3">
      <c r="A5987" s="114">
        <v>5984</v>
      </c>
      <c r="B5987" t="s">
        <v>497</v>
      </c>
      <c r="C5987" t="s">
        <v>138</v>
      </c>
      <c r="D5987" t="s">
        <v>100</v>
      </c>
      <c r="E5987" t="s">
        <v>4984</v>
      </c>
      <c r="F5987" s="109">
        <v>46122</v>
      </c>
      <c r="G5987" t="s">
        <v>415</v>
      </c>
      <c r="H5987">
        <v>8</v>
      </c>
      <c r="K5987">
        <v>517500.00000000146</v>
      </c>
      <c r="L5987" t="s">
        <v>516</v>
      </c>
      <c r="M5987" t="s">
        <v>517</v>
      </c>
      <c r="N5987">
        <v>0</v>
      </c>
    </row>
    <row r="5988" spans="1:14" ht="15" customHeight="1" x14ac:dyDescent="0.3">
      <c r="A5988" s="114">
        <v>5985</v>
      </c>
      <c r="B5988" t="s">
        <v>444</v>
      </c>
      <c r="C5988" t="s">
        <v>138</v>
      </c>
      <c r="D5988" t="s">
        <v>100</v>
      </c>
      <c r="E5988" t="s">
        <v>4985</v>
      </c>
      <c r="F5988" s="109">
        <v>46122</v>
      </c>
      <c r="G5988" t="s">
        <v>415</v>
      </c>
      <c r="H5988">
        <v>3</v>
      </c>
      <c r="K5988">
        <v>194062.50000000052</v>
      </c>
      <c r="L5988" t="s">
        <v>543</v>
      </c>
      <c r="M5988" t="s">
        <v>517</v>
      </c>
      <c r="N5988">
        <v>0</v>
      </c>
    </row>
    <row r="5989" spans="1:14" ht="15" customHeight="1" x14ac:dyDescent="0.3">
      <c r="A5989" s="114">
        <v>5986</v>
      </c>
      <c r="B5989" t="s">
        <v>444</v>
      </c>
      <c r="C5989" t="s">
        <v>502</v>
      </c>
      <c r="D5989" t="s">
        <v>100</v>
      </c>
      <c r="E5989" t="s">
        <v>4986</v>
      </c>
      <c r="F5989" s="109">
        <v>46122</v>
      </c>
      <c r="G5989" t="s">
        <v>426</v>
      </c>
      <c r="H5989">
        <v>1</v>
      </c>
      <c r="K5989">
        <v>43125.000000000116</v>
      </c>
      <c r="L5989" t="s">
        <v>543</v>
      </c>
      <c r="M5989" t="s">
        <v>517</v>
      </c>
      <c r="N5989">
        <v>0</v>
      </c>
    </row>
    <row r="5990" spans="1:14" ht="15" customHeight="1" x14ac:dyDescent="0.3">
      <c r="A5990" s="114">
        <v>5987</v>
      </c>
      <c r="B5990" t="s">
        <v>444</v>
      </c>
      <c r="C5990" t="s">
        <v>128</v>
      </c>
      <c r="D5990" t="s">
        <v>102</v>
      </c>
      <c r="E5990" t="s">
        <v>4987</v>
      </c>
      <c r="F5990" s="109">
        <v>46122</v>
      </c>
      <c r="G5990" t="s">
        <v>415</v>
      </c>
      <c r="H5990">
        <v>8</v>
      </c>
      <c r="K5990">
        <v>345000.00000000093</v>
      </c>
      <c r="L5990" t="s">
        <v>526</v>
      </c>
      <c r="M5990" t="s">
        <v>1677</v>
      </c>
      <c r="N5990">
        <v>1</v>
      </c>
    </row>
    <row r="5991" spans="1:14" ht="15" customHeight="1" x14ac:dyDescent="0.3">
      <c r="A5991" s="114">
        <v>5988</v>
      </c>
      <c r="B5991" t="s">
        <v>413</v>
      </c>
      <c r="C5991" t="s">
        <v>138</v>
      </c>
      <c r="D5991" t="s">
        <v>100</v>
      </c>
      <c r="E5991" t="s">
        <v>4988</v>
      </c>
      <c r="F5991" s="109">
        <v>46122</v>
      </c>
      <c r="G5991" t="s">
        <v>415</v>
      </c>
      <c r="H5991">
        <v>6</v>
      </c>
      <c r="K5991">
        <v>371249.99999999895</v>
      </c>
      <c r="L5991" t="s">
        <v>554</v>
      </c>
      <c r="M5991" t="s">
        <v>517</v>
      </c>
      <c r="N5991">
        <v>1</v>
      </c>
    </row>
    <row r="5992" spans="1:14" ht="15" customHeight="1" x14ac:dyDescent="0.3">
      <c r="A5992" s="114">
        <v>5989</v>
      </c>
      <c r="B5992" t="s">
        <v>413</v>
      </c>
      <c r="C5992" t="s">
        <v>97</v>
      </c>
      <c r="D5992" t="s">
        <v>352</v>
      </c>
      <c r="E5992" t="s">
        <v>4989</v>
      </c>
      <c r="F5992" s="109">
        <v>46122</v>
      </c>
      <c r="G5992" t="s">
        <v>429</v>
      </c>
      <c r="H5992">
        <v>0.7</v>
      </c>
      <c r="K5992">
        <v>21656.249999999935</v>
      </c>
      <c r="L5992" t="s">
        <v>509</v>
      </c>
      <c r="M5992" t="s">
        <v>698</v>
      </c>
      <c r="N5992">
        <v>1</v>
      </c>
    </row>
    <row r="5993" spans="1:14" ht="15" customHeight="1" x14ac:dyDescent="0.3">
      <c r="A5993" s="114">
        <v>5990</v>
      </c>
      <c r="B5993" t="s">
        <v>471</v>
      </c>
      <c r="C5993" t="s">
        <v>75</v>
      </c>
      <c r="D5993" t="s">
        <v>74</v>
      </c>
      <c r="E5993" t="s">
        <v>4990</v>
      </c>
      <c r="F5993" s="109">
        <v>46122</v>
      </c>
      <c r="G5993" t="s">
        <v>449</v>
      </c>
      <c r="H5993">
        <v>0.3</v>
      </c>
      <c r="K5993">
        <v>22640.625000000062</v>
      </c>
      <c r="L5993" t="s">
        <v>513</v>
      </c>
      <c r="M5993" t="s">
        <v>514</v>
      </c>
      <c r="N5993">
        <v>8</v>
      </c>
    </row>
    <row r="5994" spans="1:14" ht="15" customHeight="1" x14ac:dyDescent="0.3">
      <c r="A5994" s="114">
        <v>5991</v>
      </c>
      <c r="B5994" t="s">
        <v>471</v>
      </c>
      <c r="C5994" t="s">
        <v>109</v>
      </c>
      <c r="D5994" t="s">
        <v>102</v>
      </c>
      <c r="E5994" t="s">
        <v>4991</v>
      </c>
      <c r="F5994" s="109">
        <v>46122</v>
      </c>
      <c r="G5994" t="s">
        <v>415</v>
      </c>
      <c r="H5994">
        <v>27</v>
      </c>
      <c r="K5994">
        <v>232875.00000000064</v>
      </c>
      <c r="L5994" t="s">
        <v>696</v>
      </c>
      <c r="M5994" t="s">
        <v>953</v>
      </c>
      <c r="N5994">
        <v>2</v>
      </c>
    </row>
    <row r="5995" spans="1:14" ht="15" customHeight="1" x14ac:dyDescent="0.3">
      <c r="A5995" s="114">
        <v>5992</v>
      </c>
      <c r="B5995" t="s">
        <v>497</v>
      </c>
      <c r="C5995" t="s">
        <v>97</v>
      </c>
      <c r="D5995" t="s">
        <v>352</v>
      </c>
      <c r="E5995" t="s">
        <v>4992</v>
      </c>
      <c r="F5995" s="109">
        <v>46123</v>
      </c>
      <c r="G5995" t="s">
        <v>429</v>
      </c>
      <c r="H5995">
        <v>0.7</v>
      </c>
      <c r="K5995">
        <v>22640.625000000058</v>
      </c>
      <c r="L5995" t="s">
        <v>509</v>
      </c>
      <c r="M5995" s="110" t="s">
        <v>2782</v>
      </c>
      <c r="N5995">
        <v>1</v>
      </c>
    </row>
    <row r="5996" spans="1:14" ht="15" customHeight="1" x14ac:dyDescent="0.3">
      <c r="A5996" s="114">
        <v>5993</v>
      </c>
      <c r="B5996" t="s">
        <v>497</v>
      </c>
      <c r="C5996" t="s">
        <v>138</v>
      </c>
      <c r="D5996" t="s">
        <v>100</v>
      </c>
      <c r="E5996" t="s">
        <v>4993</v>
      </c>
      <c r="F5996" s="109">
        <v>46123</v>
      </c>
      <c r="G5996" t="s">
        <v>415</v>
      </c>
      <c r="H5996">
        <v>6</v>
      </c>
      <c r="K5996">
        <v>388125.00000000105</v>
      </c>
      <c r="L5996" t="s">
        <v>516</v>
      </c>
      <c r="M5996" t="s">
        <v>517</v>
      </c>
      <c r="N5996">
        <v>0</v>
      </c>
    </row>
    <row r="5997" spans="1:14" ht="15" customHeight="1" x14ac:dyDescent="0.3">
      <c r="A5997" s="114">
        <v>5994</v>
      </c>
      <c r="B5997" t="s">
        <v>463</v>
      </c>
      <c r="C5997" t="s">
        <v>73</v>
      </c>
      <c r="D5997" t="s">
        <v>74</v>
      </c>
      <c r="E5997" t="s">
        <v>4994</v>
      </c>
      <c r="F5997" s="109">
        <v>46123</v>
      </c>
      <c r="G5997" t="s">
        <v>421</v>
      </c>
      <c r="H5997">
        <v>1</v>
      </c>
      <c r="K5997">
        <v>1465624.9999999944</v>
      </c>
      <c r="L5997" t="s">
        <v>513</v>
      </c>
      <c r="M5997" t="s">
        <v>580</v>
      </c>
      <c r="N5997">
        <v>20</v>
      </c>
    </row>
    <row r="5998" spans="1:14" ht="15" customHeight="1" x14ac:dyDescent="0.3">
      <c r="A5998" s="114">
        <v>5995</v>
      </c>
      <c r="B5998" t="s">
        <v>463</v>
      </c>
      <c r="C5998" t="s">
        <v>625</v>
      </c>
      <c r="D5998" t="s">
        <v>100</v>
      </c>
      <c r="E5998" t="s">
        <v>4995</v>
      </c>
      <c r="F5998" s="109">
        <v>46123</v>
      </c>
      <c r="G5998" t="s">
        <v>627</v>
      </c>
      <c r="H5998">
        <v>5</v>
      </c>
      <c r="K5998">
        <v>209374.99999999921</v>
      </c>
      <c r="L5998" t="s">
        <v>618</v>
      </c>
      <c r="M5998" t="s">
        <v>669</v>
      </c>
      <c r="N5998">
        <v>0</v>
      </c>
    </row>
    <row r="5999" spans="1:14" ht="15" customHeight="1" x14ac:dyDescent="0.3">
      <c r="A5999" s="114">
        <v>5996</v>
      </c>
      <c r="B5999" t="s">
        <v>474</v>
      </c>
      <c r="C5999" t="s">
        <v>146</v>
      </c>
      <c r="D5999" t="s">
        <v>100</v>
      </c>
      <c r="E5999" t="s">
        <v>4996</v>
      </c>
      <c r="F5999" s="109">
        <v>46123</v>
      </c>
      <c r="G5999" t="s">
        <v>451</v>
      </c>
      <c r="H5999">
        <v>0.2</v>
      </c>
      <c r="K5999">
        <v>35000.000000000065</v>
      </c>
      <c r="L5999" t="s">
        <v>530</v>
      </c>
      <c r="M5999" t="s">
        <v>593</v>
      </c>
      <c r="N5999">
        <v>0</v>
      </c>
    </row>
    <row r="6000" spans="1:14" ht="15" customHeight="1" x14ac:dyDescent="0.3">
      <c r="A6000" s="114">
        <v>5997</v>
      </c>
      <c r="B6000" t="s">
        <v>501</v>
      </c>
      <c r="C6000" t="s">
        <v>127</v>
      </c>
      <c r="D6000" t="s">
        <v>102</v>
      </c>
      <c r="E6000" t="s">
        <v>4997</v>
      </c>
      <c r="F6000" s="109">
        <v>46123</v>
      </c>
      <c r="G6000" t="s">
        <v>415</v>
      </c>
      <c r="H6000">
        <v>2</v>
      </c>
      <c r="K6000">
        <v>79999.999999999927</v>
      </c>
      <c r="L6000" t="s">
        <v>526</v>
      </c>
      <c r="M6000" t="s">
        <v>1677</v>
      </c>
      <c r="N6000">
        <v>0</v>
      </c>
    </row>
    <row r="6001" spans="1:14" ht="15" customHeight="1" x14ac:dyDescent="0.3">
      <c r="A6001" s="114">
        <v>5998</v>
      </c>
      <c r="B6001" t="s">
        <v>501</v>
      </c>
      <c r="C6001" t="s">
        <v>128</v>
      </c>
      <c r="D6001" t="s">
        <v>102</v>
      </c>
      <c r="E6001" t="s">
        <v>4998</v>
      </c>
      <c r="F6001" s="109">
        <v>46123</v>
      </c>
      <c r="G6001" t="s">
        <v>415</v>
      </c>
      <c r="H6001">
        <v>2</v>
      </c>
      <c r="K6001">
        <v>79999.999999999927</v>
      </c>
      <c r="L6001" t="s">
        <v>526</v>
      </c>
      <c r="M6001" t="s">
        <v>1677</v>
      </c>
      <c r="N6001">
        <v>0</v>
      </c>
    </row>
    <row r="6002" spans="1:14" ht="15" customHeight="1" x14ac:dyDescent="0.3">
      <c r="A6002" s="114">
        <v>5999</v>
      </c>
      <c r="B6002" t="s">
        <v>501</v>
      </c>
      <c r="C6002" t="s">
        <v>138</v>
      </c>
      <c r="D6002" t="s">
        <v>100</v>
      </c>
      <c r="E6002" t="s">
        <v>4999</v>
      </c>
      <c r="F6002" s="109">
        <v>46123</v>
      </c>
      <c r="G6002" t="s">
        <v>415</v>
      </c>
      <c r="H6002">
        <v>4</v>
      </c>
      <c r="K6002">
        <v>239999.99999999977</v>
      </c>
      <c r="L6002" t="s">
        <v>543</v>
      </c>
      <c r="M6002" t="s">
        <v>517</v>
      </c>
      <c r="N6002">
        <v>0</v>
      </c>
    </row>
    <row r="6003" spans="1:14" ht="15" customHeight="1" x14ac:dyDescent="0.3">
      <c r="A6003" s="114">
        <v>6000</v>
      </c>
      <c r="B6003" t="s">
        <v>459</v>
      </c>
      <c r="C6003" t="s">
        <v>138</v>
      </c>
      <c r="D6003" t="s">
        <v>100</v>
      </c>
      <c r="E6003" t="s">
        <v>5000</v>
      </c>
      <c r="F6003" s="109">
        <v>46121</v>
      </c>
      <c r="G6003" t="s">
        <v>415</v>
      </c>
      <c r="H6003">
        <v>0.1</v>
      </c>
      <c r="K6003">
        <v>6375.0000000000236</v>
      </c>
      <c r="L6003" t="s">
        <v>513</v>
      </c>
      <c r="M6003" t="s">
        <v>580</v>
      </c>
      <c r="N6003">
        <v>4</v>
      </c>
    </row>
    <row r="6004" spans="1:14" ht="15" customHeight="1" x14ac:dyDescent="0.3">
      <c r="A6004" s="114">
        <v>6001</v>
      </c>
      <c r="B6004" t="s">
        <v>459</v>
      </c>
      <c r="C6004" t="s">
        <v>138</v>
      </c>
      <c r="D6004" t="s">
        <v>100</v>
      </c>
      <c r="E6004" t="s">
        <v>5000</v>
      </c>
      <c r="F6004" s="109">
        <v>46122</v>
      </c>
      <c r="G6004" t="s">
        <v>415</v>
      </c>
      <c r="H6004">
        <v>4</v>
      </c>
      <c r="K6004">
        <v>255000.00000000096</v>
      </c>
      <c r="L6004" t="s">
        <v>543</v>
      </c>
      <c r="M6004" t="s">
        <v>517</v>
      </c>
      <c r="N6004">
        <v>0</v>
      </c>
    </row>
    <row r="6005" spans="1:14" ht="15" customHeight="1" x14ac:dyDescent="0.3">
      <c r="A6005" s="114">
        <v>6002</v>
      </c>
      <c r="B6005" t="s">
        <v>459</v>
      </c>
      <c r="C6005" t="s">
        <v>97</v>
      </c>
      <c r="D6005" t="s">
        <v>352</v>
      </c>
      <c r="E6005" t="s">
        <v>5001</v>
      </c>
      <c r="F6005" s="109">
        <v>46122</v>
      </c>
      <c r="G6005" t="s">
        <v>429</v>
      </c>
      <c r="H6005">
        <v>0.7</v>
      </c>
      <c r="K6005">
        <v>22312.50000000008</v>
      </c>
      <c r="L6005" t="s">
        <v>509</v>
      </c>
      <c r="M6005" t="s">
        <v>505</v>
      </c>
      <c r="N6005">
        <v>3</v>
      </c>
    </row>
    <row r="6006" spans="1:14" ht="15" customHeight="1" x14ac:dyDescent="0.3">
      <c r="A6006" s="114">
        <v>6003</v>
      </c>
      <c r="B6006" t="s">
        <v>459</v>
      </c>
      <c r="C6006" t="s">
        <v>25</v>
      </c>
      <c r="D6006" t="s">
        <v>26</v>
      </c>
      <c r="E6006" t="s">
        <v>5002</v>
      </c>
      <c r="F6006" s="109">
        <v>46123</v>
      </c>
      <c r="G6006" t="s">
        <v>2561</v>
      </c>
      <c r="H6006">
        <v>0.3</v>
      </c>
      <c r="K6006">
        <v>1147500.0000000042</v>
      </c>
      <c r="L6006" t="s">
        <v>509</v>
      </c>
      <c r="M6006" t="s">
        <v>505</v>
      </c>
      <c r="N6006">
        <v>2</v>
      </c>
    </row>
    <row r="6007" spans="1:14" ht="15" customHeight="1" x14ac:dyDescent="0.3">
      <c r="A6007" s="114">
        <v>6004</v>
      </c>
      <c r="B6007" t="s">
        <v>459</v>
      </c>
      <c r="C6007" t="s">
        <v>127</v>
      </c>
      <c r="D6007" t="s">
        <v>102</v>
      </c>
      <c r="E6007" t="s">
        <v>5003</v>
      </c>
      <c r="F6007" s="109">
        <v>46123</v>
      </c>
      <c r="G6007" t="s">
        <v>415</v>
      </c>
      <c r="H6007">
        <v>1</v>
      </c>
      <c r="K6007">
        <v>42500.00000000016</v>
      </c>
      <c r="L6007" t="s">
        <v>509</v>
      </c>
      <c r="M6007" t="s">
        <v>505</v>
      </c>
      <c r="N6007">
        <v>0</v>
      </c>
    </row>
    <row r="6008" spans="1:14" ht="15" customHeight="1" x14ac:dyDescent="0.3">
      <c r="A6008" s="114">
        <v>6005</v>
      </c>
      <c r="B6008" t="s">
        <v>459</v>
      </c>
      <c r="C6008" t="s">
        <v>128</v>
      </c>
      <c r="D6008" t="s">
        <v>102</v>
      </c>
      <c r="E6008" t="s">
        <v>5004</v>
      </c>
      <c r="F6008" s="109">
        <v>46123</v>
      </c>
      <c r="G6008" t="s">
        <v>415</v>
      </c>
      <c r="H6008">
        <v>2</v>
      </c>
      <c r="K6008">
        <v>85000.00000000032</v>
      </c>
      <c r="L6008" t="s">
        <v>509</v>
      </c>
      <c r="M6008" t="s">
        <v>505</v>
      </c>
      <c r="N6008">
        <v>1</v>
      </c>
    </row>
    <row r="6009" spans="1:14" ht="15" customHeight="1" x14ac:dyDescent="0.3">
      <c r="A6009" s="114">
        <v>6006</v>
      </c>
      <c r="B6009" t="s">
        <v>459</v>
      </c>
      <c r="C6009" t="s">
        <v>138</v>
      </c>
      <c r="D6009" t="s">
        <v>100</v>
      </c>
      <c r="E6009" t="s">
        <v>5005</v>
      </c>
      <c r="F6009" s="109">
        <v>46124</v>
      </c>
      <c r="G6009" t="s">
        <v>415</v>
      </c>
      <c r="H6009">
        <v>2</v>
      </c>
      <c r="K6009">
        <v>127500.00000000048</v>
      </c>
      <c r="L6009" t="s">
        <v>543</v>
      </c>
      <c r="M6009" t="s">
        <v>517</v>
      </c>
      <c r="N6009">
        <v>1</v>
      </c>
    </row>
    <row r="6010" spans="1:14" ht="15" customHeight="1" x14ac:dyDescent="0.3">
      <c r="A6010" s="114">
        <v>6007</v>
      </c>
      <c r="B6010" t="s">
        <v>535</v>
      </c>
      <c r="C6010" t="s">
        <v>213</v>
      </c>
      <c r="D6010" t="s">
        <v>102</v>
      </c>
      <c r="E6010" t="s">
        <v>5006</v>
      </c>
      <c r="F6010" s="109">
        <v>46124</v>
      </c>
      <c r="G6010" t="s">
        <v>466</v>
      </c>
      <c r="H6010">
        <v>1</v>
      </c>
      <c r="K6010">
        <v>40624.99999999992</v>
      </c>
      <c r="L6010" t="s">
        <v>526</v>
      </c>
      <c r="M6010" t="s">
        <v>1677</v>
      </c>
      <c r="N6010">
        <v>1</v>
      </c>
    </row>
    <row r="6011" spans="1:14" ht="15" customHeight="1" x14ac:dyDescent="0.3">
      <c r="A6011" s="114">
        <v>6008</v>
      </c>
      <c r="B6011" t="s">
        <v>535</v>
      </c>
      <c r="C6011" t="s">
        <v>2948</v>
      </c>
      <c r="D6011" t="s">
        <v>102</v>
      </c>
      <c r="E6011" t="s">
        <v>2950</v>
      </c>
      <c r="F6011" s="109">
        <v>46124</v>
      </c>
      <c r="G6011" t="s">
        <v>2946</v>
      </c>
      <c r="H6011">
        <v>4</v>
      </c>
      <c r="K6011">
        <v>108333.33333333312</v>
      </c>
      <c r="L6011" t="s">
        <v>526</v>
      </c>
      <c r="M6011" t="s">
        <v>1677</v>
      </c>
      <c r="N6011">
        <v>1</v>
      </c>
    </row>
    <row r="6012" spans="1:14" ht="15" customHeight="1" x14ac:dyDescent="0.3">
      <c r="A6012" s="114">
        <v>6009</v>
      </c>
      <c r="B6012" t="s">
        <v>535</v>
      </c>
      <c r="C6012" t="s">
        <v>138</v>
      </c>
      <c r="D6012" t="s">
        <v>100</v>
      </c>
      <c r="E6012" t="s">
        <v>5007</v>
      </c>
      <c r="F6012" s="109">
        <v>46124</v>
      </c>
      <c r="G6012" t="s">
        <v>415</v>
      </c>
      <c r="H6012">
        <v>3</v>
      </c>
      <c r="K6012">
        <v>182812.49999999965</v>
      </c>
      <c r="L6012" t="s">
        <v>516</v>
      </c>
      <c r="M6012" t="s">
        <v>517</v>
      </c>
      <c r="N6012">
        <v>0</v>
      </c>
    </row>
    <row r="6013" spans="1:14" ht="15" customHeight="1" x14ac:dyDescent="0.3">
      <c r="A6013" s="114">
        <v>6010</v>
      </c>
      <c r="B6013" t="s">
        <v>501</v>
      </c>
      <c r="C6013" t="s">
        <v>127</v>
      </c>
      <c r="D6013" t="s">
        <v>102</v>
      </c>
      <c r="E6013" t="s">
        <v>5008</v>
      </c>
      <c r="F6013" s="109">
        <v>46124</v>
      </c>
      <c r="G6013" t="s">
        <v>415</v>
      </c>
      <c r="H6013">
        <v>2</v>
      </c>
      <c r="K6013">
        <v>79999.999999999927</v>
      </c>
      <c r="L6013" t="s">
        <v>526</v>
      </c>
      <c r="M6013" t="s">
        <v>1677</v>
      </c>
      <c r="N6013">
        <v>0</v>
      </c>
    </row>
    <row r="6014" spans="1:14" ht="15" customHeight="1" x14ac:dyDescent="0.3">
      <c r="A6014" s="114">
        <v>6011</v>
      </c>
      <c r="B6014" t="s">
        <v>501</v>
      </c>
      <c r="C6014" t="s">
        <v>128</v>
      </c>
      <c r="D6014" t="s">
        <v>102</v>
      </c>
      <c r="E6014" t="s">
        <v>5009</v>
      </c>
      <c r="F6014" s="109">
        <v>46124</v>
      </c>
      <c r="G6014" t="s">
        <v>415</v>
      </c>
      <c r="H6014">
        <v>5</v>
      </c>
      <c r="K6014">
        <v>199999.9999999998</v>
      </c>
      <c r="L6014" t="s">
        <v>526</v>
      </c>
      <c r="M6014" t="s">
        <v>1677</v>
      </c>
      <c r="N6014">
        <v>1</v>
      </c>
    </row>
    <row r="6015" spans="1:14" ht="15" customHeight="1" x14ac:dyDescent="0.3">
      <c r="A6015" s="114">
        <v>6012</v>
      </c>
      <c r="B6015" t="s">
        <v>501</v>
      </c>
      <c r="C6015" t="s">
        <v>4048</v>
      </c>
      <c r="D6015" t="s">
        <v>102</v>
      </c>
      <c r="E6015" t="s">
        <v>4049</v>
      </c>
      <c r="F6015" s="109">
        <v>46124</v>
      </c>
      <c r="G6015" t="s">
        <v>425</v>
      </c>
      <c r="H6015">
        <v>1</v>
      </c>
      <c r="K6015">
        <v>39999.999999999964</v>
      </c>
      <c r="L6015" t="s">
        <v>526</v>
      </c>
      <c r="M6015" t="s">
        <v>1677</v>
      </c>
      <c r="N6015">
        <v>1</v>
      </c>
    </row>
    <row r="6016" spans="1:14" ht="15" customHeight="1" x14ac:dyDescent="0.3">
      <c r="A6016" s="114">
        <v>6013</v>
      </c>
      <c r="B6016" t="s">
        <v>501</v>
      </c>
      <c r="C6016" t="s">
        <v>138</v>
      </c>
      <c r="D6016" t="s">
        <v>100</v>
      </c>
      <c r="E6016" t="s">
        <v>5010</v>
      </c>
      <c r="F6016" s="109">
        <v>46124</v>
      </c>
      <c r="G6016" t="s">
        <v>415</v>
      </c>
      <c r="H6016">
        <v>3</v>
      </c>
      <c r="K6016">
        <v>179999.99999999983</v>
      </c>
      <c r="L6016" t="s">
        <v>543</v>
      </c>
      <c r="M6016" t="s">
        <v>517</v>
      </c>
      <c r="N6016">
        <v>0</v>
      </c>
    </row>
    <row r="6017" spans="1:14" ht="15" customHeight="1" x14ac:dyDescent="0.3">
      <c r="A6017" s="114">
        <v>6014</v>
      </c>
      <c r="B6017" t="s">
        <v>474</v>
      </c>
      <c r="C6017" t="s">
        <v>138</v>
      </c>
      <c r="D6017" t="s">
        <v>100</v>
      </c>
      <c r="E6017" t="s">
        <v>5011</v>
      </c>
      <c r="F6017" s="109">
        <v>46124</v>
      </c>
      <c r="G6017" t="s">
        <v>415</v>
      </c>
      <c r="H6017">
        <v>4</v>
      </c>
      <c r="K6017">
        <v>262500.00000000047</v>
      </c>
      <c r="L6017" t="s">
        <v>516</v>
      </c>
      <c r="M6017" t="s">
        <v>517</v>
      </c>
      <c r="N6017">
        <v>0</v>
      </c>
    </row>
    <row r="6018" spans="1:14" ht="15" customHeight="1" x14ac:dyDescent="0.3">
      <c r="A6018" s="114">
        <v>6015</v>
      </c>
      <c r="B6018" t="s">
        <v>474</v>
      </c>
      <c r="C6018" t="s">
        <v>146</v>
      </c>
      <c r="D6018" t="s">
        <v>100</v>
      </c>
      <c r="E6018" t="s">
        <v>5012</v>
      </c>
      <c r="F6018" s="109">
        <v>46124</v>
      </c>
      <c r="G6018" t="s">
        <v>451</v>
      </c>
      <c r="H6018">
        <v>0.1</v>
      </c>
      <c r="K6018">
        <v>17500.000000000033</v>
      </c>
      <c r="L6018" t="s">
        <v>576</v>
      </c>
      <c r="M6018" t="s">
        <v>593</v>
      </c>
      <c r="N6018">
        <v>0</v>
      </c>
    </row>
    <row r="6019" spans="1:14" ht="15" customHeight="1" x14ac:dyDescent="0.3">
      <c r="A6019" s="114">
        <v>6016</v>
      </c>
      <c r="B6019" t="s">
        <v>430</v>
      </c>
      <c r="C6019" t="s">
        <v>104</v>
      </c>
      <c r="D6019" t="s">
        <v>102</v>
      </c>
      <c r="E6019" t="s">
        <v>5013</v>
      </c>
      <c r="F6019" s="109">
        <v>46124</v>
      </c>
      <c r="G6019" t="s">
        <v>415</v>
      </c>
      <c r="H6019">
        <v>58</v>
      </c>
      <c r="K6019">
        <v>299666.66666666698</v>
      </c>
      <c r="L6019" t="s">
        <v>507</v>
      </c>
      <c r="M6019" t="s">
        <v>505</v>
      </c>
      <c r="N6019">
        <v>3</v>
      </c>
    </row>
    <row r="6020" spans="1:14" ht="15" customHeight="1" x14ac:dyDescent="0.3">
      <c r="A6020" s="114">
        <v>6017</v>
      </c>
      <c r="B6020" t="s">
        <v>430</v>
      </c>
      <c r="C6020" t="s">
        <v>138</v>
      </c>
      <c r="D6020" t="s">
        <v>100</v>
      </c>
      <c r="E6020" t="s">
        <v>5014</v>
      </c>
      <c r="F6020" s="109">
        <v>46124</v>
      </c>
      <c r="G6020" t="s">
        <v>415</v>
      </c>
      <c r="H6020">
        <v>6</v>
      </c>
      <c r="K6020">
        <v>348750.00000000035</v>
      </c>
      <c r="L6020" t="s">
        <v>516</v>
      </c>
      <c r="M6020" t="s">
        <v>517</v>
      </c>
      <c r="N6020">
        <v>0</v>
      </c>
    </row>
    <row r="6021" spans="1:14" ht="15" customHeight="1" x14ac:dyDescent="0.3">
      <c r="A6021" s="114">
        <v>6018</v>
      </c>
      <c r="B6021" t="s">
        <v>497</v>
      </c>
      <c r="C6021" t="s">
        <v>138</v>
      </c>
      <c r="D6021" t="s">
        <v>100</v>
      </c>
      <c r="E6021" t="s">
        <v>5015</v>
      </c>
      <c r="F6021" s="109">
        <v>46124</v>
      </c>
      <c r="G6021" t="s">
        <v>415</v>
      </c>
      <c r="H6021">
        <v>4</v>
      </c>
      <c r="K6021">
        <v>258750.00000000073</v>
      </c>
      <c r="L6021" t="s">
        <v>516</v>
      </c>
      <c r="M6021" t="s">
        <v>517</v>
      </c>
      <c r="N6021">
        <v>0</v>
      </c>
    </row>
    <row r="6022" spans="1:14" ht="15" customHeight="1" x14ac:dyDescent="0.3">
      <c r="A6022" s="114">
        <v>6019</v>
      </c>
      <c r="B6022" t="s">
        <v>497</v>
      </c>
      <c r="C6022" t="s">
        <v>128</v>
      </c>
      <c r="D6022" t="s">
        <v>102</v>
      </c>
      <c r="E6022" t="s">
        <v>5016</v>
      </c>
      <c r="F6022" s="109">
        <v>46124</v>
      </c>
      <c r="G6022" t="s">
        <v>415</v>
      </c>
      <c r="H6022">
        <v>4</v>
      </c>
      <c r="K6022">
        <v>172500.00000000047</v>
      </c>
      <c r="L6022" t="s">
        <v>509</v>
      </c>
      <c r="M6022" t="s">
        <v>1677</v>
      </c>
      <c r="N6022">
        <v>1</v>
      </c>
    </row>
    <row r="6023" spans="1:14" ht="15" customHeight="1" x14ac:dyDescent="0.3">
      <c r="A6023" s="114">
        <v>6020</v>
      </c>
      <c r="B6023" t="s">
        <v>497</v>
      </c>
      <c r="C6023" t="s">
        <v>127</v>
      </c>
      <c r="D6023" t="s">
        <v>102</v>
      </c>
      <c r="E6023" t="s">
        <v>5017</v>
      </c>
      <c r="F6023" s="109">
        <v>46124</v>
      </c>
      <c r="G6023" t="s">
        <v>415</v>
      </c>
      <c r="H6023">
        <v>4</v>
      </c>
      <c r="K6023">
        <v>172500.00000000047</v>
      </c>
      <c r="L6023" t="s">
        <v>509</v>
      </c>
      <c r="M6023">
        <v>0</v>
      </c>
      <c r="N6023">
        <v>0</v>
      </c>
    </row>
    <row r="6024" spans="1:14" ht="15" customHeight="1" x14ac:dyDescent="0.3">
      <c r="A6024" s="114">
        <v>6021</v>
      </c>
      <c r="B6024" t="s">
        <v>444</v>
      </c>
      <c r="C6024" t="s">
        <v>138</v>
      </c>
      <c r="D6024" t="s">
        <v>100</v>
      </c>
      <c r="E6024" t="s">
        <v>5018</v>
      </c>
      <c r="F6024" s="109">
        <v>46125</v>
      </c>
      <c r="G6024" t="s">
        <v>415</v>
      </c>
      <c r="H6024">
        <v>4</v>
      </c>
      <c r="K6024">
        <v>258750.00000000073</v>
      </c>
      <c r="L6024" t="s">
        <v>543</v>
      </c>
      <c r="M6024" t="s">
        <v>517</v>
      </c>
      <c r="N6024">
        <v>0</v>
      </c>
    </row>
    <row r="6025" spans="1:14" ht="15" customHeight="1" x14ac:dyDescent="0.3">
      <c r="A6025" s="114">
        <v>6022</v>
      </c>
      <c r="B6025" t="s">
        <v>444</v>
      </c>
      <c r="C6025" t="s">
        <v>502</v>
      </c>
      <c r="D6025" t="s">
        <v>100</v>
      </c>
      <c r="E6025" t="s">
        <v>5019</v>
      </c>
      <c r="F6025" s="109">
        <v>46125</v>
      </c>
      <c r="G6025" t="s">
        <v>426</v>
      </c>
      <c r="H6025">
        <v>2</v>
      </c>
      <c r="K6025">
        <v>86250.000000000233</v>
      </c>
      <c r="L6025" t="s">
        <v>507</v>
      </c>
      <c r="M6025" t="s">
        <v>505</v>
      </c>
      <c r="N6025">
        <v>0</v>
      </c>
    </row>
    <row r="6026" spans="1:14" ht="15" customHeight="1" x14ac:dyDescent="0.3">
      <c r="A6026" s="114">
        <v>6023</v>
      </c>
      <c r="B6026" t="s">
        <v>444</v>
      </c>
      <c r="C6026" t="s">
        <v>104</v>
      </c>
      <c r="D6026" t="s">
        <v>102</v>
      </c>
      <c r="E6026" t="s">
        <v>5020</v>
      </c>
      <c r="F6026" s="109">
        <v>46125</v>
      </c>
      <c r="G6026" t="s">
        <v>415</v>
      </c>
      <c r="H6026">
        <v>31</v>
      </c>
      <c r="K6026">
        <v>178250.00000000049</v>
      </c>
      <c r="L6026" t="s">
        <v>507</v>
      </c>
      <c r="M6026" t="s">
        <v>505</v>
      </c>
      <c r="N6026">
        <v>1</v>
      </c>
    </row>
    <row r="6027" spans="1:14" ht="15" customHeight="1" x14ac:dyDescent="0.3">
      <c r="A6027" s="114">
        <v>6024</v>
      </c>
      <c r="B6027" t="s">
        <v>501</v>
      </c>
      <c r="C6027" t="s">
        <v>127</v>
      </c>
      <c r="D6027" t="s">
        <v>102</v>
      </c>
      <c r="E6027" t="s">
        <v>5021</v>
      </c>
      <c r="F6027" s="109">
        <v>46125</v>
      </c>
      <c r="G6027" t="s">
        <v>415</v>
      </c>
      <c r="H6027">
        <v>3</v>
      </c>
      <c r="K6027">
        <v>119999.99999999988</v>
      </c>
      <c r="L6027" t="s">
        <v>526</v>
      </c>
      <c r="M6027" t="s">
        <v>1677</v>
      </c>
      <c r="N6027">
        <v>0</v>
      </c>
    </row>
    <row r="6028" spans="1:14" ht="15" customHeight="1" x14ac:dyDescent="0.3">
      <c r="A6028" s="114">
        <v>6025</v>
      </c>
      <c r="B6028" t="s">
        <v>501</v>
      </c>
      <c r="C6028" t="s">
        <v>128</v>
      </c>
      <c r="D6028" t="s">
        <v>102</v>
      </c>
      <c r="E6028" t="s">
        <v>5022</v>
      </c>
      <c r="F6028" s="109">
        <v>46125</v>
      </c>
      <c r="G6028" t="s">
        <v>415</v>
      </c>
      <c r="H6028">
        <v>1</v>
      </c>
      <c r="K6028">
        <v>39999.999999999964</v>
      </c>
      <c r="L6028" t="s">
        <v>526</v>
      </c>
      <c r="M6028" t="s">
        <v>1677</v>
      </c>
      <c r="N6028">
        <v>0</v>
      </c>
    </row>
    <row r="6029" spans="1:14" ht="15" customHeight="1" x14ac:dyDescent="0.3">
      <c r="A6029" s="114">
        <v>6026</v>
      </c>
      <c r="B6029" t="s">
        <v>501</v>
      </c>
      <c r="C6029" t="s">
        <v>625</v>
      </c>
      <c r="D6029" t="s">
        <v>100</v>
      </c>
      <c r="E6029" t="s">
        <v>5023</v>
      </c>
      <c r="F6029" s="109">
        <v>46125</v>
      </c>
      <c r="G6029" t="s">
        <v>627</v>
      </c>
      <c r="H6029">
        <v>1</v>
      </c>
      <c r="K6029">
        <v>39999.999999999964</v>
      </c>
      <c r="L6029" t="s">
        <v>618</v>
      </c>
      <c r="M6029" t="s">
        <v>669</v>
      </c>
      <c r="N6029">
        <v>0</v>
      </c>
    </row>
    <row r="6030" spans="1:14" ht="15" customHeight="1" x14ac:dyDescent="0.3">
      <c r="A6030" s="114">
        <v>6027</v>
      </c>
      <c r="B6030" t="s">
        <v>501</v>
      </c>
      <c r="C6030" t="s">
        <v>138</v>
      </c>
      <c r="D6030" t="s">
        <v>100</v>
      </c>
      <c r="E6030" t="s">
        <v>5024</v>
      </c>
      <c r="F6030" s="109">
        <v>46125</v>
      </c>
      <c r="G6030" t="s">
        <v>415</v>
      </c>
      <c r="H6030">
        <v>0.5</v>
      </c>
      <c r="K6030">
        <v>29999.999999999971</v>
      </c>
      <c r="L6030" t="s">
        <v>545</v>
      </c>
      <c r="M6030" t="s">
        <v>580</v>
      </c>
      <c r="N6030">
        <v>2</v>
      </c>
    </row>
    <row r="6031" spans="1:14" ht="15" customHeight="1" x14ac:dyDescent="0.3">
      <c r="A6031" s="114">
        <v>6028</v>
      </c>
      <c r="B6031" t="s">
        <v>463</v>
      </c>
      <c r="C6031" t="s">
        <v>128</v>
      </c>
      <c r="D6031" t="s">
        <v>102</v>
      </c>
      <c r="E6031" t="s">
        <v>5025</v>
      </c>
      <c r="F6031" s="109">
        <v>46125</v>
      </c>
      <c r="G6031" t="s">
        <v>415</v>
      </c>
      <c r="H6031">
        <v>2</v>
      </c>
      <c r="K6031">
        <v>83749.99999999968</v>
      </c>
      <c r="L6031" t="s">
        <v>509</v>
      </c>
      <c r="M6031" t="s">
        <v>1677</v>
      </c>
      <c r="N6031">
        <v>0</v>
      </c>
    </row>
    <row r="6032" spans="1:14" ht="15" customHeight="1" x14ac:dyDescent="0.3">
      <c r="A6032" s="114">
        <v>6029</v>
      </c>
      <c r="B6032" t="s">
        <v>463</v>
      </c>
      <c r="C6032" t="s">
        <v>625</v>
      </c>
      <c r="D6032" t="s">
        <v>100</v>
      </c>
      <c r="E6032" t="s">
        <v>5026</v>
      </c>
      <c r="F6032" s="109">
        <v>46125</v>
      </c>
      <c r="G6032" t="s">
        <v>627</v>
      </c>
      <c r="H6032">
        <v>2</v>
      </c>
      <c r="K6032">
        <v>83749.99999999968</v>
      </c>
      <c r="L6032" t="s">
        <v>618</v>
      </c>
      <c r="M6032" t="s">
        <v>669</v>
      </c>
      <c r="N6032">
        <v>0</v>
      </c>
    </row>
    <row r="6033" spans="1:14" ht="15" customHeight="1" x14ac:dyDescent="0.3">
      <c r="A6033" s="114">
        <v>6030</v>
      </c>
      <c r="B6033" t="s">
        <v>463</v>
      </c>
      <c r="C6033" t="s">
        <v>75</v>
      </c>
      <c r="D6033" t="s">
        <v>74</v>
      </c>
      <c r="E6033" t="s">
        <v>5027</v>
      </c>
      <c r="F6033" s="109">
        <v>46125</v>
      </c>
      <c r="G6033" t="s">
        <v>449</v>
      </c>
      <c r="H6033">
        <v>1</v>
      </c>
      <c r="K6033">
        <v>73281.249999999724</v>
      </c>
      <c r="L6033" t="s">
        <v>513</v>
      </c>
      <c r="M6033" t="s">
        <v>580</v>
      </c>
      <c r="N6033">
        <v>25</v>
      </c>
    </row>
    <row r="6034" spans="1:14" ht="15" customHeight="1" x14ac:dyDescent="0.3">
      <c r="A6034" s="114">
        <v>6031</v>
      </c>
      <c r="B6034" t="s">
        <v>471</v>
      </c>
      <c r="C6034" t="s">
        <v>138</v>
      </c>
      <c r="D6034" t="s">
        <v>100</v>
      </c>
      <c r="E6034" t="s">
        <v>5028</v>
      </c>
      <c r="F6034" s="109">
        <v>46125</v>
      </c>
      <c r="G6034" t="s">
        <v>415</v>
      </c>
      <c r="H6034">
        <v>8</v>
      </c>
      <c r="K6034">
        <v>517500.00000000146</v>
      </c>
      <c r="L6034" t="s">
        <v>516</v>
      </c>
      <c r="M6034" t="s">
        <v>517</v>
      </c>
      <c r="N6034">
        <v>0</v>
      </c>
    </row>
    <row r="6035" spans="1:14" ht="15" customHeight="1" x14ac:dyDescent="0.3">
      <c r="A6035" s="114">
        <v>6032</v>
      </c>
      <c r="B6035" t="s">
        <v>471</v>
      </c>
      <c r="C6035" t="s">
        <v>138</v>
      </c>
      <c r="D6035" t="s">
        <v>100</v>
      </c>
      <c r="E6035" t="s">
        <v>5028</v>
      </c>
      <c r="F6035" s="109">
        <v>46125</v>
      </c>
      <c r="G6035" t="s">
        <v>415</v>
      </c>
      <c r="H6035">
        <v>0.7</v>
      </c>
      <c r="K6035">
        <v>45281.250000000116</v>
      </c>
      <c r="L6035" t="s">
        <v>680</v>
      </c>
      <c r="M6035" t="s">
        <v>698</v>
      </c>
      <c r="N6035">
        <v>1</v>
      </c>
    </row>
    <row r="6036" spans="1:14" ht="15" customHeight="1" x14ac:dyDescent="0.3">
      <c r="A6036" s="114">
        <v>6033</v>
      </c>
      <c r="B6036" t="s">
        <v>471</v>
      </c>
      <c r="C6036" t="s">
        <v>109</v>
      </c>
      <c r="D6036" t="s">
        <v>102</v>
      </c>
      <c r="E6036" t="s">
        <v>5029</v>
      </c>
      <c r="F6036" s="109">
        <v>46125</v>
      </c>
      <c r="G6036" t="s">
        <v>415</v>
      </c>
      <c r="H6036">
        <v>14</v>
      </c>
      <c r="K6036">
        <v>120750.00000000033</v>
      </c>
      <c r="L6036" t="s">
        <v>696</v>
      </c>
      <c r="M6036" t="s">
        <v>953</v>
      </c>
      <c r="N6036">
        <v>2</v>
      </c>
    </row>
    <row r="6037" spans="1:14" ht="15" customHeight="1" x14ac:dyDescent="0.3">
      <c r="A6037" s="114">
        <v>6034</v>
      </c>
      <c r="B6037" t="s">
        <v>474</v>
      </c>
      <c r="C6037" t="s">
        <v>164</v>
      </c>
      <c r="D6037" t="s">
        <v>100</v>
      </c>
      <c r="E6037" t="s">
        <v>5030</v>
      </c>
      <c r="F6037" s="109">
        <v>46125</v>
      </c>
      <c r="G6037" t="s">
        <v>415</v>
      </c>
      <c r="H6037">
        <v>0.4</v>
      </c>
      <c r="K6037">
        <v>210000.00000000038</v>
      </c>
      <c r="L6037" t="s">
        <v>530</v>
      </c>
      <c r="M6037" t="s">
        <v>593</v>
      </c>
      <c r="N6037">
        <v>0</v>
      </c>
    </row>
    <row r="6038" spans="1:14" ht="15" customHeight="1" x14ac:dyDescent="0.3">
      <c r="A6038" s="114">
        <v>6035</v>
      </c>
      <c r="B6038" t="s">
        <v>430</v>
      </c>
      <c r="C6038" t="s">
        <v>138</v>
      </c>
      <c r="D6038" t="s">
        <v>100</v>
      </c>
      <c r="E6038" t="s">
        <v>5031</v>
      </c>
      <c r="F6038" s="109">
        <v>46125</v>
      </c>
      <c r="G6038" t="s">
        <v>415</v>
      </c>
      <c r="H6038">
        <v>10</v>
      </c>
      <c r="K6038">
        <v>581250.00000000058</v>
      </c>
      <c r="L6038" t="s">
        <v>554</v>
      </c>
      <c r="M6038" t="s">
        <v>517</v>
      </c>
      <c r="N6038">
        <v>0</v>
      </c>
    </row>
    <row r="6039" spans="1:14" ht="15" customHeight="1" x14ac:dyDescent="0.3">
      <c r="A6039" s="114">
        <v>6036</v>
      </c>
      <c r="B6039" t="s">
        <v>430</v>
      </c>
      <c r="C6039" t="s">
        <v>109</v>
      </c>
      <c r="D6039" t="s">
        <v>102</v>
      </c>
      <c r="E6039" t="s">
        <v>5032</v>
      </c>
      <c r="F6039" s="109">
        <v>46125</v>
      </c>
      <c r="G6039" t="s">
        <v>415</v>
      </c>
      <c r="H6039">
        <v>30</v>
      </c>
      <c r="K6039">
        <v>232500.00000000023</v>
      </c>
      <c r="L6039" t="s">
        <v>696</v>
      </c>
      <c r="M6039" t="s">
        <v>505</v>
      </c>
      <c r="N6039">
        <v>3</v>
      </c>
    </row>
    <row r="6040" spans="1:14" ht="15" customHeight="1" x14ac:dyDescent="0.3">
      <c r="A6040" s="114">
        <v>6037</v>
      </c>
      <c r="B6040" t="s">
        <v>444</v>
      </c>
      <c r="C6040" t="s">
        <v>138</v>
      </c>
      <c r="D6040" t="s">
        <v>100</v>
      </c>
      <c r="E6040" t="s">
        <v>5033</v>
      </c>
      <c r="F6040" s="109">
        <v>46126</v>
      </c>
      <c r="G6040" t="s">
        <v>415</v>
      </c>
      <c r="H6040">
        <v>2</v>
      </c>
      <c r="K6040">
        <v>129375.00000000036</v>
      </c>
      <c r="L6040" t="s">
        <v>543</v>
      </c>
      <c r="M6040" t="s">
        <v>517</v>
      </c>
      <c r="N6040">
        <v>0</v>
      </c>
    </row>
    <row r="6041" spans="1:14" ht="15" customHeight="1" x14ac:dyDescent="0.3">
      <c r="A6041" s="114">
        <v>6038</v>
      </c>
      <c r="B6041" t="s">
        <v>444</v>
      </c>
      <c r="C6041" t="s">
        <v>502</v>
      </c>
      <c r="D6041" t="s">
        <v>100</v>
      </c>
      <c r="E6041" t="s">
        <v>5034</v>
      </c>
      <c r="F6041" s="109">
        <v>46126</v>
      </c>
      <c r="G6041" t="s">
        <v>426</v>
      </c>
      <c r="H6041">
        <v>2</v>
      </c>
      <c r="K6041">
        <v>86250.000000000233</v>
      </c>
      <c r="L6041" t="s">
        <v>507</v>
      </c>
      <c r="M6041" t="s">
        <v>505</v>
      </c>
      <c r="N6041">
        <v>1</v>
      </c>
    </row>
    <row r="6042" spans="1:14" ht="15" customHeight="1" x14ac:dyDescent="0.3">
      <c r="A6042" s="114">
        <v>6039</v>
      </c>
      <c r="B6042" t="s">
        <v>444</v>
      </c>
      <c r="C6042" t="s">
        <v>84</v>
      </c>
      <c r="D6042" t="s">
        <v>79</v>
      </c>
      <c r="E6042" t="s">
        <v>5035</v>
      </c>
      <c r="F6042" s="109">
        <v>46126</v>
      </c>
      <c r="G6042" t="s">
        <v>443</v>
      </c>
      <c r="H6042">
        <v>5</v>
      </c>
      <c r="K6042">
        <v>25156.250000000069</v>
      </c>
      <c r="L6042" t="s">
        <v>543</v>
      </c>
      <c r="M6042" t="s">
        <v>517</v>
      </c>
      <c r="N6042">
        <v>0</v>
      </c>
    </row>
    <row r="6043" spans="1:14" ht="15" customHeight="1" x14ac:dyDescent="0.3">
      <c r="A6043" s="114">
        <v>6040</v>
      </c>
      <c r="B6043" t="s">
        <v>444</v>
      </c>
      <c r="C6043" t="s">
        <v>109</v>
      </c>
      <c r="D6043" t="s">
        <v>102</v>
      </c>
      <c r="E6043" t="s">
        <v>5036</v>
      </c>
      <c r="F6043" s="109">
        <v>46126</v>
      </c>
      <c r="G6043" t="s">
        <v>415</v>
      </c>
      <c r="H6043">
        <v>15</v>
      </c>
      <c r="K6043">
        <v>129375.00000000036</v>
      </c>
      <c r="L6043" t="s">
        <v>507</v>
      </c>
      <c r="M6043" t="s">
        <v>505</v>
      </c>
      <c r="N6043">
        <v>1</v>
      </c>
    </row>
    <row r="6044" spans="1:14" ht="15" customHeight="1" x14ac:dyDescent="0.3">
      <c r="A6044" s="114">
        <v>6041</v>
      </c>
      <c r="B6044" t="s">
        <v>501</v>
      </c>
      <c r="C6044" t="s">
        <v>128</v>
      </c>
      <c r="D6044" t="s">
        <v>102</v>
      </c>
      <c r="E6044" t="s">
        <v>5037</v>
      </c>
      <c r="F6044" s="109">
        <v>46126</v>
      </c>
      <c r="G6044" t="s">
        <v>415</v>
      </c>
      <c r="H6044">
        <v>3</v>
      </c>
      <c r="K6044">
        <v>119999.99999999988</v>
      </c>
      <c r="L6044" t="s">
        <v>509</v>
      </c>
      <c r="M6044" t="s">
        <v>1677</v>
      </c>
      <c r="N6044">
        <v>0</v>
      </c>
    </row>
    <row r="6045" spans="1:14" ht="15" customHeight="1" x14ac:dyDescent="0.3">
      <c r="A6045" s="114">
        <v>6042</v>
      </c>
      <c r="B6045" t="s">
        <v>501</v>
      </c>
      <c r="C6045" t="s">
        <v>625</v>
      </c>
      <c r="D6045" t="s">
        <v>100</v>
      </c>
      <c r="E6045" t="s">
        <v>5038</v>
      </c>
      <c r="F6045" s="109">
        <v>46126</v>
      </c>
      <c r="G6045" t="s">
        <v>627</v>
      </c>
      <c r="H6045">
        <v>1</v>
      </c>
      <c r="K6045">
        <v>39999.999999999964</v>
      </c>
      <c r="L6045" t="s">
        <v>618</v>
      </c>
      <c r="M6045" t="s">
        <v>669</v>
      </c>
      <c r="N6045">
        <v>0</v>
      </c>
    </row>
    <row r="6046" spans="1:14" ht="15" customHeight="1" x14ac:dyDescent="0.3">
      <c r="A6046" s="114">
        <v>6043</v>
      </c>
      <c r="B6046" t="s">
        <v>501</v>
      </c>
      <c r="C6046" t="s">
        <v>138</v>
      </c>
      <c r="D6046" t="s">
        <v>100</v>
      </c>
      <c r="E6046" t="s">
        <v>5039</v>
      </c>
      <c r="F6046" s="109">
        <v>46126</v>
      </c>
      <c r="G6046" t="s">
        <v>415</v>
      </c>
      <c r="H6046">
        <v>1</v>
      </c>
      <c r="K6046">
        <v>59999.999999999942</v>
      </c>
      <c r="L6046" t="s">
        <v>545</v>
      </c>
      <c r="M6046" t="s">
        <v>580</v>
      </c>
      <c r="N6046">
        <v>4</v>
      </c>
    </row>
    <row r="6047" spans="1:14" ht="15" customHeight="1" x14ac:dyDescent="0.3">
      <c r="A6047" s="114">
        <v>6044</v>
      </c>
      <c r="B6047" t="s">
        <v>463</v>
      </c>
      <c r="C6047" t="s">
        <v>392</v>
      </c>
      <c r="D6047" t="s">
        <v>393</v>
      </c>
      <c r="E6047" t="s">
        <v>394</v>
      </c>
      <c r="F6047" s="109">
        <v>46126</v>
      </c>
      <c r="G6047" t="s">
        <v>767</v>
      </c>
      <c r="H6047">
        <v>0.8</v>
      </c>
      <c r="K6047">
        <v>803999.99999999697</v>
      </c>
      <c r="L6047" t="s">
        <v>513</v>
      </c>
      <c r="M6047" t="s">
        <v>580</v>
      </c>
      <c r="N6047">
        <v>25</v>
      </c>
    </row>
    <row r="6048" spans="1:14" ht="15" customHeight="1" x14ac:dyDescent="0.3">
      <c r="A6048" s="114">
        <v>6045</v>
      </c>
      <c r="B6048" t="s">
        <v>471</v>
      </c>
      <c r="C6048" t="s">
        <v>138</v>
      </c>
      <c r="D6048" t="s">
        <v>100</v>
      </c>
      <c r="E6048" t="s">
        <v>5040</v>
      </c>
      <c r="F6048" s="109">
        <v>46126</v>
      </c>
      <c r="G6048" t="s">
        <v>415</v>
      </c>
      <c r="H6048">
        <v>6</v>
      </c>
      <c r="K6048">
        <v>388125.00000000105</v>
      </c>
      <c r="L6048" t="s">
        <v>516</v>
      </c>
      <c r="M6048" t="s">
        <v>517</v>
      </c>
      <c r="N6048">
        <v>0</v>
      </c>
    </row>
    <row r="6049" spans="1:14" ht="15" customHeight="1" x14ac:dyDescent="0.3">
      <c r="A6049" s="114">
        <v>6046</v>
      </c>
      <c r="B6049" t="s">
        <v>471</v>
      </c>
      <c r="C6049" t="s">
        <v>109</v>
      </c>
      <c r="D6049" t="s">
        <v>102</v>
      </c>
      <c r="E6049" t="s">
        <v>5041</v>
      </c>
      <c r="F6049" s="109">
        <v>46126</v>
      </c>
      <c r="G6049" t="s">
        <v>415</v>
      </c>
      <c r="H6049">
        <v>13</v>
      </c>
      <c r="K6049">
        <v>112125.00000000031</v>
      </c>
      <c r="L6049" t="s">
        <v>696</v>
      </c>
      <c r="M6049" t="s">
        <v>953</v>
      </c>
      <c r="N6049">
        <v>2</v>
      </c>
    </row>
    <row r="6050" spans="1:14" ht="15" customHeight="1" x14ac:dyDescent="0.3">
      <c r="A6050" s="114">
        <v>6047</v>
      </c>
      <c r="B6050" t="s">
        <v>474</v>
      </c>
      <c r="C6050" t="s">
        <v>392</v>
      </c>
      <c r="D6050" t="s">
        <v>393</v>
      </c>
      <c r="E6050" t="s">
        <v>394</v>
      </c>
      <c r="F6050" s="109">
        <v>46126</v>
      </c>
      <c r="G6050" t="s">
        <v>767</v>
      </c>
      <c r="H6050">
        <v>0.7</v>
      </c>
      <c r="K6050">
        <v>735000.00000000128</v>
      </c>
      <c r="L6050" t="s">
        <v>513</v>
      </c>
      <c r="M6050" t="s">
        <v>514</v>
      </c>
      <c r="N6050">
        <v>30</v>
      </c>
    </row>
    <row r="6051" spans="1:14" ht="15" customHeight="1" x14ac:dyDescent="0.3">
      <c r="A6051" s="114">
        <v>6048</v>
      </c>
      <c r="B6051" t="s">
        <v>474</v>
      </c>
      <c r="C6051" t="s">
        <v>3630</v>
      </c>
      <c r="D6051" t="s">
        <v>69</v>
      </c>
      <c r="E6051" t="s">
        <v>3633</v>
      </c>
      <c r="F6051" s="109">
        <v>46127</v>
      </c>
      <c r="G6051" t="s">
        <v>3632</v>
      </c>
      <c r="H6051">
        <v>0.1</v>
      </c>
      <c r="K6051">
        <v>105000.00000000019</v>
      </c>
      <c r="L6051" t="s">
        <v>526</v>
      </c>
      <c r="M6051" t="s">
        <v>505</v>
      </c>
      <c r="N6051">
        <v>3</v>
      </c>
    </row>
    <row r="6052" spans="1:14" ht="15" customHeight="1" x14ac:dyDescent="0.3">
      <c r="A6052" s="114">
        <v>6049</v>
      </c>
      <c r="B6052" t="s">
        <v>430</v>
      </c>
      <c r="C6052" t="s">
        <v>109</v>
      </c>
      <c r="D6052" t="s">
        <v>102</v>
      </c>
      <c r="E6052" t="s">
        <v>5042</v>
      </c>
      <c r="F6052" s="109">
        <v>46126</v>
      </c>
      <c r="G6052" t="s">
        <v>415</v>
      </c>
      <c r="H6052">
        <v>30</v>
      </c>
      <c r="K6052">
        <v>232500.00000000023</v>
      </c>
      <c r="L6052" t="s">
        <v>696</v>
      </c>
      <c r="M6052" t="s">
        <v>505</v>
      </c>
      <c r="N6052">
        <v>3</v>
      </c>
    </row>
    <row r="6053" spans="1:14" ht="15" customHeight="1" x14ac:dyDescent="0.3">
      <c r="A6053" s="114">
        <v>6050</v>
      </c>
      <c r="B6053" t="s">
        <v>497</v>
      </c>
      <c r="C6053" t="s">
        <v>128</v>
      </c>
      <c r="D6053" t="s">
        <v>102</v>
      </c>
      <c r="E6053" t="s">
        <v>5043</v>
      </c>
      <c r="F6053" s="109">
        <v>46126</v>
      </c>
      <c r="G6053" t="s">
        <v>415</v>
      </c>
      <c r="H6053">
        <v>8</v>
      </c>
      <c r="K6053">
        <v>345000.00000000093</v>
      </c>
      <c r="L6053" t="s">
        <v>509</v>
      </c>
      <c r="M6053" t="s">
        <v>1677</v>
      </c>
      <c r="N6053">
        <v>1</v>
      </c>
    </row>
    <row r="6054" spans="1:14" ht="15" customHeight="1" x14ac:dyDescent="0.3">
      <c r="A6054" s="114">
        <v>6051</v>
      </c>
      <c r="B6054" t="s">
        <v>459</v>
      </c>
      <c r="C6054" t="s">
        <v>25</v>
      </c>
      <c r="D6054" t="s">
        <v>26</v>
      </c>
      <c r="E6054" t="s">
        <v>5044</v>
      </c>
      <c r="F6054" s="109">
        <v>46125</v>
      </c>
      <c r="G6054" t="s">
        <v>2561</v>
      </c>
      <c r="H6054">
        <v>0.1</v>
      </c>
      <c r="K6054">
        <v>382500.00000000146</v>
      </c>
      <c r="L6054" t="s">
        <v>509</v>
      </c>
      <c r="M6054" t="s">
        <v>505</v>
      </c>
      <c r="N6054">
        <v>1</v>
      </c>
    </row>
    <row r="6055" spans="1:14" ht="15" customHeight="1" x14ac:dyDescent="0.3">
      <c r="A6055" s="114">
        <v>6052</v>
      </c>
      <c r="B6055" t="s">
        <v>459</v>
      </c>
      <c r="C6055" t="s">
        <v>138</v>
      </c>
      <c r="D6055" t="s">
        <v>100</v>
      </c>
      <c r="E6055" t="s">
        <v>5045</v>
      </c>
      <c r="F6055" s="109">
        <v>46125</v>
      </c>
      <c r="G6055" t="s">
        <v>415</v>
      </c>
      <c r="H6055">
        <v>4</v>
      </c>
      <c r="K6055">
        <v>255000.00000000096</v>
      </c>
      <c r="L6055" t="s">
        <v>543</v>
      </c>
      <c r="M6055" t="s">
        <v>517</v>
      </c>
      <c r="N6055">
        <v>0</v>
      </c>
    </row>
    <row r="6056" spans="1:14" ht="15" customHeight="1" x14ac:dyDescent="0.3">
      <c r="A6056" s="114">
        <v>6053</v>
      </c>
      <c r="B6056" t="s">
        <v>459</v>
      </c>
      <c r="C6056" t="s">
        <v>138</v>
      </c>
      <c r="D6056" t="s">
        <v>100</v>
      </c>
      <c r="E6056" t="s">
        <v>5045</v>
      </c>
      <c r="F6056" s="109">
        <v>46126</v>
      </c>
      <c r="G6056" t="s">
        <v>415</v>
      </c>
      <c r="H6056">
        <v>0.1</v>
      </c>
      <c r="K6056">
        <v>6375.0000000000236</v>
      </c>
      <c r="L6056" t="s">
        <v>513</v>
      </c>
      <c r="M6056" t="s">
        <v>580</v>
      </c>
      <c r="N6056">
        <v>4</v>
      </c>
    </row>
    <row r="6057" spans="1:14" ht="15" customHeight="1" x14ac:dyDescent="0.3">
      <c r="A6057" s="114">
        <v>6054</v>
      </c>
      <c r="B6057" t="s">
        <v>459</v>
      </c>
      <c r="C6057" t="s">
        <v>138</v>
      </c>
      <c r="D6057" t="s">
        <v>100</v>
      </c>
      <c r="E6057" t="s">
        <v>5045</v>
      </c>
      <c r="F6057" s="109">
        <v>46126</v>
      </c>
      <c r="G6057" t="s">
        <v>415</v>
      </c>
      <c r="H6057">
        <v>1</v>
      </c>
      <c r="K6057">
        <v>63750.00000000024</v>
      </c>
      <c r="L6057" t="s">
        <v>543</v>
      </c>
      <c r="M6057" t="s">
        <v>517</v>
      </c>
      <c r="N6057">
        <v>1</v>
      </c>
    </row>
    <row r="6058" spans="1:14" ht="15" customHeight="1" x14ac:dyDescent="0.3">
      <c r="A6058" s="114">
        <v>6055</v>
      </c>
      <c r="B6058" t="s">
        <v>459</v>
      </c>
      <c r="C6058" t="s">
        <v>25</v>
      </c>
      <c r="D6058" t="s">
        <v>26</v>
      </c>
      <c r="E6058" t="s">
        <v>5046</v>
      </c>
      <c r="F6058" s="109">
        <v>46126</v>
      </c>
      <c r="G6058" t="s">
        <v>2561</v>
      </c>
      <c r="H6058">
        <v>0.3</v>
      </c>
      <c r="K6058">
        <v>1147500.0000000042</v>
      </c>
      <c r="L6058" t="s">
        <v>509</v>
      </c>
      <c r="M6058" t="s">
        <v>505</v>
      </c>
      <c r="N6058">
        <v>3</v>
      </c>
    </row>
    <row r="6059" spans="1:14" ht="15" customHeight="1" x14ac:dyDescent="0.3">
      <c r="A6059" s="114">
        <v>6056</v>
      </c>
      <c r="B6059" t="s">
        <v>444</v>
      </c>
      <c r="C6059" t="s">
        <v>138</v>
      </c>
      <c r="D6059" t="s">
        <v>100</v>
      </c>
      <c r="E6059" t="s">
        <v>5047</v>
      </c>
      <c r="F6059" s="109">
        <v>46127</v>
      </c>
      <c r="G6059" t="s">
        <v>415</v>
      </c>
      <c r="H6059">
        <v>4</v>
      </c>
      <c r="K6059">
        <v>258750.00000000073</v>
      </c>
      <c r="L6059" t="s">
        <v>543</v>
      </c>
      <c r="M6059" t="s">
        <v>517</v>
      </c>
      <c r="N6059">
        <v>0</v>
      </c>
    </row>
    <row r="6060" spans="1:14" ht="15" customHeight="1" x14ac:dyDescent="0.3">
      <c r="A6060" s="114">
        <v>6057</v>
      </c>
      <c r="B6060" t="s">
        <v>444</v>
      </c>
      <c r="C6060" t="s">
        <v>109</v>
      </c>
      <c r="D6060" t="s">
        <v>102</v>
      </c>
      <c r="E6060" t="s">
        <v>5048</v>
      </c>
      <c r="F6060" s="109">
        <v>46127</v>
      </c>
      <c r="G6060" t="s">
        <v>415</v>
      </c>
      <c r="H6060">
        <v>35</v>
      </c>
      <c r="K6060">
        <v>301875.00000000081</v>
      </c>
      <c r="L6060" t="s">
        <v>696</v>
      </c>
      <c r="M6060" t="s">
        <v>505</v>
      </c>
      <c r="N6060">
        <v>0</v>
      </c>
    </row>
    <row r="6061" spans="1:14" ht="15" customHeight="1" x14ac:dyDescent="0.3">
      <c r="A6061" s="114">
        <v>6058</v>
      </c>
      <c r="B6061" t="s">
        <v>501</v>
      </c>
      <c r="C6061" t="s">
        <v>128</v>
      </c>
      <c r="D6061" t="s">
        <v>102</v>
      </c>
      <c r="E6061" t="s">
        <v>5049</v>
      </c>
      <c r="F6061" s="109">
        <v>46127</v>
      </c>
      <c r="G6061" t="s">
        <v>415</v>
      </c>
      <c r="H6061">
        <v>7</v>
      </c>
      <c r="K6061">
        <v>279999.99999999971</v>
      </c>
      <c r="L6061" t="s">
        <v>509</v>
      </c>
      <c r="M6061" t="s">
        <v>1677</v>
      </c>
      <c r="N6061">
        <v>1</v>
      </c>
    </row>
    <row r="6062" spans="1:14" ht="15" customHeight="1" x14ac:dyDescent="0.3">
      <c r="A6062" s="114">
        <v>6059</v>
      </c>
      <c r="B6062" t="s">
        <v>501</v>
      </c>
      <c r="C6062" t="s">
        <v>138</v>
      </c>
      <c r="D6062" t="s">
        <v>100</v>
      </c>
      <c r="E6062" t="s">
        <v>5050</v>
      </c>
      <c r="F6062" s="109">
        <v>46127</v>
      </c>
      <c r="G6062" t="s">
        <v>415</v>
      </c>
      <c r="H6062">
        <v>3</v>
      </c>
      <c r="K6062">
        <v>179999.99999999983</v>
      </c>
      <c r="L6062" t="s">
        <v>618</v>
      </c>
      <c r="M6062" t="s">
        <v>669</v>
      </c>
      <c r="N6062">
        <v>0</v>
      </c>
    </row>
    <row r="6063" spans="1:14" ht="15" customHeight="1" x14ac:dyDescent="0.3">
      <c r="A6063" s="114">
        <v>6060</v>
      </c>
      <c r="B6063" t="s">
        <v>471</v>
      </c>
      <c r="C6063" t="s">
        <v>138</v>
      </c>
      <c r="D6063" t="s">
        <v>100</v>
      </c>
      <c r="E6063" t="s">
        <v>5051</v>
      </c>
      <c r="F6063" s="109">
        <v>46127</v>
      </c>
      <c r="G6063" t="s">
        <v>415</v>
      </c>
      <c r="H6063">
        <v>3</v>
      </c>
      <c r="K6063">
        <v>194062.50000000052</v>
      </c>
      <c r="L6063" t="s">
        <v>516</v>
      </c>
      <c r="M6063" t="s">
        <v>517</v>
      </c>
      <c r="N6063">
        <v>0</v>
      </c>
    </row>
    <row r="6064" spans="1:14" ht="15" customHeight="1" x14ac:dyDescent="0.3">
      <c r="A6064" s="114">
        <v>6061</v>
      </c>
      <c r="B6064" t="s">
        <v>471</v>
      </c>
      <c r="C6064" t="s">
        <v>502</v>
      </c>
      <c r="D6064" t="s">
        <v>100</v>
      </c>
      <c r="E6064" t="s">
        <v>5052</v>
      </c>
      <c r="F6064" s="109">
        <v>46127</v>
      </c>
      <c r="G6064" t="s">
        <v>426</v>
      </c>
      <c r="H6064">
        <v>3</v>
      </c>
      <c r="K6064">
        <v>129375.00000000036</v>
      </c>
      <c r="L6064" t="s">
        <v>507</v>
      </c>
      <c r="M6064" t="s">
        <v>698</v>
      </c>
      <c r="N6064">
        <v>3</v>
      </c>
    </row>
    <row r="6065" spans="1:14" ht="15" customHeight="1" x14ac:dyDescent="0.3">
      <c r="A6065" s="114">
        <v>6062</v>
      </c>
      <c r="B6065" t="s">
        <v>430</v>
      </c>
      <c r="C6065" t="s">
        <v>138</v>
      </c>
      <c r="D6065" t="s">
        <v>100</v>
      </c>
      <c r="E6065" t="s">
        <v>5053</v>
      </c>
      <c r="F6065" s="109">
        <v>46127</v>
      </c>
      <c r="G6065" t="s">
        <v>415</v>
      </c>
      <c r="H6065">
        <v>10</v>
      </c>
      <c r="K6065">
        <v>581250.00000000058</v>
      </c>
      <c r="L6065" t="s">
        <v>516</v>
      </c>
      <c r="M6065" t="s">
        <v>517</v>
      </c>
      <c r="N6065">
        <v>0</v>
      </c>
    </row>
    <row r="6066" spans="1:14" ht="15" customHeight="1" x14ac:dyDescent="0.3">
      <c r="A6066" s="114">
        <v>6063</v>
      </c>
      <c r="B6066" t="s">
        <v>430</v>
      </c>
      <c r="C6066" t="s">
        <v>502</v>
      </c>
      <c r="D6066" t="s">
        <v>100</v>
      </c>
      <c r="E6066" t="s">
        <v>5054</v>
      </c>
      <c r="F6066" s="109">
        <v>46127</v>
      </c>
      <c r="G6066" t="s">
        <v>426</v>
      </c>
      <c r="H6066">
        <v>1</v>
      </c>
      <c r="K6066">
        <v>38750.000000000036</v>
      </c>
      <c r="L6066" t="s">
        <v>507</v>
      </c>
      <c r="M6066" t="s">
        <v>505</v>
      </c>
      <c r="N6066">
        <v>0</v>
      </c>
    </row>
    <row r="6067" spans="1:14" ht="15" customHeight="1" x14ac:dyDescent="0.3">
      <c r="A6067" s="114">
        <v>6064</v>
      </c>
      <c r="B6067" t="s">
        <v>430</v>
      </c>
      <c r="C6067" t="s">
        <v>109</v>
      </c>
      <c r="D6067" t="s">
        <v>102</v>
      </c>
      <c r="E6067" t="s">
        <v>5055</v>
      </c>
      <c r="F6067" s="109">
        <v>46127</v>
      </c>
      <c r="G6067" t="s">
        <v>415</v>
      </c>
      <c r="H6067">
        <v>26</v>
      </c>
      <c r="K6067">
        <v>201500.0000000002</v>
      </c>
      <c r="L6067" t="s">
        <v>696</v>
      </c>
      <c r="M6067" t="s">
        <v>505</v>
      </c>
      <c r="N6067">
        <v>2</v>
      </c>
    </row>
    <row r="6068" spans="1:14" ht="15" customHeight="1" x14ac:dyDescent="0.3">
      <c r="A6068" s="114">
        <v>6065</v>
      </c>
      <c r="B6068" t="s">
        <v>499</v>
      </c>
      <c r="C6068" t="s">
        <v>502</v>
      </c>
      <c r="D6068" t="s">
        <v>100</v>
      </c>
      <c r="E6068" t="s">
        <v>5056</v>
      </c>
      <c r="F6068" s="109">
        <v>46128</v>
      </c>
      <c r="G6068" t="s">
        <v>426</v>
      </c>
      <c r="H6068">
        <v>5</v>
      </c>
      <c r="K6068">
        <v>199999.9999999998</v>
      </c>
      <c r="L6068" t="s">
        <v>507</v>
      </c>
      <c r="M6068" t="s">
        <v>505</v>
      </c>
      <c r="N6068">
        <v>1</v>
      </c>
    </row>
    <row r="6069" spans="1:14" ht="15" customHeight="1" x14ac:dyDescent="0.3">
      <c r="A6069" s="114">
        <v>6066</v>
      </c>
      <c r="B6069" t="s">
        <v>499</v>
      </c>
      <c r="C6069" t="s">
        <v>138</v>
      </c>
      <c r="D6069" t="s">
        <v>100</v>
      </c>
      <c r="E6069" t="s">
        <v>5057</v>
      </c>
      <c r="F6069" s="109">
        <v>46128</v>
      </c>
      <c r="G6069" t="s">
        <v>415</v>
      </c>
      <c r="H6069">
        <v>6</v>
      </c>
      <c r="K6069">
        <v>359999.99999999965</v>
      </c>
      <c r="L6069" t="s">
        <v>516</v>
      </c>
      <c r="M6069" t="s">
        <v>517</v>
      </c>
      <c r="N6069">
        <v>0</v>
      </c>
    </row>
    <row r="6070" spans="1:14" ht="15" customHeight="1" x14ac:dyDescent="0.3">
      <c r="A6070" s="114">
        <v>6067</v>
      </c>
      <c r="B6070" t="s">
        <v>444</v>
      </c>
      <c r="C6070" t="s">
        <v>138</v>
      </c>
      <c r="D6070" t="s">
        <v>100</v>
      </c>
      <c r="E6070" t="s">
        <v>5058</v>
      </c>
      <c r="F6070" s="109">
        <v>46128</v>
      </c>
      <c r="G6070" t="s">
        <v>415</v>
      </c>
      <c r="H6070">
        <v>6</v>
      </c>
      <c r="K6070">
        <v>388125.00000000105</v>
      </c>
      <c r="L6070" t="s">
        <v>543</v>
      </c>
      <c r="M6070" t="s">
        <v>517</v>
      </c>
      <c r="N6070">
        <v>0</v>
      </c>
    </row>
    <row r="6071" spans="1:14" ht="15" customHeight="1" x14ac:dyDescent="0.3">
      <c r="A6071" s="114">
        <v>6068</v>
      </c>
      <c r="B6071" t="s">
        <v>444</v>
      </c>
      <c r="C6071" t="s">
        <v>109</v>
      </c>
      <c r="D6071" t="s">
        <v>102</v>
      </c>
      <c r="E6071" t="s">
        <v>5059</v>
      </c>
      <c r="F6071" s="109">
        <v>46128</v>
      </c>
      <c r="G6071" t="s">
        <v>415</v>
      </c>
      <c r="H6071">
        <v>35</v>
      </c>
      <c r="K6071">
        <v>301875.00000000081</v>
      </c>
      <c r="L6071" t="s">
        <v>696</v>
      </c>
      <c r="M6071" t="s">
        <v>505</v>
      </c>
      <c r="N6071">
        <v>1</v>
      </c>
    </row>
    <row r="6072" spans="1:14" ht="15" customHeight="1" x14ac:dyDescent="0.3">
      <c r="A6072" s="114">
        <v>6069</v>
      </c>
      <c r="B6072" t="s">
        <v>501</v>
      </c>
      <c r="C6072" t="s">
        <v>128</v>
      </c>
      <c r="D6072" t="s">
        <v>102</v>
      </c>
      <c r="E6072" t="s">
        <v>5060</v>
      </c>
      <c r="F6072" s="109">
        <v>46128</v>
      </c>
      <c r="G6072" t="s">
        <v>415</v>
      </c>
      <c r="H6072">
        <v>8</v>
      </c>
      <c r="K6072">
        <v>319999.99999999971</v>
      </c>
      <c r="L6072" t="s">
        <v>509</v>
      </c>
      <c r="M6072" t="s">
        <v>1677</v>
      </c>
      <c r="N6072">
        <v>1</v>
      </c>
    </row>
    <row r="6073" spans="1:14" ht="15" customHeight="1" x14ac:dyDescent="0.3">
      <c r="A6073" s="114">
        <v>6070</v>
      </c>
      <c r="B6073" t="s">
        <v>471</v>
      </c>
      <c r="C6073" t="s">
        <v>138</v>
      </c>
      <c r="D6073" t="s">
        <v>100</v>
      </c>
      <c r="E6073" t="s">
        <v>5061</v>
      </c>
      <c r="F6073" s="109">
        <v>46128</v>
      </c>
      <c r="G6073" t="s">
        <v>415</v>
      </c>
      <c r="H6073">
        <v>2</v>
      </c>
      <c r="K6073">
        <v>129375.00000000036</v>
      </c>
      <c r="L6073" t="s">
        <v>516</v>
      </c>
      <c r="M6073" t="s">
        <v>517</v>
      </c>
      <c r="N6073">
        <v>0</v>
      </c>
    </row>
    <row r="6074" spans="1:14" ht="15" customHeight="1" x14ac:dyDescent="0.3">
      <c r="A6074" s="114">
        <v>6071</v>
      </c>
      <c r="B6074" t="s">
        <v>471</v>
      </c>
      <c r="C6074" t="s">
        <v>138</v>
      </c>
      <c r="D6074" t="s">
        <v>100</v>
      </c>
      <c r="E6074" t="s">
        <v>5061</v>
      </c>
      <c r="F6074" s="109">
        <v>46128</v>
      </c>
      <c r="G6074" t="s">
        <v>415</v>
      </c>
      <c r="H6074">
        <v>4</v>
      </c>
      <c r="K6074">
        <v>258750.00000000073</v>
      </c>
      <c r="L6074" t="s">
        <v>507</v>
      </c>
      <c r="M6074" t="s">
        <v>698</v>
      </c>
      <c r="N6074">
        <v>3</v>
      </c>
    </row>
    <row r="6075" spans="1:14" ht="15" customHeight="1" x14ac:dyDescent="0.3">
      <c r="A6075" s="114">
        <v>6072</v>
      </c>
      <c r="B6075" t="s">
        <v>474</v>
      </c>
      <c r="C6075" t="s">
        <v>138</v>
      </c>
      <c r="D6075" t="s">
        <v>100</v>
      </c>
      <c r="E6075" t="s">
        <v>5062</v>
      </c>
      <c r="F6075" s="109">
        <v>46128</v>
      </c>
      <c r="G6075" t="s">
        <v>415</v>
      </c>
      <c r="H6075">
        <v>6</v>
      </c>
      <c r="K6075">
        <v>393750.0000000007</v>
      </c>
      <c r="L6075" t="s">
        <v>554</v>
      </c>
      <c r="M6075" t="s">
        <v>517</v>
      </c>
      <c r="N6075">
        <v>1</v>
      </c>
    </row>
    <row r="6076" spans="1:14" ht="15" customHeight="1" x14ac:dyDescent="0.3">
      <c r="A6076" s="114">
        <v>6073</v>
      </c>
      <c r="B6076" t="s">
        <v>474</v>
      </c>
      <c r="C6076" t="s">
        <v>75</v>
      </c>
      <c r="D6076" t="s">
        <v>74</v>
      </c>
      <c r="E6076" t="s">
        <v>5063</v>
      </c>
      <c r="F6076" s="109">
        <v>46128</v>
      </c>
      <c r="G6076" t="s">
        <v>449</v>
      </c>
      <c r="H6076">
        <v>0.8</v>
      </c>
      <c r="K6076">
        <v>61250.000000000109</v>
      </c>
      <c r="L6076" t="s">
        <v>513</v>
      </c>
      <c r="M6076" t="s">
        <v>514</v>
      </c>
      <c r="N6076">
        <v>20</v>
      </c>
    </row>
    <row r="6077" spans="1:14" ht="15" customHeight="1" x14ac:dyDescent="0.3">
      <c r="A6077" s="114">
        <v>6074</v>
      </c>
      <c r="B6077" t="s">
        <v>497</v>
      </c>
      <c r="C6077" t="s">
        <v>138</v>
      </c>
      <c r="D6077" t="s">
        <v>100</v>
      </c>
      <c r="E6077" t="s">
        <v>5064</v>
      </c>
      <c r="F6077" s="109">
        <v>46129</v>
      </c>
      <c r="G6077" t="s">
        <v>415</v>
      </c>
      <c r="H6077">
        <v>3</v>
      </c>
      <c r="K6077">
        <v>194062.50000000052</v>
      </c>
      <c r="L6077" t="s">
        <v>516</v>
      </c>
      <c r="M6077" t="s">
        <v>517</v>
      </c>
      <c r="N6077">
        <v>1</v>
      </c>
    </row>
    <row r="6078" spans="1:14" ht="15" customHeight="1" x14ac:dyDescent="0.3">
      <c r="A6078" s="114">
        <v>6075</v>
      </c>
      <c r="B6078" t="s">
        <v>497</v>
      </c>
      <c r="C6078" t="s">
        <v>128</v>
      </c>
      <c r="D6078" t="s">
        <v>102</v>
      </c>
      <c r="E6078" t="s">
        <v>5065</v>
      </c>
      <c r="F6078" s="109">
        <v>46129</v>
      </c>
      <c r="G6078" t="s">
        <v>415</v>
      </c>
      <c r="H6078">
        <v>4</v>
      </c>
      <c r="K6078">
        <v>172500.00000000047</v>
      </c>
      <c r="L6078" t="s">
        <v>509</v>
      </c>
      <c r="M6078" t="s">
        <v>1677</v>
      </c>
      <c r="N6078">
        <v>1</v>
      </c>
    </row>
    <row r="6079" spans="1:14" ht="15" customHeight="1" x14ac:dyDescent="0.3">
      <c r="A6079" s="114">
        <v>6076</v>
      </c>
      <c r="B6079" t="s">
        <v>497</v>
      </c>
      <c r="C6079" t="s">
        <v>25</v>
      </c>
      <c r="D6079" t="s">
        <v>26</v>
      </c>
      <c r="E6079" t="s">
        <v>5066</v>
      </c>
      <c r="F6079" s="109">
        <v>46129</v>
      </c>
      <c r="G6079" t="s">
        <v>2494</v>
      </c>
      <c r="H6079">
        <v>1</v>
      </c>
      <c r="K6079">
        <v>3881250.0000000107</v>
      </c>
      <c r="L6079" t="s">
        <v>509</v>
      </c>
      <c r="M6079" s="110" t="s">
        <v>2782</v>
      </c>
      <c r="N6079">
        <v>1</v>
      </c>
    </row>
    <row r="6080" spans="1:14" ht="15" customHeight="1" x14ac:dyDescent="0.3">
      <c r="A6080" s="114">
        <v>6077</v>
      </c>
      <c r="B6080" t="s">
        <v>463</v>
      </c>
      <c r="C6080" t="s">
        <v>75</v>
      </c>
      <c r="D6080" t="s">
        <v>74</v>
      </c>
      <c r="E6080" t="s">
        <v>5067</v>
      </c>
      <c r="F6080" s="109">
        <v>46128</v>
      </c>
      <c r="G6080" t="s">
        <v>449</v>
      </c>
      <c r="H6080">
        <v>0.2</v>
      </c>
      <c r="K6080">
        <v>14656.249999999944</v>
      </c>
      <c r="L6080" t="s">
        <v>513</v>
      </c>
      <c r="M6080" t="s">
        <v>514</v>
      </c>
      <c r="N6080">
        <v>5</v>
      </c>
    </row>
    <row r="6081" spans="1:14" ht="15" customHeight="1" x14ac:dyDescent="0.3">
      <c r="A6081" s="114">
        <v>6078</v>
      </c>
      <c r="B6081" t="s">
        <v>463</v>
      </c>
      <c r="C6081" t="s">
        <v>3630</v>
      </c>
      <c r="D6081" t="s">
        <v>69</v>
      </c>
      <c r="E6081" t="s">
        <v>3633</v>
      </c>
      <c r="F6081" s="109">
        <v>46128</v>
      </c>
      <c r="G6081" t="s">
        <v>3632</v>
      </c>
      <c r="H6081">
        <v>0.1</v>
      </c>
      <c r="K6081">
        <v>100499.99999999962</v>
      </c>
      <c r="L6081" t="s">
        <v>526</v>
      </c>
      <c r="M6081" t="s">
        <v>505</v>
      </c>
      <c r="N6081">
        <v>0</v>
      </c>
    </row>
    <row r="6082" spans="1:14" ht="15" customHeight="1" x14ac:dyDescent="0.3">
      <c r="A6082" s="114">
        <v>6079</v>
      </c>
      <c r="B6082" t="s">
        <v>430</v>
      </c>
      <c r="C6082" t="s">
        <v>138</v>
      </c>
      <c r="D6082" t="s">
        <v>100</v>
      </c>
      <c r="E6082" t="s">
        <v>5068</v>
      </c>
      <c r="F6082" s="109">
        <v>46128</v>
      </c>
      <c r="G6082" t="s">
        <v>415</v>
      </c>
      <c r="H6082">
        <v>6</v>
      </c>
      <c r="K6082">
        <v>348750.00000000035</v>
      </c>
      <c r="L6082" t="s">
        <v>554</v>
      </c>
      <c r="M6082" t="s">
        <v>517</v>
      </c>
      <c r="N6082">
        <v>0</v>
      </c>
    </row>
    <row r="6083" spans="1:14" ht="15" customHeight="1" x14ac:dyDescent="0.3">
      <c r="A6083" s="114">
        <v>6080</v>
      </c>
      <c r="B6083" t="s">
        <v>430</v>
      </c>
      <c r="C6083" t="s">
        <v>109</v>
      </c>
      <c r="D6083" t="s">
        <v>102</v>
      </c>
      <c r="E6083" t="s">
        <v>5069</v>
      </c>
      <c r="F6083" s="109">
        <v>46128</v>
      </c>
      <c r="G6083" t="s">
        <v>415</v>
      </c>
      <c r="H6083">
        <v>10</v>
      </c>
      <c r="K6083">
        <v>77500.000000000073</v>
      </c>
      <c r="L6083" t="s">
        <v>696</v>
      </c>
      <c r="M6083" t="s">
        <v>505</v>
      </c>
      <c r="N6083">
        <v>1</v>
      </c>
    </row>
    <row r="6084" spans="1:14" ht="15" customHeight="1" x14ac:dyDescent="0.3">
      <c r="A6084" s="114">
        <v>6081</v>
      </c>
      <c r="B6084" t="s">
        <v>430</v>
      </c>
      <c r="C6084" t="s">
        <v>138</v>
      </c>
      <c r="D6084" t="s">
        <v>100</v>
      </c>
      <c r="E6084" t="s">
        <v>5070</v>
      </c>
      <c r="F6084" s="109">
        <v>46128</v>
      </c>
      <c r="G6084" t="s">
        <v>415</v>
      </c>
      <c r="H6084">
        <v>3</v>
      </c>
      <c r="K6084">
        <v>174375.00000000017</v>
      </c>
      <c r="L6084" t="s">
        <v>507</v>
      </c>
      <c r="M6084" t="s">
        <v>505</v>
      </c>
      <c r="N6084">
        <v>1</v>
      </c>
    </row>
    <row r="6085" spans="1:14" ht="15" customHeight="1" x14ac:dyDescent="0.3">
      <c r="A6085" s="114">
        <v>6082</v>
      </c>
      <c r="B6085" t="s">
        <v>459</v>
      </c>
      <c r="C6085" t="s">
        <v>25</v>
      </c>
      <c r="D6085" t="s">
        <v>26</v>
      </c>
      <c r="E6085" t="s">
        <v>5071</v>
      </c>
      <c r="F6085" s="109">
        <v>46127</v>
      </c>
      <c r="G6085" t="s">
        <v>2561</v>
      </c>
      <c r="H6085">
        <v>0.4</v>
      </c>
      <c r="K6085">
        <v>1530000.0000000058</v>
      </c>
      <c r="L6085" t="s">
        <v>509</v>
      </c>
      <c r="M6085" t="s">
        <v>505</v>
      </c>
      <c r="N6085">
        <v>3</v>
      </c>
    </row>
    <row r="6086" spans="1:14" ht="15" customHeight="1" x14ac:dyDescent="0.3">
      <c r="A6086" s="114">
        <v>6083</v>
      </c>
      <c r="B6086" t="s">
        <v>459</v>
      </c>
      <c r="C6086" t="s">
        <v>138</v>
      </c>
      <c r="D6086" t="s">
        <v>100</v>
      </c>
      <c r="E6086" t="s">
        <v>5072</v>
      </c>
      <c r="F6086" s="109">
        <v>46127</v>
      </c>
      <c r="G6086" t="s">
        <v>415</v>
      </c>
      <c r="H6086">
        <v>3</v>
      </c>
      <c r="K6086">
        <v>191250.00000000073</v>
      </c>
      <c r="L6086" t="s">
        <v>543</v>
      </c>
      <c r="M6086" t="s">
        <v>517</v>
      </c>
      <c r="N6086">
        <v>0</v>
      </c>
    </row>
    <row r="6087" spans="1:14" ht="15" customHeight="1" x14ac:dyDescent="0.3">
      <c r="A6087" s="114">
        <v>6084</v>
      </c>
      <c r="B6087" t="s">
        <v>459</v>
      </c>
      <c r="C6087" t="s">
        <v>138</v>
      </c>
      <c r="D6087" t="s">
        <v>100</v>
      </c>
      <c r="E6087" t="s">
        <v>5072</v>
      </c>
      <c r="F6087" s="109">
        <v>46128</v>
      </c>
      <c r="G6087" t="s">
        <v>415</v>
      </c>
      <c r="H6087">
        <v>4</v>
      </c>
      <c r="K6087">
        <v>255000.00000000096</v>
      </c>
      <c r="L6087" t="s">
        <v>543</v>
      </c>
      <c r="M6087" t="s">
        <v>517</v>
      </c>
      <c r="N6087">
        <v>1</v>
      </c>
    </row>
    <row r="6088" spans="1:14" ht="15" customHeight="1" x14ac:dyDescent="0.3">
      <c r="A6088" s="114">
        <v>6085</v>
      </c>
      <c r="B6088" t="s">
        <v>459</v>
      </c>
      <c r="C6088" t="s">
        <v>25</v>
      </c>
      <c r="D6088" t="s">
        <v>26</v>
      </c>
      <c r="E6088" t="s">
        <v>5073</v>
      </c>
      <c r="F6088" s="109">
        <v>46128</v>
      </c>
      <c r="G6088" t="s">
        <v>2561</v>
      </c>
      <c r="H6088">
        <v>0.5</v>
      </c>
      <c r="K6088">
        <v>1912500.0000000072</v>
      </c>
      <c r="L6088" t="s">
        <v>509</v>
      </c>
      <c r="M6088" t="s">
        <v>505</v>
      </c>
      <c r="N6088">
        <v>3</v>
      </c>
    </row>
    <row r="6089" spans="1:14" ht="15" customHeight="1" x14ac:dyDescent="0.3">
      <c r="A6089" s="114">
        <v>6086</v>
      </c>
      <c r="B6089" t="s">
        <v>459</v>
      </c>
      <c r="C6089" t="s">
        <v>138</v>
      </c>
      <c r="D6089" t="s">
        <v>100</v>
      </c>
      <c r="E6089" t="s">
        <v>5074</v>
      </c>
      <c r="F6089" s="109">
        <v>46129</v>
      </c>
      <c r="G6089" t="s">
        <v>415</v>
      </c>
      <c r="H6089">
        <v>0.4</v>
      </c>
      <c r="K6089">
        <v>25500.000000000095</v>
      </c>
      <c r="L6089" t="s">
        <v>509</v>
      </c>
      <c r="M6089" t="s">
        <v>505</v>
      </c>
      <c r="N6089">
        <v>1</v>
      </c>
    </row>
    <row r="6090" spans="1:14" ht="15" customHeight="1" x14ac:dyDescent="0.3">
      <c r="A6090" s="114">
        <v>6087</v>
      </c>
      <c r="B6090" t="s">
        <v>459</v>
      </c>
      <c r="C6090" t="s">
        <v>138</v>
      </c>
      <c r="D6090" t="s">
        <v>100</v>
      </c>
      <c r="E6090" t="s">
        <v>5074</v>
      </c>
      <c r="F6090" s="109">
        <v>46129</v>
      </c>
      <c r="G6090" t="s">
        <v>415</v>
      </c>
      <c r="H6090">
        <v>6</v>
      </c>
      <c r="K6090">
        <v>382500.00000000146</v>
      </c>
      <c r="L6090" t="s">
        <v>543</v>
      </c>
      <c r="M6090" t="s">
        <v>517</v>
      </c>
      <c r="N6090">
        <v>0</v>
      </c>
    </row>
    <row r="6091" spans="1:14" ht="15" customHeight="1" x14ac:dyDescent="0.3">
      <c r="A6091" s="114">
        <v>6088</v>
      </c>
      <c r="B6091" t="s">
        <v>459</v>
      </c>
      <c r="C6091" t="s">
        <v>138</v>
      </c>
      <c r="D6091" t="s">
        <v>100</v>
      </c>
      <c r="E6091" t="s">
        <v>5074</v>
      </c>
      <c r="F6091" s="109">
        <v>46129</v>
      </c>
      <c r="G6091" t="s">
        <v>415</v>
      </c>
      <c r="H6091">
        <v>0.1</v>
      </c>
      <c r="K6091">
        <v>6375.0000000000236</v>
      </c>
      <c r="L6091" t="s">
        <v>513</v>
      </c>
      <c r="M6091" t="s">
        <v>580</v>
      </c>
      <c r="N6091">
        <v>0</v>
      </c>
    </row>
    <row r="6092" spans="1:14" ht="15" customHeight="1" x14ac:dyDescent="0.3">
      <c r="A6092" s="114">
        <v>6089</v>
      </c>
      <c r="B6092" t="s">
        <v>471</v>
      </c>
      <c r="C6092" t="s">
        <v>138</v>
      </c>
      <c r="D6092" t="s">
        <v>100</v>
      </c>
      <c r="E6092" t="s">
        <v>5075</v>
      </c>
      <c r="F6092" s="109">
        <v>46129</v>
      </c>
      <c r="G6092" t="s">
        <v>415</v>
      </c>
      <c r="H6092">
        <v>0.6</v>
      </c>
      <c r="K6092">
        <v>38812.500000000109</v>
      </c>
      <c r="L6092" t="s">
        <v>516</v>
      </c>
      <c r="M6092" t="s">
        <v>517</v>
      </c>
      <c r="N6092">
        <v>0</v>
      </c>
    </row>
    <row r="6093" spans="1:14" ht="15" customHeight="1" x14ac:dyDescent="0.3">
      <c r="A6093" s="114">
        <v>6090</v>
      </c>
      <c r="B6093" t="s">
        <v>471</v>
      </c>
      <c r="C6093" t="s">
        <v>138</v>
      </c>
      <c r="D6093" t="s">
        <v>100</v>
      </c>
      <c r="E6093" t="s">
        <v>5075</v>
      </c>
      <c r="F6093" s="109">
        <v>46129</v>
      </c>
      <c r="G6093" t="s">
        <v>415</v>
      </c>
      <c r="H6093">
        <v>7</v>
      </c>
      <c r="K6093">
        <v>452812.50000000128</v>
      </c>
      <c r="L6093" t="s">
        <v>507</v>
      </c>
      <c r="M6093" t="s">
        <v>698</v>
      </c>
      <c r="N6093">
        <v>3</v>
      </c>
    </row>
    <row r="6094" spans="1:14" ht="15" customHeight="1" x14ac:dyDescent="0.3">
      <c r="A6094" s="114">
        <v>6091</v>
      </c>
      <c r="B6094" t="s">
        <v>444</v>
      </c>
      <c r="C6094" t="s">
        <v>138</v>
      </c>
      <c r="D6094" t="s">
        <v>100</v>
      </c>
      <c r="E6094" t="s">
        <v>5076</v>
      </c>
      <c r="F6094" s="109">
        <v>46129</v>
      </c>
      <c r="G6094" t="s">
        <v>415</v>
      </c>
      <c r="H6094">
        <v>2</v>
      </c>
      <c r="K6094">
        <v>129375.00000000036</v>
      </c>
      <c r="L6094" t="s">
        <v>543</v>
      </c>
      <c r="M6094" t="s">
        <v>517</v>
      </c>
      <c r="N6094">
        <v>0</v>
      </c>
    </row>
    <row r="6095" spans="1:14" ht="15" customHeight="1" x14ac:dyDescent="0.3">
      <c r="A6095" s="114">
        <v>6092</v>
      </c>
      <c r="B6095" t="s">
        <v>444</v>
      </c>
      <c r="C6095" t="s">
        <v>126</v>
      </c>
      <c r="D6095" t="s">
        <v>102</v>
      </c>
      <c r="E6095" t="s">
        <v>5077</v>
      </c>
      <c r="F6095" s="109">
        <v>46129</v>
      </c>
      <c r="G6095" t="s">
        <v>415</v>
      </c>
      <c r="H6095">
        <v>16</v>
      </c>
      <c r="K6095">
        <v>369533.33333333436</v>
      </c>
      <c r="L6095" t="s">
        <v>696</v>
      </c>
      <c r="M6095" t="s">
        <v>1677</v>
      </c>
      <c r="N6095">
        <v>1</v>
      </c>
    </row>
    <row r="6096" spans="1:14" ht="15" customHeight="1" x14ac:dyDescent="0.3">
      <c r="A6096" s="114">
        <v>6093</v>
      </c>
      <c r="B6096" t="s">
        <v>501</v>
      </c>
      <c r="C6096" t="s">
        <v>113</v>
      </c>
      <c r="D6096" t="s">
        <v>102</v>
      </c>
      <c r="E6096" t="s">
        <v>5078</v>
      </c>
      <c r="F6096" s="109">
        <v>46129</v>
      </c>
      <c r="G6096" t="s">
        <v>415</v>
      </c>
      <c r="H6096">
        <v>3</v>
      </c>
      <c r="K6096">
        <v>112499.99999999988</v>
      </c>
      <c r="L6096" t="s">
        <v>509</v>
      </c>
      <c r="M6096" t="s">
        <v>505</v>
      </c>
      <c r="N6096">
        <v>0</v>
      </c>
    </row>
    <row r="6097" spans="1:14" ht="15" customHeight="1" x14ac:dyDescent="0.3">
      <c r="A6097" s="114">
        <v>6094</v>
      </c>
      <c r="B6097" t="s">
        <v>501</v>
      </c>
      <c r="C6097" t="s">
        <v>125</v>
      </c>
      <c r="D6097" t="s">
        <v>102</v>
      </c>
      <c r="E6097" t="s">
        <v>5079</v>
      </c>
      <c r="F6097" s="109">
        <v>46129</v>
      </c>
      <c r="G6097" t="s">
        <v>415</v>
      </c>
      <c r="H6097">
        <v>4</v>
      </c>
      <c r="K6097">
        <v>70577.777777777708</v>
      </c>
      <c r="L6097" t="s">
        <v>509</v>
      </c>
      <c r="M6097" t="s">
        <v>1677</v>
      </c>
      <c r="N6097">
        <v>1</v>
      </c>
    </row>
    <row r="6098" spans="1:14" ht="15" customHeight="1" x14ac:dyDescent="0.3">
      <c r="A6098" s="114">
        <v>6095</v>
      </c>
      <c r="B6098" t="s">
        <v>501</v>
      </c>
      <c r="C6098" t="s">
        <v>128</v>
      </c>
      <c r="D6098" t="s">
        <v>102</v>
      </c>
      <c r="E6098" t="s">
        <v>5080</v>
      </c>
      <c r="F6098" s="109">
        <v>46129</v>
      </c>
      <c r="G6098" t="s">
        <v>415</v>
      </c>
      <c r="H6098">
        <v>1</v>
      </c>
      <c r="K6098">
        <v>39999.999999999964</v>
      </c>
      <c r="L6098" t="s">
        <v>509</v>
      </c>
      <c r="M6098" t="s">
        <v>1677</v>
      </c>
      <c r="N6098">
        <v>0</v>
      </c>
    </row>
    <row r="6099" spans="1:14" ht="15" customHeight="1" x14ac:dyDescent="0.3">
      <c r="A6099" s="114">
        <v>6096</v>
      </c>
      <c r="B6099" t="s">
        <v>463</v>
      </c>
      <c r="C6099" t="s">
        <v>217</v>
      </c>
      <c r="D6099" t="s">
        <v>102</v>
      </c>
      <c r="E6099" t="s">
        <v>5081</v>
      </c>
      <c r="F6099" s="109">
        <v>46129</v>
      </c>
      <c r="G6099" t="s">
        <v>425</v>
      </c>
      <c r="H6099">
        <v>5</v>
      </c>
      <c r="K6099">
        <v>314062.49999999878</v>
      </c>
      <c r="L6099" t="s">
        <v>526</v>
      </c>
      <c r="M6099" t="s">
        <v>1677</v>
      </c>
      <c r="N6099">
        <v>1</v>
      </c>
    </row>
    <row r="6100" spans="1:14" ht="15" customHeight="1" x14ac:dyDescent="0.3">
      <c r="A6100" s="114">
        <v>6097</v>
      </c>
      <c r="B6100" t="s">
        <v>463</v>
      </c>
      <c r="C6100" t="s">
        <v>75</v>
      </c>
      <c r="D6100" t="s">
        <v>74</v>
      </c>
      <c r="E6100" t="s">
        <v>5082</v>
      </c>
      <c r="F6100" s="109">
        <v>46129</v>
      </c>
      <c r="G6100" t="s">
        <v>449</v>
      </c>
      <c r="H6100">
        <v>0.6</v>
      </c>
      <c r="K6100">
        <v>43968.749999999833</v>
      </c>
      <c r="L6100" t="s">
        <v>513</v>
      </c>
      <c r="M6100" t="s">
        <v>580</v>
      </c>
      <c r="N6100">
        <v>20</v>
      </c>
    </row>
    <row r="6101" spans="1:14" ht="15" customHeight="1" x14ac:dyDescent="0.3">
      <c r="A6101" s="114">
        <v>6098</v>
      </c>
      <c r="B6101" t="s">
        <v>430</v>
      </c>
      <c r="C6101" t="s">
        <v>138</v>
      </c>
      <c r="D6101" t="s">
        <v>100</v>
      </c>
      <c r="E6101" t="s">
        <v>5083</v>
      </c>
      <c r="F6101" s="109">
        <v>46129</v>
      </c>
      <c r="G6101" t="s">
        <v>415</v>
      </c>
      <c r="H6101">
        <v>6</v>
      </c>
      <c r="K6101">
        <v>348750.00000000035</v>
      </c>
      <c r="L6101" t="s">
        <v>554</v>
      </c>
      <c r="M6101" t="s">
        <v>517</v>
      </c>
      <c r="N6101">
        <v>0</v>
      </c>
    </row>
    <row r="6102" spans="1:14" ht="15" customHeight="1" x14ac:dyDescent="0.3">
      <c r="A6102" s="114">
        <v>6099</v>
      </c>
      <c r="B6102" t="s">
        <v>430</v>
      </c>
      <c r="C6102" t="s">
        <v>138</v>
      </c>
      <c r="D6102" t="s">
        <v>100</v>
      </c>
      <c r="E6102" t="s">
        <v>5083</v>
      </c>
      <c r="F6102" s="109">
        <v>46129</v>
      </c>
      <c r="G6102" t="s">
        <v>415</v>
      </c>
      <c r="H6102">
        <v>4</v>
      </c>
      <c r="K6102">
        <v>232500.00000000023</v>
      </c>
      <c r="L6102" t="s">
        <v>507</v>
      </c>
      <c r="M6102" t="s">
        <v>505</v>
      </c>
      <c r="N6102">
        <v>2</v>
      </c>
    </row>
    <row r="6103" spans="1:14" ht="15" customHeight="1" x14ac:dyDescent="0.3">
      <c r="A6103" s="114">
        <v>6100</v>
      </c>
      <c r="B6103" t="s">
        <v>430</v>
      </c>
      <c r="C6103" t="s">
        <v>126</v>
      </c>
      <c r="D6103" t="s">
        <v>102</v>
      </c>
      <c r="E6103" t="s">
        <v>5084</v>
      </c>
      <c r="F6103" s="109">
        <v>46129</v>
      </c>
      <c r="G6103" t="s">
        <v>415</v>
      </c>
      <c r="H6103">
        <v>5</v>
      </c>
      <c r="K6103">
        <v>103763.88888888899</v>
      </c>
      <c r="L6103" t="s">
        <v>696</v>
      </c>
      <c r="M6103" t="s">
        <v>1677</v>
      </c>
      <c r="N6103">
        <v>0</v>
      </c>
    </row>
    <row r="6104" spans="1:14" ht="15" customHeight="1" x14ac:dyDescent="0.3">
      <c r="A6104" s="114">
        <v>6101</v>
      </c>
      <c r="B6104" t="s">
        <v>474</v>
      </c>
      <c r="C6104" t="s">
        <v>75</v>
      </c>
      <c r="D6104" t="s">
        <v>74</v>
      </c>
      <c r="E6104" t="s">
        <v>5085</v>
      </c>
      <c r="F6104" s="109">
        <v>46129</v>
      </c>
      <c r="G6104" t="s">
        <v>449</v>
      </c>
      <c r="H6104">
        <v>1</v>
      </c>
      <c r="K6104">
        <v>76562.500000000146</v>
      </c>
      <c r="L6104" t="s">
        <v>513</v>
      </c>
      <c r="M6104" t="s">
        <v>514</v>
      </c>
      <c r="N6104">
        <v>25</v>
      </c>
    </row>
    <row r="6105" spans="1:14" ht="15" customHeight="1" x14ac:dyDescent="0.3">
      <c r="A6105" s="114">
        <v>6102</v>
      </c>
      <c r="B6105" t="s">
        <v>497</v>
      </c>
      <c r="C6105" t="s">
        <v>138</v>
      </c>
      <c r="D6105" t="s">
        <v>100</v>
      </c>
      <c r="E6105" t="s">
        <v>5086</v>
      </c>
      <c r="F6105" s="109">
        <v>46130</v>
      </c>
      <c r="G6105" t="s">
        <v>415</v>
      </c>
      <c r="H6105">
        <v>6</v>
      </c>
      <c r="K6105">
        <v>388125.00000000105</v>
      </c>
      <c r="L6105" t="s">
        <v>516</v>
      </c>
      <c r="M6105" t="s">
        <v>517</v>
      </c>
      <c r="N6105">
        <v>0</v>
      </c>
    </row>
    <row r="6106" spans="1:14" ht="15" customHeight="1" x14ac:dyDescent="0.3">
      <c r="A6106" s="114">
        <v>6103</v>
      </c>
      <c r="B6106" t="s">
        <v>459</v>
      </c>
      <c r="C6106" t="s">
        <v>138</v>
      </c>
      <c r="D6106" t="s">
        <v>100</v>
      </c>
      <c r="E6106" t="s">
        <v>5087</v>
      </c>
      <c r="F6106" s="109">
        <v>46130</v>
      </c>
      <c r="G6106" t="s">
        <v>415</v>
      </c>
      <c r="H6106">
        <v>6</v>
      </c>
      <c r="K6106">
        <v>382500.00000000146</v>
      </c>
      <c r="L6106" t="s">
        <v>543</v>
      </c>
      <c r="M6106" t="s">
        <v>517</v>
      </c>
      <c r="N6106">
        <v>0</v>
      </c>
    </row>
    <row r="6107" spans="1:14" ht="15" customHeight="1" x14ac:dyDescent="0.3">
      <c r="A6107" s="114">
        <v>6104</v>
      </c>
      <c r="B6107" t="s">
        <v>459</v>
      </c>
      <c r="C6107" t="s">
        <v>138</v>
      </c>
      <c r="D6107" t="s">
        <v>100</v>
      </c>
      <c r="E6107" t="s">
        <v>5087</v>
      </c>
      <c r="F6107" s="109">
        <v>46130</v>
      </c>
      <c r="G6107" t="s">
        <v>415</v>
      </c>
      <c r="H6107">
        <v>0.1</v>
      </c>
      <c r="K6107">
        <v>6375.0000000000236</v>
      </c>
      <c r="L6107" t="s">
        <v>509</v>
      </c>
      <c r="M6107" t="s">
        <v>505</v>
      </c>
      <c r="N6107">
        <v>1</v>
      </c>
    </row>
    <row r="6108" spans="1:14" ht="15" customHeight="1" x14ac:dyDescent="0.3">
      <c r="A6108" s="114">
        <v>6105</v>
      </c>
      <c r="B6108" t="s">
        <v>459</v>
      </c>
      <c r="C6108" t="s">
        <v>113</v>
      </c>
      <c r="D6108" t="s">
        <v>102</v>
      </c>
      <c r="E6108" t="s">
        <v>5088</v>
      </c>
      <c r="F6108" s="109">
        <v>46130</v>
      </c>
      <c r="G6108" t="s">
        <v>415</v>
      </c>
      <c r="H6108">
        <v>5</v>
      </c>
      <c r="K6108">
        <v>199218.75000000076</v>
      </c>
      <c r="L6108" t="s">
        <v>509</v>
      </c>
      <c r="M6108" t="s">
        <v>505</v>
      </c>
      <c r="N6108">
        <v>2</v>
      </c>
    </row>
    <row r="6109" spans="1:14" ht="15" customHeight="1" x14ac:dyDescent="0.3">
      <c r="A6109" s="114">
        <v>6106</v>
      </c>
      <c r="B6109" t="s">
        <v>444</v>
      </c>
      <c r="C6109" t="s">
        <v>138</v>
      </c>
      <c r="D6109" t="s">
        <v>100</v>
      </c>
      <c r="E6109" t="s">
        <v>5089</v>
      </c>
      <c r="F6109" s="109">
        <v>46130</v>
      </c>
      <c r="G6109" t="s">
        <v>415</v>
      </c>
      <c r="H6109">
        <v>6</v>
      </c>
      <c r="K6109">
        <v>388125.00000000105</v>
      </c>
      <c r="L6109" t="s">
        <v>543</v>
      </c>
      <c r="M6109" t="s">
        <v>517</v>
      </c>
      <c r="N6109">
        <v>0</v>
      </c>
    </row>
    <row r="6110" spans="1:14" ht="15" customHeight="1" x14ac:dyDescent="0.3">
      <c r="A6110" s="114">
        <v>6107</v>
      </c>
      <c r="B6110" t="s">
        <v>444</v>
      </c>
      <c r="C6110" t="s">
        <v>104</v>
      </c>
      <c r="D6110" t="s">
        <v>102</v>
      </c>
      <c r="E6110" t="s">
        <v>5090</v>
      </c>
      <c r="F6110" s="109">
        <v>46130</v>
      </c>
      <c r="G6110" t="s">
        <v>415</v>
      </c>
      <c r="H6110">
        <v>60</v>
      </c>
      <c r="K6110">
        <v>345000.00000000093</v>
      </c>
      <c r="L6110" t="s">
        <v>507</v>
      </c>
      <c r="M6110" t="s">
        <v>505</v>
      </c>
      <c r="N6110">
        <v>1</v>
      </c>
    </row>
    <row r="6111" spans="1:14" ht="15" customHeight="1" x14ac:dyDescent="0.3">
      <c r="A6111" s="114">
        <v>6108</v>
      </c>
      <c r="B6111" t="s">
        <v>463</v>
      </c>
      <c r="C6111" t="s">
        <v>133</v>
      </c>
      <c r="D6111" t="s">
        <v>102</v>
      </c>
      <c r="E6111" t="s">
        <v>5091</v>
      </c>
      <c r="F6111" s="109">
        <v>46130</v>
      </c>
      <c r="G6111" t="s">
        <v>415</v>
      </c>
      <c r="H6111">
        <v>4</v>
      </c>
      <c r="K6111">
        <v>223333.3333333325</v>
      </c>
      <c r="L6111" t="s">
        <v>526</v>
      </c>
      <c r="M6111" t="s">
        <v>1677</v>
      </c>
      <c r="N6111">
        <v>1</v>
      </c>
    </row>
    <row r="6112" spans="1:14" ht="15" customHeight="1" x14ac:dyDescent="0.3">
      <c r="A6112" s="114">
        <v>6109</v>
      </c>
      <c r="B6112" t="s">
        <v>463</v>
      </c>
      <c r="C6112" t="s">
        <v>75</v>
      </c>
      <c r="D6112" t="s">
        <v>74</v>
      </c>
      <c r="E6112" t="s">
        <v>5092</v>
      </c>
      <c r="F6112" s="109">
        <v>46130</v>
      </c>
      <c r="G6112" t="s">
        <v>449</v>
      </c>
      <c r="H6112">
        <v>0.7</v>
      </c>
      <c r="K6112">
        <v>51296.874999999804</v>
      </c>
      <c r="L6112" t="s">
        <v>513</v>
      </c>
      <c r="M6112" t="s">
        <v>580</v>
      </c>
      <c r="N6112">
        <v>25</v>
      </c>
    </row>
    <row r="6113" spans="1:14" ht="15" customHeight="1" x14ac:dyDescent="0.3">
      <c r="A6113" s="114">
        <v>6110</v>
      </c>
      <c r="B6113" t="s">
        <v>413</v>
      </c>
      <c r="C6113" t="s">
        <v>113</v>
      </c>
      <c r="D6113" t="s">
        <v>102</v>
      </c>
      <c r="E6113" t="s">
        <v>5093</v>
      </c>
      <c r="F6113" s="109">
        <v>46130</v>
      </c>
      <c r="G6113" t="s">
        <v>415</v>
      </c>
      <c r="H6113">
        <v>5</v>
      </c>
      <c r="K6113">
        <v>193359.37499999945</v>
      </c>
      <c r="L6113" t="s">
        <v>509</v>
      </c>
      <c r="M6113" t="s">
        <v>505</v>
      </c>
      <c r="N6113">
        <v>0</v>
      </c>
    </row>
    <row r="6114" spans="1:14" ht="15" customHeight="1" x14ac:dyDescent="0.3">
      <c r="A6114" s="114">
        <v>6111</v>
      </c>
      <c r="B6114" t="s">
        <v>501</v>
      </c>
      <c r="C6114" t="s">
        <v>125</v>
      </c>
      <c r="D6114" t="s">
        <v>102</v>
      </c>
      <c r="E6114" t="s">
        <v>5094</v>
      </c>
      <c r="F6114" s="109">
        <v>46130</v>
      </c>
      <c r="G6114" t="s">
        <v>415</v>
      </c>
      <c r="H6114">
        <v>5</v>
      </c>
      <c r="K6114">
        <v>88222.222222222132</v>
      </c>
      <c r="L6114" t="s">
        <v>509</v>
      </c>
      <c r="M6114" t="s">
        <v>1677</v>
      </c>
      <c r="N6114">
        <v>1</v>
      </c>
    </row>
    <row r="6115" spans="1:14" ht="15" customHeight="1" x14ac:dyDescent="0.3">
      <c r="A6115" s="114">
        <v>6112</v>
      </c>
      <c r="B6115" t="s">
        <v>501</v>
      </c>
      <c r="C6115" t="s">
        <v>127</v>
      </c>
      <c r="D6115" t="s">
        <v>102</v>
      </c>
      <c r="E6115" t="s">
        <v>5095</v>
      </c>
      <c r="F6115" s="109">
        <v>46130</v>
      </c>
      <c r="G6115" t="s">
        <v>415</v>
      </c>
      <c r="H6115">
        <v>4</v>
      </c>
      <c r="K6115">
        <v>159999.99999999985</v>
      </c>
      <c r="L6115" t="s">
        <v>509</v>
      </c>
      <c r="M6115" t="s">
        <v>1677</v>
      </c>
      <c r="N6115">
        <v>0</v>
      </c>
    </row>
    <row r="6116" spans="1:14" ht="15" customHeight="1" x14ac:dyDescent="0.3">
      <c r="A6116" s="114">
        <v>6113</v>
      </c>
      <c r="B6116" t="s">
        <v>471</v>
      </c>
      <c r="C6116" t="s">
        <v>138</v>
      </c>
      <c r="D6116" t="s">
        <v>100</v>
      </c>
      <c r="E6116" t="s">
        <v>5096</v>
      </c>
      <c r="F6116" s="109">
        <v>46130</v>
      </c>
      <c r="G6116" t="s">
        <v>415</v>
      </c>
      <c r="H6116">
        <v>6</v>
      </c>
      <c r="K6116">
        <v>388125.00000000105</v>
      </c>
      <c r="L6116" t="s">
        <v>516</v>
      </c>
      <c r="M6116" t="s">
        <v>517</v>
      </c>
      <c r="N6116">
        <v>0</v>
      </c>
    </row>
    <row r="6117" spans="1:14" ht="15" customHeight="1" x14ac:dyDescent="0.3">
      <c r="A6117" s="114">
        <v>6114</v>
      </c>
      <c r="B6117" t="s">
        <v>471</v>
      </c>
      <c r="C6117" t="s">
        <v>138</v>
      </c>
      <c r="D6117" t="s">
        <v>100</v>
      </c>
      <c r="E6117" t="s">
        <v>5096</v>
      </c>
      <c r="F6117" s="109">
        <v>46130</v>
      </c>
      <c r="G6117" t="s">
        <v>415</v>
      </c>
      <c r="H6117">
        <v>7</v>
      </c>
      <c r="K6117">
        <v>452812.50000000128</v>
      </c>
      <c r="L6117" t="s">
        <v>680</v>
      </c>
      <c r="M6117" t="s">
        <v>953</v>
      </c>
      <c r="N6117">
        <v>0</v>
      </c>
    </row>
    <row r="6118" spans="1:14" ht="15" customHeight="1" x14ac:dyDescent="0.3">
      <c r="A6118" s="114">
        <v>6115</v>
      </c>
      <c r="B6118" t="s">
        <v>430</v>
      </c>
      <c r="C6118" t="s">
        <v>109</v>
      </c>
      <c r="D6118" t="s">
        <v>102</v>
      </c>
      <c r="E6118" t="s">
        <v>5097</v>
      </c>
      <c r="F6118" s="109">
        <v>46130</v>
      </c>
      <c r="G6118" t="s">
        <v>415</v>
      </c>
      <c r="H6118">
        <v>30</v>
      </c>
      <c r="K6118">
        <v>232500.00000000023</v>
      </c>
      <c r="L6118" t="s">
        <v>696</v>
      </c>
      <c r="M6118" t="s">
        <v>505</v>
      </c>
      <c r="N6118">
        <v>3</v>
      </c>
    </row>
    <row r="6119" spans="1:14" ht="15" customHeight="1" x14ac:dyDescent="0.3">
      <c r="A6119" s="114">
        <v>6116</v>
      </c>
      <c r="B6119" t="s">
        <v>430</v>
      </c>
      <c r="C6119" t="s">
        <v>104</v>
      </c>
      <c r="D6119" t="s">
        <v>102</v>
      </c>
      <c r="E6119" t="s">
        <v>5098</v>
      </c>
      <c r="F6119" s="109">
        <v>46130</v>
      </c>
      <c r="G6119" t="s">
        <v>415</v>
      </c>
      <c r="H6119">
        <v>9</v>
      </c>
      <c r="K6119">
        <v>46500.000000000051</v>
      </c>
      <c r="L6119" t="s">
        <v>507</v>
      </c>
      <c r="M6119" t="s">
        <v>505</v>
      </c>
      <c r="N6119">
        <v>1</v>
      </c>
    </row>
    <row r="6120" spans="1:14" ht="15" customHeight="1" x14ac:dyDescent="0.3">
      <c r="A6120" s="114">
        <v>6117</v>
      </c>
      <c r="B6120" t="s">
        <v>430</v>
      </c>
      <c r="C6120" t="s">
        <v>138</v>
      </c>
      <c r="D6120" t="s">
        <v>100</v>
      </c>
      <c r="E6120" t="s">
        <v>5099</v>
      </c>
      <c r="F6120" s="109">
        <v>46130</v>
      </c>
      <c r="G6120" t="s">
        <v>415</v>
      </c>
      <c r="H6120">
        <v>6</v>
      </c>
      <c r="K6120">
        <v>348750.00000000035</v>
      </c>
      <c r="L6120" t="s">
        <v>554</v>
      </c>
      <c r="M6120" t="s">
        <v>517</v>
      </c>
      <c r="N6120">
        <v>0</v>
      </c>
    </row>
    <row r="6121" spans="1:14" ht="15" customHeight="1" x14ac:dyDescent="0.3">
      <c r="A6121" s="114">
        <v>6118</v>
      </c>
      <c r="B6121" t="s">
        <v>497</v>
      </c>
      <c r="C6121" t="s">
        <v>138</v>
      </c>
      <c r="D6121" t="s">
        <v>100</v>
      </c>
      <c r="E6121" t="s">
        <v>5100</v>
      </c>
      <c r="F6121" s="109">
        <v>46131</v>
      </c>
      <c r="G6121" t="s">
        <v>415</v>
      </c>
      <c r="H6121">
        <v>4</v>
      </c>
      <c r="K6121">
        <v>258750.00000000073</v>
      </c>
      <c r="L6121" t="s">
        <v>516</v>
      </c>
      <c r="M6121" t="s">
        <v>517</v>
      </c>
      <c r="N6121">
        <v>0</v>
      </c>
    </row>
    <row r="6122" spans="1:14" ht="15" customHeight="1" x14ac:dyDescent="0.3">
      <c r="A6122" s="114">
        <v>6119</v>
      </c>
      <c r="B6122" t="s">
        <v>471</v>
      </c>
      <c r="C6122" t="s">
        <v>138</v>
      </c>
      <c r="D6122" t="s">
        <v>100</v>
      </c>
      <c r="E6122" t="s">
        <v>5101</v>
      </c>
      <c r="F6122" s="109">
        <v>46131</v>
      </c>
      <c r="G6122" t="s">
        <v>415</v>
      </c>
      <c r="H6122">
        <v>6</v>
      </c>
      <c r="K6122">
        <v>388125.00000000105</v>
      </c>
      <c r="L6122" t="s">
        <v>516</v>
      </c>
      <c r="M6122" t="s">
        <v>517</v>
      </c>
      <c r="N6122">
        <v>0</v>
      </c>
    </row>
    <row r="6123" spans="1:14" ht="15" customHeight="1" x14ac:dyDescent="0.3">
      <c r="A6123" s="114">
        <v>6120</v>
      </c>
      <c r="B6123" t="s">
        <v>471</v>
      </c>
      <c r="C6123" t="s">
        <v>3004</v>
      </c>
      <c r="D6123" t="s">
        <v>3009</v>
      </c>
      <c r="E6123" t="s">
        <v>3010</v>
      </c>
      <c r="F6123" s="109">
        <v>46131</v>
      </c>
      <c r="G6123" t="s">
        <v>3012</v>
      </c>
      <c r="H6123">
        <v>0.2</v>
      </c>
      <c r="K6123">
        <v>241500.00000000067</v>
      </c>
      <c r="L6123" t="s">
        <v>513</v>
      </c>
      <c r="M6123" t="s">
        <v>514</v>
      </c>
      <c r="N6123">
        <v>3</v>
      </c>
    </row>
    <row r="6124" spans="1:14" ht="15" customHeight="1" x14ac:dyDescent="0.3">
      <c r="A6124" s="114">
        <v>6121</v>
      </c>
      <c r="B6124" t="s">
        <v>444</v>
      </c>
      <c r="C6124" t="s">
        <v>138</v>
      </c>
      <c r="D6124" t="s">
        <v>100</v>
      </c>
      <c r="E6124" t="s">
        <v>5102</v>
      </c>
      <c r="F6124" s="109">
        <v>46131</v>
      </c>
      <c r="G6124" t="s">
        <v>415</v>
      </c>
      <c r="H6124">
        <v>6</v>
      </c>
      <c r="K6124">
        <v>388125.00000000105</v>
      </c>
      <c r="L6124" t="s">
        <v>543</v>
      </c>
      <c r="M6124" t="s">
        <v>517</v>
      </c>
      <c r="N6124">
        <v>0</v>
      </c>
    </row>
    <row r="6125" spans="1:14" ht="15" customHeight="1" x14ac:dyDescent="0.3">
      <c r="A6125" s="114">
        <v>6122</v>
      </c>
      <c r="B6125" t="s">
        <v>444</v>
      </c>
      <c r="C6125" t="s">
        <v>133</v>
      </c>
      <c r="D6125" t="s">
        <v>102</v>
      </c>
      <c r="E6125" t="s">
        <v>5103</v>
      </c>
      <c r="F6125" s="109">
        <v>46131</v>
      </c>
      <c r="G6125" t="s">
        <v>415</v>
      </c>
      <c r="H6125">
        <v>1</v>
      </c>
      <c r="K6125">
        <v>57500.00000000016</v>
      </c>
      <c r="L6125" t="s">
        <v>526</v>
      </c>
      <c r="M6125" t="s">
        <v>514</v>
      </c>
      <c r="N6125">
        <v>1</v>
      </c>
    </row>
    <row r="6126" spans="1:14" ht="15" customHeight="1" x14ac:dyDescent="0.3">
      <c r="A6126" s="114">
        <v>6123</v>
      </c>
      <c r="B6126" t="s">
        <v>444</v>
      </c>
      <c r="C6126" t="s">
        <v>134</v>
      </c>
      <c r="D6126" t="s">
        <v>102</v>
      </c>
      <c r="E6126" t="s">
        <v>5104</v>
      </c>
      <c r="F6126" s="109">
        <v>46131</v>
      </c>
      <c r="G6126" t="s">
        <v>415</v>
      </c>
      <c r="H6126">
        <v>4</v>
      </c>
      <c r="K6126">
        <v>230000.00000000064</v>
      </c>
      <c r="L6126" t="s">
        <v>526</v>
      </c>
      <c r="M6126" t="s">
        <v>514</v>
      </c>
      <c r="N6126">
        <v>0</v>
      </c>
    </row>
    <row r="6127" spans="1:14" ht="15" customHeight="1" x14ac:dyDescent="0.3">
      <c r="A6127" s="114">
        <v>6124</v>
      </c>
      <c r="B6127" t="s">
        <v>501</v>
      </c>
      <c r="C6127" t="s">
        <v>134</v>
      </c>
      <c r="D6127" t="s">
        <v>102</v>
      </c>
      <c r="E6127" t="s">
        <v>5105</v>
      </c>
      <c r="F6127" s="109">
        <v>46131</v>
      </c>
      <c r="G6127" t="s">
        <v>415</v>
      </c>
      <c r="H6127">
        <v>4</v>
      </c>
      <c r="K6127">
        <v>213333.33333333311</v>
      </c>
      <c r="L6127" t="s">
        <v>526</v>
      </c>
      <c r="M6127" t="s">
        <v>1677</v>
      </c>
      <c r="N6127">
        <v>0</v>
      </c>
    </row>
    <row r="6128" spans="1:14" ht="15" customHeight="1" x14ac:dyDescent="0.3">
      <c r="A6128" s="114">
        <v>6125</v>
      </c>
      <c r="B6128" t="s">
        <v>501</v>
      </c>
      <c r="C6128" t="s">
        <v>138</v>
      </c>
      <c r="D6128" t="s">
        <v>100</v>
      </c>
      <c r="E6128" t="s">
        <v>5106</v>
      </c>
      <c r="F6128" s="109">
        <v>46131</v>
      </c>
      <c r="G6128" t="s">
        <v>415</v>
      </c>
      <c r="H6128">
        <v>6</v>
      </c>
      <c r="K6128">
        <v>359999.99999999965</v>
      </c>
      <c r="L6128" t="s">
        <v>543</v>
      </c>
      <c r="M6128" t="s">
        <v>517</v>
      </c>
      <c r="N6128">
        <v>0</v>
      </c>
    </row>
    <row r="6129" spans="1:14" ht="15" customHeight="1" x14ac:dyDescent="0.3">
      <c r="A6129" s="114">
        <v>6126</v>
      </c>
      <c r="B6129" t="s">
        <v>535</v>
      </c>
      <c r="C6129" t="s">
        <v>133</v>
      </c>
      <c r="D6129" t="s">
        <v>102</v>
      </c>
      <c r="E6129" t="s">
        <v>5107</v>
      </c>
      <c r="F6129" s="109">
        <v>46132</v>
      </c>
      <c r="G6129" t="s">
        <v>415</v>
      </c>
      <c r="H6129">
        <v>1</v>
      </c>
      <c r="K6129">
        <v>54166.666666666562</v>
      </c>
      <c r="L6129" t="s">
        <v>526</v>
      </c>
      <c r="M6129" t="s">
        <v>1677</v>
      </c>
      <c r="N6129">
        <v>1</v>
      </c>
    </row>
    <row r="6130" spans="1:14" ht="15" customHeight="1" x14ac:dyDescent="0.3">
      <c r="A6130" s="114">
        <v>6127</v>
      </c>
      <c r="B6130" t="s">
        <v>535</v>
      </c>
      <c r="C6130" t="s">
        <v>134</v>
      </c>
      <c r="D6130" t="s">
        <v>102</v>
      </c>
      <c r="E6130" t="s">
        <v>5108</v>
      </c>
      <c r="F6130" s="109">
        <v>46132</v>
      </c>
      <c r="G6130" t="s">
        <v>415</v>
      </c>
      <c r="H6130">
        <v>1</v>
      </c>
      <c r="K6130">
        <v>54166.666666666562</v>
      </c>
      <c r="L6130" t="s">
        <v>526</v>
      </c>
      <c r="M6130" t="s">
        <v>1677</v>
      </c>
      <c r="N6130">
        <v>1</v>
      </c>
    </row>
    <row r="6131" spans="1:14" ht="15" customHeight="1" x14ac:dyDescent="0.3">
      <c r="A6131" s="114">
        <v>6128</v>
      </c>
      <c r="B6131" t="s">
        <v>535</v>
      </c>
      <c r="C6131" t="s">
        <v>127</v>
      </c>
      <c r="D6131" t="s">
        <v>102</v>
      </c>
      <c r="E6131" t="s">
        <v>5109</v>
      </c>
      <c r="F6131" s="109">
        <v>46132</v>
      </c>
      <c r="G6131" t="s">
        <v>415</v>
      </c>
      <c r="H6131">
        <v>4</v>
      </c>
      <c r="K6131">
        <v>162499.99999999968</v>
      </c>
      <c r="L6131" t="s">
        <v>526</v>
      </c>
      <c r="M6131" t="s">
        <v>1677</v>
      </c>
      <c r="N6131">
        <v>1</v>
      </c>
    </row>
    <row r="6132" spans="1:14" ht="15" customHeight="1" x14ac:dyDescent="0.3">
      <c r="A6132" s="114">
        <v>6129</v>
      </c>
      <c r="B6132" t="s">
        <v>535</v>
      </c>
      <c r="C6132" t="s">
        <v>138</v>
      </c>
      <c r="D6132" t="s">
        <v>100</v>
      </c>
      <c r="E6132" t="s">
        <v>5110</v>
      </c>
      <c r="F6132" s="109">
        <v>46132</v>
      </c>
      <c r="G6132" t="s">
        <v>415</v>
      </c>
      <c r="H6132">
        <v>6</v>
      </c>
      <c r="K6132">
        <v>365624.9999999993</v>
      </c>
      <c r="L6132" t="s">
        <v>516</v>
      </c>
      <c r="M6132" t="s">
        <v>517</v>
      </c>
      <c r="N6132">
        <v>1</v>
      </c>
    </row>
    <row r="6133" spans="1:14" ht="15" customHeight="1" x14ac:dyDescent="0.3">
      <c r="A6133" s="114">
        <v>6130</v>
      </c>
      <c r="B6133" t="s">
        <v>499</v>
      </c>
      <c r="C6133" t="s">
        <v>84</v>
      </c>
      <c r="D6133" t="s">
        <v>79</v>
      </c>
      <c r="E6133" t="s">
        <v>5111</v>
      </c>
      <c r="F6133" s="109">
        <v>46131</v>
      </c>
      <c r="G6133" t="s">
        <v>443</v>
      </c>
      <c r="H6133">
        <v>70</v>
      </c>
      <c r="K6133">
        <v>326666.66666666634</v>
      </c>
      <c r="L6133" t="s">
        <v>516</v>
      </c>
      <c r="M6133" t="s">
        <v>517</v>
      </c>
      <c r="N6133">
        <v>0.1</v>
      </c>
    </row>
    <row r="6134" spans="1:14" ht="15" customHeight="1" x14ac:dyDescent="0.3">
      <c r="A6134" s="114">
        <v>6131</v>
      </c>
      <c r="B6134" t="s">
        <v>444</v>
      </c>
      <c r="C6134" t="s">
        <v>138</v>
      </c>
      <c r="D6134" t="s">
        <v>100</v>
      </c>
      <c r="E6134" t="s">
        <v>5112</v>
      </c>
      <c r="F6134" s="109">
        <v>46132</v>
      </c>
      <c r="G6134" t="s">
        <v>415</v>
      </c>
      <c r="H6134">
        <v>3</v>
      </c>
      <c r="K6134">
        <v>194062.50000000052</v>
      </c>
      <c r="L6134" t="s">
        <v>543</v>
      </c>
      <c r="M6134" t="s">
        <v>517</v>
      </c>
      <c r="N6134">
        <v>0</v>
      </c>
    </row>
    <row r="6135" spans="1:14" ht="15" customHeight="1" x14ac:dyDescent="0.3">
      <c r="A6135" s="114">
        <v>6132</v>
      </c>
      <c r="B6135" t="s">
        <v>444</v>
      </c>
      <c r="C6135" t="s">
        <v>126</v>
      </c>
      <c r="D6135" t="s">
        <v>102</v>
      </c>
      <c r="E6135" t="s">
        <v>5113</v>
      </c>
      <c r="F6135" s="109">
        <v>46132</v>
      </c>
      <c r="G6135" t="s">
        <v>415</v>
      </c>
      <c r="H6135">
        <v>3</v>
      </c>
      <c r="K6135">
        <v>69287.500000000189</v>
      </c>
      <c r="L6135" t="s">
        <v>696</v>
      </c>
      <c r="M6135" t="s">
        <v>1677</v>
      </c>
      <c r="N6135">
        <v>1</v>
      </c>
    </row>
    <row r="6136" spans="1:14" ht="15" customHeight="1" x14ac:dyDescent="0.3">
      <c r="A6136" s="114">
        <v>6133</v>
      </c>
      <c r="B6136" t="s">
        <v>444</v>
      </c>
      <c r="C6136" t="s">
        <v>127</v>
      </c>
      <c r="D6136" t="s">
        <v>102</v>
      </c>
      <c r="E6136" t="s">
        <v>5114</v>
      </c>
      <c r="F6136" s="109">
        <v>46132</v>
      </c>
      <c r="G6136" t="s">
        <v>415</v>
      </c>
      <c r="H6136">
        <v>7</v>
      </c>
      <c r="K6136">
        <v>301875.00000000081</v>
      </c>
      <c r="L6136" t="s">
        <v>509</v>
      </c>
      <c r="M6136" t="s">
        <v>1677</v>
      </c>
      <c r="N6136">
        <v>0</v>
      </c>
    </row>
    <row r="6137" spans="1:14" ht="15" customHeight="1" x14ac:dyDescent="0.3">
      <c r="A6137" s="114">
        <v>6134</v>
      </c>
      <c r="B6137" t="s">
        <v>444</v>
      </c>
      <c r="C6137" t="s">
        <v>128</v>
      </c>
      <c r="D6137" t="s">
        <v>102</v>
      </c>
      <c r="E6137" t="s">
        <v>5115</v>
      </c>
      <c r="F6137" s="109">
        <v>46132</v>
      </c>
      <c r="G6137" t="s">
        <v>415</v>
      </c>
      <c r="H6137">
        <v>1</v>
      </c>
      <c r="K6137">
        <v>43125.000000000116</v>
      </c>
      <c r="L6137" t="s">
        <v>509</v>
      </c>
      <c r="M6137" t="s">
        <v>1677</v>
      </c>
      <c r="N6137">
        <v>0</v>
      </c>
    </row>
    <row r="6138" spans="1:14" ht="15" customHeight="1" x14ac:dyDescent="0.3">
      <c r="A6138" s="114">
        <v>6135</v>
      </c>
      <c r="B6138" t="s">
        <v>482</v>
      </c>
      <c r="C6138" t="s">
        <v>146</v>
      </c>
      <c r="D6138" t="s">
        <v>100</v>
      </c>
      <c r="E6138" t="s">
        <v>5116</v>
      </c>
      <c r="F6138" s="109">
        <v>46132</v>
      </c>
      <c r="G6138" t="s">
        <v>451</v>
      </c>
      <c r="H6138">
        <v>1</v>
      </c>
      <c r="K6138">
        <v>167499.99999999936</v>
      </c>
      <c r="L6138" t="s">
        <v>530</v>
      </c>
      <c r="M6138" t="s">
        <v>683</v>
      </c>
      <c r="N6138">
        <v>0</v>
      </c>
    </row>
    <row r="6139" spans="1:14" ht="15" customHeight="1" x14ac:dyDescent="0.3">
      <c r="A6139" s="114">
        <v>6136</v>
      </c>
      <c r="B6139" t="s">
        <v>413</v>
      </c>
      <c r="C6139" t="s">
        <v>113</v>
      </c>
      <c r="D6139" t="s">
        <v>102</v>
      </c>
      <c r="E6139" t="s">
        <v>5117</v>
      </c>
      <c r="F6139" s="109">
        <v>46132</v>
      </c>
      <c r="G6139" t="s">
        <v>415</v>
      </c>
      <c r="H6139">
        <v>7</v>
      </c>
      <c r="K6139">
        <v>270703.12499999924</v>
      </c>
      <c r="L6139" t="s">
        <v>509</v>
      </c>
      <c r="M6139" s="110" t="s">
        <v>2782</v>
      </c>
      <c r="N6139">
        <v>1</v>
      </c>
    </row>
    <row r="6140" spans="1:14" ht="15" customHeight="1" x14ac:dyDescent="0.3">
      <c r="A6140" s="114">
        <v>6137</v>
      </c>
      <c r="B6140" t="s">
        <v>413</v>
      </c>
      <c r="C6140" t="s">
        <v>138</v>
      </c>
      <c r="D6140" t="s">
        <v>100</v>
      </c>
      <c r="E6140" t="s">
        <v>5118</v>
      </c>
      <c r="F6140" s="109">
        <v>46132</v>
      </c>
      <c r="G6140" t="s">
        <v>415</v>
      </c>
      <c r="H6140">
        <v>6</v>
      </c>
      <c r="K6140">
        <v>371249.99999999895</v>
      </c>
      <c r="L6140" t="s">
        <v>554</v>
      </c>
      <c r="M6140" t="s">
        <v>517</v>
      </c>
      <c r="N6140">
        <v>1</v>
      </c>
    </row>
    <row r="6141" spans="1:14" ht="15" customHeight="1" x14ac:dyDescent="0.3">
      <c r="A6141" s="114">
        <v>6138</v>
      </c>
      <c r="B6141" t="s">
        <v>463</v>
      </c>
      <c r="C6141" t="s">
        <v>133</v>
      </c>
      <c r="D6141" t="s">
        <v>102</v>
      </c>
      <c r="E6141" t="s">
        <v>5119</v>
      </c>
      <c r="F6141" s="109">
        <v>46132</v>
      </c>
      <c r="G6141" t="s">
        <v>415</v>
      </c>
      <c r="H6141">
        <v>2</v>
      </c>
      <c r="K6141">
        <v>111666.66666666625</v>
      </c>
      <c r="L6141" t="s">
        <v>513</v>
      </c>
      <c r="M6141" t="s">
        <v>1677</v>
      </c>
      <c r="N6141">
        <v>1</v>
      </c>
    </row>
    <row r="6142" spans="1:14" ht="15" customHeight="1" x14ac:dyDescent="0.3">
      <c r="A6142" s="114">
        <v>6139</v>
      </c>
      <c r="B6142" t="s">
        <v>463</v>
      </c>
      <c r="C6142" t="s">
        <v>134</v>
      </c>
      <c r="D6142" t="s">
        <v>102</v>
      </c>
      <c r="E6142" t="s">
        <v>5120</v>
      </c>
      <c r="F6142" s="109">
        <v>46132</v>
      </c>
      <c r="G6142" t="s">
        <v>415</v>
      </c>
      <c r="H6142">
        <v>2</v>
      </c>
      <c r="K6142">
        <v>111666.66666666625</v>
      </c>
      <c r="L6142" t="s">
        <v>526</v>
      </c>
      <c r="M6142" t="s">
        <v>1677</v>
      </c>
      <c r="N6142">
        <v>0</v>
      </c>
    </row>
    <row r="6143" spans="1:14" ht="15" customHeight="1" x14ac:dyDescent="0.3">
      <c r="A6143" s="114">
        <v>6140</v>
      </c>
      <c r="B6143" t="s">
        <v>463</v>
      </c>
      <c r="C6143" t="s">
        <v>3004</v>
      </c>
      <c r="D6143" t="s">
        <v>3009</v>
      </c>
      <c r="E6143" t="s">
        <v>3010</v>
      </c>
      <c r="F6143" s="109">
        <v>46132</v>
      </c>
      <c r="G6143" t="s">
        <v>3007</v>
      </c>
      <c r="H6143">
        <v>0.2</v>
      </c>
      <c r="K6143">
        <v>50249.999999999811</v>
      </c>
      <c r="L6143" t="s">
        <v>513</v>
      </c>
      <c r="M6143" t="s">
        <v>514</v>
      </c>
      <c r="N6143">
        <v>5</v>
      </c>
    </row>
    <row r="6144" spans="1:14" ht="15" customHeight="1" x14ac:dyDescent="0.3">
      <c r="A6144" s="114">
        <v>6141</v>
      </c>
      <c r="B6144" t="s">
        <v>471</v>
      </c>
      <c r="C6144" t="s">
        <v>138</v>
      </c>
      <c r="D6144" t="s">
        <v>100</v>
      </c>
      <c r="E6144" t="s">
        <v>5121</v>
      </c>
      <c r="F6144" s="109">
        <v>46132</v>
      </c>
      <c r="G6144" t="s">
        <v>415</v>
      </c>
      <c r="H6144">
        <v>6</v>
      </c>
      <c r="K6144">
        <v>388125.00000000105</v>
      </c>
      <c r="L6144" t="s">
        <v>516</v>
      </c>
      <c r="M6144" t="s">
        <v>517</v>
      </c>
      <c r="N6144">
        <v>1</v>
      </c>
    </row>
    <row r="6145" spans="1:14" ht="15" customHeight="1" x14ac:dyDescent="0.3">
      <c r="A6145" s="114">
        <v>6142</v>
      </c>
      <c r="B6145" t="s">
        <v>471</v>
      </c>
      <c r="C6145" t="s">
        <v>84</v>
      </c>
      <c r="D6145" t="s">
        <v>79</v>
      </c>
      <c r="E6145" t="s">
        <v>5122</v>
      </c>
      <c r="F6145" s="109">
        <v>46132</v>
      </c>
      <c r="G6145" t="s">
        <v>443</v>
      </c>
      <c r="H6145">
        <v>2</v>
      </c>
      <c r="K6145">
        <v>10062.500000000027</v>
      </c>
      <c r="L6145" t="s">
        <v>516</v>
      </c>
      <c r="M6145" t="s">
        <v>517</v>
      </c>
      <c r="N6145">
        <v>0</v>
      </c>
    </row>
    <row r="6146" spans="1:14" ht="15" customHeight="1" x14ac:dyDescent="0.3">
      <c r="A6146" s="114">
        <v>6143</v>
      </c>
      <c r="B6146" t="s">
        <v>471</v>
      </c>
      <c r="C6146" t="s">
        <v>502</v>
      </c>
      <c r="D6146" t="s">
        <v>100</v>
      </c>
      <c r="E6146" t="s">
        <v>5123</v>
      </c>
      <c r="F6146" s="109">
        <v>46132</v>
      </c>
      <c r="G6146" t="s">
        <v>426</v>
      </c>
      <c r="H6146">
        <v>2</v>
      </c>
      <c r="K6146">
        <v>86250.000000000233</v>
      </c>
      <c r="L6146" t="s">
        <v>507</v>
      </c>
      <c r="M6146" t="s">
        <v>698</v>
      </c>
      <c r="N6146">
        <v>3</v>
      </c>
    </row>
    <row r="6147" spans="1:14" ht="15" customHeight="1" x14ac:dyDescent="0.3">
      <c r="A6147" s="114">
        <v>6144</v>
      </c>
      <c r="B6147" t="s">
        <v>471</v>
      </c>
      <c r="C6147" t="s">
        <v>138</v>
      </c>
      <c r="D6147" t="s">
        <v>100</v>
      </c>
      <c r="E6147" t="s">
        <v>5124</v>
      </c>
      <c r="F6147" s="109">
        <v>46132</v>
      </c>
      <c r="G6147" t="s">
        <v>415</v>
      </c>
      <c r="H6147">
        <v>2</v>
      </c>
      <c r="K6147">
        <v>129375.00000000036</v>
      </c>
      <c r="L6147" t="s">
        <v>507</v>
      </c>
      <c r="M6147" t="s">
        <v>953</v>
      </c>
      <c r="N6147">
        <v>1</v>
      </c>
    </row>
    <row r="6148" spans="1:14" ht="15" customHeight="1" x14ac:dyDescent="0.3">
      <c r="A6148" s="114">
        <v>6145</v>
      </c>
      <c r="B6148" t="s">
        <v>501</v>
      </c>
      <c r="C6148" t="s">
        <v>127</v>
      </c>
      <c r="D6148" t="s">
        <v>102</v>
      </c>
      <c r="E6148" t="s">
        <v>5125</v>
      </c>
      <c r="F6148" s="109">
        <v>46132</v>
      </c>
      <c r="G6148" t="s">
        <v>415</v>
      </c>
      <c r="H6148">
        <v>1</v>
      </c>
      <c r="K6148">
        <v>39999.999999999964</v>
      </c>
      <c r="L6148" t="s">
        <v>509</v>
      </c>
      <c r="M6148" t="s">
        <v>1677</v>
      </c>
      <c r="N6148">
        <v>0</v>
      </c>
    </row>
    <row r="6149" spans="1:14" ht="15" customHeight="1" x14ac:dyDescent="0.3">
      <c r="A6149" s="114">
        <v>6146</v>
      </c>
      <c r="B6149" t="s">
        <v>501</v>
      </c>
      <c r="C6149" t="s">
        <v>128</v>
      </c>
      <c r="D6149" t="s">
        <v>102</v>
      </c>
      <c r="E6149" t="s">
        <v>5126</v>
      </c>
      <c r="F6149" s="109">
        <v>46132</v>
      </c>
      <c r="G6149" t="s">
        <v>415</v>
      </c>
      <c r="H6149">
        <v>2</v>
      </c>
      <c r="K6149">
        <v>79999.999999999927</v>
      </c>
      <c r="L6149" t="s">
        <v>509</v>
      </c>
      <c r="M6149" t="s">
        <v>1677</v>
      </c>
      <c r="N6149">
        <v>0</v>
      </c>
    </row>
    <row r="6150" spans="1:14" ht="15" customHeight="1" x14ac:dyDescent="0.3">
      <c r="A6150" s="114">
        <v>6147</v>
      </c>
      <c r="B6150" t="s">
        <v>501</v>
      </c>
      <c r="C6150" t="s">
        <v>133</v>
      </c>
      <c r="D6150" t="s">
        <v>102</v>
      </c>
      <c r="E6150" t="s">
        <v>5127</v>
      </c>
      <c r="F6150" s="109">
        <v>46132</v>
      </c>
      <c r="G6150" t="s">
        <v>415</v>
      </c>
      <c r="H6150">
        <v>1</v>
      </c>
      <c r="K6150">
        <v>53333.333333333278</v>
      </c>
      <c r="L6150" t="s">
        <v>509</v>
      </c>
      <c r="M6150" t="s">
        <v>1677</v>
      </c>
      <c r="N6150">
        <v>0</v>
      </c>
    </row>
    <row r="6151" spans="1:14" ht="15" customHeight="1" x14ac:dyDescent="0.3">
      <c r="A6151" s="114">
        <v>6148</v>
      </c>
      <c r="B6151" t="s">
        <v>501</v>
      </c>
      <c r="C6151" t="s">
        <v>134</v>
      </c>
      <c r="D6151" t="s">
        <v>102</v>
      </c>
      <c r="E6151" t="s">
        <v>5128</v>
      </c>
      <c r="F6151" s="109">
        <v>46132</v>
      </c>
      <c r="G6151" t="s">
        <v>415</v>
      </c>
      <c r="H6151">
        <v>1</v>
      </c>
      <c r="K6151">
        <v>53333.333333333278</v>
      </c>
      <c r="L6151" t="s">
        <v>509</v>
      </c>
      <c r="M6151" t="s">
        <v>1677</v>
      </c>
      <c r="N6151">
        <v>1</v>
      </c>
    </row>
    <row r="6152" spans="1:14" ht="15" customHeight="1" x14ac:dyDescent="0.3">
      <c r="A6152" s="114">
        <v>6149</v>
      </c>
      <c r="B6152" t="s">
        <v>501</v>
      </c>
      <c r="C6152" t="s">
        <v>138</v>
      </c>
      <c r="D6152" t="s">
        <v>100</v>
      </c>
      <c r="E6152" t="s">
        <v>5129</v>
      </c>
      <c r="F6152" s="109">
        <v>46132</v>
      </c>
      <c r="G6152" t="s">
        <v>415</v>
      </c>
      <c r="H6152">
        <v>6</v>
      </c>
      <c r="K6152">
        <v>359999.99999999965</v>
      </c>
      <c r="L6152" t="s">
        <v>543</v>
      </c>
      <c r="M6152" t="s">
        <v>517</v>
      </c>
      <c r="N6152">
        <v>0</v>
      </c>
    </row>
    <row r="6153" spans="1:14" ht="15" customHeight="1" x14ac:dyDescent="0.3">
      <c r="A6153" s="114">
        <v>6150</v>
      </c>
      <c r="B6153" t="s">
        <v>430</v>
      </c>
      <c r="C6153" t="s">
        <v>138</v>
      </c>
      <c r="D6153" t="s">
        <v>100</v>
      </c>
      <c r="E6153" t="s">
        <v>5130</v>
      </c>
      <c r="F6153" s="109">
        <v>46132</v>
      </c>
      <c r="G6153" t="s">
        <v>415</v>
      </c>
      <c r="H6153">
        <v>6</v>
      </c>
      <c r="K6153">
        <v>348750.00000000035</v>
      </c>
      <c r="L6153" t="s">
        <v>554</v>
      </c>
      <c r="M6153" t="s">
        <v>517</v>
      </c>
      <c r="N6153">
        <v>0</v>
      </c>
    </row>
    <row r="6154" spans="1:14" ht="15" customHeight="1" x14ac:dyDescent="0.3">
      <c r="A6154" s="114">
        <v>6151</v>
      </c>
      <c r="B6154" t="s">
        <v>430</v>
      </c>
      <c r="C6154" t="s">
        <v>126</v>
      </c>
      <c r="D6154" t="s">
        <v>102</v>
      </c>
      <c r="E6154" t="s">
        <v>5131</v>
      </c>
      <c r="F6154" s="109">
        <v>46132</v>
      </c>
      <c r="G6154" t="s">
        <v>415</v>
      </c>
      <c r="H6154">
        <v>9</v>
      </c>
      <c r="K6154">
        <v>186775.0000000002</v>
      </c>
      <c r="L6154" t="s">
        <v>696</v>
      </c>
      <c r="M6154" t="s">
        <v>1677</v>
      </c>
      <c r="N6154">
        <v>0</v>
      </c>
    </row>
    <row r="6155" spans="1:14" ht="15" customHeight="1" x14ac:dyDescent="0.3">
      <c r="A6155" s="114">
        <v>6152</v>
      </c>
      <c r="B6155" t="s">
        <v>430</v>
      </c>
      <c r="C6155" t="s">
        <v>502</v>
      </c>
      <c r="D6155" t="s">
        <v>100</v>
      </c>
      <c r="E6155" t="s">
        <v>5132</v>
      </c>
      <c r="F6155" s="109">
        <v>46132</v>
      </c>
      <c r="G6155" t="s">
        <v>426</v>
      </c>
      <c r="H6155">
        <v>1</v>
      </c>
      <c r="K6155">
        <v>38750.000000000036</v>
      </c>
      <c r="L6155" t="s">
        <v>507</v>
      </c>
      <c r="M6155" t="s">
        <v>505</v>
      </c>
      <c r="N6155">
        <v>1</v>
      </c>
    </row>
    <row r="6156" spans="1:14" ht="15" customHeight="1" x14ac:dyDescent="0.3">
      <c r="A6156" s="114">
        <v>6153</v>
      </c>
      <c r="B6156" t="s">
        <v>474</v>
      </c>
      <c r="C6156" t="s">
        <v>146</v>
      </c>
      <c r="D6156" t="s">
        <v>100</v>
      </c>
      <c r="E6156" t="s">
        <v>5133</v>
      </c>
      <c r="F6156" s="109">
        <v>46132</v>
      </c>
      <c r="G6156" t="s">
        <v>451</v>
      </c>
      <c r="H6156">
        <v>0.1</v>
      </c>
      <c r="K6156">
        <v>17500.000000000033</v>
      </c>
      <c r="L6156" t="s">
        <v>530</v>
      </c>
      <c r="M6156" t="s">
        <v>593</v>
      </c>
      <c r="N6156">
        <v>0</v>
      </c>
    </row>
    <row r="6157" spans="1:14" ht="15" customHeight="1" x14ac:dyDescent="0.3">
      <c r="A6157" s="114">
        <v>6154</v>
      </c>
      <c r="B6157" t="s">
        <v>474</v>
      </c>
      <c r="C6157" t="s">
        <v>3004</v>
      </c>
      <c r="D6157" t="s">
        <v>3009</v>
      </c>
      <c r="E6157" t="s">
        <v>3010</v>
      </c>
      <c r="F6157" s="109">
        <v>46132</v>
      </c>
      <c r="G6157" t="s">
        <v>3011</v>
      </c>
      <c r="H6157">
        <v>0.7</v>
      </c>
      <c r="K6157">
        <v>490000.00000000087</v>
      </c>
      <c r="L6157" t="s">
        <v>513</v>
      </c>
      <c r="M6157" t="s">
        <v>537</v>
      </c>
      <c r="N6157">
        <v>1</v>
      </c>
    </row>
    <row r="6158" spans="1:14" ht="15" customHeight="1" x14ac:dyDescent="0.3">
      <c r="A6158" s="114">
        <v>6155</v>
      </c>
      <c r="B6158" t="s">
        <v>459</v>
      </c>
      <c r="C6158" t="s">
        <v>138</v>
      </c>
      <c r="D6158" t="s">
        <v>100</v>
      </c>
      <c r="E6158" t="s">
        <v>5134</v>
      </c>
      <c r="F6158" s="109">
        <v>46131</v>
      </c>
      <c r="G6158" t="s">
        <v>415</v>
      </c>
      <c r="H6158">
        <v>0.4</v>
      </c>
      <c r="K6158">
        <v>25500.000000000095</v>
      </c>
      <c r="L6158" t="s">
        <v>509</v>
      </c>
      <c r="M6158" t="s">
        <v>505</v>
      </c>
      <c r="N6158">
        <v>2</v>
      </c>
    </row>
    <row r="6159" spans="1:14" ht="15" customHeight="1" x14ac:dyDescent="0.3">
      <c r="A6159" s="114">
        <v>6156</v>
      </c>
      <c r="B6159" t="s">
        <v>459</v>
      </c>
      <c r="C6159" t="s">
        <v>138</v>
      </c>
      <c r="D6159" t="s">
        <v>100</v>
      </c>
      <c r="E6159" t="s">
        <v>5134</v>
      </c>
      <c r="F6159" s="109">
        <v>46131</v>
      </c>
      <c r="G6159" t="s">
        <v>415</v>
      </c>
      <c r="H6159">
        <v>0.3</v>
      </c>
      <c r="K6159">
        <v>19125.000000000073</v>
      </c>
      <c r="L6159" t="s">
        <v>513</v>
      </c>
      <c r="M6159" t="s">
        <v>580</v>
      </c>
      <c r="N6159">
        <v>4</v>
      </c>
    </row>
    <row r="6160" spans="1:14" ht="15" customHeight="1" x14ac:dyDescent="0.3">
      <c r="A6160" s="114">
        <v>6157</v>
      </c>
      <c r="B6160" t="s">
        <v>459</v>
      </c>
      <c r="C6160" t="s">
        <v>138</v>
      </c>
      <c r="D6160" t="s">
        <v>100</v>
      </c>
      <c r="E6160" t="s">
        <v>5134</v>
      </c>
      <c r="F6160" s="109">
        <v>46132</v>
      </c>
      <c r="G6160" t="s">
        <v>415</v>
      </c>
      <c r="H6160">
        <v>0.5</v>
      </c>
      <c r="K6160">
        <v>31875.00000000012</v>
      </c>
      <c r="L6160" t="s">
        <v>509</v>
      </c>
      <c r="M6160" t="s">
        <v>505</v>
      </c>
      <c r="N6160">
        <v>2</v>
      </c>
    </row>
    <row r="6161" spans="1:14" ht="15" customHeight="1" x14ac:dyDescent="0.3">
      <c r="A6161" s="114">
        <v>6158</v>
      </c>
      <c r="B6161" t="s">
        <v>459</v>
      </c>
      <c r="C6161" t="s">
        <v>138</v>
      </c>
      <c r="D6161" t="s">
        <v>100</v>
      </c>
      <c r="E6161" t="s">
        <v>5134</v>
      </c>
      <c r="F6161" s="109">
        <v>46132</v>
      </c>
      <c r="G6161" t="s">
        <v>415</v>
      </c>
      <c r="H6161">
        <v>0.3</v>
      </c>
      <c r="K6161">
        <v>19125.000000000073</v>
      </c>
      <c r="L6161" t="s">
        <v>513</v>
      </c>
      <c r="M6161" t="s">
        <v>537</v>
      </c>
      <c r="N6161">
        <v>1</v>
      </c>
    </row>
    <row r="6162" spans="1:14" ht="15" customHeight="1" x14ac:dyDescent="0.3">
      <c r="A6162" s="114">
        <v>6159</v>
      </c>
      <c r="B6162" t="s">
        <v>535</v>
      </c>
      <c r="C6162" t="s">
        <v>138</v>
      </c>
      <c r="D6162" t="s">
        <v>100</v>
      </c>
      <c r="E6162" t="s">
        <v>5134</v>
      </c>
      <c r="F6162" s="109">
        <v>46132</v>
      </c>
      <c r="G6162" t="s">
        <v>415</v>
      </c>
      <c r="H6162">
        <v>6</v>
      </c>
      <c r="K6162">
        <v>365624.9999999993</v>
      </c>
      <c r="L6162" t="s">
        <v>516</v>
      </c>
      <c r="M6162" t="s">
        <v>517</v>
      </c>
      <c r="N6162">
        <v>0</v>
      </c>
    </row>
    <row r="6163" spans="1:14" ht="15" customHeight="1" x14ac:dyDescent="0.3">
      <c r="A6163" s="114">
        <v>6160</v>
      </c>
      <c r="B6163" t="s">
        <v>535</v>
      </c>
      <c r="C6163" t="s">
        <v>133</v>
      </c>
      <c r="D6163" t="s">
        <v>102</v>
      </c>
      <c r="E6163" t="s">
        <v>5135</v>
      </c>
      <c r="F6163" s="109">
        <v>46132</v>
      </c>
      <c r="G6163" t="s">
        <v>415</v>
      </c>
      <c r="H6163">
        <v>2</v>
      </c>
      <c r="K6163">
        <v>108333.33333333312</v>
      </c>
      <c r="L6163" t="s">
        <v>526</v>
      </c>
      <c r="M6163" t="s">
        <v>1677</v>
      </c>
      <c r="N6163">
        <v>1</v>
      </c>
    </row>
    <row r="6164" spans="1:14" ht="15" customHeight="1" x14ac:dyDescent="0.3">
      <c r="A6164" s="114">
        <v>6161</v>
      </c>
      <c r="B6164" t="s">
        <v>535</v>
      </c>
      <c r="C6164" t="s">
        <v>134</v>
      </c>
      <c r="D6164" t="s">
        <v>102</v>
      </c>
      <c r="E6164" t="s">
        <v>5136</v>
      </c>
      <c r="F6164" s="109">
        <v>46132</v>
      </c>
      <c r="G6164" t="s">
        <v>415</v>
      </c>
      <c r="H6164">
        <v>4</v>
      </c>
      <c r="K6164">
        <v>216666.66666666625</v>
      </c>
      <c r="L6164" t="s">
        <v>526</v>
      </c>
      <c r="M6164" t="s">
        <v>1677</v>
      </c>
      <c r="N6164">
        <v>1</v>
      </c>
    </row>
    <row r="6165" spans="1:14" ht="15" customHeight="1" x14ac:dyDescent="0.3">
      <c r="A6165" s="114">
        <v>6162</v>
      </c>
      <c r="B6165" t="s">
        <v>499</v>
      </c>
      <c r="C6165" t="s">
        <v>502</v>
      </c>
      <c r="D6165" t="s">
        <v>100</v>
      </c>
      <c r="E6165" t="s">
        <v>5137</v>
      </c>
      <c r="F6165" s="109">
        <v>46132</v>
      </c>
      <c r="G6165" t="s">
        <v>426</v>
      </c>
      <c r="H6165">
        <v>5</v>
      </c>
      <c r="K6165">
        <v>199999.9999999998</v>
      </c>
      <c r="L6165" t="s">
        <v>507</v>
      </c>
      <c r="M6165" t="s">
        <v>505</v>
      </c>
      <c r="N6165">
        <v>1</v>
      </c>
    </row>
    <row r="6166" spans="1:14" ht="15" customHeight="1" x14ac:dyDescent="0.3">
      <c r="A6166" s="114">
        <v>6163</v>
      </c>
      <c r="B6166" t="s">
        <v>499</v>
      </c>
      <c r="C6166" t="s">
        <v>138</v>
      </c>
      <c r="D6166" t="s">
        <v>100</v>
      </c>
      <c r="E6166" t="s">
        <v>5138</v>
      </c>
      <c r="F6166" s="109">
        <v>46132</v>
      </c>
      <c r="G6166" t="s">
        <v>415</v>
      </c>
      <c r="H6166">
        <v>6</v>
      </c>
      <c r="K6166">
        <v>359999.99999999965</v>
      </c>
      <c r="L6166" t="s">
        <v>516</v>
      </c>
      <c r="M6166" t="s">
        <v>517</v>
      </c>
      <c r="N6166">
        <v>0</v>
      </c>
    </row>
    <row r="6167" spans="1:14" ht="15" customHeight="1" x14ac:dyDescent="0.3">
      <c r="A6167" s="114">
        <v>6164</v>
      </c>
      <c r="B6167" t="s">
        <v>413</v>
      </c>
      <c r="C6167" t="s">
        <v>25</v>
      </c>
      <c r="D6167" t="s">
        <v>26</v>
      </c>
      <c r="E6167" t="s">
        <v>5139</v>
      </c>
      <c r="F6167" s="109">
        <v>46133</v>
      </c>
      <c r="G6167" t="s">
        <v>2561</v>
      </c>
      <c r="H6167">
        <v>0.4</v>
      </c>
      <c r="K6167">
        <v>1484999.9999999958</v>
      </c>
      <c r="L6167" t="s">
        <v>509</v>
      </c>
      <c r="M6167" t="s">
        <v>698</v>
      </c>
      <c r="N6167">
        <v>1</v>
      </c>
    </row>
    <row r="6168" spans="1:14" ht="15" customHeight="1" x14ac:dyDescent="0.3">
      <c r="A6168" s="114">
        <v>6165</v>
      </c>
      <c r="B6168" t="s">
        <v>413</v>
      </c>
      <c r="C6168" t="s">
        <v>138</v>
      </c>
      <c r="D6168" t="s">
        <v>100</v>
      </c>
      <c r="E6168" t="s">
        <v>5140</v>
      </c>
      <c r="F6168" s="109">
        <v>46133</v>
      </c>
      <c r="G6168" t="s">
        <v>415</v>
      </c>
      <c r="H6168">
        <v>6</v>
      </c>
      <c r="K6168">
        <v>371249.99999999895</v>
      </c>
      <c r="L6168" t="s">
        <v>554</v>
      </c>
      <c r="M6168" t="s">
        <v>517</v>
      </c>
      <c r="N6168">
        <v>0</v>
      </c>
    </row>
    <row r="6169" spans="1:14" ht="15" customHeight="1" x14ac:dyDescent="0.3">
      <c r="A6169" s="114">
        <v>6166</v>
      </c>
      <c r="B6169" t="s">
        <v>444</v>
      </c>
      <c r="C6169" t="s">
        <v>138</v>
      </c>
      <c r="D6169" t="s">
        <v>100</v>
      </c>
      <c r="E6169" t="s">
        <v>5141</v>
      </c>
      <c r="F6169" s="109">
        <v>46133</v>
      </c>
      <c r="G6169" t="s">
        <v>415</v>
      </c>
      <c r="H6169">
        <v>6</v>
      </c>
      <c r="K6169">
        <v>388125.00000000105</v>
      </c>
      <c r="L6169" t="s">
        <v>543</v>
      </c>
      <c r="M6169" t="s">
        <v>517</v>
      </c>
      <c r="N6169">
        <v>0</v>
      </c>
    </row>
    <row r="6170" spans="1:14" ht="15" customHeight="1" x14ac:dyDescent="0.3">
      <c r="A6170" s="114">
        <v>6167</v>
      </c>
      <c r="B6170" t="s">
        <v>444</v>
      </c>
      <c r="C6170" t="s">
        <v>127</v>
      </c>
      <c r="D6170" t="s">
        <v>102</v>
      </c>
      <c r="E6170" t="s">
        <v>5142</v>
      </c>
      <c r="F6170" s="109">
        <v>46133</v>
      </c>
      <c r="G6170" t="s">
        <v>415</v>
      </c>
      <c r="H6170">
        <v>12</v>
      </c>
      <c r="K6170">
        <v>517500.00000000146</v>
      </c>
      <c r="L6170" t="s">
        <v>509</v>
      </c>
      <c r="M6170" t="s">
        <v>1677</v>
      </c>
      <c r="N6170">
        <v>1</v>
      </c>
    </row>
    <row r="6171" spans="1:14" ht="15" customHeight="1" x14ac:dyDescent="0.3">
      <c r="A6171" s="114">
        <v>6168</v>
      </c>
      <c r="B6171" t="s">
        <v>471</v>
      </c>
      <c r="C6171" t="s">
        <v>3390</v>
      </c>
      <c r="D6171" t="s">
        <v>69</v>
      </c>
      <c r="E6171" t="s">
        <v>3391</v>
      </c>
      <c r="F6171" s="109">
        <v>46133</v>
      </c>
      <c r="G6171" t="s">
        <v>425</v>
      </c>
      <c r="H6171">
        <v>2</v>
      </c>
      <c r="K6171">
        <v>18112500.000000048</v>
      </c>
      <c r="L6171" t="s">
        <v>680</v>
      </c>
      <c r="M6171" t="s">
        <v>698</v>
      </c>
      <c r="N6171">
        <v>2</v>
      </c>
    </row>
    <row r="6172" spans="1:14" ht="15" customHeight="1" x14ac:dyDescent="0.3">
      <c r="A6172" s="114">
        <v>6169</v>
      </c>
      <c r="B6172" t="s">
        <v>471</v>
      </c>
      <c r="C6172" t="s">
        <v>138</v>
      </c>
      <c r="D6172" t="s">
        <v>100</v>
      </c>
      <c r="E6172" t="s">
        <v>5143</v>
      </c>
      <c r="F6172" s="109">
        <v>46133</v>
      </c>
      <c r="G6172" t="s">
        <v>415</v>
      </c>
      <c r="H6172">
        <v>6</v>
      </c>
      <c r="K6172">
        <v>388125.00000000105</v>
      </c>
      <c r="L6172" t="s">
        <v>516</v>
      </c>
      <c r="M6172" t="s">
        <v>517</v>
      </c>
      <c r="N6172">
        <v>0</v>
      </c>
    </row>
    <row r="6173" spans="1:14" ht="15" customHeight="1" x14ac:dyDescent="0.3">
      <c r="A6173" s="114">
        <v>6170</v>
      </c>
      <c r="B6173" t="s">
        <v>430</v>
      </c>
      <c r="C6173" t="s">
        <v>104</v>
      </c>
      <c r="D6173" t="s">
        <v>102</v>
      </c>
      <c r="E6173" t="s">
        <v>5144</v>
      </c>
      <c r="F6173" s="109">
        <v>46133</v>
      </c>
      <c r="G6173" t="s">
        <v>415</v>
      </c>
      <c r="H6173">
        <v>11</v>
      </c>
      <c r="K6173">
        <v>56833.333333333394</v>
      </c>
      <c r="L6173" t="s">
        <v>507</v>
      </c>
      <c r="M6173" t="s">
        <v>505</v>
      </c>
      <c r="N6173">
        <v>1</v>
      </c>
    </row>
    <row r="6174" spans="1:14" ht="15" customHeight="1" x14ac:dyDescent="0.3">
      <c r="A6174" s="114">
        <v>6171</v>
      </c>
      <c r="B6174" t="s">
        <v>430</v>
      </c>
      <c r="C6174" t="s">
        <v>502</v>
      </c>
      <c r="D6174" t="s">
        <v>100</v>
      </c>
      <c r="E6174" t="s">
        <v>5145</v>
      </c>
      <c r="F6174" s="109">
        <v>46133</v>
      </c>
      <c r="G6174" t="s">
        <v>426</v>
      </c>
      <c r="H6174">
        <v>6</v>
      </c>
      <c r="K6174">
        <v>232500.00000000023</v>
      </c>
      <c r="L6174" t="s">
        <v>507</v>
      </c>
      <c r="M6174" t="s">
        <v>505</v>
      </c>
      <c r="N6174">
        <v>1</v>
      </c>
    </row>
    <row r="6175" spans="1:14" ht="15" customHeight="1" x14ac:dyDescent="0.3">
      <c r="A6175" s="114">
        <v>6172</v>
      </c>
      <c r="B6175" t="s">
        <v>430</v>
      </c>
      <c r="C6175" t="s">
        <v>138</v>
      </c>
      <c r="D6175" t="s">
        <v>100</v>
      </c>
      <c r="E6175" t="s">
        <v>5146</v>
      </c>
      <c r="F6175" s="109">
        <v>46133</v>
      </c>
      <c r="G6175" t="s">
        <v>415</v>
      </c>
      <c r="H6175">
        <v>6</v>
      </c>
      <c r="K6175">
        <v>348750.00000000035</v>
      </c>
      <c r="L6175" t="s">
        <v>554</v>
      </c>
      <c r="M6175" t="s">
        <v>517</v>
      </c>
      <c r="N6175">
        <v>0</v>
      </c>
    </row>
    <row r="6176" spans="1:14" ht="15" customHeight="1" x14ac:dyDescent="0.3">
      <c r="A6176" s="114">
        <v>6173</v>
      </c>
      <c r="B6176" t="s">
        <v>501</v>
      </c>
      <c r="C6176" t="s">
        <v>127</v>
      </c>
      <c r="D6176" t="s">
        <v>102</v>
      </c>
      <c r="E6176" t="s">
        <v>5147</v>
      </c>
      <c r="F6176" s="109">
        <v>46133</v>
      </c>
      <c r="G6176" t="s">
        <v>415</v>
      </c>
      <c r="H6176">
        <v>5</v>
      </c>
      <c r="K6176">
        <v>199999.9999999998</v>
      </c>
      <c r="L6176" t="s">
        <v>509</v>
      </c>
      <c r="M6176" t="s">
        <v>1677</v>
      </c>
      <c r="N6176">
        <v>0</v>
      </c>
    </row>
    <row r="6177" spans="1:14" ht="15" customHeight="1" x14ac:dyDescent="0.3">
      <c r="A6177" s="114">
        <v>6174</v>
      </c>
      <c r="B6177" t="s">
        <v>501</v>
      </c>
      <c r="C6177" t="s">
        <v>128</v>
      </c>
      <c r="D6177" t="s">
        <v>102</v>
      </c>
      <c r="E6177" t="s">
        <v>5148</v>
      </c>
      <c r="F6177" s="109">
        <v>46133</v>
      </c>
      <c r="G6177" t="s">
        <v>758</v>
      </c>
      <c r="H6177">
        <v>3</v>
      </c>
      <c r="K6177">
        <v>959999.99999999907</v>
      </c>
      <c r="L6177" t="s">
        <v>509</v>
      </c>
      <c r="M6177" t="s">
        <v>1677</v>
      </c>
      <c r="N6177">
        <v>1</v>
      </c>
    </row>
    <row r="6178" spans="1:14" ht="15" customHeight="1" x14ac:dyDescent="0.3">
      <c r="A6178" s="114">
        <v>6175</v>
      </c>
      <c r="B6178" t="s">
        <v>501</v>
      </c>
      <c r="C6178" t="s">
        <v>138</v>
      </c>
      <c r="D6178" t="s">
        <v>100</v>
      </c>
      <c r="E6178" t="s">
        <v>5149</v>
      </c>
      <c r="F6178" s="109">
        <v>46133</v>
      </c>
      <c r="G6178" t="s">
        <v>415</v>
      </c>
      <c r="H6178">
        <v>6</v>
      </c>
      <c r="K6178">
        <v>359999.99999999965</v>
      </c>
      <c r="L6178" t="s">
        <v>543</v>
      </c>
      <c r="M6178" t="s">
        <v>517</v>
      </c>
      <c r="N6178">
        <v>0</v>
      </c>
    </row>
    <row r="6179" spans="1:14" ht="15" customHeight="1" x14ac:dyDescent="0.3">
      <c r="A6179" s="114">
        <v>6176</v>
      </c>
      <c r="B6179" t="s">
        <v>471</v>
      </c>
      <c r="C6179" t="s">
        <v>138</v>
      </c>
      <c r="D6179" t="s">
        <v>100</v>
      </c>
      <c r="E6179" t="s">
        <v>5150</v>
      </c>
      <c r="F6179" s="109">
        <v>46134</v>
      </c>
      <c r="G6179" t="s">
        <v>415</v>
      </c>
      <c r="H6179">
        <v>6</v>
      </c>
      <c r="K6179">
        <v>388125.00000000105</v>
      </c>
      <c r="L6179" t="s">
        <v>516</v>
      </c>
      <c r="M6179" t="s">
        <v>517</v>
      </c>
      <c r="N6179">
        <v>0</v>
      </c>
    </row>
    <row r="6180" spans="1:14" ht="15" customHeight="1" x14ac:dyDescent="0.3">
      <c r="A6180" s="114">
        <v>6177</v>
      </c>
      <c r="B6180" t="s">
        <v>471</v>
      </c>
      <c r="C6180" t="s">
        <v>138</v>
      </c>
      <c r="D6180" t="s">
        <v>100</v>
      </c>
      <c r="E6180" t="s">
        <v>5150</v>
      </c>
      <c r="F6180" s="109">
        <v>46134</v>
      </c>
      <c r="G6180" t="s">
        <v>415</v>
      </c>
      <c r="H6180">
        <v>3</v>
      </c>
      <c r="K6180">
        <v>194062.50000000052</v>
      </c>
      <c r="L6180" t="s">
        <v>680</v>
      </c>
      <c r="M6180" t="s">
        <v>1414</v>
      </c>
      <c r="N6180">
        <v>1</v>
      </c>
    </row>
    <row r="6181" spans="1:14" ht="15" customHeight="1" x14ac:dyDescent="0.3">
      <c r="A6181" s="114">
        <v>6178</v>
      </c>
      <c r="B6181" t="s">
        <v>471</v>
      </c>
      <c r="C6181" t="s">
        <v>89</v>
      </c>
      <c r="D6181" t="s">
        <v>79</v>
      </c>
      <c r="E6181" t="s">
        <v>5151</v>
      </c>
      <c r="F6181" s="109">
        <v>46135</v>
      </c>
      <c r="G6181" t="s">
        <v>433</v>
      </c>
      <c r="H6181">
        <v>7</v>
      </c>
      <c r="K6181">
        <v>67083.333333333518</v>
      </c>
      <c r="L6181" t="s">
        <v>516</v>
      </c>
      <c r="M6181" t="s">
        <v>517</v>
      </c>
      <c r="N6181">
        <v>1</v>
      </c>
    </row>
    <row r="6182" spans="1:14" ht="15" customHeight="1" x14ac:dyDescent="0.3">
      <c r="A6182" s="114">
        <v>6179</v>
      </c>
      <c r="B6182" t="s">
        <v>471</v>
      </c>
      <c r="C6182" t="s">
        <v>138</v>
      </c>
      <c r="D6182" t="s">
        <v>100</v>
      </c>
      <c r="E6182" t="s">
        <v>5152</v>
      </c>
      <c r="F6182" s="109">
        <v>46135</v>
      </c>
      <c r="G6182" t="s">
        <v>415</v>
      </c>
      <c r="H6182">
        <v>1</v>
      </c>
      <c r="K6182">
        <v>64687.500000000182</v>
      </c>
      <c r="L6182" t="s">
        <v>680</v>
      </c>
      <c r="M6182" t="s">
        <v>1414</v>
      </c>
      <c r="N6182">
        <v>0</v>
      </c>
    </row>
    <row r="6183" spans="1:14" ht="15" customHeight="1" x14ac:dyDescent="0.3">
      <c r="A6183" s="114">
        <v>6180</v>
      </c>
      <c r="B6183" t="s">
        <v>471</v>
      </c>
      <c r="C6183" t="s">
        <v>75</v>
      </c>
      <c r="D6183" t="s">
        <v>74</v>
      </c>
      <c r="E6183" t="s">
        <v>5153</v>
      </c>
      <c r="F6183" s="109">
        <v>46135</v>
      </c>
      <c r="G6183" t="s">
        <v>449</v>
      </c>
      <c r="H6183">
        <v>0.2</v>
      </c>
      <c r="K6183">
        <v>15093.750000000042</v>
      </c>
      <c r="L6183" t="s">
        <v>513</v>
      </c>
      <c r="M6183" t="s">
        <v>514</v>
      </c>
      <c r="N6183">
        <v>4</v>
      </c>
    </row>
    <row r="6184" spans="1:14" ht="15" customHeight="1" x14ac:dyDescent="0.3">
      <c r="A6184" s="114">
        <v>6181</v>
      </c>
      <c r="B6184" t="s">
        <v>444</v>
      </c>
      <c r="C6184" t="s">
        <v>138</v>
      </c>
      <c r="D6184" t="s">
        <v>100</v>
      </c>
      <c r="E6184" t="s">
        <v>5154</v>
      </c>
      <c r="F6184" s="109">
        <v>46135</v>
      </c>
      <c r="G6184" t="s">
        <v>415</v>
      </c>
      <c r="H6184">
        <v>6</v>
      </c>
      <c r="K6184">
        <v>388125.00000000105</v>
      </c>
      <c r="L6184" t="s">
        <v>543</v>
      </c>
      <c r="M6184" t="s">
        <v>517</v>
      </c>
      <c r="N6184">
        <v>0</v>
      </c>
    </row>
    <row r="6185" spans="1:14" ht="15" customHeight="1" x14ac:dyDescent="0.3">
      <c r="A6185" s="114">
        <v>6182</v>
      </c>
      <c r="B6185" t="s">
        <v>444</v>
      </c>
      <c r="C6185" t="s">
        <v>138</v>
      </c>
      <c r="D6185" t="s">
        <v>100</v>
      </c>
      <c r="E6185" t="s">
        <v>5154</v>
      </c>
      <c r="F6185" s="109">
        <v>46135</v>
      </c>
      <c r="G6185" t="s">
        <v>415</v>
      </c>
      <c r="H6185">
        <v>3</v>
      </c>
      <c r="K6185">
        <v>194062.50000000052</v>
      </c>
      <c r="L6185" t="s">
        <v>713</v>
      </c>
      <c r="M6185" t="s">
        <v>917</v>
      </c>
      <c r="N6185">
        <v>0</v>
      </c>
    </row>
    <row r="6186" spans="1:14" ht="15" customHeight="1" x14ac:dyDescent="0.3">
      <c r="A6186" s="114">
        <v>6183</v>
      </c>
      <c r="B6186" t="s">
        <v>501</v>
      </c>
      <c r="C6186" t="s">
        <v>132</v>
      </c>
      <c r="D6186" t="s">
        <v>102</v>
      </c>
      <c r="E6186" t="s">
        <v>5155</v>
      </c>
      <c r="F6186" s="109">
        <v>46135</v>
      </c>
      <c r="G6186" t="s">
        <v>415</v>
      </c>
      <c r="H6186">
        <v>4</v>
      </c>
      <c r="K6186">
        <v>159999.99999999985</v>
      </c>
      <c r="L6186" t="s">
        <v>509</v>
      </c>
      <c r="M6186" t="s">
        <v>1677</v>
      </c>
      <c r="N6186">
        <v>1</v>
      </c>
    </row>
    <row r="6187" spans="1:14" ht="15" customHeight="1" x14ac:dyDescent="0.3">
      <c r="A6187" s="114">
        <v>6184</v>
      </c>
      <c r="B6187" t="s">
        <v>501</v>
      </c>
      <c r="C6187" t="s">
        <v>125</v>
      </c>
      <c r="D6187" t="s">
        <v>102</v>
      </c>
      <c r="E6187" t="s">
        <v>5156</v>
      </c>
      <c r="F6187" s="109">
        <v>46135</v>
      </c>
      <c r="G6187" t="s">
        <v>415</v>
      </c>
      <c r="H6187">
        <v>8</v>
      </c>
      <c r="K6187">
        <v>141155.55555555542</v>
      </c>
      <c r="L6187" t="s">
        <v>509</v>
      </c>
      <c r="M6187" t="s">
        <v>1677</v>
      </c>
      <c r="N6187">
        <v>0</v>
      </c>
    </row>
    <row r="6188" spans="1:14" ht="15" customHeight="1" x14ac:dyDescent="0.3">
      <c r="A6188" s="114">
        <v>6185</v>
      </c>
      <c r="B6188" t="s">
        <v>459</v>
      </c>
      <c r="C6188" t="s">
        <v>138</v>
      </c>
      <c r="D6188" t="s">
        <v>100</v>
      </c>
      <c r="E6188" t="s">
        <v>5157</v>
      </c>
      <c r="F6188" s="109">
        <v>46133</v>
      </c>
      <c r="G6188" t="s">
        <v>415</v>
      </c>
      <c r="H6188">
        <v>0.3</v>
      </c>
      <c r="K6188">
        <v>19125.000000000073</v>
      </c>
      <c r="L6188" t="s">
        <v>513</v>
      </c>
      <c r="M6188" t="s">
        <v>580</v>
      </c>
      <c r="N6188">
        <v>5</v>
      </c>
    </row>
    <row r="6189" spans="1:14" ht="15" customHeight="1" x14ac:dyDescent="0.3">
      <c r="A6189" s="114">
        <v>6186</v>
      </c>
      <c r="B6189" t="s">
        <v>459</v>
      </c>
      <c r="C6189" t="s">
        <v>25</v>
      </c>
      <c r="D6189" t="s">
        <v>26</v>
      </c>
      <c r="E6189" t="s">
        <v>5158</v>
      </c>
      <c r="F6189" s="109">
        <v>46133</v>
      </c>
      <c r="G6189" t="s">
        <v>2561</v>
      </c>
      <c r="H6189">
        <v>0.4</v>
      </c>
      <c r="K6189">
        <v>1530000.0000000058</v>
      </c>
      <c r="L6189" t="s">
        <v>509</v>
      </c>
      <c r="M6189" t="s">
        <v>505</v>
      </c>
      <c r="N6189">
        <v>2</v>
      </c>
    </row>
    <row r="6190" spans="1:14" ht="15" customHeight="1" x14ac:dyDescent="0.3">
      <c r="A6190" s="114">
        <v>6187</v>
      </c>
      <c r="B6190" t="s">
        <v>459</v>
      </c>
      <c r="C6190" t="s">
        <v>127</v>
      </c>
      <c r="D6190" t="s">
        <v>102</v>
      </c>
      <c r="E6190" t="s">
        <v>5159</v>
      </c>
      <c r="F6190" s="109">
        <v>46134</v>
      </c>
      <c r="G6190" t="s">
        <v>415</v>
      </c>
      <c r="H6190">
        <v>3</v>
      </c>
      <c r="K6190">
        <v>127500.00000000048</v>
      </c>
      <c r="L6190" t="s">
        <v>509</v>
      </c>
      <c r="M6190" t="s">
        <v>1334</v>
      </c>
      <c r="N6190">
        <v>1</v>
      </c>
    </row>
    <row r="6191" spans="1:14" ht="15" customHeight="1" x14ac:dyDescent="0.3">
      <c r="A6191" s="114">
        <v>6188</v>
      </c>
      <c r="B6191" t="s">
        <v>459</v>
      </c>
      <c r="C6191" t="s">
        <v>128</v>
      </c>
      <c r="D6191" t="s">
        <v>102</v>
      </c>
      <c r="E6191" t="s">
        <v>5160</v>
      </c>
      <c r="F6191" s="109">
        <v>46134</v>
      </c>
      <c r="G6191" t="s">
        <v>415</v>
      </c>
      <c r="H6191">
        <v>7</v>
      </c>
      <c r="K6191">
        <v>297500.00000000111</v>
      </c>
      <c r="L6191" t="s">
        <v>509</v>
      </c>
      <c r="M6191" t="s">
        <v>1334</v>
      </c>
      <c r="N6191">
        <v>1</v>
      </c>
    </row>
    <row r="6192" spans="1:14" ht="15" customHeight="1" x14ac:dyDescent="0.3">
      <c r="A6192" s="114">
        <v>6189</v>
      </c>
      <c r="B6192" t="s">
        <v>459</v>
      </c>
      <c r="C6192" t="s">
        <v>138</v>
      </c>
      <c r="D6192" t="s">
        <v>100</v>
      </c>
      <c r="E6192" t="s">
        <v>5161</v>
      </c>
      <c r="F6192" s="109">
        <v>46134</v>
      </c>
      <c r="G6192" t="s">
        <v>415</v>
      </c>
      <c r="H6192">
        <v>0.3</v>
      </c>
      <c r="K6192">
        <v>19125.000000000073</v>
      </c>
      <c r="L6192" t="s">
        <v>513</v>
      </c>
      <c r="M6192" t="s">
        <v>580</v>
      </c>
      <c r="N6192">
        <v>8</v>
      </c>
    </row>
    <row r="6193" spans="1:14" ht="15" customHeight="1" x14ac:dyDescent="0.3">
      <c r="A6193" s="114">
        <v>6190</v>
      </c>
      <c r="B6193" t="s">
        <v>459</v>
      </c>
      <c r="C6193" t="s">
        <v>138</v>
      </c>
      <c r="D6193" t="s">
        <v>100</v>
      </c>
      <c r="E6193" t="s">
        <v>5161</v>
      </c>
      <c r="F6193" s="109">
        <v>46135</v>
      </c>
      <c r="G6193" t="s">
        <v>415</v>
      </c>
      <c r="H6193">
        <v>0.3</v>
      </c>
      <c r="K6193">
        <v>19125.000000000073</v>
      </c>
      <c r="L6193" t="s">
        <v>513</v>
      </c>
      <c r="M6193" t="s">
        <v>580</v>
      </c>
      <c r="N6193">
        <v>5</v>
      </c>
    </row>
    <row r="6194" spans="1:14" ht="15" customHeight="1" x14ac:dyDescent="0.3">
      <c r="A6194" s="114">
        <v>6191</v>
      </c>
      <c r="B6194" t="s">
        <v>459</v>
      </c>
      <c r="C6194" t="s">
        <v>132</v>
      </c>
      <c r="D6194" t="s">
        <v>102</v>
      </c>
      <c r="E6194" t="s">
        <v>5162</v>
      </c>
      <c r="F6194" s="109">
        <v>46135</v>
      </c>
      <c r="G6194" t="s">
        <v>415</v>
      </c>
      <c r="H6194">
        <v>6</v>
      </c>
      <c r="K6194">
        <v>255000.00000000096</v>
      </c>
      <c r="L6194" t="s">
        <v>509</v>
      </c>
      <c r="M6194" t="s">
        <v>1334</v>
      </c>
      <c r="N6194">
        <v>1</v>
      </c>
    </row>
    <row r="6195" spans="1:14" ht="15" customHeight="1" x14ac:dyDescent="0.3">
      <c r="A6195" s="114">
        <v>6192</v>
      </c>
      <c r="B6195" t="s">
        <v>459</v>
      </c>
      <c r="C6195" t="s">
        <v>127</v>
      </c>
      <c r="D6195" t="s">
        <v>102</v>
      </c>
      <c r="E6195" t="s">
        <v>5163</v>
      </c>
      <c r="F6195" s="109">
        <v>46135</v>
      </c>
      <c r="G6195" t="s">
        <v>415</v>
      </c>
      <c r="H6195">
        <v>9</v>
      </c>
      <c r="K6195">
        <v>382500.00000000146</v>
      </c>
      <c r="L6195" t="s">
        <v>509</v>
      </c>
      <c r="M6195" t="s">
        <v>1334</v>
      </c>
      <c r="N6195">
        <v>1</v>
      </c>
    </row>
    <row r="6196" spans="1:14" ht="15" customHeight="1" x14ac:dyDescent="0.3">
      <c r="A6196" s="114">
        <v>6193</v>
      </c>
      <c r="B6196" t="s">
        <v>430</v>
      </c>
      <c r="C6196" t="s">
        <v>109</v>
      </c>
      <c r="D6196" t="s">
        <v>102</v>
      </c>
      <c r="E6196" t="s">
        <v>5164</v>
      </c>
      <c r="F6196" s="109">
        <v>46135</v>
      </c>
      <c r="G6196" t="s">
        <v>415</v>
      </c>
      <c r="H6196">
        <v>55</v>
      </c>
      <c r="K6196">
        <v>426250.00000000047</v>
      </c>
      <c r="L6196" t="s">
        <v>696</v>
      </c>
      <c r="M6196" t="s">
        <v>505</v>
      </c>
      <c r="N6196">
        <v>4</v>
      </c>
    </row>
    <row r="6197" spans="1:14" ht="15" customHeight="1" x14ac:dyDescent="0.3">
      <c r="A6197" s="114">
        <v>6194</v>
      </c>
      <c r="B6197" t="s">
        <v>535</v>
      </c>
      <c r="C6197" t="s">
        <v>132</v>
      </c>
      <c r="D6197" t="s">
        <v>102</v>
      </c>
      <c r="E6197" t="s">
        <v>5165</v>
      </c>
      <c r="F6197" s="109">
        <v>46135</v>
      </c>
      <c r="G6197" t="s">
        <v>415</v>
      </c>
      <c r="H6197">
        <v>3</v>
      </c>
      <c r="K6197">
        <v>121874.99999999977</v>
      </c>
      <c r="L6197" t="s">
        <v>526</v>
      </c>
      <c r="M6197" t="s">
        <v>1677</v>
      </c>
      <c r="N6197">
        <v>1</v>
      </c>
    </row>
    <row r="6198" spans="1:14" ht="15" customHeight="1" x14ac:dyDescent="0.3">
      <c r="A6198" s="114">
        <v>6195</v>
      </c>
      <c r="B6198" t="s">
        <v>535</v>
      </c>
      <c r="C6198" t="s">
        <v>133</v>
      </c>
      <c r="D6198" t="s">
        <v>102</v>
      </c>
      <c r="E6198" t="s">
        <v>5166</v>
      </c>
      <c r="F6198" s="109">
        <v>46135</v>
      </c>
      <c r="G6198" t="s">
        <v>415</v>
      </c>
      <c r="H6198">
        <v>1</v>
      </c>
      <c r="K6198">
        <v>54166.666666666562</v>
      </c>
      <c r="L6198" t="s">
        <v>526</v>
      </c>
      <c r="M6198" t="s">
        <v>1677</v>
      </c>
      <c r="N6198">
        <v>1</v>
      </c>
    </row>
    <row r="6199" spans="1:14" ht="15" customHeight="1" x14ac:dyDescent="0.3">
      <c r="A6199" s="114">
        <v>6196</v>
      </c>
      <c r="B6199" t="s">
        <v>535</v>
      </c>
      <c r="C6199" t="s">
        <v>127</v>
      </c>
      <c r="D6199" t="s">
        <v>102</v>
      </c>
      <c r="E6199" t="s">
        <v>5167</v>
      </c>
      <c r="F6199" s="109">
        <v>46135</v>
      </c>
      <c r="G6199" t="s">
        <v>415</v>
      </c>
      <c r="H6199">
        <v>5</v>
      </c>
      <c r="K6199">
        <v>203124.99999999959</v>
      </c>
      <c r="L6199" t="s">
        <v>526</v>
      </c>
      <c r="M6199" t="s">
        <v>1677</v>
      </c>
      <c r="N6199">
        <v>1</v>
      </c>
    </row>
    <row r="6200" spans="1:14" ht="15" customHeight="1" x14ac:dyDescent="0.3">
      <c r="A6200" s="114">
        <v>6197</v>
      </c>
      <c r="B6200" t="s">
        <v>535</v>
      </c>
      <c r="C6200" t="s">
        <v>138</v>
      </c>
      <c r="D6200" t="s">
        <v>100</v>
      </c>
      <c r="E6200" t="s">
        <v>5168</v>
      </c>
      <c r="F6200" s="109">
        <v>46135</v>
      </c>
      <c r="G6200" t="s">
        <v>415</v>
      </c>
      <c r="H6200">
        <v>6</v>
      </c>
      <c r="K6200">
        <v>365624.9999999993</v>
      </c>
      <c r="L6200" t="s">
        <v>516</v>
      </c>
      <c r="M6200" t="s">
        <v>517</v>
      </c>
      <c r="N6200">
        <v>0</v>
      </c>
    </row>
    <row r="6201" spans="1:14" ht="15" customHeight="1" x14ac:dyDescent="0.3">
      <c r="A6201" s="114">
        <v>6198</v>
      </c>
      <c r="B6201" t="s">
        <v>499</v>
      </c>
      <c r="C6201" t="s">
        <v>138</v>
      </c>
      <c r="D6201" t="s">
        <v>100</v>
      </c>
      <c r="E6201" t="s">
        <v>5169</v>
      </c>
      <c r="F6201" s="109">
        <v>46135</v>
      </c>
      <c r="G6201" t="s">
        <v>415</v>
      </c>
      <c r="H6201">
        <v>3</v>
      </c>
      <c r="K6201">
        <v>179999.99999999983</v>
      </c>
      <c r="L6201" t="s">
        <v>507</v>
      </c>
      <c r="M6201" t="s">
        <v>505</v>
      </c>
      <c r="N6201">
        <v>1</v>
      </c>
    </row>
    <row r="6202" spans="1:14" ht="15" customHeight="1" x14ac:dyDescent="0.3">
      <c r="A6202" s="114">
        <v>6199</v>
      </c>
      <c r="B6202" t="s">
        <v>499</v>
      </c>
      <c r="C6202" t="s">
        <v>104</v>
      </c>
      <c r="D6202" t="s">
        <v>102</v>
      </c>
      <c r="E6202" t="s">
        <v>5170</v>
      </c>
      <c r="F6202" s="109">
        <v>46135</v>
      </c>
      <c r="G6202" t="s">
        <v>415</v>
      </c>
      <c r="H6202">
        <v>12</v>
      </c>
      <c r="K6202">
        <v>63999.999999999935</v>
      </c>
      <c r="L6202" t="s">
        <v>507</v>
      </c>
      <c r="M6202" t="s">
        <v>505</v>
      </c>
      <c r="N6202">
        <v>1</v>
      </c>
    </row>
    <row r="6203" spans="1:14" ht="15" customHeight="1" x14ac:dyDescent="0.3">
      <c r="A6203" s="114">
        <v>6200</v>
      </c>
      <c r="B6203" t="s">
        <v>499</v>
      </c>
      <c r="C6203" t="s">
        <v>138</v>
      </c>
      <c r="D6203" t="s">
        <v>100</v>
      </c>
      <c r="E6203" t="s">
        <v>5171</v>
      </c>
      <c r="F6203" s="109" t="s">
        <v>5172</v>
      </c>
      <c r="G6203" t="s">
        <v>415</v>
      </c>
      <c r="H6203">
        <v>4</v>
      </c>
      <c r="K6203">
        <v>239999.99999999977</v>
      </c>
      <c r="L6203" t="s">
        <v>545</v>
      </c>
      <c r="M6203" t="s">
        <v>2235</v>
      </c>
      <c r="N6203">
        <v>1</v>
      </c>
    </row>
    <row r="6204" spans="1:14" ht="15" customHeight="1" x14ac:dyDescent="0.3">
      <c r="A6204" s="114">
        <v>6201</v>
      </c>
      <c r="B6204" t="s">
        <v>499</v>
      </c>
      <c r="C6204" t="s">
        <v>138</v>
      </c>
      <c r="D6204" t="s">
        <v>100</v>
      </c>
      <c r="E6204" t="s">
        <v>5171</v>
      </c>
      <c r="F6204" s="109">
        <v>46135</v>
      </c>
      <c r="G6204" t="s">
        <v>415</v>
      </c>
      <c r="H6204">
        <v>6</v>
      </c>
      <c r="K6204">
        <v>359999.99999999965</v>
      </c>
      <c r="L6204" t="s">
        <v>516</v>
      </c>
      <c r="M6204" t="s">
        <v>517</v>
      </c>
      <c r="N6204">
        <v>0</v>
      </c>
    </row>
    <row r="6205" spans="1:14" ht="15" customHeight="1" x14ac:dyDescent="0.3">
      <c r="A6205" s="114">
        <v>6202</v>
      </c>
      <c r="B6205" t="s">
        <v>497</v>
      </c>
      <c r="C6205" t="s">
        <v>97</v>
      </c>
      <c r="D6205" t="s">
        <v>352</v>
      </c>
      <c r="E6205" t="s">
        <v>5173</v>
      </c>
      <c r="F6205" s="109">
        <v>46136</v>
      </c>
      <c r="G6205" t="s">
        <v>429</v>
      </c>
      <c r="H6205">
        <v>1</v>
      </c>
      <c r="K6205">
        <v>32343.750000000091</v>
      </c>
      <c r="L6205" t="s">
        <v>509</v>
      </c>
      <c r="M6205" s="110" t="s">
        <v>2940</v>
      </c>
      <c r="N6205">
        <v>1</v>
      </c>
    </row>
    <row r="6206" spans="1:14" ht="15" customHeight="1" x14ac:dyDescent="0.3">
      <c r="A6206" s="114">
        <v>6203</v>
      </c>
      <c r="B6206" t="s">
        <v>497</v>
      </c>
      <c r="C6206" t="s">
        <v>138</v>
      </c>
      <c r="D6206" t="s">
        <v>100</v>
      </c>
      <c r="E6206" t="s">
        <v>5174</v>
      </c>
      <c r="F6206" s="109">
        <v>46136</v>
      </c>
      <c r="G6206" t="s">
        <v>415</v>
      </c>
      <c r="H6206">
        <v>6</v>
      </c>
      <c r="K6206">
        <v>388125.00000000105</v>
      </c>
      <c r="L6206" t="s">
        <v>516</v>
      </c>
      <c r="M6206" t="s">
        <v>517</v>
      </c>
      <c r="N6206">
        <v>1</v>
      </c>
    </row>
    <row r="6207" spans="1:14" ht="15" customHeight="1" x14ac:dyDescent="0.3">
      <c r="A6207" s="114">
        <v>6204</v>
      </c>
      <c r="B6207" t="s">
        <v>463</v>
      </c>
      <c r="C6207" t="s">
        <v>127</v>
      </c>
      <c r="D6207" t="s">
        <v>102</v>
      </c>
      <c r="E6207" t="s">
        <v>5175</v>
      </c>
      <c r="F6207" s="109">
        <v>46136</v>
      </c>
      <c r="G6207" t="s">
        <v>415</v>
      </c>
      <c r="H6207">
        <v>8</v>
      </c>
      <c r="K6207">
        <v>334999.99999999872</v>
      </c>
      <c r="L6207" t="s">
        <v>526</v>
      </c>
      <c r="M6207" t="s">
        <v>1677</v>
      </c>
      <c r="N6207">
        <v>1</v>
      </c>
    </row>
    <row r="6208" spans="1:14" ht="15" customHeight="1" x14ac:dyDescent="0.3">
      <c r="A6208" s="114">
        <v>6205</v>
      </c>
      <c r="B6208" t="s">
        <v>463</v>
      </c>
      <c r="C6208" t="s">
        <v>75</v>
      </c>
      <c r="D6208" t="s">
        <v>74</v>
      </c>
      <c r="E6208" t="s">
        <v>5176</v>
      </c>
      <c r="F6208" s="109">
        <v>46136</v>
      </c>
      <c r="G6208" t="s">
        <v>449</v>
      </c>
      <c r="H6208">
        <v>0.5</v>
      </c>
      <c r="K6208">
        <v>36640.624999999862</v>
      </c>
      <c r="L6208" t="s">
        <v>513</v>
      </c>
      <c r="M6208" t="s">
        <v>580</v>
      </c>
      <c r="N6208">
        <v>20</v>
      </c>
    </row>
    <row r="6209" spans="1:14" ht="15" customHeight="1" x14ac:dyDescent="0.3">
      <c r="A6209" s="114">
        <v>6206</v>
      </c>
      <c r="B6209" t="s">
        <v>463</v>
      </c>
      <c r="C6209" t="s">
        <v>75</v>
      </c>
      <c r="D6209" t="s">
        <v>74</v>
      </c>
      <c r="E6209" t="s">
        <v>5176</v>
      </c>
      <c r="F6209" s="109">
        <v>46135</v>
      </c>
      <c r="G6209" t="s">
        <v>449</v>
      </c>
      <c r="H6209">
        <v>0.5</v>
      </c>
      <c r="K6209">
        <v>36640.624999999862</v>
      </c>
      <c r="L6209" t="s">
        <v>513</v>
      </c>
      <c r="M6209" t="s">
        <v>580</v>
      </c>
      <c r="N6209">
        <v>20</v>
      </c>
    </row>
    <row r="6210" spans="1:14" ht="15" customHeight="1" x14ac:dyDescent="0.3">
      <c r="A6210" s="114">
        <v>6207</v>
      </c>
      <c r="B6210" t="s">
        <v>444</v>
      </c>
      <c r="C6210" t="s">
        <v>138</v>
      </c>
      <c r="D6210" t="s">
        <v>100</v>
      </c>
      <c r="E6210" t="s">
        <v>5177</v>
      </c>
      <c r="F6210" s="109">
        <v>46136</v>
      </c>
      <c r="G6210" t="s">
        <v>415</v>
      </c>
      <c r="H6210">
        <v>17</v>
      </c>
      <c r="K6210">
        <v>1099687.500000003</v>
      </c>
      <c r="L6210" t="s">
        <v>713</v>
      </c>
      <c r="M6210" t="s">
        <v>917</v>
      </c>
      <c r="N6210">
        <v>0</v>
      </c>
    </row>
    <row r="6211" spans="1:14" ht="15" customHeight="1" x14ac:dyDescent="0.3">
      <c r="A6211" s="114">
        <v>6208</v>
      </c>
      <c r="B6211" t="s">
        <v>444</v>
      </c>
      <c r="C6211" t="s">
        <v>138</v>
      </c>
      <c r="D6211" t="s">
        <v>100</v>
      </c>
      <c r="E6211" t="s">
        <v>5177</v>
      </c>
      <c r="F6211" s="109">
        <v>46136</v>
      </c>
      <c r="G6211" t="s">
        <v>415</v>
      </c>
      <c r="H6211">
        <v>3</v>
      </c>
      <c r="K6211">
        <v>194062.50000000052</v>
      </c>
      <c r="L6211" t="s">
        <v>543</v>
      </c>
      <c r="M6211" t="s">
        <v>517</v>
      </c>
      <c r="N6211">
        <v>0</v>
      </c>
    </row>
    <row r="6212" spans="1:14" ht="15" customHeight="1" x14ac:dyDescent="0.3">
      <c r="A6212" s="114">
        <v>6209</v>
      </c>
      <c r="B6212" t="s">
        <v>444</v>
      </c>
      <c r="C6212" t="s">
        <v>82</v>
      </c>
      <c r="D6212" t="s">
        <v>79</v>
      </c>
      <c r="E6212" t="s">
        <v>5178</v>
      </c>
      <c r="F6212" s="109">
        <v>46136</v>
      </c>
      <c r="G6212" t="s">
        <v>443</v>
      </c>
      <c r="H6212">
        <v>5</v>
      </c>
      <c r="K6212">
        <v>25156.250000000069</v>
      </c>
      <c r="L6212" t="s">
        <v>543</v>
      </c>
      <c r="M6212" t="s">
        <v>517</v>
      </c>
      <c r="N6212">
        <v>0</v>
      </c>
    </row>
    <row r="6213" spans="1:14" ht="15" customHeight="1" x14ac:dyDescent="0.3">
      <c r="A6213" s="114">
        <v>6210</v>
      </c>
      <c r="B6213" t="s">
        <v>444</v>
      </c>
      <c r="C6213" t="s">
        <v>89</v>
      </c>
      <c r="D6213" t="s">
        <v>79</v>
      </c>
      <c r="E6213" t="s">
        <v>5179</v>
      </c>
      <c r="F6213" s="109">
        <v>46136</v>
      </c>
      <c r="G6213" t="s">
        <v>433</v>
      </c>
      <c r="H6213">
        <v>4</v>
      </c>
      <c r="K6213">
        <v>38333.333333333438</v>
      </c>
      <c r="L6213" t="s">
        <v>543</v>
      </c>
      <c r="M6213" t="s">
        <v>517</v>
      </c>
      <c r="N6213">
        <v>0</v>
      </c>
    </row>
    <row r="6214" spans="1:14" ht="15" customHeight="1" x14ac:dyDescent="0.3">
      <c r="A6214" s="114">
        <v>6211</v>
      </c>
      <c r="B6214" t="s">
        <v>471</v>
      </c>
      <c r="C6214" t="s">
        <v>138</v>
      </c>
      <c r="D6214" t="s">
        <v>100</v>
      </c>
      <c r="E6214" t="s">
        <v>5180</v>
      </c>
      <c r="F6214" s="109">
        <v>46136</v>
      </c>
      <c r="G6214" t="s">
        <v>415</v>
      </c>
      <c r="H6214">
        <v>6</v>
      </c>
      <c r="K6214">
        <v>388125.00000000105</v>
      </c>
      <c r="L6214" t="s">
        <v>516</v>
      </c>
      <c r="M6214" t="s">
        <v>517</v>
      </c>
      <c r="N6214">
        <v>0</v>
      </c>
    </row>
    <row r="6215" spans="1:14" ht="15" customHeight="1" x14ac:dyDescent="0.3">
      <c r="A6215" s="114">
        <v>6212</v>
      </c>
      <c r="B6215" t="s">
        <v>471</v>
      </c>
      <c r="C6215" t="s">
        <v>138</v>
      </c>
      <c r="D6215" t="s">
        <v>100</v>
      </c>
      <c r="E6215" t="s">
        <v>5180</v>
      </c>
      <c r="F6215" s="109">
        <v>46136</v>
      </c>
      <c r="G6215" t="s">
        <v>415</v>
      </c>
      <c r="H6215">
        <v>14</v>
      </c>
      <c r="K6215">
        <v>905625.00000000256</v>
      </c>
      <c r="L6215" t="s">
        <v>545</v>
      </c>
      <c r="M6215" t="s">
        <v>593</v>
      </c>
      <c r="N6215">
        <v>10</v>
      </c>
    </row>
    <row r="6216" spans="1:14" ht="15" customHeight="1" x14ac:dyDescent="0.3">
      <c r="A6216" s="114">
        <v>6213</v>
      </c>
      <c r="B6216" t="s">
        <v>471</v>
      </c>
      <c r="C6216" t="s">
        <v>392</v>
      </c>
      <c r="D6216" t="s">
        <v>393</v>
      </c>
      <c r="E6216" t="s">
        <v>394</v>
      </c>
      <c r="F6216" s="109">
        <v>46136</v>
      </c>
      <c r="G6216" t="s">
        <v>767</v>
      </c>
      <c r="H6216">
        <v>0.2</v>
      </c>
      <c r="K6216">
        <v>207000.00000000058</v>
      </c>
      <c r="L6216" t="s">
        <v>513</v>
      </c>
      <c r="M6216" t="s">
        <v>514</v>
      </c>
      <c r="N6216">
        <v>4</v>
      </c>
    </row>
    <row r="6217" spans="1:14" ht="15" customHeight="1" x14ac:dyDescent="0.3">
      <c r="A6217" s="114">
        <v>6214</v>
      </c>
      <c r="B6217" t="s">
        <v>501</v>
      </c>
      <c r="C6217" t="s">
        <v>127</v>
      </c>
      <c r="D6217" t="s">
        <v>102</v>
      </c>
      <c r="E6217" t="s">
        <v>5181</v>
      </c>
      <c r="F6217" s="109">
        <v>46136</v>
      </c>
      <c r="G6217" t="s">
        <v>415</v>
      </c>
      <c r="H6217">
        <v>14</v>
      </c>
      <c r="K6217">
        <v>559999.99999999942</v>
      </c>
      <c r="L6217" t="s">
        <v>509</v>
      </c>
      <c r="M6217" t="s">
        <v>1677</v>
      </c>
      <c r="N6217">
        <v>1</v>
      </c>
    </row>
    <row r="6218" spans="1:14" ht="15" customHeight="1" x14ac:dyDescent="0.3">
      <c r="A6218" s="114">
        <v>6215</v>
      </c>
      <c r="B6218" t="s">
        <v>459</v>
      </c>
      <c r="C6218" t="s">
        <v>138</v>
      </c>
      <c r="D6218" t="s">
        <v>100</v>
      </c>
      <c r="E6218" t="s">
        <v>5182</v>
      </c>
      <c r="F6218" s="109">
        <v>46137</v>
      </c>
      <c r="G6218" t="s">
        <v>415</v>
      </c>
      <c r="H6218">
        <v>1</v>
      </c>
      <c r="K6218">
        <v>63750.00000000024</v>
      </c>
      <c r="L6218" t="s">
        <v>509</v>
      </c>
      <c r="M6218" t="s">
        <v>505</v>
      </c>
      <c r="N6218">
        <v>1</v>
      </c>
    </row>
    <row r="6219" spans="1:14" ht="15" customHeight="1" x14ac:dyDescent="0.3">
      <c r="A6219" s="114">
        <v>6216</v>
      </c>
      <c r="B6219" t="s">
        <v>459</v>
      </c>
      <c r="C6219" t="s">
        <v>125</v>
      </c>
      <c r="D6219" t="s">
        <v>102</v>
      </c>
      <c r="E6219" t="s">
        <v>5183</v>
      </c>
      <c r="F6219" s="109">
        <v>46137</v>
      </c>
      <c r="G6219" t="s">
        <v>415</v>
      </c>
      <c r="H6219">
        <v>10</v>
      </c>
      <c r="K6219">
        <v>187472.22222222292</v>
      </c>
      <c r="L6219" t="s">
        <v>509</v>
      </c>
      <c r="M6219" t="s">
        <v>1334</v>
      </c>
      <c r="N6219">
        <v>1</v>
      </c>
    </row>
    <row r="6220" spans="1:14" ht="15" customHeight="1" x14ac:dyDescent="0.3">
      <c r="A6220" s="114">
        <v>6217</v>
      </c>
      <c r="B6220" t="s">
        <v>459</v>
      </c>
      <c r="C6220" t="s">
        <v>127</v>
      </c>
      <c r="D6220" t="s">
        <v>102</v>
      </c>
      <c r="E6220" t="s">
        <v>5184</v>
      </c>
      <c r="F6220" s="109">
        <v>46137</v>
      </c>
      <c r="G6220" t="s">
        <v>415</v>
      </c>
      <c r="H6220">
        <v>3</v>
      </c>
      <c r="K6220">
        <v>127500.00000000048</v>
      </c>
      <c r="L6220" t="s">
        <v>509</v>
      </c>
      <c r="M6220" t="s">
        <v>1334</v>
      </c>
      <c r="N6220">
        <v>1</v>
      </c>
    </row>
    <row r="6221" spans="1:14" ht="15" customHeight="1" x14ac:dyDescent="0.3">
      <c r="A6221" s="114">
        <v>6218</v>
      </c>
      <c r="B6221" t="s">
        <v>497</v>
      </c>
      <c r="C6221" t="s">
        <v>97</v>
      </c>
      <c r="D6221" t="s">
        <v>352</v>
      </c>
      <c r="E6221" t="s">
        <v>5185</v>
      </c>
      <c r="F6221" s="109">
        <v>46137</v>
      </c>
      <c r="G6221" t="s">
        <v>429</v>
      </c>
      <c r="H6221">
        <v>1</v>
      </c>
      <c r="K6221">
        <v>32343.750000000091</v>
      </c>
      <c r="L6221" t="s">
        <v>509</v>
      </c>
      <c r="M6221" s="110" t="s">
        <v>2940</v>
      </c>
      <c r="N6221">
        <v>1</v>
      </c>
    </row>
    <row r="6222" spans="1:14" ht="15" customHeight="1" x14ac:dyDescent="0.3">
      <c r="A6222" s="114">
        <v>6219</v>
      </c>
      <c r="B6222" t="s">
        <v>501</v>
      </c>
      <c r="C6222" t="s">
        <v>125</v>
      </c>
      <c r="D6222" t="s">
        <v>102</v>
      </c>
      <c r="E6222" t="s">
        <v>5186</v>
      </c>
      <c r="F6222" s="109">
        <v>46137</v>
      </c>
      <c r="G6222" t="s">
        <v>415</v>
      </c>
      <c r="H6222">
        <v>1</v>
      </c>
      <c r="K6222">
        <v>17644.444444444427</v>
      </c>
      <c r="L6222" t="s">
        <v>509</v>
      </c>
      <c r="M6222" t="s">
        <v>1677</v>
      </c>
      <c r="N6222">
        <v>0</v>
      </c>
    </row>
    <row r="6223" spans="1:14" ht="15" customHeight="1" x14ac:dyDescent="0.3">
      <c r="A6223" s="114">
        <v>6220</v>
      </c>
      <c r="B6223" t="s">
        <v>501</v>
      </c>
      <c r="C6223" t="s">
        <v>132</v>
      </c>
      <c r="D6223" t="s">
        <v>102</v>
      </c>
      <c r="E6223" t="s">
        <v>5187</v>
      </c>
      <c r="F6223" s="109">
        <v>46137</v>
      </c>
      <c r="G6223" t="s">
        <v>415</v>
      </c>
      <c r="H6223">
        <v>8</v>
      </c>
      <c r="K6223">
        <v>319999.99999999971</v>
      </c>
      <c r="L6223" t="s">
        <v>509</v>
      </c>
      <c r="M6223" t="s">
        <v>1677</v>
      </c>
      <c r="N6223">
        <v>0</v>
      </c>
    </row>
    <row r="6224" spans="1:14" ht="15" customHeight="1" x14ac:dyDescent="0.3">
      <c r="A6224" s="114">
        <v>6221</v>
      </c>
      <c r="B6224" t="s">
        <v>459</v>
      </c>
      <c r="C6224" t="s">
        <v>138</v>
      </c>
      <c r="D6224" t="s">
        <v>100</v>
      </c>
      <c r="E6224" t="s">
        <v>5188</v>
      </c>
      <c r="F6224" s="109">
        <v>46137</v>
      </c>
      <c r="G6224" t="s">
        <v>415</v>
      </c>
      <c r="H6224">
        <v>17</v>
      </c>
      <c r="K6224">
        <v>1083750.000000004</v>
      </c>
      <c r="L6224" t="s">
        <v>509</v>
      </c>
      <c r="M6224" t="s">
        <v>505</v>
      </c>
      <c r="N6224">
        <v>0</v>
      </c>
    </row>
    <row r="6225" spans="1:14" ht="15" customHeight="1" x14ac:dyDescent="0.3">
      <c r="A6225" s="114">
        <v>6222</v>
      </c>
      <c r="B6225" t="s">
        <v>497</v>
      </c>
      <c r="C6225" t="s">
        <v>132</v>
      </c>
      <c r="D6225" t="s">
        <v>102</v>
      </c>
      <c r="E6225" t="s">
        <v>5189</v>
      </c>
      <c r="F6225" s="109">
        <v>46137</v>
      </c>
      <c r="G6225" t="s">
        <v>941</v>
      </c>
      <c r="H6225">
        <v>1</v>
      </c>
      <c r="K6225">
        <v>345000.00000000093</v>
      </c>
      <c r="L6225" t="s">
        <v>509</v>
      </c>
      <c r="M6225" t="s">
        <v>1677</v>
      </c>
      <c r="N6225">
        <v>1</v>
      </c>
    </row>
    <row r="6226" spans="1:14" ht="15" customHeight="1" x14ac:dyDescent="0.3">
      <c r="A6226" s="114">
        <v>6223</v>
      </c>
      <c r="B6226" t="s">
        <v>497</v>
      </c>
      <c r="C6226" t="s">
        <v>125</v>
      </c>
      <c r="D6226" t="s">
        <v>102</v>
      </c>
      <c r="E6226" t="s">
        <v>5190</v>
      </c>
      <c r="F6226" s="109">
        <v>46137</v>
      </c>
      <c r="G6226" t="s">
        <v>758</v>
      </c>
      <c r="H6226">
        <v>9</v>
      </c>
      <c r="K6226">
        <v>3105000.0000000084</v>
      </c>
      <c r="L6226" t="s">
        <v>509</v>
      </c>
      <c r="M6226">
        <v>0</v>
      </c>
      <c r="N6226">
        <v>0</v>
      </c>
    </row>
    <row r="6227" spans="1:14" ht="15" customHeight="1" x14ac:dyDescent="0.3">
      <c r="A6227" s="114">
        <v>6224</v>
      </c>
      <c r="B6227" t="s">
        <v>499</v>
      </c>
      <c r="C6227" t="s">
        <v>502</v>
      </c>
      <c r="D6227" t="s">
        <v>100</v>
      </c>
      <c r="E6227" t="s">
        <v>5191</v>
      </c>
      <c r="F6227" s="109">
        <v>46130</v>
      </c>
      <c r="G6227" t="s">
        <v>426</v>
      </c>
      <c r="H6227">
        <v>9</v>
      </c>
      <c r="K6227">
        <v>359999.99999999965</v>
      </c>
      <c r="L6227" t="s">
        <v>507</v>
      </c>
      <c r="M6227" t="s">
        <v>505</v>
      </c>
      <c r="N6227">
        <v>1</v>
      </c>
    </row>
    <row r="6228" spans="1:14" ht="15" customHeight="1" x14ac:dyDescent="0.3">
      <c r="A6228" s="114">
        <v>6225</v>
      </c>
      <c r="B6228" t="s">
        <v>501</v>
      </c>
      <c r="C6228" t="s">
        <v>126</v>
      </c>
      <c r="D6228" t="s">
        <v>102</v>
      </c>
      <c r="E6228" t="s">
        <v>5192</v>
      </c>
      <c r="F6228" s="109">
        <v>46140</v>
      </c>
      <c r="G6228" t="s">
        <v>415</v>
      </c>
      <c r="H6228">
        <v>20</v>
      </c>
      <c r="K6228">
        <v>428444.44444444403</v>
      </c>
      <c r="L6228" t="s">
        <v>509</v>
      </c>
      <c r="M6228" t="s">
        <v>1677</v>
      </c>
      <c r="N6228">
        <v>1</v>
      </c>
    </row>
    <row r="6229" spans="1:14" ht="15" customHeight="1" x14ac:dyDescent="0.3">
      <c r="A6229" s="114">
        <v>6226</v>
      </c>
      <c r="B6229" t="s">
        <v>501</v>
      </c>
      <c r="C6229" t="s">
        <v>138</v>
      </c>
      <c r="D6229" t="s">
        <v>100</v>
      </c>
      <c r="E6229" t="s">
        <v>5193</v>
      </c>
      <c r="F6229" s="109">
        <v>46140</v>
      </c>
      <c r="G6229" t="s">
        <v>415</v>
      </c>
      <c r="H6229">
        <v>6</v>
      </c>
      <c r="K6229">
        <v>359999.99999999965</v>
      </c>
      <c r="L6229" t="s">
        <v>543</v>
      </c>
      <c r="M6229" t="s">
        <v>517</v>
      </c>
      <c r="N6229">
        <v>0</v>
      </c>
    </row>
    <row r="6230" spans="1:14" ht="15" customHeight="1" x14ac:dyDescent="0.3">
      <c r="A6230" s="114">
        <v>6227</v>
      </c>
      <c r="B6230" t="s">
        <v>471</v>
      </c>
      <c r="C6230" t="s">
        <v>138</v>
      </c>
      <c r="D6230" t="s">
        <v>100</v>
      </c>
      <c r="E6230" t="s">
        <v>5194</v>
      </c>
      <c r="F6230" s="109">
        <v>46140</v>
      </c>
      <c r="G6230" t="s">
        <v>415</v>
      </c>
      <c r="H6230">
        <v>12</v>
      </c>
      <c r="K6230">
        <v>776250.0000000021</v>
      </c>
      <c r="L6230" t="s">
        <v>516</v>
      </c>
      <c r="M6230" t="s">
        <v>517</v>
      </c>
      <c r="N6230">
        <v>0</v>
      </c>
    </row>
    <row r="6231" spans="1:14" ht="15" customHeight="1" x14ac:dyDescent="0.3">
      <c r="A6231" s="114">
        <v>6228</v>
      </c>
      <c r="B6231" t="s">
        <v>471</v>
      </c>
      <c r="C6231" t="s">
        <v>138</v>
      </c>
      <c r="D6231" t="s">
        <v>100</v>
      </c>
      <c r="E6231" t="s">
        <v>5194</v>
      </c>
      <c r="F6231" s="109">
        <v>46140</v>
      </c>
      <c r="G6231" t="s">
        <v>415</v>
      </c>
      <c r="H6231">
        <v>5</v>
      </c>
      <c r="K6231">
        <v>323437.50000000087</v>
      </c>
      <c r="L6231" t="s">
        <v>680</v>
      </c>
      <c r="M6231" t="s">
        <v>698</v>
      </c>
      <c r="N6231">
        <v>1</v>
      </c>
    </row>
    <row r="6232" spans="1:14" ht="15" customHeight="1" x14ac:dyDescent="0.3">
      <c r="A6232" s="114">
        <v>6229</v>
      </c>
      <c r="B6232" t="s">
        <v>471</v>
      </c>
      <c r="C6232" t="s">
        <v>138</v>
      </c>
      <c r="D6232" t="s">
        <v>100</v>
      </c>
      <c r="E6232" t="s">
        <v>5194</v>
      </c>
      <c r="F6232" s="109">
        <v>46140</v>
      </c>
      <c r="G6232" t="s">
        <v>415</v>
      </c>
      <c r="H6232">
        <v>16</v>
      </c>
      <c r="K6232">
        <v>1035000.0000000029</v>
      </c>
      <c r="L6232" t="s">
        <v>713</v>
      </c>
      <c r="M6232" t="s">
        <v>917</v>
      </c>
      <c r="N6232">
        <v>0</v>
      </c>
    </row>
    <row r="6233" spans="1:14" ht="15" customHeight="1" x14ac:dyDescent="0.3">
      <c r="A6233" s="114">
        <v>6230</v>
      </c>
      <c r="B6233" t="s">
        <v>459</v>
      </c>
      <c r="C6233" t="s">
        <v>133</v>
      </c>
      <c r="D6233" t="s">
        <v>102</v>
      </c>
      <c r="E6233" t="s">
        <v>5195</v>
      </c>
      <c r="F6233" s="109">
        <v>46138</v>
      </c>
      <c r="G6233" t="s">
        <v>415</v>
      </c>
      <c r="H6233">
        <v>4</v>
      </c>
      <c r="K6233">
        <v>226666.6666666675</v>
      </c>
      <c r="L6233" t="s">
        <v>509</v>
      </c>
      <c r="M6233" t="s">
        <v>1334</v>
      </c>
      <c r="N6233">
        <v>1</v>
      </c>
    </row>
    <row r="6234" spans="1:14" ht="15" customHeight="1" x14ac:dyDescent="0.3">
      <c r="A6234" s="114">
        <v>6231</v>
      </c>
      <c r="B6234" t="s">
        <v>459</v>
      </c>
      <c r="C6234" t="s">
        <v>125</v>
      </c>
      <c r="D6234" t="s">
        <v>102</v>
      </c>
      <c r="E6234" t="s">
        <v>5196</v>
      </c>
      <c r="F6234" s="109">
        <v>46138</v>
      </c>
      <c r="G6234" t="s">
        <v>415</v>
      </c>
      <c r="H6234">
        <v>4</v>
      </c>
      <c r="K6234">
        <v>74988.888888889167</v>
      </c>
      <c r="L6234" t="s">
        <v>509</v>
      </c>
      <c r="M6234" t="s">
        <v>1334</v>
      </c>
      <c r="N6234">
        <v>1</v>
      </c>
    </row>
    <row r="6235" spans="1:14" ht="15" customHeight="1" x14ac:dyDescent="0.3">
      <c r="A6235" s="114">
        <v>6232</v>
      </c>
      <c r="B6235" t="s">
        <v>459</v>
      </c>
      <c r="C6235">
        <v>496025</v>
      </c>
      <c r="D6235" t="s">
        <v>26</v>
      </c>
      <c r="E6235" t="s">
        <v>5197</v>
      </c>
      <c r="F6235" s="109">
        <v>46139</v>
      </c>
      <c r="G6235" t="s">
        <v>2648</v>
      </c>
      <c r="H6235">
        <v>0.1</v>
      </c>
      <c r="K6235">
        <v>102000.00000000038</v>
      </c>
      <c r="L6235" t="s">
        <v>509</v>
      </c>
      <c r="M6235" t="s">
        <v>505</v>
      </c>
      <c r="N6235">
        <v>2</v>
      </c>
    </row>
    <row r="6236" spans="1:14" ht="15" customHeight="1" x14ac:dyDescent="0.3">
      <c r="A6236" s="114">
        <v>6233</v>
      </c>
      <c r="B6236" t="s">
        <v>459</v>
      </c>
      <c r="C6236" t="s">
        <v>138</v>
      </c>
      <c r="D6236" t="s">
        <v>100</v>
      </c>
      <c r="E6236" t="s">
        <v>5198</v>
      </c>
      <c r="F6236" s="109">
        <v>46139</v>
      </c>
      <c r="G6236" t="s">
        <v>415</v>
      </c>
      <c r="H6236">
        <v>15</v>
      </c>
      <c r="K6236">
        <v>956250.00000000361</v>
      </c>
      <c r="L6236" t="s">
        <v>509</v>
      </c>
      <c r="M6236" t="s">
        <v>505</v>
      </c>
      <c r="N6236">
        <v>1</v>
      </c>
    </row>
    <row r="6237" spans="1:14" ht="15" customHeight="1" x14ac:dyDescent="0.3">
      <c r="A6237" s="114">
        <v>6234</v>
      </c>
      <c r="B6237" t="s">
        <v>459</v>
      </c>
      <c r="C6237" t="s">
        <v>124</v>
      </c>
      <c r="D6237" t="s">
        <v>102</v>
      </c>
      <c r="E6237" t="s">
        <v>5199</v>
      </c>
      <c r="F6237" s="109">
        <v>46140</v>
      </c>
      <c r="G6237" t="s">
        <v>415</v>
      </c>
      <c r="H6237">
        <v>10</v>
      </c>
      <c r="K6237">
        <v>151701.38888888946</v>
      </c>
      <c r="L6237" t="s">
        <v>509</v>
      </c>
      <c r="M6237" t="s">
        <v>1334</v>
      </c>
      <c r="N6237">
        <v>1</v>
      </c>
    </row>
    <row r="6238" spans="1:14" ht="15" customHeight="1" x14ac:dyDescent="0.3">
      <c r="A6238" s="114">
        <v>6235</v>
      </c>
      <c r="B6238" t="s">
        <v>459</v>
      </c>
      <c r="C6238" t="s">
        <v>129</v>
      </c>
      <c r="D6238" t="s">
        <v>102</v>
      </c>
      <c r="E6238" t="s">
        <v>5200</v>
      </c>
      <c r="F6238" s="109">
        <v>46140</v>
      </c>
      <c r="G6238" t="s">
        <v>415</v>
      </c>
      <c r="H6238">
        <v>6</v>
      </c>
      <c r="K6238">
        <v>255000.00000000096</v>
      </c>
      <c r="L6238" t="s">
        <v>509</v>
      </c>
      <c r="M6238" t="s">
        <v>1334</v>
      </c>
      <c r="N6238">
        <v>1</v>
      </c>
    </row>
    <row r="6239" spans="1:14" ht="15" customHeight="1" x14ac:dyDescent="0.3">
      <c r="A6239" s="114">
        <v>6236</v>
      </c>
      <c r="B6239" t="s">
        <v>535</v>
      </c>
      <c r="C6239" t="s">
        <v>138</v>
      </c>
      <c r="D6239" t="s">
        <v>100</v>
      </c>
      <c r="E6239" t="s">
        <v>5201</v>
      </c>
      <c r="F6239" s="109">
        <v>46140</v>
      </c>
      <c r="G6239" t="s">
        <v>415</v>
      </c>
      <c r="H6239">
        <v>6</v>
      </c>
      <c r="K6239">
        <v>365624.9999999993</v>
      </c>
      <c r="L6239" t="s">
        <v>516</v>
      </c>
      <c r="M6239" t="s">
        <v>517</v>
      </c>
      <c r="N6239">
        <v>0</v>
      </c>
    </row>
    <row r="6240" spans="1:14" ht="15" customHeight="1" x14ac:dyDescent="0.3">
      <c r="A6240" s="114">
        <v>6237</v>
      </c>
      <c r="B6240" t="s">
        <v>535</v>
      </c>
      <c r="C6240" t="s">
        <v>2968</v>
      </c>
      <c r="D6240" t="s">
        <v>102</v>
      </c>
      <c r="E6240" t="s">
        <v>2969</v>
      </c>
      <c r="F6240" s="109">
        <v>46140</v>
      </c>
      <c r="G6240" t="s">
        <v>2946</v>
      </c>
      <c r="H6240">
        <v>8</v>
      </c>
      <c r="K6240">
        <v>216666.66666666625</v>
      </c>
      <c r="L6240" t="s">
        <v>526</v>
      </c>
      <c r="M6240" t="s">
        <v>1677</v>
      </c>
      <c r="N6240">
        <v>1</v>
      </c>
    </row>
    <row r="6241" spans="1:14" ht="15" customHeight="1" x14ac:dyDescent="0.3">
      <c r="A6241" s="114">
        <v>6238</v>
      </c>
      <c r="B6241" t="s">
        <v>497</v>
      </c>
      <c r="C6241">
        <v>496025</v>
      </c>
      <c r="D6241" t="s">
        <v>26</v>
      </c>
      <c r="E6241" t="s">
        <v>5202</v>
      </c>
      <c r="F6241" s="109">
        <v>46141</v>
      </c>
      <c r="G6241" t="s">
        <v>2648</v>
      </c>
      <c r="H6241">
        <v>0.4</v>
      </c>
      <c r="K6241">
        <v>414000.00000000116</v>
      </c>
      <c r="L6241" t="s">
        <v>509</v>
      </c>
      <c r="M6241" s="110" t="s">
        <v>2940</v>
      </c>
      <c r="N6241">
        <v>1</v>
      </c>
    </row>
    <row r="6242" spans="1:14" ht="15" customHeight="1" x14ac:dyDescent="0.3">
      <c r="A6242" s="114">
        <v>6239</v>
      </c>
      <c r="B6242" t="s">
        <v>497</v>
      </c>
      <c r="C6242" t="s">
        <v>2968</v>
      </c>
      <c r="D6242" t="s">
        <v>102</v>
      </c>
      <c r="E6242" t="s">
        <v>2969</v>
      </c>
      <c r="F6242" s="109">
        <v>46141</v>
      </c>
      <c r="G6242" t="s">
        <v>2946</v>
      </c>
      <c r="H6242">
        <v>2</v>
      </c>
      <c r="K6242">
        <v>57500.00000000016</v>
      </c>
      <c r="L6242" t="s">
        <v>509</v>
      </c>
      <c r="M6242" t="s">
        <v>1677</v>
      </c>
      <c r="N6242">
        <v>1</v>
      </c>
    </row>
    <row r="6243" spans="1:14" ht="15" customHeight="1" x14ac:dyDescent="0.3">
      <c r="A6243" s="114">
        <v>6240</v>
      </c>
      <c r="B6243" t="s">
        <v>497</v>
      </c>
      <c r="C6243" t="s">
        <v>129</v>
      </c>
      <c r="D6243" t="s">
        <v>102</v>
      </c>
      <c r="E6243" t="s">
        <v>5203</v>
      </c>
      <c r="F6243" s="109">
        <v>46141</v>
      </c>
      <c r="G6243" t="s">
        <v>415</v>
      </c>
      <c r="H6243">
        <v>2</v>
      </c>
      <c r="K6243">
        <v>86250.000000000233</v>
      </c>
      <c r="L6243" t="s">
        <v>509</v>
      </c>
      <c r="M6243">
        <v>0</v>
      </c>
      <c r="N6243">
        <v>0</v>
      </c>
    </row>
    <row r="6244" spans="1:14" ht="15" customHeight="1" x14ac:dyDescent="0.3">
      <c r="A6244" s="114">
        <v>6241</v>
      </c>
      <c r="B6244" t="s">
        <v>430</v>
      </c>
      <c r="C6244" t="s">
        <v>109</v>
      </c>
      <c r="D6244" t="s">
        <v>102</v>
      </c>
      <c r="E6244" t="s">
        <v>5204</v>
      </c>
      <c r="F6244" s="109">
        <v>46140</v>
      </c>
      <c r="G6244" t="s">
        <v>415</v>
      </c>
      <c r="H6244">
        <v>47</v>
      </c>
      <c r="K6244">
        <v>364250.00000000035</v>
      </c>
      <c r="L6244" t="s">
        <v>696</v>
      </c>
      <c r="M6244" t="s">
        <v>505</v>
      </c>
      <c r="N6244">
        <v>3</v>
      </c>
    </row>
    <row r="6245" spans="1:14" ht="15" customHeight="1" x14ac:dyDescent="0.3">
      <c r="A6245" s="114">
        <v>6242</v>
      </c>
      <c r="B6245" t="s">
        <v>499</v>
      </c>
      <c r="C6245" t="s">
        <v>3301</v>
      </c>
      <c r="D6245" t="s">
        <v>3303</v>
      </c>
      <c r="E6245" t="s">
        <v>3304</v>
      </c>
      <c r="F6245" s="109">
        <v>46141</v>
      </c>
      <c r="G6245" t="s">
        <v>3320</v>
      </c>
      <c r="H6245">
        <v>3</v>
      </c>
      <c r="K6245">
        <v>119999.99999999988</v>
      </c>
      <c r="L6245" t="s">
        <v>507</v>
      </c>
      <c r="M6245" t="s">
        <v>505</v>
      </c>
      <c r="N6245">
        <v>3</v>
      </c>
    </row>
    <row r="6246" spans="1:14" ht="15" customHeight="1" x14ac:dyDescent="0.3">
      <c r="A6246" s="114">
        <v>6243</v>
      </c>
      <c r="B6246" t="s">
        <v>499</v>
      </c>
      <c r="C6246" t="s">
        <v>138</v>
      </c>
      <c r="D6246" t="s">
        <v>100</v>
      </c>
      <c r="E6246" t="s">
        <v>5205</v>
      </c>
      <c r="F6246" s="109">
        <v>46141</v>
      </c>
      <c r="G6246" t="s">
        <v>415</v>
      </c>
      <c r="H6246">
        <v>7</v>
      </c>
      <c r="K6246">
        <v>419999.99999999959</v>
      </c>
      <c r="L6246" t="s">
        <v>507</v>
      </c>
      <c r="M6246" t="s">
        <v>505</v>
      </c>
      <c r="N6246">
        <v>1</v>
      </c>
    </row>
    <row r="6247" spans="1:14" ht="15" customHeight="1" x14ac:dyDescent="0.3">
      <c r="A6247" s="114">
        <v>6244</v>
      </c>
      <c r="B6247" t="s">
        <v>444</v>
      </c>
      <c r="C6247" t="s">
        <v>138</v>
      </c>
      <c r="D6247" t="s">
        <v>100</v>
      </c>
      <c r="E6247" t="s">
        <v>5206</v>
      </c>
      <c r="F6247" s="109">
        <v>46141</v>
      </c>
      <c r="G6247" t="s">
        <v>415</v>
      </c>
      <c r="H6247">
        <v>6</v>
      </c>
      <c r="K6247">
        <v>388125.00000000105</v>
      </c>
      <c r="L6247" t="s">
        <v>543</v>
      </c>
      <c r="M6247" t="s">
        <v>517</v>
      </c>
      <c r="N6247">
        <v>0</v>
      </c>
    </row>
    <row r="6248" spans="1:14" ht="15" customHeight="1" x14ac:dyDescent="0.3">
      <c r="A6248" s="114">
        <v>6245</v>
      </c>
      <c r="B6248" t="s">
        <v>444</v>
      </c>
      <c r="C6248" t="s">
        <v>137</v>
      </c>
      <c r="D6248" t="s">
        <v>100</v>
      </c>
      <c r="E6248" t="s">
        <v>5207</v>
      </c>
      <c r="F6248" s="109">
        <v>46141</v>
      </c>
      <c r="G6248" t="s">
        <v>415</v>
      </c>
      <c r="H6248">
        <v>34</v>
      </c>
      <c r="K6248">
        <v>7331250.0000000205</v>
      </c>
      <c r="L6248" t="s">
        <v>713</v>
      </c>
      <c r="M6248" t="s">
        <v>917</v>
      </c>
      <c r="N6248">
        <v>0</v>
      </c>
    </row>
    <row r="6249" spans="1:14" ht="15" customHeight="1" x14ac:dyDescent="0.3">
      <c r="A6249" s="114">
        <v>6246</v>
      </c>
      <c r="B6249" t="s">
        <v>463</v>
      </c>
      <c r="C6249" t="s">
        <v>75</v>
      </c>
      <c r="D6249" t="s">
        <v>74</v>
      </c>
      <c r="E6249" t="s">
        <v>5208</v>
      </c>
      <c r="F6249" s="109">
        <v>46141</v>
      </c>
      <c r="G6249" t="s">
        <v>449</v>
      </c>
      <c r="H6249">
        <v>0.3</v>
      </c>
      <c r="K6249">
        <v>21984.374999999916</v>
      </c>
      <c r="L6249" t="s">
        <v>513</v>
      </c>
      <c r="M6249" t="s">
        <v>514</v>
      </c>
      <c r="N6249">
        <v>10</v>
      </c>
    </row>
    <row r="6250" spans="1:14" ht="15" customHeight="1" x14ac:dyDescent="0.3">
      <c r="A6250" s="114">
        <v>6247</v>
      </c>
      <c r="B6250" t="s">
        <v>463</v>
      </c>
      <c r="C6250" t="s">
        <v>138</v>
      </c>
      <c r="D6250" t="s">
        <v>100</v>
      </c>
      <c r="E6250" t="s">
        <v>5209</v>
      </c>
      <c r="F6250" s="109">
        <v>46141</v>
      </c>
      <c r="G6250" t="s">
        <v>415</v>
      </c>
      <c r="H6250">
        <v>2</v>
      </c>
      <c r="K6250">
        <v>125624.99999999952</v>
      </c>
      <c r="L6250" t="s">
        <v>513</v>
      </c>
      <c r="M6250" t="s">
        <v>514</v>
      </c>
      <c r="N6250">
        <v>0</v>
      </c>
    </row>
    <row r="6251" spans="1:14" ht="15" customHeight="1" x14ac:dyDescent="0.3">
      <c r="A6251" s="114">
        <v>6248</v>
      </c>
      <c r="B6251" t="s">
        <v>471</v>
      </c>
      <c r="C6251" t="s">
        <v>138</v>
      </c>
      <c r="D6251" t="s">
        <v>100</v>
      </c>
      <c r="E6251" t="s">
        <v>5209</v>
      </c>
      <c r="F6251" s="109">
        <v>46141</v>
      </c>
      <c r="G6251" t="s">
        <v>415</v>
      </c>
      <c r="H6251">
        <v>6</v>
      </c>
      <c r="K6251">
        <v>388125.00000000105</v>
      </c>
      <c r="L6251" t="s">
        <v>516</v>
      </c>
      <c r="M6251" t="s">
        <v>517</v>
      </c>
      <c r="N6251">
        <v>0</v>
      </c>
    </row>
    <row r="6252" spans="1:14" ht="15" customHeight="1" x14ac:dyDescent="0.3">
      <c r="A6252" s="114">
        <v>6249</v>
      </c>
      <c r="B6252" t="s">
        <v>471</v>
      </c>
      <c r="C6252" t="s">
        <v>138</v>
      </c>
      <c r="D6252" t="s">
        <v>100</v>
      </c>
      <c r="E6252" t="s">
        <v>5209</v>
      </c>
      <c r="F6252" s="109">
        <v>46141</v>
      </c>
      <c r="G6252" t="s">
        <v>415</v>
      </c>
      <c r="H6252">
        <v>5</v>
      </c>
      <c r="K6252">
        <v>323437.50000000087</v>
      </c>
      <c r="L6252" t="s">
        <v>680</v>
      </c>
      <c r="M6252" t="s">
        <v>953</v>
      </c>
      <c r="N6252">
        <v>0</v>
      </c>
    </row>
    <row r="6253" spans="1:14" ht="15" customHeight="1" x14ac:dyDescent="0.3">
      <c r="A6253" s="114">
        <v>6250</v>
      </c>
      <c r="B6253" t="s">
        <v>501</v>
      </c>
      <c r="C6253" t="s">
        <v>129</v>
      </c>
      <c r="D6253" t="s">
        <v>102</v>
      </c>
      <c r="E6253" t="s">
        <v>5210</v>
      </c>
      <c r="F6253" s="109">
        <v>46141</v>
      </c>
      <c r="G6253" t="s">
        <v>415</v>
      </c>
      <c r="H6253">
        <v>5</v>
      </c>
      <c r="K6253">
        <v>199999.9999999998</v>
      </c>
      <c r="L6253" t="s">
        <v>509</v>
      </c>
      <c r="M6253" t="s">
        <v>1677</v>
      </c>
      <c r="N6253">
        <v>0</v>
      </c>
    </row>
    <row r="6254" spans="1:14" ht="15" customHeight="1" x14ac:dyDescent="0.3">
      <c r="A6254" s="114">
        <v>6251</v>
      </c>
      <c r="B6254" t="s">
        <v>501</v>
      </c>
      <c r="C6254" t="s">
        <v>127</v>
      </c>
      <c r="D6254" t="s">
        <v>102</v>
      </c>
      <c r="E6254" t="s">
        <v>5211</v>
      </c>
      <c r="F6254" s="109">
        <v>46141</v>
      </c>
      <c r="G6254" t="s">
        <v>415</v>
      </c>
      <c r="H6254">
        <v>9</v>
      </c>
      <c r="K6254">
        <v>359999.99999999965</v>
      </c>
      <c r="L6254" t="s">
        <v>509</v>
      </c>
      <c r="M6254" t="s">
        <v>1677</v>
      </c>
      <c r="N6254">
        <v>1</v>
      </c>
    </row>
    <row r="6255" spans="1:14" ht="15" customHeight="1" x14ac:dyDescent="0.3">
      <c r="A6255" s="114">
        <v>6252</v>
      </c>
      <c r="B6255" t="s">
        <v>430</v>
      </c>
      <c r="C6255" t="s">
        <v>138</v>
      </c>
      <c r="D6255" t="s">
        <v>100</v>
      </c>
      <c r="E6255" t="s">
        <v>5212</v>
      </c>
      <c r="F6255" s="109">
        <v>46141</v>
      </c>
      <c r="G6255" t="s">
        <v>415</v>
      </c>
      <c r="H6255">
        <v>6</v>
      </c>
      <c r="K6255">
        <v>348750.00000000035</v>
      </c>
      <c r="L6255" t="s">
        <v>554</v>
      </c>
      <c r="M6255" t="s">
        <v>517</v>
      </c>
      <c r="N6255">
        <v>0</v>
      </c>
    </row>
    <row r="6256" spans="1:14" ht="15" customHeight="1" x14ac:dyDescent="0.3">
      <c r="A6256" s="114">
        <v>6253</v>
      </c>
      <c r="B6256" t="s">
        <v>430</v>
      </c>
      <c r="C6256" t="s">
        <v>5215</v>
      </c>
      <c r="D6256" t="s">
        <v>100</v>
      </c>
      <c r="E6256" t="s">
        <v>5213</v>
      </c>
      <c r="F6256" s="109">
        <v>46141</v>
      </c>
      <c r="G6256" t="s">
        <v>435</v>
      </c>
      <c r="H6256">
        <v>75</v>
      </c>
      <c r="K6256">
        <v>193750.0000000002</v>
      </c>
      <c r="L6256" t="s">
        <v>680</v>
      </c>
      <c r="M6256" t="s">
        <v>640</v>
      </c>
      <c r="N6256">
        <v>0</v>
      </c>
    </row>
    <row r="6257" spans="1:14" ht="15" customHeight="1" x14ac:dyDescent="0.3">
      <c r="A6257" s="114">
        <v>6254</v>
      </c>
      <c r="B6257" t="s">
        <v>430</v>
      </c>
      <c r="C6257" t="s">
        <v>502</v>
      </c>
      <c r="D6257" t="s">
        <v>100</v>
      </c>
      <c r="E6257" t="s">
        <v>5214</v>
      </c>
      <c r="F6257" s="109">
        <v>46141</v>
      </c>
      <c r="G6257" t="s">
        <v>426</v>
      </c>
      <c r="H6257">
        <v>3</v>
      </c>
      <c r="K6257">
        <v>116250.00000000012</v>
      </c>
      <c r="L6257" t="s">
        <v>507</v>
      </c>
      <c r="M6257" t="s">
        <v>505</v>
      </c>
      <c r="N6257">
        <v>1</v>
      </c>
    </row>
    <row r="6258" spans="1:14" ht="15" customHeight="1" x14ac:dyDescent="0.3">
      <c r="A6258" s="114">
        <v>6255</v>
      </c>
      <c r="B6258" t="s">
        <v>535</v>
      </c>
      <c r="C6258" t="s">
        <v>502</v>
      </c>
      <c r="D6258" t="s">
        <v>100</v>
      </c>
      <c r="E6258" t="s">
        <v>5216</v>
      </c>
      <c r="F6258" s="109">
        <v>46142</v>
      </c>
      <c r="G6258" t="s">
        <v>426</v>
      </c>
      <c r="H6258">
        <v>4</v>
      </c>
      <c r="K6258">
        <v>162499.99999999968</v>
      </c>
      <c r="L6258" t="s">
        <v>696</v>
      </c>
      <c r="M6258" t="s">
        <v>593</v>
      </c>
      <c r="N6258">
        <v>1</v>
      </c>
    </row>
    <row r="6259" spans="1:14" ht="15" customHeight="1" x14ac:dyDescent="0.3">
      <c r="A6259" s="114">
        <v>6256</v>
      </c>
      <c r="B6259" t="s">
        <v>535</v>
      </c>
      <c r="C6259" t="s">
        <v>132</v>
      </c>
      <c r="D6259" t="s">
        <v>102</v>
      </c>
      <c r="E6259" t="s">
        <v>5217</v>
      </c>
      <c r="F6259" s="109">
        <v>46142</v>
      </c>
      <c r="G6259" t="s">
        <v>415</v>
      </c>
      <c r="H6259">
        <v>2</v>
      </c>
      <c r="K6259">
        <v>81249.99999999984</v>
      </c>
      <c r="L6259" t="s">
        <v>509</v>
      </c>
      <c r="M6259" t="s">
        <v>593</v>
      </c>
      <c r="N6259">
        <v>1</v>
      </c>
    </row>
    <row r="6260" spans="1:14" ht="15" customHeight="1" x14ac:dyDescent="0.3">
      <c r="A6260" s="114">
        <v>6257</v>
      </c>
      <c r="B6260" t="s">
        <v>535</v>
      </c>
      <c r="C6260" t="s">
        <v>127</v>
      </c>
      <c r="D6260" t="s">
        <v>102</v>
      </c>
      <c r="E6260" t="s">
        <v>5218</v>
      </c>
      <c r="F6260" s="109">
        <v>46142</v>
      </c>
      <c r="G6260" t="s">
        <v>415</v>
      </c>
      <c r="H6260">
        <v>10</v>
      </c>
      <c r="K6260">
        <v>406249.99999999919</v>
      </c>
      <c r="L6260" t="s">
        <v>509</v>
      </c>
      <c r="M6260" t="s">
        <v>683</v>
      </c>
      <c r="N6260">
        <v>1</v>
      </c>
    </row>
    <row r="6261" spans="1:14" ht="15" customHeight="1" x14ac:dyDescent="0.3">
      <c r="A6261" s="114">
        <v>6258</v>
      </c>
      <c r="B6261" t="s">
        <v>463</v>
      </c>
      <c r="C6261" t="s">
        <v>73</v>
      </c>
      <c r="D6261" t="s">
        <v>74</v>
      </c>
      <c r="E6261" t="s">
        <v>5219</v>
      </c>
      <c r="F6261" s="109">
        <v>46144</v>
      </c>
      <c r="G6261" t="s">
        <v>421</v>
      </c>
      <c r="H6261">
        <v>0.5</v>
      </c>
      <c r="K6261">
        <v>732812.49999999721</v>
      </c>
      <c r="L6261" t="s">
        <v>513</v>
      </c>
      <c r="M6261" t="s">
        <v>514</v>
      </c>
      <c r="N6261">
        <v>20</v>
      </c>
    </row>
    <row r="6262" spans="1:14" ht="15" customHeight="1" x14ac:dyDescent="0.3">
      <c r="A6262" s="114">
        <v>6259</v>
      </c>
      <c r="B6262" t="s">
        <v>501</v>
      </c>
      <c r="C6262" t="s">
        <v>3508</v>
      </c>
      <c r="D6262" t="s">
        <v>26</v>
      </c>
      <c r="E6262" t="s">
        <v>3509</v>
      </c>
      <c r="F6262" s="109">
        <v>46144</v>
      </c>
      <c r="G6262" t="s">
        <v>1893</v>
      </c>
      <c r="H6262">
        <v>0.5</v>
      </c>
      <c r="K6262">
        <v>39999.999999999964</v>
      </c>
      <c r="L6262" t="s">
        <v>545</v>
      </c>
      <c r="M6262" t="s">
        <v>580</v>
      </c>
      <c r="N6262">
        <v>2</v>
      </c>
    </row>
    <row r="6263" spans="1:14" ht="15" customHeight="1" x14ac:dyDescent="0.3">
      <c r="A6263" s="114">
        <v>6260</v>
      </c>
      <c r="B6263" t="s">
        <v>501</v>
      </c>
      <c r="C6263" t="s">
        <v>2968</v>
      </c>
      <c r="D6263" t="s">
        <v>102</v>
      </c>
      <c r="E6263" t="s">
        <v>2969</v>
      </c>
      <c r="F6263" s="109">
        <v>46144</v>
      </c>
      <c r="G6263" t="s">
        <v>2946</v>
      </c>
      <c r="H6263">
        <v>3</v>
      </c>
      <c r="K6263">
        <v>79999.999999999927</v>
      </c>
      <c r="L6263" t="s">
        <v>526</v>
      </c>
      <c r="M6263" t="s">
        <v>1677</v>
      </c>
      <c r="N6263">
        <v>0</v>
      </c>
    </row>
    <row r="6264" spans="1:14" ht="15" customHeight="1" x14ac:dyDescent="0.3">
      <c r="A6264" s="114">
        <v>6261</v>
      </c>
      <c r="B6264" t="s">
        <v>444</v>
      </c>
      <c r="C6264" t="s">
        <v>2968</v>
      </c>
      <c r="D6264" t="s">
        <v>102</v>
      </c>
      <c r="E6264" t="s">
        <v>2969</v>
      </c>
      <c r="F6264" s="109">
        <v>46144</v>
      </c>
      <c r="G6264" t="s">
        <v>2946</v>
      </c>
      <c r="H6264">
        <v>6</v>
      </c>
      <c r="K6264">
        <v>172500.00000000047</v>
      </c>
      <c r="L6264" t="s">
        <v>526</v>
      </c>
      <c r="M6264" t="s">
        <v>505</v>
      </c>
      <c r="N6264">
        <v>0</v>
      </c>
    </row>
    <row r="6265" spans="1:14" ht="15" customHeight="1" x14ac:dyDescent="0.3">
      <c r="A6265" s="114">
        <v>6262</v>
      </c>
      <c r="B6265" t="s">
        <v>471</v>
      </c>
      <c r="C6265" t="s">
        <v>75</v>
      </c>
      <c r="D6265" t="s">
        <v>74</v>
      </c>
      <c r="E6265" t="s">
        <v>5220</v>
      </c>
      <c r="F6265" s="109">
        <v>46144</v>
      </c>
      <c r="G6265" t="s">
        <v>449</v>
      </c>
      <c r="H6265">
        <v>0.3</v>
      </c>
      <c r="K6265">
        <v>22640.625000000062</v>
      </c>
      <c r="L6265" t="s">
        <v>513</v>
      </c>
      <c r="M6265" t="s">
        <v>514</v>
      </c>
      <c r="N6265">
        <v>7</v>
      </c>
    </row>
    <row r="6266" spans="1:14" ht="15" customHeight="1" x14ac:dyDescent="0.3">
      <c r="A6266" s="114">
        <v>6263</v>
      </c>
      <c r="B6266" t="s">
        <v>459</v>
      </c>
      <c r="C6266">
        <v>496025</v>
      </c>
      <c r="D6266" t="s">
        <v>26</v>
      </c>
      <c r="E6266" t="s">
        <v>5221</v>
      </c>
      <c r="F6266" s="109">
        <v>46144</v>
      </c>
      <c r="G6266" t="s">
        <v>2648</v>
      </c>
      <c r="H6266">
        <v>0.3</v>
      </c>
      <c r="K6266">
        <v>306000.00000000116</v>
      </c>
      <c r="L6266" t="s">
        <v>509</v>
      </c>
      <c r="M6266" t="s">
        <v>505</v>
      </c>
      <c r="N6266">
        <v>1</v>
      </c>
    </row>
    <row r="6267" spans="1:14" ht="15" customHeight="1" x14ac:dyDescent="0.3">
      <c r="A6267" s="114">
        <v>6264</v>
      </c>
      <c r="B6267" t="s">
        <v>459</v>
      </c>
      <c r="C6267" t="s">
        <v>138</v>
      </c>
      <c r="D6267" t="s">
        <v>100</v>
      </c>
      <c r="E6267" t="s">
        <v>5222</v>
      </c>
      <c r="F6267" s="109">
        <v>46144</v>
      </c>
      <c r="G6267" t="s">
        <v>415</v>
      </c>
      <c r="H6267">
        <v>0.4</v>
      </c>
      <c r="K6267">
        <v>25500.000000000095</v>
      </c>
      <c r="L6267" t="s">
        <v>513</v>
      </c>
      <c r="M6267" t="s">
        <v>580</v>
      </c>
      <c r="N6267">
        <v>5</v>
      </c>
    </row>
    <row r="6268" spans="1:14" ht="15" customHeight="1" x14ac:dyDescent="0.3">
      <c r="A6268" s="114">
        <v>6265</v>
      </c>
      <c r="B6268" t="s">
        <v>459</v>
      </c>
      <c r="C6268" t="s">
        <v>138</v>
      </c>
      <c r="D6268" t="s">
        <v>100</v>
      </c>
      <c r="E6268" t="s">
        <v>5222</v>
      </c>
      <c r="F6268" s="109">
        <v>46145</v>
      </c>
      <c r="G6268" t="s">
        <v>415</v>
      </c>
      <c r="H6268">
        <v>0.2</v>
      </c>
      <c r="K6268">
        <v>12750.000000000047</v>
      </c>
      <c r="L6268" t="s">
        <v>513</v>
      </c>
      <c r="M6268" t="s">
        <v>580</v>
      </c>
      <c r="N6268">
        <v>5</v>
      </c>
    </row>
    <row r="6269" spans="1:14" ht="15" customHeight="1" x14ac:dyDescent="0.3">
      <c r="A6269" s="114">
        <v>6266</v>
      </c>
      <c r="B6269" t="s">
        <v>459</v>
      </c>
      <c r="C6269">
        <v>496025</v>
      </c>
      <c r="D6269" t="s">
        <v>26</v>
      </c>
      <c r="E6269" t="s">
        <v>5223</v>
      </c>
      <c r="F6269" s="109">
        <v>46145</v>
      </c>
      <c r="G6269" t="s">
        <v>2648</v>
      </c>
      <c r="H6269">
        <v>0.3</v>
      </c>
      <c r="K6269">
        <v>306000.00000000116</v>
      </c>
      <c r="L6269" t="s">
        <v>509</v>
      </c>
      <c r="M6269" t="s">
        <v>505</v>
      </c>
      <c r="N6269">
        <v>3</v>
      </c>
    </row>
    <row r="6270" spans="1:14" ht="15" customHeight="1" x14ac:dyDescent="0.3">
      <c r="A6270" s="114">
        <v>6267</v>
      </c>
      <c r="B6270" t="s">
        <v>463</v>
      </c>
      <c r="C6270" t="s">
        <v>75</v>
      </c>
      <c r="D6270" t="s">
        <v>74</v>
      </c>
      <c r="E6270" t="s">
        <v>5224</v>
      </c>
      <c r="F6270" s="109">
        <v>46145</v>
      </c>
      <c r="G6270" t="s">
        <v>449</v>
      </c>
      <c r="H6270">
        <v>0.5</v>
      </c>
      <c r="K6270">
        <v>36640.624999999862</v>
      </c>
      <c r="L6270" t="s">
        <v>513</v>
      </c>
      <c r="M6270" t="s">
        <v>514</v>
      </c>
      <c r="N6270">
        <v>6</v>
      </c>
    </row>
    <row r="6271" spans="1:14" ht="15" customHeight="1" x14ac:dyDescent="0.3">
      <c r="A6271" s="114">
        <v>6268</v>
      </c>
      <c r="B6271" t="s">
        <v>463</v>
      </c>
      <c r="C6271" t="s">
        <v>2968</v>
      </c>
      <c r="D6271" t="s">
        <v>102</v>
      </c>
      <c r="E6271" t="s">
        <v>2969</v>
      </c>
      <c r="F6271" s="109">
        <v>46145</v>
      </c>
      <c r="G6271" t="s">
        <v>2946</v>
      </c>
      <c r="H6271">
        <v>1</v>
      </c>
      <c r="K6271">
        <v>27916.666666666562</v>
      </c>
      <c r="L6271" t="s">
        <v>526</v>
      </c>
      <c r="M6271" s="110" t="s">
        <v>2782</v>
      </c>
      <c r="N6271">
        <v>0</v>
      </c>
    </row>
    <row r="6272" spans="1:14" ht="15" customHeight="1" x14ac:dyDescent="0.3">
      <c r="A6272" s="114">
        <v>6269</v>
      </c>
      <c r="B6272" t="s">
        <v>463</v>
      </c>
      <c r="C6272" t="s">
        <v>210</v>
      </c>
      <c r="D6272" t="s">
        <v>102</v>
      </c>
      <c r="E6272" t="s">
        <v>5225</v>
      </c>
      <c r="F6272" s="109">
        <v>46145</v>
      </c>
      <c r="G6272" t="s">
        <v>466</v>
      </c>
      <c r="H6272">
        <v>3</v>
      </c>
      <c r="K6272">
        <v>125624.99999999952</v>
      </c>
      <c r="L6272" t="s">
        <v>526</v>
      </c>
      <c r="M6272" s="110" t="s">
        <v>2782</v>
      </c>
      <c r="N6272">
        <v>0</v>
      </c>
    </row>
    <row r="6273" spans="1:14" ht="15" customHeight="1" x14ac:dyDescent="0.3">
      <c r="A6273" s="114">
        <v>6270</v>
      </c>
      <c r="B6273" t="s">
        <v>413</v>
      </c>
      <c r="C6273">
        <v>496025</v>
      </c>
      <c r="D6273" t="s">
        <v>26</v>
      </c>
      <c r="E6273" t="s">
        <v>5226</v>
      </c>
      <c r="F6273" s="109">
        <v>46145</v>
      </c>
      <c r="G6273" t="s">
        <v>2648</v>
      </c>
      <c r="H6273">
        <v>0.7</v>
      </c>
      <c r="K6273">
        <v>692999.9999999979</v>
      </c>
      <c r="L6273" t="s">
        <v>509</v>
      </c>
      <c r="M6273" t="s">
        <v>505</v>
      </c>
      <c r="N6273">
        <v>1</v>
      </c>
    </row>
    <row r="6274" spans="1:14" ht="15" customHeight="1" x14ac:dyDescent="0.3">
      <c r="A6274" s="114">
        <v>6271</v>
      </c>
      <c r="B6274" t="s">
        <v>430</v>
      </c>
      <c r="C6274" t="s">
        <v>126</v>
      </c>
      <c r="D6274" t="s">
        <v>102</v>
      </c>
      <c r="E6274" t="s">
        <v>5227</v>
      </c>
      <c r="F6274" s="109">
        <v>46145</v>
      </c>
      <c r="G6274" t="s">
        <v>415</v>
      </c>
      <c r="H6274">
        <v>12</v>
      </c>
      <c r="K6274">
        <v>249033.33333333358</v>
      </c>
      <c r="L6274" t="s">
        <v>696</v>
      </c>
      <c r="M6274" t="s">
        <v>505</v>
      </c>
      <c r="N6274">
        <v>2</v>
      </c>
    </row>
    <row r="6275" spans="1:14" ht="15" customHeight="1" x14ac:dyDescent="0.3">
      <c r="A6275" s="114">
        <v>6272</v>
      </c>
      <c r="B6275" t="s">
        <v>474</v>
      </c>
      <c r="C6275" t="s">
        <v>146</v>
      </c>
      <c r="D6275" t="s">
        <v>100</v>
      </c>
      <c r="E6275" t="s">
        <v>5228</v>
      </c>
      <c r="F6275" s="109">
        <v>46145</v>
      </c>
      <c r="G6275" t="s">
        <v>451</v>
      </c>
      <c r="H6275">
        <v>0.2</v>
      </c>
      <c r="K6275">
        <v>35000.000000000065</v>
      </c>
      <c r="L6275" t="s">
        <v>530</v>
      </c>
      <c r="M6275" t="s">
        <v>593</v>
      </c>
      <c r="N6275">
        <v>0</v>
      </c>
    </row>
    <row r="6276" spans="1:14" ht="15" customHeight="1" x14ac:dyDescent="0.3">
      <c r="A6276" s="114">
        <v>6273</v>
      </c>
      <c r="B6276" t="s">
        <v>497</v>
      </c>
      <c r="C6276" t="s">
        <v>127</v>
      </c>
      <c r="D6276" t="s">
        <v>102</v>
      </c>
      <c r="E6276" t="s">
        <v>5229</v>
      </c>
      <c r="F6276" s="109">
        <v>46145</v>
      </c>
      <c r="G6276" t="s">
        <v>415</v>
      </c>
      <c r="H6276">
        <v>3</v>
      </c>
      <c r="K6276">
        <v>129375.00000000036</v>
      </c>
      <c r="L6276" t="s">
        <v>509</v>
      </c>
      <c r="M6276" t="s">
        <v>1677</v>
      </c>
      <c r="N6276">
        <v>1</v>
      </c>
    </row>
    <row r="6277" spans="1:14" ht="15" customHeight="1" x14ac:dyDescent="0.3">
      <c r="A6277" s="114">
        <v>6274</v>
      </c>
      <c r="B6277" t="s">
        <v>497</v>
      </c>
      <c r="C6277" t="s">
        <v>129</v>
      </c>
      <c r="D6277" t="s">
        <v>102</v>
      </c>
      <c r="E6277" t="s">
        <v>5230</v>
      </c>
      <c r="F6277" s="109">
        <v>46145</v>
      </c>
      <c r="G6277" t="s">
        <v>415</v>
      </c>
      <c r="H6277">
        <v>2</v>
      </c>
      <c r="K6277">
        <v>86250.000000000233</v>
      </c>
      <c r="L6277" t="s">
        <v>509</v>
      </c>
      <c r="M6277">
        <v>0</v>
      </c>
      <c r="N6277">
        <v>0</v>
      </c>
    </row>
    <row r="6278" spans="1:14" ht="15" customHeight="1" x14ac:dyDescent="0.3">
      <c r="A6278" s="114">
        <v>6275</v>
      </c>
      <c r="B6278" t="s">
        <v>497</v>
      </c>
      <c r="C6278" t="s">
        <v>126</v>
      </c>
      <c r="D6278" t="s">
        <v>102</v>
      </c>
      <c r="E6278" t="s">
        <v>5231</v>
      </c>
      <c r="F6278" s="109">
        <v>46145</v>
      </c>
      <c r="G6278" t="s">
        <v>415</v>
      </c>
      <c r="H6278">
        <v>6</v>
      </c>
      <c r="K6278">
        <v>138575.00000000038</v>
      </c>
      <c r="L6278" t="s">
        <v>509</v>
      </c>
      <c r="M6278">
        <v>0</v>
      </c>
      <c r="N6278">
        <v>0</v>
      </c>
    </row>
    <row r="6279" spans="1:14" ht="15" customHeight="1" x14ac:dyDescent="0.3">
      <c r="A6279" s="114">
        <v>6276</v>
      </c>
      <c r="B6279" t="s">
        <v>497</v>
      </c>
      <c r="C6279" t="s">
        <v>126</v>
      </c>
      <c r="D6279" t="s">
        <v>102</v>
      </c>
      <c r="E6279" t="s">
        <v>5231</v>
      </c>
      <c r="F6279" s="109">
        <v>46145</v>
      </c>
      <c r="G6279" t="s">
        <v>415</v>
      </c>
      <c r="H6279">
        <v>5</v>
      </c>
      <c r="K6279">
        <v>115479.16666666699</v>
      </c>
      <c r="L6279" t="s">
        <v>509</v>
      </c>
      <c r="M6279">
        <v>0</v>
      </c>
      <c r="N6279">
        <v>0</v>
      </c>
    </row>
    <row r="6280" spans="1:14" ht="15" customHeight="1" x14ac:dyDescent="0.3">
      <c r="A6280" s="114">
        <v>6277</v>
      </c>
      <c r="B6280" t="s">
        <v>430</v>
      </c>
      <c r="C6280" t="s">
        <v>138</v>
      </c>
      <c r="D6280" t="s">
        <v>100</v>
      </c>
      <c r="E6280" t="s">
        <v>5232</v>
      </c>
      <c r="F6280" s="109">
        <v>46146</v>
      </c>
      <c r="G6280" t="s">
        <v>415</v>
      </c>
      <c r="H6280">
        <v>6</v>
      </c>
      <c r="K6280">
        <v>348750.00000000035</v>
      </c>
      <c r="L6280" t="s">
        <v>554</v>
      </c>
      <c r="M6280" t="s">
        <v>517</v>
      </c>
      <c r="N6280">
        <v>0</v>
      </c>
    </row>
    <row r="6281" spans="1:14" ht="15" customHeight="1" x14ac:dyDescent="0.3">
      <c r="A6281" s="114">
        <v>6278</v>
      </c>
      <c r="B6281" t="s">
        <v>430</v>
      </c>
      <c r="C6281" t="s">
        <v>502</v>
      </c>
      <c r="D6281" t="s">
        <v>100</v>
      </c>
      <c r="E6281" t="s">
        <v>5233</v>
      </c>
      <c r="F6281" s="109">
        <v>46146</v>
      </c>
      <c r="G6281" t="s">
        <v>426</v>
      </c>
      <c r="H6281">
        <v>1</v>
      </c>
      <c r="K6281">
        <v>38750.000000000036</v>
      </c>
      <c r="L6281" t="s">
        <v>507</v>
      </c>
      <c r="M6281" t="s">
        <v>505</v>
      </c>
      <c r="N6281">
        <v>1</v>
      </c>
    </row>
    <row r="6282" spans="1:14" ht="15" customHeight="1" x14ac:dyDescent="0.3">
      <c r="A6282" s="114">
        <v>6279</v>
      </c>
      <c r="B6282" t="s">
        <v>430</v>
      </c>
      <c r="C6282" t="s">
        <v>82</v>
      </c>
      <c r="D6282" t="s">
        <v>79</v>
      </c>
      <c r="E6282" t="s">
        <v>5234</v>
      </c>
      <c r="F6282" s="109">
        <v>46146</v>
      </c>
      <c r="G6282" t="s">
        <v>443</v>
      </c>
      <c r="H6282">
        <v>36</v>
      </c>
      <c r="K6282">
        <v>162750.00000000017</v>
      </c>
      <c r="L6282" t="s">
        <v>516</v>
      </c>
      <c r="M6282" t="s">
        <v>517</v>
      </c>
      <c r="N6282">
        <v>1</v>
      </c>
    </row>
    <row r="6283" spans="1:14" ht="15" customHeight="1" x14ac:dyDescent="0.3">
      <c r="A6283" s="114">
        <v>6280</v>
      </c>
      <c r="B6283" t="s">
        <v>430</v>
      </c>
      <c r="C6283" t="s">
        <v>89</v>
      </c>
      <c r="D6283" t="s">
        <v>79</v>
      </c>
      <c r="E6283" t="s">
        <v>5235</v>
      </c>
      <c r="F6283" s="109">
        <v>46146</v>
      </c>
      <c r="G6283" t="s">
        <v>433</v>
      </c>
      <c r="H6283">
        <v>3</v>
      </c>
      <c r="K6283">
        <v>25833.333333333361</v>
      </c>
      <c r="L6283" t="s">
        <v>516</v>
      </c>
      <c r="M6283" t="s">
        <v>517</v>
      </c>
      <c r="N6283">
        <v>0</v>
      </c>
    </row>
    <row r="6284" spans="1:14" ht="15" customHeight="1" x14ac:dyDescent="0.3">
      <c r="A6284" s="114">
        <v>6281</v>
      </c>
      <c r="B6284" t="s">
        <v>474</v>
      </c>
      <c r="C6284" t="s">
        <v>146</v>
      </c>
      <c r="D6284" t="s">
        <v>100</v>
      </c>
      <c r="E6284" t="s">
        <v>5236</v>
      </c>
      <c r="F6284" s="109">
        <v>46146</v>
      </c>
      <c r="G6284" t="s">
        <v>451</v>
      </c>
      <c r="H6284">
        <v>0.1</v>
      </c>
      <c r="K6284">
        <v>17500.000000000033</v>
      </c>
      <c r="L6284" t="s">
        <v>530</v>
      </c>
      <c r="M6284" t="s">
        <v>593</v>
      </c>
      <c r="N6284">
        <v>0</v>
      </c>
    </row>
    <row r="6285" spans="1:14" ht="15" customHeight="1" x14ac:dyDescent="0.3">
      <c r="A6285" s="114">
        <v>6282</v>
      </c>
      <c r="B6285" t="s">
        <v>497</v>
      </c>
      <c r="C6285" t="s">
        <v>132</v>
      </c>
      <c r="D6285" t="s">
        <v>102</v>
      </c>
      <c r="E6285" t="s">
        <v>5237</v>
      </c>
      <c r="F6285" s="109">
        <v>46147</v>
      </c>
      <c r="G6285" t="s">
        <v>941</v>
      </c>
      <c r="H6285">
        <v>7</v>
      </c>
      <c r="K6285">
        <v>2415000.0000000065</v>
      </c>
      <c r="L6285" t="s">
        <v>509</v>
      </c>
      <c r="M6285" s="110" t="s">
        <v>2940</v>
      </c>
      <c r="N6285">
        <v>1</v>
      </c>
    </row>
    <row r="6286" spans="1:14" ht="15" customHeight="1" x14ac:dyDescent="0.3">
      <c r="A6286" s="114">
        <v>6283</v>
      </c>
      <c r="B6286" t="s">
        <v>497</v>
      </c>
      <c r="C6286" t="s">
        <v>138</v>
      </c>
      <c r="D6286" t="s">
        <v>100</v>
      </c>
      <c r="E6286" t="s">
        <v>5238</v>
      </c>
      <c r="F6286" s="109">
        <v>46147</v>
      </c>
      <c r="G6286" t="s">
        <v>415</v>
      </c>
      <c r="H6286">
        <v>6</v>
      </c>
      <c r="K6286">
        <v>388125.00000000105</v>
      </c>
      <c r="L6286" t="s">
        <v>516</v>
      </c>
      <c r="M6286">
        <v>0</v>
      </c>
      <c r="N6286">
        <v>0</v>
      </c>
    </row>
    <row r="6287" spans="1:14" ht="15" customHeight="1" x14ac:dyDescent="0.3">
      <c r="A6287" s="114">
        <v>6284</v>
      </c>
      <c r="B6287" t="s">
        <v>444</v>
      </c>
      <c r="C6287" t="s">
        <v>138</v>
      </c>
      <c r="D6287" t="s">
        <v>100</v>
      </c>
      <c r="E6287" t="s">
        <v>5239</v>
      </c>
      <c r="F6287" s="109">
        <v>46147</v>
      </c>
      <c r="G6287" t="s">
        <v>415</v>
      </c>
      <c r="H6287">
        <v>3</v>
      </c>
      <c r="K6287">
        <v>194062.50000000052</v>
      </c>
      <c r="L6287" t="s">
        <v>543</v>
      </c>
      <c r="M6287" t="s">
        <v>517</v>
      </c>
      <c r="N6287">
        <v>0</v>
      </c>
    </row>
    <row r="6288" spans="1:14" ht="15" customHeight="1" x14ac:dyDescent="0.3">
      <c r="A6288" s="114">
        <v>6285</v>
      </c>
      <c r="B6288" t="s">
        <v>444</v>
      </c>
      <c r="C6288" t="s">
        <v>138</v>
      </c>
      <c r="D6288" t="s">
        <v>100</v>
      </c>
      <c r="E6288" t="s">
        <v>5239</v>
      </c>
      <c r="F6288" s="109">
        <v>46147</v>
      </c>
      <c r="G6288" t="s">
        <v>415</v>
      </c>
      <c r="H6288">
        <v>30</v>
      </c>
      <c r="K6288">
        <v>1940625.0000000054</v>
      </c>
      <c r="L6288" t="s">
        <v>713</v>
      </c>
      <c r="M6288" t="s">
        <v>917</v>
      </c>
      <c r="N6288">
        <v>0</v>
      </c>
    </row>
    <row r="6289" spans="1:14" ht="15" customHeight="1" x14ac:dyDescent="0.3">
      <c r="A6289" s="114">
        <v>6286</v>
      </c>
      <c r="B6289" t="s">
        <v>444</v>
      </c>
      <c r="C6289" t="s">
        <v>138</v>
      </c>
      <c r="D6289" t="s">
        <v>100</v>
      </c>
      <c r="E6289" t="s">
        <v>5239</v>
      </c>
      <c r="F6289" s="109">
        <v>46148</v>
      </c>
      <c r="G6289" t="s">
        <v>415</v>
      </c>
      <c r="H6289">
        <v>2</v>
      </c>
      <c r="K6289">
        <v>129375.00000000036</v>
      </c>
      <c r="L6289" t="s">
        <v>516</v>
      </c>
      <c r="M6289" t="s">
        <v>517</v>
      </c>
      <c r="N6289">
        <v>0</v>
      </c>
    </row>
    <row r="6290" spans="1:14" ht="15" customHeight="1" x14ac:dyDescent="0.3">
      <c r="A6290" s="114">
        <v>6287</v>
      </c>
      <c r="B6290" t="s">
        <v>444</v>
      </c>
      <c r="C6290" t="s">
        <v>138</v>
      </c>
      <c r="D6290" t="s">
        <v>100</v>
      </c>
      <c r="E6290" t="s">
        <v>5239</v>
      </c>
      <c r="F6290" s="109">
        <v>46148</v>
      </c>
      <c r="G6290" t="s">
        <v>415</v>
      </c>
      <c r="H6290">
        <v>12</v>
      </c>
      <c r="K6290">
        <v>776250.0000000021</v>
      </c>
      <c r="L6290" t="s">
        <v>713</v>
      </c>
      <c r="M6290" t="s">
        <v>917</v>
      </c>
      <c r="N6290">
        <v>0</v>
      </c>
    </row>
    <row r="6291" spans="1:14" ht="15" customHeight="1" x14ac:dyDescent="0.3">
      <c r="A6291" s="114">
        <v>6288</v>
      </c>
      <c r="B6291" t="s">
        <v>444</v>
      </c>
      <c r="C6291" t="s">
        <v>126</v>
      </c>
      <c r="D6291" t="s">
        <v>102</v>
      </c>
      <c r="E6291" t="s">
        <v>5240</v>
      </c>
      <c r="F6291" s="109">
        <v>46148</v>
      </c>
      <c r="G6291" t="s">
        <v>415</v>
      </c>
      <c r="H6291">
        <v>8</v>
      </c>
      <c r="K6291">
        <v>184766.66666666718</v>
      </c>
      <c r="L6291" t="s">
        <v>696</v>
      </c>
      <c r="M6291" t="s">
        <v>514</v>
      </c>
      <c r="N6291">
        <v>0</v>
      </c>
    </row>
    <row r="6292" spans="1:14" ht="15" customHeight="1" x14ac:dyDescent="0.3">
      <c r="A6292" s="114">
        <v>6289</v>
      </c>
      <c r="B6292" t="s">
        <v>471</v>
      </c>
      <c r="C6292" t="s">
        <v>138</v>
      </c>
      <c r="D6292" t="s">
        <v>100</v>
      </c>
      <c r="E6292" t="s">
        <v>5241</v>
      </c>
      <c r="F6292" s="109">
        <v>46146</v>
      </c>
      <c r="G6292" t="s">
        <v>415</v>
      </c>
      <c r="H6292">
        <v>34</v>
      </c>
      <c r="K6292">
        <v>2199375.0000000061</v>
      </c>
      <c r="L6292" t="s">
        <v>507</v>
      </c>
      <c r="M6292" t="s">
        <v>953</v>
      </c>
      <c r="N6292">
        <v>0</v>
      </c>
    </row>
    <row r="6293" spans="1:14" ht="15" customHeight="1" x14ac:dyDescent="0.3">
      <c r="A6293" s="114">
        <v>6290</v>
      </c>
      <c r="B6293" t="s">
        <v>471</v>
      </c>
      <c r="C6293" t="s">
        <v>3004</v>
      </c>
      <c r="D6293" t="s">
        <v>3009</v>
      </c>
      <c r="E6293" t="s">
        <v>3010</v>
      </c>
      <c r="F6293" s="109">
        <v>46147</v>
      </c>
      <c r="G6293" t="s">
        <v>3007</v>
      </c>
      <c r="H6293">
        <v>0.5</v>
      </c>
      <c r="K6293">
        <v>129375.00000000036</v>
      </c>
      <c r="L6293" t="s">
        <v>513</v>
      </c>
      <c r="M6293" t="s">
        <v>514</v>
      </c>
      <c r="N6293">
        <v>5</v>
      </c>
    </row>
    <row r="6294" spans="1:14" ht="15" customHeight="1" x14ac:dyDescent="0.3">
      <c r="A6294" s="114">
        <v>6291</v>
      </c>
      <c r="B6294" t="s">
        <v>471</v>
      </c>
      <c r="C6294" t="s">
        <v>3878</v>
      </c>
      <c r="D6294" t="s">
        <v>42</v>
      </c>
      <c r="E6294" t="s">
        <v>3881</v>
      </c>
      <c r="F6294" s="109">
        <v>46147</v>
      </c>
      <c r="G6294" t="s">
        <v>438</v>
      </c>
      <c r="H6294">
        <v>12</v>
      </c>
      <c r="K6294">
        <v>517500.00000000146</v>
      </c>
      <c r="L6294" t="s">
        <v>576</v>
      </c>
      <c r="M6294" t="s">
        <v>953</v>
      </c>
      <c r="N6294">
        <v>6</v>
      </c>
    </row>
    <row r="6295" spans="1:14" ht="15" customHeight="1" x14ac:dyDescent="0.3">
      <c r="A6295" s="114">
        <v>6292</v>
      </c>
      <c r="B6295" t="s">
        <v>471</v>
      </c>
      <c r="C6295" t="s">
        <v>138</v>
      </c>
      <c r="D6295" t="s">
        <v>100</v>
      </c>
      <c r="E6295" t="s">
        <v>5242</v>
      </c>
      <c r="F6295" s="109">
        <v>46148</v>
      </c>
      <c r="G6295" t="s">
        <v>415</v>
      </c>
      <c r="H6295">
        <v>2</v>
      </c>
      <c r="K6295">
        <v>129375.00000000036</v>
      </c>
      <c r="L6295" t="s">
        <v>507</v>
      </c>
      <c r="M6295" t="s">
        <v>698</v>
      </c>
      <c r="N6295">
        <v>3</v>
      </c>
    </row>
    <row r="6296" spans="1:14" ht="15" customHeight="1" x14ac:dyDescent="0.3">
      <c r="A6296" s="114">
        <v>6293</v>
      </c>
      <c r="B6296" t="s">
        <v>501</v>
      </c>
      <c r="C6296" t="s">
        <v>127</v>
      </c>
      <c r="D6296" t="s">
        <v>102</v>
      </c>
      <c r="E6296" t="s">
        <v>5243</v>
      </c>
      <c r="F6296" s="109">
        <v>46148</v>
      </c>
      <c r="G6296" t="s">
        <v>758</v>
      </c>
      <c r="H6296">
        <v>8</v>
      </c>
      <c r="K6296">
        <v>2559999.9999999977</v>
      </c>
      <c r="L6296" t="s">
        <v>509</v>
      </c>
      <c r="M6296" t="s">
        <v>1677</v>
      </c>
      <c r="N6296">
        <v>1</v>
      </c>
    </row>
    <row r="6297" spans="1:14" ht="15" customHeight="1" x14ac:dyDescent="0.3">
      <c r="A6297" s="114">
        <v>6294</v>
      </c>
      <c r="B6297" t="s">
        <v>501</v>
      </c>
      <c r="C6297" t="s">
        <v>138</v>
      </c>
      <c r="D6297" t="s">
        <v>100</v>
      </c>
      <c r="E6297" t="s">
        <v>5244</v>
      </c>
      <c r="F6297" s="109">
        <v>46148</v>
      </c>
      <c r="G6297" t="s">
        <v>415</v>
      </c>
      <c r="H6297">
        <v>7</v>
      </c>
      <c r="K6297">
        <v>419999.99999999959</v>
      </c>
      <c r="L6297" t="s">
        <v>543</v>
      </c>
      <c r="M6297" t="s">
        <v>517</v>
      </c>
      <c r="N6297">
        <v>0</v>
      </c>
    </row>
    <row r="6298" spans="1:14" ht="15" customHeight="1" x14ac:dyDescent="0.3">
      <c r="A6298" s="114">
        <v>6295</v>
      </c>
      <c r="B6298" t="s">
        <v>474</v>
      </c>
      <c r="C6298" t="s">
        <v>146</v>
      </c>
      <c r="D6298" t="s">
        <v>100</v>
      </c>
      <c r="E6298" t="s">
        <v>5245</v>
      </c>
      <c r="F6298" s="109">
        <v>46148</v>
      </c>
      <c r="G6298" t="s">
        <v>451</v>
      </c>
      <c r="H6298">
        <v>0.2</v>
      </c>
      <c r="K6298">
        <v>35000.000000000065</v>
      </c>
      <c r="L6298" t="s">
        <v>530</v>
      </c>
      <c r="M6298" t="s">
        <v>593</v>
      </c>
      <c r="N6298">
        <v>0</v>
      </c>
    </row>
    <row r="6299" spans="1:14" ht="15" customHeight="1" x14ac:dyDescent="0.3">
      <c r="A6299" s="114">
        <v>6296</v>
      </c>
      <c r="B6299" t="s">
        <v>430</v>
      </c>
      <c r="C6299" t="s">
        <v>126</v>
      </c>
      <c r="D6299" t="s">
        <v>102</v>
      </c>
      <c r="E6299" t="s">
        <v>5246</v>
      </c>
      <c r="F6299" s="109">
        <v>46148</v>
      </c>
      <c r="G6299" t="s">
        <v>415</v>
      </c>
      <c r="H6299">
        <v>10</v>
      </c>
      <c r="K6299">
        <v>207527.77777777798</v>
      </c>
      <c r="L6299" t="s">
        <v>696</v>
      </c>
      <c r="M6299" t="s">
        <v>1677</v>
      </c>
      <c r="N6299">
        <v>0</v>
      </c>
    </row>
    <row r="6300" spans="1:14" ht="15" customHeight="1" x14ac:dyDescent="0.3">
      <c r="A6300" s="114">
        <v>6297</v>
      </c>
      <c r="B6300" t="s">
        <v>497</v>
      </c>
      <c r="C6300" t="s">
        <v>138</v>
      </c>
      <c r="D6300" t="s">
        <v>100</v>
      </c>
      <c r="E6300" t="s">
        <v>5247</v>
      </c>
      <c r="F6300" s="109">
        <v>46149</v>
      </c>
      <c r="G6300" t="s">
        <v>415</v>
      </c>
      <c r="H6300">
        <v>6</v>
      </c>
      <c r="K6300">
        <v>388125.00000000105</v>
      </c>
      <c r="L6300" t="s">
        <v>680</v>
      </c>
      <c r="M6300">
        <v>0</v>
      </c>
      <c r="N6300">
        <v>0</v>
      </c>
    </row>
    <row r="6301" spans="1:14" ht="15" customHeight="1" x14ac:dyDescent="0.3">
      <c r="A6301" s="114">
        <v>6298</v>
      </c>
      <c r="B6301" t="s">
        <v>497</v>
      </c>
      <c r="C6301" t="s">
        <v>128</v>
      </c>
      <c r="D6301" t="s">
        <v>102</v>
      </c>
      <c r="E6301" t="s">
        <v>5248</v>
      </c>
      <c r="F6301" s="109">
        <v>46149</v>
      </c>
      <c r="G6301" t="s">
        <v>415</v>
      </c>
      <c r="H6301">
        <v>7</v>
      </c>
      <c r="K6301">
        <v>301875.00000000081</v>
      </c>
      <c r="L6301" t="s">
        <v>509</v>
      </c>
      <c r="M6301" t="s">
        <v>2604</v>
      </c>
      <c r="N6301">
        <v>1</v>
      </c>
    </row>
    <row r="6302" spans="1:14" ht="15" customHeight="1" x14ac:dyDescent="0.3">
      <c r="A6302" s="114">
        <v>6299</v>
      </c>
      <c r="B6302" t="s">
        <v>499</v>
      </c>
      <c r="C6302" t="s">
        <v>126</v>
      </c>
      <c r="D6302" t="s">
        <v>102</v>
      </c>
      <c r="E6302" t="s">
        <v>5249</v>
      </c>
      <c r="F6302" s="109">
        <v>46149</v>
      </c>
      <c r="G6302" t="s">
        <v>415</v>
      </c>
      <c r="H6302">
        <v>9</v>
      </c>
      <c r="K6302">
        <v>192799.9999999998</v>
      </c>
      <c r="L6302" t="s">
        <v>696</v>
      </c>
      <c r="M6302" t="s">
        <v>505</v>
      </c>
      <c r="N6302">
        <v>1</v>
      </c>
    </row>
    <row r="6303" spans="1:14" ht="15" customHeight="1" x14ac:dyDescent="0.3">
      <c r="A6303" s="114">
        <v>6300</v>
      </c>
      <c r="B6303" t="s">
        <v>499</v>
      </c>
      <c r="C6303" t="s">
        <v>138</v>
      </c>
      <c r="D6303" t="s">
        <v>100</v>
      </c>
      <c r="E6303" t="s">
        <v>5250</v>
      </c>
      <c r="F6303" s="109">
        <v>46149</v>
      </c>
      <c r="G6303" t="s">
        <v>415</v>
      </c>
      <c r="H6303">
        <v>1</v>
      </c>
      <c r="K6303">
        <v>59999.999999999942</v>
      </c>
      <c r="L6303" t="s">
        <v>696</v>
      </c>
      <c r="M6303" s="110" t="s">
        <v>2782</v>
      </c>
      <c r="N6303">
        <v>1</v>
      </c>
    </row>
    <row r="6304" spans="1:14" ht="15" customHeight="1" x14ac:dyDescent="0.3">
      <c r="A6304" s="114">
        <v>6301</v>
      </c>
      <c r="B6304" t="s">
        <v>499</v>
      </c>
      <c r="C6304" t="s">
        <v>138</v>
      </c>
      <c r="D6304" t="s">
        <v>100</v>
      </c>
      <c r="E6304" t="s">
        <v>5250</v>
      </c>
      <c r="F6304" s="109">
        <v>46149</v>
      </c>
      <c r="G6304" t="s">
        <v>415</v>
      </c>
      <c r="H6304">
        <v>6</v>
      </c>
      <c r="K6304">
        <v>359999.99999999965</v>
      </c>
      <c r="L6304" t="s">
        <v>516</v>
      </c>
      <c r="M6304" t="s">
        <v>2604</v>
      </c>
      <c r="N6304">
        <v>0</v>
      </c>
    </row>
    <row r="6305" spans="1:14" ht="15" customHeight="1" x14ac:dyDescent="0.3">
      <c r="A6305" s="114">
        <v>6302</v>
      </c>
      <c r="B6305" t="s">
        <v>459</v>
      </c>
      <c r="C6305">
        <v>496025</v>
      </c>
      <c r="D6305" t="s">
        <v>26</v>
      </c>
      <c r="E6305" t="s">
        <v>5251</v>
      </c>
      <c r="F6305" s="109">
        <v>46146</v>
      </c>
      <c r="G6305" t="s">
        <v>2648</v>
      </c>
      <c r="H6305">
        <v>0.4</v>
      </c>
      <c r="K6305">
        <v>408000.00000000151</v>
      </c>
      <c r="L6305" t="s">
        <v>509</v>
      </c>
      <c r="M6305" t="s">
        <v>505</v>
      </c>
      <c r="N6305">
        <v>3</v>
      </c>
    </row>
    <row r="6306" spans="1:14" ht="15" customHeight="1" x14ac:dyDescent="0.3">
      <c r="A6306" s="114">
        <v>6303</v>
      </c>
      <c r="B6306" t="s">
        <v>459</v>
      </c>
      <c r="C6306" t="s">
        <v>138</v>
      </c>
      <c r="D6306" t="s">
        <v>100</v>
      </c>
      <c r="E6306" t="s">
        <v>5252</v>
      </c>
      <c r="F6306" s="109">
        <v>46146</v>
      </c>
      <c r="G6306" t="s">
        <v>415</v>
      </c>
      <c r="H6306">
        <v>0.3</v>
      </c>
      <c r="K6306">
        <v>19125.000000000073</v>
      </c>
      <c r="L6306" t="s">
        <v>513</v>
      </c>
      <c r="M6306" t="s">
        <v>580</v>
      </c>
      <c r="N6306">
        <v>5</v>
      </c>
    </row>
    <row r="6307" spans="1:14" ht="15" customHeight="1" x14ac:dyDescent="0.3">
      <c r="A6307" s="114">
        <v>6304</v>
      </c>
      <c r="B6307" t="s">
        <v>459</v>
      </c>
      <c r="C6307" t="s">
        <v>138</v>
      </c>
      <c r="D6307" t="s">
        <v>100</v>
      </c>
      <c r="E6307" t="s">
        <v>5252</v>
      </c>
      <c r="F6307" s="109">
        <v>46147</v>
      </c>
      <c r="G6307" t="s">
        <v>415</v>
      </c>
      <c r="H6307">
        <v>0.3</v>
      </c>
      <c r="K6307">
        <v>19125.000000000073</v>
      </c>
      <c r="L6307" t="s">
        <v>513</v>
      </c>
      <c r="M6307" t="s">
        <v>514</v>
      </c>
      <c r="N6307">
        <v>5</v>
      </c>
    </row>
    <row r="6308" spans="1:14" ht="15" customHeight="1" x14ac:dyDescent="0.3">
      <c r="A6308" s="114">
        <v>6305</v>
      </c>
      <c r="B6308" t="s">
        <v>459</v>
      </c>
      <c r="C6308">
        <v>496025</v>
      </c>
      <c r="D6308" t="s">
        <v>26</v>
      </c>
      <c r="E6308" t="s">
        <v>5253</v>
      </c>
      <c r="F6308" s="109">
        <v>46147</v>
      </c>
      <c r="G6308" t="s">
        <v>2648</v>
      </c>
      <c r="H6308">
        <v>0.4</v>
      </c>
      <c r="K6308">
        <v>408000.00000000151</v>
      </c>
      <c r="L6308" t="s">
        <v>509</v>
      </c>
      <c r="M6308" t="s">
        <v>505</v>
      </c>
      <c r="N6308">
        <v>3</v>
      </c>
    </row>
    <row r="6309" spans="1:14" ht="15" customHeight="1" x14ac:dyDescent="0.3">
      <c r="A6309" s="114">
        <v>6306</v>
      </c>
      <c r="B6309" t="s">
        <v>459</v>
      </c>
      <c r="C6309">
        <v>496025</v>
      </c>
      <c r="D6309" t="s">
        <v>26</v>
      </c>
      <c r="E6309" t="s">
        <v>5253</v>
      </c>
      <c r="F6309" s="109">
        <v>46148</v>
      </c>
      <c r="G6309" t="s">
        <v>2648</v>
      </c>
      <c r="H6309">
        <v>0.2</v>
      </c>
      <c r="K6309">
        <v>204000.00000000076</v>
      </c>
      <c r="L6309" t="s">
        <v>509</v>
      </c>
      <c r="M6309" t="s">
        <v>505</v>
      </c>
      <c r="N6309">
        <v>2</v>
      </c>
    </row>
    <row r="6310" spans="1:14" ht="15" customHeight="1" x14ac:dyDescent="0.3">
      <c r="A6310" s="114">
        <v>6307</v>
      </c>
      <c r="B6310" t="s">
        <v>459</v>
      </c>
      <c r="C6310" t="s">
        <v>210</v>
      </c>
      <c r="D6310" t="s">
        <v>102</v>
      </c>
      <c r="E6310" t="s">
        <v>5254</v>
      </c>
      <c r="F6310" s="109">
        <v>46148</v>
      </c>
      <c r="G6310" t="s">
        <v>466</v>
      </c>
      <c r="H6310">
        <v>2</v>
      </c>
      <c r="K6310">
        <v>85000.00000000032</v>
      </c>
      <c r="L6310" t="s">
        <v>509</v>
      </c>
      <c r="M6310" t="s">
        <v>505</v>
      </c>
      <c r="N6310">
        <v>1</v>
      </c>
    </row>
    <row r="6311" spans="1:14" ht="15" customHeight="1" x14ac:dyDescent="0.3">
      <c r="A6311" s="114">
        <v>6308</v>
      </c>
      <c r="B6311" t="s">
        <v>459</v>
      </c>
      <c r="C6311" t="s">
        <v>212</v>
      </c>
      <c r="D6311" t="s">
        <v>102</v>
      </c>
      <c r="E6311" t="s">
        <v>5255</v>
      </c>
      <c r="F6311" s="109">
        <v>46148</v>
      </c>
      <c r="G6311" t="s">
        <v>466</v>
      </c>
      <c r="H6311">
        <v>1</v>
      </c>
      <c r="K6311">
        <v>63750.00000000024</v>
      </c>
      <c r="L6311" t="s">
        <v>509</v>
      </c>
      <c r="M6311" t="s">
        <v>505</v>
      </c>
      <c r="N6311">
        <v>1</v>
      </c>
    </row>
    <row r="6312" spans="1:14" ht="15" customHeight="1" x14ac:dyDescent="0.3">
      <c r="A6312" s="114">
        <v>6309</v>
      </c>
      <c r="B6312" t="s">
        <v>459</v>
      </c>
      <c r="C6312" t="s">
        <v>138</v>
      </c>
      <c r="D6312" t="s">
        <v>100</v>
      </c>
      <c r="E6312" t="s">
        <v>5256</v>
      </c>
      <c r="F6312" s="109">
        <v>46149</v>
      </c>
      <c r="G6312" t="s">
        <v>415</v>
      </c>
      <c r="H6312">
        <v>0.3</v>
      </c>
      <c r="K6312">
        <v>19125.000000000073</v>
      </c>
      <c r="L6312" t="s">
        <v>513</v>
      </c>
      <c r="M6312" t="s">
        <v>580</v>
      </c>
      <c r="N6312">
        <v>5</v>
      </c>
    </row>
    <row r="6313" spans="1:14" ht="15" customHeight="1" x14ac:dyDescent="0.3">
      <c r="A6313" s="114">
        <v>6310</v>
      </c>
      <c r="B6313" t="s">
        <v>459</v>
      </c>
      <c r="C6313">
        <v>496025</v>
      </c>
      <c r="D6313" t="s">
        <v>26</v>
      </c>
      <c r="E6313" t="s">
        <v>5257</v>
      </c>
      <c r="F6313" s="109">
        <v>46149</v>
      </c>
      <c r="G6313" t="s">
        <v>2648</v>
      </c>
      <c r="H6313">
        <v>0.3</v>
      </c>
      <c r="K6313">
        <v>306000.00000000116</v>
      </c>
      <c r="L6313" t="s">
        <v>509</v>
      </c>
      <c r="M6313" t="s">
        <v>505</v>
      </c>
      <c r="N6313">
        <v>2</v>
      </c>
    </row>
    <row r="6314" spans="1:14" ht="15" customHeight="1" x14ac:dyDescent="0.3">
      <c r="A6314" s="114">
        <v>6311</v>
      </c>
      <c r="B6314" t="s">
        <v>535</v>
      </c>
      <c r="C6314" t="s">
        <v>126</v>
      </c>
      <c r="D6314" t="s">
        <v>102</v>
      </c>
      <c r="E6314" t="s">
        <v>5258</v>
      </c>
      <c r="F6314" s="109">
        <v>46149</v>
      </c>
      <c r="G6314" t="s">
        <v>415</v>
      </c>
      <c r="H6314">
        <v>7</v>
      </c>
      <c r="K6314">
        <v>152298.6111111108</v>
      </c>
      <c r="L6314" t="s">
        <v>509</v>
      </c>
      <c r="M6314" t="s">
        <v>580</v>
      </c>
      <c r="N6314">
        <v>1</v>
      </c>
    </row>
    <row r="6315" spans="1:14" ht="15" customHeight="1" x14ac:dyDescent="0.3">
      <c r="A6315" s="114">
        <v>6312</v>
      </c>
      <c r="B6315" t="s">
        <v>535</v>
      </c>
      <c r="C6315" t="s">
        <v>125</v>
      </c>
      <c r="D6315" t="s">
        <v>102</v>
      </c>
      <c r="E6315" t="s">
        <v>5259</v>
      </c>
      <c r="F6315" s="109">
        <v>46149</v>
      </c>
      <c r="G6315" t="s">
        <v>415</v>
      </c>
      <c r="H6315">
        <v>1</v>
      </c>
      <c r="K6315">
        <v>17920.138888888854</v>
      </c>
      <c r="L6315" t="s">
        <v>509</v>
      </c>
      <c r="M6315" t="s">
        <v>505</v>
      </c>
      <c r="N6315">
        <v>1</v>
      </c>
    </row>
    <row r="6316" spans="1:14" ht="15" customHeight="1" x14ac:dyDescent="0.3">
      <c r="A6316" s="114">
        <v>6313</v>
      </c>
      <c r="B6316" t="s">
        <v>535</v>
      </c>
      <c r="C6316" t="s">
        <v>127</v>
      </c>
      <c r="D6316" t="s">
        <v>102</v>
      </c>
      <c r="E6316" t="s">
        <v>5260</v>
      </c>
      <c r="F6316" s="109">
        <v>46149</v>
      </c>
      <c r="G6316" t="s">
        <v>415</v>
      </c>
      <c r="H6316">
        <v>3</v>
      </c>
      <c r="K6316">
        <v>121874.99999999977</v>
      </c>
      <c r="L6316" t="s">
        <v>509</v>
      </c>
      <c r="M6316" t="s">
        <v>580</v>
      </c>
      <c r="N6316">
        <v>1</v>
      </c>
    </row>
    <row r="6317" spans="1:14" ht="15" customHeight="1" x14ac:dyDescent="0.3">
      <c r="A6317" s="114">
        <v>6314</v>
      </c>
      <c r="B6317" t="s">
        <v>535</v>
      </c>
      <c r="C6317" t="s">
        <v>138</v>
      </c>
      <c r="D6317" t="s">
        <v>100</v>
      </c>
      <c r="E6317" t="s">
        <v>5261</v>
      </c>
      <c r="F6317" s="109">
        <v>46149</v>
      </c>
      <c r="G6317" t="s">
        <v>415</v>
      </c>
      <c r="H6317">
        <v>6</v>
      </c>
      <c r="K6317">
        <v>365624.9999999993</v>
      </c>
      <c r="L6317" t="s">
        <v>516</v>
      </c>
      <c r="M6317" t="s">
        <v>909</v>
      </c>
      <c r="N6317">
        <v>0</v>
      </c>
    </row>
    <row r="6318" spans="1:14" ht="15" customHeight="1" x14ac:dyDescent="0.3">
      <c r="A6318" s="114">
        <v>6315</v>
      </c>
      <c r="B6318" t="s">
        <v>444</v>
      </c>
      <c r="C6318" t="s">
        <v>138</v>
      </c>
      <c r="D6318" t="s">
        <v>100</v>
      </c>
      <c r="E6318" t="s">
        <v>5262</v>
      </c>
      <c r="F6318" s="109">
        <v>46149</v>
      </c>
      <c r="G6318" t="s">
        <v>415</v>
      </c>
      <c r="H6318">
        <v>6</v>
      </c>
      <c r="K6318">
        <v>388125.00000000105</v>
      </c>
      <c r="L6318" t="s">
        <v>543</v>
      </c>
      <c r="M6318" t="s">
        <v>517</v>
      </c>
      <c r="N6318">
        <v>1</v>
      </c>
    </row>
    <row r="6319" spans="1:14" ht="15" customHeight="1" x14ac:dyDescent="0.3">
      <c r="A6319" s="114">
        <v>6316</v>
      </c>
      <c r="B6319" t="s">
        <v>444</v>
      </c>
      <c r="C6319" t="s">
        <v>126</v>
      </c>
      <c r="D6319" t="s">
        <v>102</v>
      </c>
      <c r="E6319" t="s">
        <v>5263</v>
      </c>
      <c r="F6319" s="109">
        <v>46149</v>
      </c>
      <c r="G6319" t="s">
        <v>415</v>
      </c>
      <c r="H6319">
        <v>16</v>
      </c>
      <c r="K6319">
        <v>369533.33333333436</v>
      </c>
      <c r="L6319" t="s">
        <v>696</v>
      </c>
      <c r="M6319" t="s">
        <v>1677</v>
      </c>
      <c r="N6319">
        <v>1</v>
      </c>
    </row>
    <row r="6320" spans="1:14" ht="15" customHeight="1" x14ac:dyDescent="0.3">
      <c r="A6320" s="114">
        <v>6317</v>
      </c>
      <c r="B6320" t="s">
        <v>501</v>
      </c>
      <c r="C6320" t="s">
        <v>125</v>
      </c>
      <c r="D6320" t="s">
        <v>102</v>
      </c>
      <c r="E6320" t="s">
        <v>5264</v>
      </c>
      <c r="F6320" s="109">
        <v>46149</v>
      </c>
      <c r="G6320" t="s">
        <v>415</v>
      </c>
      <c r="H6320">
        <v>5</v>
      </c>
      <c r="K6320">
        <v>88222.222222222132</v>
      </c>
      <c r="L6320" t="s">
        <v>509</v>
      </c>
      <c r="M6320" t="s">
        <v>1677</v>
      </c>
      <c r="N6320">
        <v>0</v>
      </c>
    </row>
    <row r="6321" spans="1:14" ht="15" customHeight="1" x14ac:dyDescent="0.3">
      <c r="A6321" s="114">
        <v>6318</v>
      </c>
      <c r="B6321" t="s">
        <v>501</v>
      </c>
      <c r="C6321" t="s">
        <v>127</v>
      </c>
      <c r="D6321" t="s">
        <v>102</v>
      </c>
      <c r="E6321" t="s">
        <v>5265</v>
      </c>
      <c r="F6321" s="109">
        <v>46149</v>
      </c>
      <c r="G6321" t="s">
        <v>415</v>
      </c>
      <c r="H6321">
        <v>1</v>
      </c>
      <c r="K6321">
        <v>39999.999999999964</v>
      </c>
      <c r="L6321" t="s">
        <v>509</v>
      </c>
      <c r="M6321" t="s">
        <v>1677</v>
      </c>
      <c r="N6321">
        <v>0</v>
      </c>
    </row>
    <row r="6322" spans="1:14" ht="15" customHeight="1" x14ac:dyDescent="0.3">
      <c r="A6322" s="114">
        <v>6319</v>
      </c>
      <c r="B6322" t="s">
        <v>501</v>
      </c>
      <c r="C6322" t="s">
        <v>132</v>
      </c>
      <c r="D6322" t="s">
        <v>102</v>
      </c>
      <c r="E6322" t="s">
        <v>5266</v>
      </c>
      <c r="F6322" s="109">
        <v>46149</v>
      </c>
      <c r="G6322" t="s">
        <v>415</v>
      </c>
      <c r="H6322">
        <v>3</v>
      </c>
      <c r="K6322">
        <v>119999.99999999988</v>
      </c>
      <c r="L6322" t="s">
        <v>509</v>
      </c>
      <c r="M6322" t="s">
        <v>1677</v>
      </c>
      <c r="N6322">
        <v>1</v>
      </c>
    </row>
    <row r="6323" spans="1:14" ht="15" customHeight="1" x14ac:dyDescent="0.3">
      <c r="A6323" s="114">
        <v>6320</v>
      </c>
      <c r="B6323" t="s">
        <v>463</v>
      </c>
      <c r="C6323" t="s">
        <v>2968</v>
      </c>
      <c r="D6323" t="s">
        <v>102</v>
      </c>
      <c r="E6323" t="s">
        <v>2969</v>
      </c>
      <c r="F6323" s="109">
        <v>46149</v>
      </c>
      <c r="G6323" t="s">
        <v>2946</v>
      </c>
      <c r="H6323">
        <v>5</v>
      </c>
      <c r="K6323">
        <v>139583.33333333279</v>
      </c>
      <c r="L6323" t="s">
        <v>526</v>
      </c>
      <c r="M6323" t="s">
        <v>1677</v>
      </c>
      <c r="N6323">
        <v>0</v>
      </c>
    </row>
    <row r="6324" spans="1:14" ht="15" customHeight="1" x14ac:dyDescent="0.3">
      <c r="A6324" s="114">
        <v>6321</v>
      </c>
      <c r="B6324" t="s">
        <v>463</v>
      </c>
      <c r="C6324" t="s">
        <v>75</v>
      </c>
      <c r="D6324" t="s">
        <v>74</v>
      </c>
      <c r="E6324" t="s">
        <v>5267</v>
      </c>
      <c r="F6324" s="109">
        <v>46149</v>
      </c>
      <c r="G6324" t="s">
        <v>449</v>
      </c>
      <c r="H6324">
        <v>0.3</v>
      </c>
      <c r="K6324">
        <v>21984.374999999916</v>
      </c>
      <c r="L6324" t="s">
        <v>513</v>
      </c>
      <c r="M6324" t="s">
        <v>580</v>
      </c>
      <c r="N6324">
        <v>20</v>
      </c>
    </row>
    <row r="6325" spans="1:14" ht="15" customHeight="1" x14ac:dyDescent="0.3">
      <c r="A6325" s="114">
        <v>6322</v>
      </c>
      <c r="B6325" t="s">
        <v>413</v>
      </c>
      <c r="C6325">
        <v>496025</v>
      </c>
      <c r="D6325" t="s">
        <v>26</v>
      </c>
      <c r="E6325" t="s">
        <v>5268</v>
      </c>
      <c r="F6325" s="109">
        <v>46149</v>
      </c>
      <c r="G6325" t="s">
        <v>2561</v>
      </c>
      <c r="H6325">
        <v>0.7</v>
      </c>
      <c r="K6325">
        <v>2598749.9999999925</v>
      </c>
      <c r="L6325" t="s">
        <v>509</v>
      </c>
      <c r="M6325" t="s">
        <v>698</v>
      </c>
      <c r="N6325">
        <v>1</v>
      </c>
    </row>
    <row r="6326" spans="1:14" ht="15" customHeight="1" x14ac:dyDescent="0.3">
      <c r="A6326" s="114">
        <v>6323</v>
      </c>
      <c r="B6326" t="s">
        <v>413</v>
      </c>
      <c r="C6326" t="s">
        <v>138</v>
      </c>
      <c r="D6326" t="s">
        <v>100</v>
      </c>
      <c r="E6326" t="s">
        <v>5269</v>
      </c>
      <c r="F6326" s="109">
        <v>46149</v>
      </c>
      <c r="G6326" t="s">
        <v>415</v>
      </c>
      <c r="H6326">
        <v>6</v>
      </c>
      <c r="K6326">
        <v>371249.99999999895</v>
      </c>
      <c r="L6326" t="s">
        <v>554</v>
      </c>
      <c r="M6326" t="s">
        <v>517</v>
      </c>
      <c r="N6326">
        <v>0</v>
      </c>
    </row>
    <row r="6327" spans="1:14" ht="15" customHeight="1" x14ac:dyDescent="0.3">
      <c r="A6327" s="114">
        <v>6324</v>
      </c>
      <c r="B6327" t="s">
        <v>474</v>
      </c>
      <c r="C6327" t="s">
        <v>146</v>
      </c>
      <c r="D6327" t="s">
        <v>100</v>
      </c>
      <c r="E6327" t="s">
        <v>5270</v>
      </c>
      <c r="F6327" s="109">
        <v>46149</v>
      </c>
      <c r="G6327" t="s">
        <v>451</v>
      </c>
      <c r="H6327">
        <v>0.2</v>
      </c>
      <c r="K6327">
        <v>35000.000000000065</v>
      </c>
      <c r="L6327" t="s">
        <v>530</v>
      </c>
      <c r="M6327" t="s">
        <v>593</v>
      </c>
      <c r="N6327">
        <v>0</v>
      </c>
    </row>
    <row r="6328" spans="1:14" ht="15" customHeight="1" x14ac:dyDescent="0.3">
      <c r="A6328" s="114">
        <v>6325</v>
      </c>
      <c r="B6328" t="s">
        <v>497</v>
      </c>
      <c r="C6328">
        <v>496025</v>
      </c>
      <c r="D6328" t="s">
        <v>26</v>
      </c>
      <c r="E6328" t="s">
        <v>5271</v>
      </c>
      <c r="F6328" s="109">
        <v>46150</v>
      </c>
      <c r="G6328" t="s">
        <v>2648</v>
      </c>
      <c r="H6328">
        <v>0.4</v>
      </c>
      <c r="K6328">
        <v>414000.00000000116</v>
      </c>
      <c r="L6328" t="s">
        <v>509</v>
      </c>
      <c r="M6328" s="110" t="s">
        <v>2782</v>
      </c>
      <c r="N6328">
        <v>1</v>
      </c>
    </row>
    <row r="6329" spans="1:14" ht="15" customHeight="1" x14ac:dyDescent="0.3">
      <c r="A6329" s="114">
        <v>6326</v>
      </c>
      <c r="B6329" t="s">
        <v>497</v>
      </c>
      <c r="C6329" t="s">
        <v>138</v>
      </c>
      <c r="D6329" t="s">
        <v>100</v>
      </c>
      <c r="E6329" t="s">
        <v>5272</v>
      </c>
      <c r="F6329" s="109">
        <v>46150</v>
      </c>
      <c r="G6329" t="s">
        <v>415</v>
      </c>
      <c r="H6329">
        <v>6</v>
      </c>
      <c r="K6329">
        <v>388125.00000000105</v>
      </c>
      <c r="L6329" t="s">
        <v>516</v>
      </c>
      <c r="M6329" t="s">
        <v>517</v>
      </c>
      <c r="N6329">
        <v>0</v>
      </c>
    </row>
    <row r="6330" spans="1:14" ht="15" customHeight="1" x14ac:dyDescent="0.3">
      <c r="A6330" s="114">
        <v>6327</v>
      </c>
      <c r="B6330" t="s">
        <v>497</v>
      </c>
      <c r="C6330" t="s">
        <v>132</v>
      </c>
      <c r="D6330" t="s">
        <v>102</v>
      </c>
      <c r="E6330" t="s">
        <v>5273</v>
      </c>
      <c r="F6330" s="109">
        <v>46150</v>
      </c>
      <c r="G6330" t="s">
        <v>415</v>
      </c>
      <c r="H6330">
        <v>3</v>
      </c>
      <c r="K6330">
        <v>129375.00000000036</v>
      </c>
      <c r="L6330" t="s">
        <v>509</v>
      </c>
      <c r="M6330" t="s">
        <v>1677</v>
      </c>
      <c r="N6330">
        <v>1</v>
      </c>
    </row>
    <row r="6331" spans="1:14" ht="15" customHeight="1" x14ac:dyDescent="0.3">
      <c r="A6331" s="114">
        <v>6328</v>
      </c>
      <c r="B6331" t="s">
        <v>535</v>
      </c>
      <c r="C6331" t="s">
        <v>136</v>
      </c>
      <c r="D6331" t="s">
        <v>102</v>
      </c>
      <c r="E6331" t="s">
        <v>5274</v>
      </c>
      <c r="F6331" s="109">
        <v>46150</v>
      </c>
      <c r="G6331" t="s">
        <v>415</v>
      </c>
      <c r="H6331">
        <v>3.5</v>
      </c>
      <c r="K6331">
        <v>284374.99999999942</v>
      </c>
      <c r="L6331" t="s">
        <v>526</v>
      </c>
      <c r="M6331" t="s">
        <v>580</v>
      </c>
      <c r="N6331">
        <v>1</v>
      </c>
    </row>
    <row r="6332" spans="1:14" ht="15" customHeight="1" x14ac:dyDescent="0.3">
      <c r="A6332" s="114">
        <v>6329</v>
      </c>
      <c r="B6332" t="s">
        <v>535</v>
      </c>
      <c r="C6332" t="s">
        <v>138</v>
      </c>
      <c r="D6332" t="s">
        <v>100</v>
      </c>
      <c r="E6332" t="s">
        <v>5275</v>
      </c>
      <c r="F6332" s="109">
        <v>46150</v>
      </c>
      <c r="G6332" t="s">
        <v>415</v>
      </c>
      <c r="H6332">
        <v>3</v>
      </c>
      <c r="K6332">
        <v>182812.49999999965</v>
      </c>
      <c r="L6332" t="s">
        <v>516</v>
      </c>
      <c r="M6332" t="s">
        <v>909</v>
      </c>
      <c r="N6332">
        <v>0</v>
      </c>
    </row>
    <row r="6333" spans="1:14" ht="15" customHeight="1" x14ac:dyDescent="0.3">
      <c r="A6333" s="114">
        <v>6330</v>
      </c>
      <c r="B6333" t="s">
        <v>413</v>
      </c>
      <c r="C6333" t="s">
        <v>138</v>
      </c>
      <c r="D6333" t="s">
        <v>100</v>
      </c>
      <c r="E6333" t="s">
        <v>5276</v>
      </c>
      <c r="F6333" s="109">
        <v>46150</v>
      </c>
      <c r="G6333" t="s">
        <v>415</v>
      </c>
      <c r="H6333">
        <v>6</v>
      </c>
      <c r="K6333">
        <v>371249.99999999895</v>
      </c>
      <c r="L6333" t="s">
        <v>554</v>
      </c>
      <c r="M6333" t="s">
        <v>517</v>
      </c>
      <c r="N6333">
        <v>0</v>
      </c>
    </row>
    <row r="6334" spans="1:14" ht="15" customHeight="1" x14ac:dyDescent="0.3">
      <c r="A6334" s="114">
        <v>6331</v>
      </c>
      <c r="B6334" t="s">
        <v>463</v>
      </c>
      <c r="C6334" t="s">
        <v>215</v>
      </c>
      <c r="D6334" t="s">
        <v>102</v>
      </c>
      <c r="E6334" t="s">
        <v>5277</v>
      </c>
      <c r="F6334" s="109">
        <v>46150</v>
      </c>
      <c r="G6334" t="s">
        <v>466</v>
      </c>
      <c r="H6334">
        <v>5</v>
      </c>
      <c r="K6334">
        <v>314062.49999999878</v>
      </c>
      <c r="L6334" t="s">
        <v>526</v>
      </c>
      <c r="M6334" t="s">
        <v>1677</v>
      </c>
      <c r="N6334">
        <v>1</v>
      </c>
    </row>
    <row r="6335" spans="1:14" ht="15" customHeight="1" x14ac:dyDescent="0.3">
      <c r="A6335" s="114">
        <v>6332</v>
      </c>
      <c r="B6335" t="s">
        <v>463</v>
      </c>
      <c r="C6335" t="s">
        <v>73</v>
      </c>
      <c r="D6335" t="s">
        <v>74</v>
      </c>
      <c r="E6335" t="s">
        <v>5278</v>
      </c>
      <c r="F6335" s="109">
        <v>46150</v>
      </c>
      <c r="G6335" t="s">
        <v>421</v>
      </c>
      <c r="H6335">
        <v>0.3</v>
      </c>
      <c r="K6335">
        <v>439687.49999999831</v>
      </c>
      <c r="L6335" t="s">
        <v>513</v>
      </c>
      <c r="M6335" t="s">
        <v>514</v>
      </c>
      <c r="N6335">
        <v>20</v>
      </c>
    </row>
    <row r="6336" spans="1:14" ht="15" customHeight="1" x14ac:dyDescent="0.3">
      <c r="A6336" s="114">
        <v>6333</v>
      </c>
      <c r="B6336" t="s">
        <v>471</v>
      </c>
      <c r="C6336" t="s">
        <v>138</v>
      </c>
      <c r="D6336" t="s">
        <v>100</v>
      </c>
      <c r="E6336" t="s">
        <v>5279</v>
      </c>
      <c r="F6336" s="109">
        <v>46149</v>
      </c>
      <c r="G6336" t="s">
        <v>415</v>
      </c>
      <c r="H6336">
        <v>6</v>
      </c>
      <c r="K6336">
        <v>388125.00000000105</v>
      </c>
      <c r="L6336" t="s">
        <v>516</v>
      </c>
      <c r="M6336" t="s">
        <v>517</v>
      </c>
      <c r="N6336">
        <v>0</v>
      </c>
    </row>
    <row r="6337" spans="1:14" ht="15" customHeight="1" x14ac:dyDescent="0.3">
      <c r="A6337" s="114">
        <v>6334</v>
      </c>
      <c r="B6337" t="s">
        <v>471</v>
      </c>
      <c r="C6337" t="s">
        <v>502</v>
      </c>
      <c r="D6337" t="s">
        <v>100</v>
      </c>
      <c r="E6337" t="s">
        <v>5280</v>
      </c>
      <c r="F6337" s="109">
        <v>46149</v>
      </c>
      <c r="G6337" t="s">
        <v>426</v>
      </c>
      <c r="H6337">
        <v>1</v>
      </c>
      <c r="K6337">
        <v>43125.000000000116</v>
      </c>
      <c r="L6337" t="s">
        <v>507</v>
      </c>
      <c r="M6337" t="s">
        <v>698</v>
      </c>
      <c r="N6337">
        <v>2</v>
      </c>
    </row>
    <row r="6338" spans="1:14" ht="15" customHeight="1" x14ac:dyDescent="0.3">
      <c r="A6338" s="114">
        <v>6335</v>
      </c>
      <c r="B6338" t="s">
        <v>471</v>
      </c>
      <c r="C6338" t="s">
        <v>138</v>
      </c>
      <c r="D6338" t="s">
        <v>100</v>
      </c>
      <c r="E6338" t="s">
        <v>5281</v>
      </c>
      <c r="F6338" s="109">
        <v>46150</v>
      </c>
      <c r="G6338" t="s">
        <v>415</v>
      </c>
      <c r="H6338">
        <v>3</v>
      </c>
      <c r="K6338">
        <v>194062.50000000052</v>
      </c>
      <c r="L6338" t="s">
        <v>680</v>
      </c>
      <c r="M6338" t="s">
        <v>698</v>
      </c>
      <c r="N6338">
        <v>1</v>
      </c>
    </row>
    <row r="6339" spans="1:14" ht="15" customHeight="1" x14ac:dyDescent="0.3">
      <c r="A6339" s="114">
        <v>6336</v>
      </c>
      <c r="B6339" t="s">
        <v>471</v>
      </c>
      <c r="C6339" t="s">
        <v>138</v>
      </c>
      <c r="D6339" t="s">
        <v>100</v>
      </c>
      <c r="E6339" t="s">
        <v>5281</v>
      </c>
      <c r="F6339" s="109">
        <v>46150</v>
      </c>
      <c r="G6339" t="s">
        <v>415</v>
      </c>
      <c r="H6339">
        <v>1</v>
      </c>
      <c r="K6339">
        <v>64687.500000000182</v>
      </c>
      <c r="L6339" t="s">
        <v>519</v>
      </c>
      <c r="M6339" t="s">
        <v>698</v>
      </c>
      <c r="N6339">
        <v>1</v>
      </c>
    </row>
    <row r="6340" spans="1:14" ht="15" customHeight="1" x14ac:dyDescent="0.3">
      <c r="A6340" s="114">
        <v>6337</v>
      </c>
      <c r="B6340" t="s">
        <v>444</v>
      </c>
      <c r="C6340" t="s">
        <v>138</v>
      </c>
      <c r="D6340" t="s">
        <v>100</v>
      </c>
      <c r="E6340" t="s">
        <v>5282</v>
      </c>
      <c r="F6340" s="109">
        <v>46150</v>
      </c>
      <c r="G6340" t="s">
        <v>415</v>
      </c>
      <c r="H6340">
        <v>6</v>
      </c>
      <c r="K6340">
        <v>388125.00000000105</v>
      </c>
      <c r="L6340" t="s">
        <v>543</v>
      </c>
      <c r="M6340" t="s">
        <v>517</v>
      </c>
      <c r="N6340">
        <v>0</v>
      </c>
    </row>
    <row r="6341" spans="1:14" ht="15" customHeight="1" x14ac:dyDescent="0.3">
      <c r="A6341" s="114">
        <v>6338</v>
      </c>
      <c r="B6341" t="s">
        <v>444</v>
      </c>
      <c r="C6341" t="s">
        <v>138</v>
      </c>
      <c r="D6341" t="s">
        <v>100</v>
      </c>
      <c r="E6341" t="s">
        <v>5282</v>
      </c>
      <c r="F6341" s="109">
        <v>46150</v>
      </c>
      <c r="G6341" t="s">
        <v>415</v>
      </c>
      <c r="H6341">
        <v>11</v>
      </c>
      <c r="K6341">
        <v>711562.50000000198</v>
      </c>
      <c r="L6341" t="s">
        <v>713</v>
      </c>
      <c r="M6341" t="s">
        <v>917</v>
      </c>
      <c r="N6341">
        <v>0</v>
      </c>
    </row>
    <row r="6342" spans="1:14" ht="15" customHeight="1" x14ac:dyDescent="0.3">
      <c r="A6342" s="114">
        <v>6339</v>
      </c>
      <c r="B6342" t="s">
        <v>444</v>
      </c>
      <c r="C6342" t="s">
        <v>138</v>
      </c>
      <c r="D6342" t="s">
        <v>100</v>
      </c>
      <c r="E6342" t="s">
        <v>5282</v>
      </c>
      <c r="F6342" s="109">
        <v>46150</v>
      </c>
      <c r="G6342" t="s">
        <v>415</v>
      </c>
      <c r="H6342">
        <v>56</v>
      </c>
      <c r="K6342">
        <v>3622500.0000000102</v>
      </c>
      <c r="L6342" t="s">
        <v>545</v>
      </c>
      <c r="M6342" t="s">
        <v>917</v>
      </c>
      <c r="N6342">
        <v>0</v>
      </c>
    </row>
    <row r="6343" spans="1:14" ht="15" customHeight="1" x14ac:dyDescent="0.3">
      <c r="A6343" s="114">
        <v>6340</v>
      </c>
      <c r="B6343" t="s">
        <v>430</v>
      </c>
      <c r="C6343" t="s">
        <v>127</v>
      </c>
      <c r="D6343" t="s">
        <v>102</v>
      </c>
      <c r="E6343" t="s">
        <v>5283</v>
      </c>
      <c r="F6343" s="109">
        <v>46150</v>
      </c>
      <c r="G6343" t="s">
        <v>415</v>
      </c>
      <c r="H6343">
        <v>6</v>
      </c>
      <c r="K6343">
        <v>232500.00000000023</v>
      </c>
      <c r="L6343" t="s">
        <v>509</v>
      </c>
      <c r="M6343" t="s">
        <v>1677</v>
      </c>
      <c r="N6343">
        <v>0</v>
      </c>
    </row>
    <row r="6344" spans="1:14" ht="15" customHeight="1" x14ac:dyDescent="0.3">
      <c r="A6344" s="114">
        <v>6341</v>
      </c>
      <c r="B6344" t="s">
        <v>535</v>
      </c>
      <c r="C6344" t="s">
        <v>136</v>
      </c>
      <c r="D6344" t="s">
        <v>102</v>
      </c>
      <c r="E6344" t="s">
        <v>5284</v>
      </c>
      <c r="F6344" s="109">
        <v>46151</v>
      </c>
      <c r="G6344" t="s">
        <v>415</v>
      </c>
      <c r="H6344">
        <v>4</v>
      </c>
      <c r="K6344">
        <v>324999.99999999936</v>
      </c>
      <c r="L6344" t="s">
        <v>526</v>
      </c>
      <c r="M6344" t="s">
        <v>505</v>
      </c>
      <c r="N6344">
        <v>1</v>
      </c>
    </row>
    <row r="6345" spans="1:14" ht="15" customHeight="1" x14ac:dyDescent="0.3">
      <c r="A6345" s="114">
        <v>6342</v>
      </c>
      <c r="B6345" t="s">
        <v>535</v>
      </c>
      <c r="C6345" t="s">
        <v>138</v>
      </c>
      <c r="D6345" t="s">
        <v>100</v>
      </c>
      <c r="E6345" t="s">
        <v>5285</v>
      </c>
      <c r="F6345" s="109">
        <v>46151</v>
      </c>
      <c r="G6345" t="s">
        <v>415</v>
      </c>
      <c r="H6345">
        <v>6</v>
      </c>
      <c r="K6345">
        <v>365624.9999999993</v>
      </c>
      <c r="L6345" t="s">
        <v>543</v>
      </c>
      <c r="M6345" t="s">
        <v>505</v>
      </c>
      <c r="N6345">
        <v>0</v>
      </c>
    </row>
    <row r="6346" spans="1:14" ht="15" customHeight="1" x14ac:dyDescent="0.3">
      <c r="A6346" s="114">
        <v>6343</v>
      </c>
      <c r="B6346" t="s">
        <v>459</v>
      </c>
      <c r="C6346" t="s">
        <v>138</v>
      </c>
      <c r="D6346" t="s">
        <v>100</v>
      </c>
      <c r="E6346" t="s">
        <v>5285</v>
      </c>
      <c r="F6346" s="109">
        <v>46150</v>
      </c>
      <c r="G6346" t="s">
        <v>415</v>
      </c>
      <c r="H6346">
        <v>0.3</v>
      </c>
      <c r="K6346">
        <v>19125.000000000073</v>
      </c>
      <c r="L6346" t="s">
        <v>513</v>
      </c>
      <c r="M6346" t="s">
        <v>580</v>
      </c>
      <c r="N6346">
        <v>6</v>
      </c>
    </row>
    <row r="6347" spans="1:14" ht="15" customHeight="1" x14ac:dyDescent="0.3">
      <c r="A6347" s="114">
        <v>6344</v>
      </c>
      <c r="B6347" t="s">
        <v>459</v>
      </c>
      <c r="C6347">
        <v>496025</v>
      </c>
      <c r="D6347" t="s">
        <v>26</v>
      </c>
      <c r="E6347" t="s">
        <v>5286</v>
      </c>
      <c r="F6347" s="109">
        <v>46150</v>
      </c>
      <c r="G6347" t="s">
        <v>2648</v>
      </c>
      <c r="H6347">
        <v>0.4</v>
      </c>
      <c r="K6347">
        <v>408000.00000000151</v>
      </c>
      <c r="L6347" t="s">
        <v>509</v>
      </c>
      <c r="M6347" t="s">
        <v>505</v>
      </c>
      <c r="N6347">
        <v>2</v>
      </c>
    </row>
    <row r="6348" spans="1:14" ht="15" customHeight="1" x14ac:dyDescent="0.3">
      <c r="A6348" s="114">
        <v>6345</v>
      </c>
      <c r="B6348" t="s">
        <v>459</v>
      </c>
      <c r="C6348" t="s">
        <v>138</v>
      </c>
      <c r="D6348" t="s">
        <v>100</v>
      </c>
      <c r="E6348" t="s">
        <v>5287</v>
      </c>
      <c r="F6348" s="109">
        <v>46151</v>
      </c>
      <c r="G6348" t="s">
        <v>415</v>
      </c>
      <c r="H6348">
        <v>0.3</v>
      </c>
      <c r="K6348">
        <v>19125.000000000073</v>
      </c>
      <c r="L6348" t="s">
        <v>513</v>
      </c>
      <c r="M6348" t="s">
        <v>580</v>
      </c>
      <c r="N6348">
        <v>5</v>
      </c>
    </row>
    <row r="6349" spans="1:14" ht="15" customHeight="1" x14ac:dyDescent="0.3">
      <c r="A6349" s="114">
        <v>6346</v>
      </c>
      <c r="B6349" t="s">
        <v>459</v>
      </c>
      <c r="C6349" t="s">
        <v>127</v>
      </c>
      <c r="D6349" t="s">
        <v>102</v>
      </c>
      <c r="E6349" t="s">
        <v>5288</v>
      </c>
      <c r="F6349" s="109">
        <v>46151</v>
      </c>
      <c r="G6349" t="s">
        <v>415</v>
      </c>
      <c r="H6349">
        <v>10</v>
      </c>
      <c r="K6349">
        <v>425000.00000000157</v>
      </c>
      <c r="L6349" t="s">
        <v>509</v>
      </c>
      <c r="M6349" t="s">
        <v>505</v>
      </c>
      <c r="N6349">
        <v>1</v>
      </c>
    </row>
    <row r="6350" spans="1:14" ht="15" customHeight="1" x14ac:dyDescent="0.3">
      <c r="A6350" s="114">
        <v>6347</v>
      </c>
      <c r="B6350" t="s">
        <v>499</v>
      </c>
      <c r="C6350" t="s">
        <v>127</v>
      </c>
      <c r="D6350" t="s">
        <v>102</v>
      </c>
      <c r="E6350" t="s">
        <v>5289</v>
      </c>
      <c r="F6350" s="109">
        <v>46151</v>
      </c>
      <c r="G6350" t="s">
        <v>415</v>
      </c>
      <c r="H6350">
        <v>6</v>
      </c>
      <c r="K6350">
        <v>239999.99999999977</v>
      </c>
      <c r="L6350" t="s">
        <v>509</v>
      </c>
      <c r="M6350" t="s">
        <v>505</v>
      </c>
      <c r="N6350">
        <v>1</v>
      </c>
    </row>
    <row r="6351" spans="1:14" ht="15" customHeight="1" x14ac:dyDescent="0.3">
      <c r="A6351" s="114">
        <v>6348</v>
      </c>
      <c r="B6351" t="s">
        <v>499</v>
      </c>
      <c r="C6351" t="s">
        <v>138</v>
      </c>
      <c r="D6351" t="s">
        <v>100</v>
      </c>
      <c r="E6351" t="s">
        <v>5290</v>
      </c>
      <c r="F6351" s="109">
        <v>46151</v>
      </c>
      <c r="G6351" t="s">
        <v>415</v>
      </c>
      <c r="H6351">
        <v>1</v>
      </c>
      <c r="K6351">
        <v>59999.999999999942</v>
      </c>
      <c r="L6351" t="s">
        <v>507</v>
      </c>
      <c r="M6351" t="s">
        <v>505</v>
      </c>
      <c r="N6351">
        <v>1</v>
      </c>
    </row>
    <row r="6352" spans="1:14" ht="15" customHeight="1" x14ac:dyDescent="0.3">
      <c r="A6352" s="114">
        <v>6349</v>
      </c>
      <c r="B6352" t="s">
        <v>499</v>
      </c>
      <c r="C6352" t="s">
        <v>137</v>
      </c>
      <c r="D6352" t="s">
        <v>100</v>
      </c>
      <c r="E6352" t="s">
        <v>5291</v>
      </c>
      <c r="F6352" s="109">
        <v>46151</v>
      </c>
      <c r="G6352" t="s">
        <v>415</v>
      </c>
      <c r="H6352">
        <v>6</v>
      </c>
      <c r="K6352">
        <v>1199999.9999999988</v>
      </c>
      <c r="L6352" t="s">
        <v>516</v>
      </c>
      <c r="M6352" t="s">
        <v>505</v>
      </c>
      <c r="N6352">
        <v>0</v>
      </c>
    </row>
    <row r="6353" spans="1:14" ht="15" customHeight="1" x14ac:dyDescent="0.3">
      <c r="A6353" s="114">
        <v>6350</v>
      </c>
      <c r="B6353" t="s">
        <v>444</v>
      </c>
      <c r="C6353" t="s">
        <v>138</v>
      </c>
      <c r="D6353" t="s">
        <v>100</v>
      </c>
      <c r="E6353" t="s">
        <v>5292</v>
      </c>
      <c r="F6353" s="109">
        <v>46151</v>
      </c>
      <c r="G6353" t="s">
        <v>415</v>
      </c>
      <c r="H6353">
        <v>6</v>
      </c>
      <c r="K6353">
        <v>388125.00000000105</v>
      </c>
      <c r="L6353" t="s">
        <v>543</v>
      </c>
      <c r="M6353" t="s">
        <v>517</v>
      </c>
      <c r="N6353">
        <v>0</v>
      </c>
    </row>
    <row r="6354" spans="1:14" ht="15" customHeight="1" x14ac:dyDescent="0.3">
      <c r="A6354" s="114">
        <v>6351</v>
      </c>
      <c r="B6354" t="s">
        <v>444</v>
      </c>
      <c r="C6354" t="s">
        <v>138</v>
      </c>
      <c r="D6354" t="s">
        <v>100</v>
      </c>
      <c r="E6354" t="s">
        <v>5292</v>
      </c>
      <c r="F6354" s="109">
        <v>46151</v>
      </c>
      <c r="G6354" t="s">
        <v>415</v>
      </c>
      <c r="H6354">
        <v>2</v>
      </c>
      <c r="K6354">
        <v>129375.00000000036</v>
      </c>
      <c r="L6354" t="s">
        <v>713</v>
      </c>
      <c r="M6354" t="s">
        <v>917</v>
      </c>
      <c r="N6354">
        <v>0</v>
      </c>
    </row>
    <row r="6355" spans="1:14" ht="15" customHeight="1" x14ac:dyDescent="0.3">
      <c r="A6355" s="114">
        <v>6352</v>
      </c>
      <c r="B6355" t="s">
        <v>471</v>
      </c>
      <c r="C6355" t="s">
        <v>138</v>
      </c>
      <c r="D6355" t="s">
        <v>100</v>
      </c>
      <c r="E6355" t="s">
        <v>5293</v>
      </c>
      <c r="F6355" s="109">
        <v>46151</v>
      </c>
      <c r="G6355" t="s">
        <v>415</v>
      </c>
      <c r="H6355">
        <v>6</v>
      </c>
      <c r="K6355">
        <v>388125.00000000105</v>
      </c>
      <c r="L6355" t="s">
        <v>516</v>
      </c>
      <c r="M6355" t="s">
        <v>517</v>
      </c>
      <c r="N6355">
        <v>0</v>
      </c>
    </row>
    <row r="6356" spans="1:14" ht="15" customHeight="1" x14ac:dyDescent="0.3">
      <c r="A6356" s="114">
        <v>6353</v>
      </c>
      <c r="B6356" t="s">
        <v>471</v>
      </c>
      <c r="C6356" t="s">
        <v>127</v>
      </c>
      <c r="D6356" t="s">
        <v>102</v>
      </c>
      <c r="E6356" t="s">
        <v>5294</v>
      </c>
      <c r="F6356" s="109">
        <v>46151</v>
      </c>
      <c r="G6356" t="s">
        <v>415</v>
      </c>
      <c r="H6356">
        <v>8</v>
      </c>
      <c r="K6356">
        <v>345000.00000000093</v>
      </c>
      <c r="L6356" t="s">
        <v>509</v>
      </c>
      <c r="M6356" t="s">
        <v>1677</v>
      </c>
      <c r="N6356">
        <v>0</v>
      </c>
    </row>
    <row r="6357" spans="1:14" ht="15" customHeight="1" x14ac:dyDescent="0.3">
      <c r="A6357" s="114">
        <v>6354</v>
      </c>
      <c r="B6357" t="s">
        <v>463</v>
      </c>
      <c r="C6357" t="s">
        <v>136</v>
      </c>
      <c r="D6357" t="s">
        <v>102</v>
      </c>
      <c r="E6357" t="s">
        <v>5295</v>
      </c>
      <c r="F6357" s="109">
        <v>46151</v>
      </c>
      <c r="G6357" t="s">
        <v>415</v>
      </c>
      <c r="H6357">
        <v>4</v>
      </c>
      <c r="K6357">
        <v>334999.99999999872</v>
      </c>
      <c r="L6357" t="s">
        <v>526</v>
      </c>
      <c r="M6357" t="s">
        <v>1677</v>
      </c>
      <c r="N6357">
        <v>1</v>
      </c>
    </row>
    <row r="6358" spans="1:14" ht="15" customHeight="1" x14ac:dyDescent="0.3">
      <c r="A6358" s="114">
        <v>6355</v>
      </c>
      <c r="B6358" t="s">
        <v>463</v>
      </c>
      <c r="C6358" t="s">
        <v>75</v>
      </c>
      <c r="D6358" t="s">
        <v>74</v>
      </c>
      <c r="E6358" t="s">
        <v>5296</v>
      </c>
      <c r="F6358" s="109">
        <v>46151</v>
      </c>
      <c r="G6358" t="s">
        <v>449</v>
      </c>
      <c r="H6358">
        <v>0.3</v>
      </c>
      <c r="K6358">
        <v>21984.374999999916</v>
      </c>
      <c r="L6358" t="s">
        <v>513</v>
      </c>
      <c r="M6358" t="s">
        <v>514</v>
      </c>
      <c r="N6358">
        <v>20</v>
      </c>
    </row>
    <row r="6359" spans="1:14" ht="15" customHeight="1" x14ac:dyDescent="0.3">
      <c r="A6359" s="114">
        <v>6356</v>
      </c>
      <c r="B6359" t="s">
        <v>501</v>
      </c>
      <c r="C6359" t="s">
        <v>127</v>
      </c>
      <c r="D6359" t="s">
        <v>102</v>
      </c>
      <c r="E6359" t="s">
        <v>5297</v>
      </c>
      <c r="F6359" s="109">
        <v>46151</v>
      </c>
      <c r="G6359" t="s">
        <v>415</v>
      </c>
      <c r="H6359">
        <v>9</v>
      </c>
      <c r="K6359">
        <v>359999.99999999965</v>
      </c>
      <c r="L6359" t="s">
        <v>509</v>
      </c>
      <c r="M6359" t="s">
        <v>1677</v>
      </c>
      <c r="N6359">
        <v>1</v>
      </c>
    </row>
    <row r="6360" spans="1:14" ht="15" customHeight="1" x14ac:dyDescent="0.3">
      <c r="A6360" s="114">
        <v>6357</v>
      </c>
      <c r="B6360" t="s">
        <v>501</v>
      </c>
      <c r="C6360" t="s">
        <v>138</v>
      </c>
      <c r="D6360" t="s">
        <v>100</v>
      </c>
      <c r="E6360" t="s">
        <v>5298</v>
      </c>
      <c r="F6360" s="109">
        <v>46151</v>
      </c>
      <c r="G6360" t="s">
        <v>415</v>
      </c>
      <c r="H6360">
        <v>6</v>
      </c>
      <c r="K6360">
        <v>359999.99999999965</v>
      </c>
      <c r="L6360" t="s">
        <v>543</v>
      </c>
      <c r="M6360" t="s">
        <v>733</v>
      </c>
      <c r="N6360">
        <v>0</v>
      </c>
    </row>
    <row r="6361" spans="1:14" ht="15" customHeight="1" x14ac:dyDescent="0.3">
      <c r="A6361" s="114">
        <v>6358</v>
      </c>
      <c r="B6361" t="s">
        <v>497</v>
      </c>
      <c r="C6361" t="s">
        <v>138</v>
      </c>
      <c r="D6361" t="s">
        <v>100</v>
      </c>
      <c r="E6361" t="s">
        <v>5299</v>
      </c>
      <c r="F6361" s="109">
        <v>46152</v>
      </c>
      <c r="G6361" t="s">
        <v>415</v>
      </c>
      <c r="H6361">
        <v>6</v>
      </c>
      <c r="K6361">
        <v>388125.00000000105</v>
      </c>
      <c r="L6361" t="s">
        <v>516</v>
      </c>
      <c r="M6361" t="s">
        <v>517</v>
      </c>
      <c r="N6361">
        <v>0</v>
      </c>
    </row>
    <row r="6362" spans="1:14" ht="15" customHeight="1" x14ac:dyDescent="0.3">
      <c r="A6362" s="114">
        <v>6359</v>
      </c>
      <c r="B6362" t="s">
        <v>497</v>
      </c>
      <c r="C6362" t="s">
        <v>2968</v>
      </c>
      <c r="D6362" t="s">
        <v>102</v>
      </c>
      <c r="E6362" t="s">
        <v>2969</v>
      </c>
      <c r="F6362" s="109">
        <v>46152</v>
      </c>
      <c r="G6362" t="s">
        <v>2946</v>
      </c>
      <c r="H6362">
        <v>4</v>
      </c>
      <c r="K6362">
        <v>115000.00000000032</v>
      </c>
      <c r="L6362" t="s">
        <v>526</v>
      </c>
      <c r="M6362" s="110" t="s">
        <v>2782</v>
      </c>
      <c r="N6362">
        <v>1</v>
      </c>
    </row>
    <row r="6363" spans="1:14" ht="15" customHeight="1" x14ac:dyDescent="0.3">
      <c r="A6363" s="114">
        <v>6360</v>
      </c>
      <c r="B6363" t="s">
        <v>444</v>
      </c>
      <c r="C6363" t="s">
        <v>138</v>
      </c>
      <c r="D6363" t="s">
        <v>100</v>
      </c>
      <c r="E6363" t="s">
        <v>5300</v>
      </c>
      <c r="F6363" s="109">
        <v>46152</v>
      </c>
      <c r="G6363" t="s">
        <v>415</v>
      </c>
      <c r="H6363">
        <v>6</v>
      </c>
      <c r="K6363">
        <v>388125.00000000105</v>
      </c>
      <c r="L6363" t="s">
        <v>543</v>
      </c>
      <c r="M6363" t="s">
        <v>517</v>
      </c>
      <c r="N6363">
        <v>0</v>
      </c>
    </row>
    <row r="6364" spans="1:14" ht="15" customHeight="1" x14ac:dyDescent="0.3">
      <c r="A6364" s="114">
        <v>6361</v>
      </c>
      <c r="B6364" t="s">
        <v>444</v>
      </c>
      <c r="C6364" t="s">
        <v>138</v>
      </c>
      <c r="D6364" t="s">
        <v>100</v>
      </c>
      <c r="E6364" t="s">
        <v>5301</v>
      </c>
      <c r="F6364" s="109">
        <v>46152</v>
      </c>
      <c r="G6364" t="s">
        <v>415</v>
      </c>
      <c r="H6364">
        <v>2</v>
      </c>
      <c r="K6364">
        <v>129375.00000000036</v>
      </c>
      <c r="L6364" t="s">
        <v>713</v>
      </c>
      <c r="M6364" t="s">
        <v>917</v>
      </c>
      <c r="N6364">
        <v>0</v>
      </c>
    </row>
    <row r="6365" spans="1:14" ht="15" customHeight="1" x14ac:dyDescent="0.3">
      <c r="A6365" s="114">
        <v>6362</v>
      </c>
      <c r="B6365" t="s">
        <v>471</v>
      </c>
      <c r="C6365" t="s">
        <v>138</v>
      </c>
      <c r="D6365" t="s">
        <v>100</v>
      </c>
      <c r="E6365" t="s">
        <v>5302</v>
      </c>
      <c r="F6365" s="109">
        <v>46152</v>
      </c>
      <c r="G6365" t="s">
        <v>415</v>
      </c>
      <c r="H6365">
        <v>6</v>
      </c>
      <c r="K6365">
        <v>388125.00000000105</v>
      </c>
      <c r="L6365" t="s">
        <v>516</v>
      </c>
      <c r="M6365" t="s">
        <v>517</v>
      </c>
      <c r="N6365">
        <v>0</v>
      </c>
    </row>
    <row r="6366" spans="1:14" ht="15" customHeight="1" x14ac:dyDescent="0.3">
      <c r="A6366" s="114">
        <v>6363</v>
      </c>
      <c r="B6366" t="s">
        <v>471</v>
      </c>
      <c r="C6366" t="s">
        <v>138</v>
      </c>
      <c r="D6366" t="s">
        <v>100</v>
      </c>
      <c r="E6366" t="s">
        <v>5302</v>
      </c>
      <c r="F6366" s="109">
        <v>46152</v>
      </c>
      <c r="G6366" t="s">
        <v>415</v>
      </c>
      <c r="H6366">
        <v>1</v>
      </c>
      <c r="K6366">
        <v>64687.500000000182</v>
      </c>
      <c r="L6366" t="s">
        <v>680</v>
      </c>
      <c r="M6366" t="s">
        <v>698</v>
      </c>
      <c r="N6366">
        <v>1</v>
      </c>
    </row>
    <row r="6367" spans="1:14" ht="15" customHeight="1" x14ac:dyDescent="0.3">
      <c r="A6367" s="114">
        <v>6364</v>
      </c>
      <c r="B6367" t="s">
        <v>471</v>
      </c>
      <c r="C6367" t="s">
        <v>127</v>
      </c>
      <c r="D6367" t="s">
        <v>102</v>
      </c>
      <c r="E6367" t="s">
        <v>5303</v>
      </c>
      <c r="F6367" s="109">
        <v>46152</v>
      </c>
      <c r="G6367" t="s">
        <v>415</v>
      </c>
      <c r="H6367">
        <v>2</v>
      </c>
      <c r="K6367">
        <v>86250.000000000233</v>
      </c>
      <c r="L6367" t="s">
        <v>509</v>
      </c>
      <c r="M6367" t="s">
        <v>1677</v>
      </c>
      <c r="N6367">
        <v>0</v>
      </c>
    </row>
    <row r="6368" spans="1:14" ht="15" customHeight="1" x14ac:dyDescent="0.3">
      <c r="A6368" s="114">
        <v>6365</v>
      </c>
      <c r="B6368" t="s">
        <v>463</v>
      </c>
      <c r="C6368" t="s">
        <v>75</v>
      </c>
      <c r="D6368" t="s">
        <v>74</v>
      </c>
      <c r="E6368" t="s">
        <v>5304</v>
      </c>
      <c r="F6368" s="109">
        <v>46152</v>
      </c>
      <c r="G6368" t="s">
        <v>449</v>
      </c>
      <c r="H6368">
        <v>0.3</v>
      </c>
      <c r="K6368">
        <v>21984.374999999916</v>
      </c>
      <c r="L6368" t="s">
        <v>513</v>
      </c>
      <c r="M6368" t="s">
        <v>514</v>
      </c>
      <c r="N6368">
        <v>20</v>
      </c>
    </row>
    <row r="6369" spans="1:14" ht="15" customHeight="1" x14ac:dyDescent="0.3">
      <c r="A6369" s="114">
        <v>6366</v>
      </c>
      <c r="B6369" t="s">
        <v>463</v>
      </c>
      <c r="C6369" t="s">
        <v>2968</v>
      </c>
      <c r="D6369" t="s">
        <v>102</v>
      </c>
      <c r="E6369" t="s">
        <v>2969</v>
      </c>
      <c r="F6369" s="109">
        <v>46152</v>
      </c>
      <c r="G6369" t="s">
        <v>2946</v>
      </c>
      <c r="H6369">
        <v>2</v>
      </c>
      <c r="K6369">
        <v>55833.333333333125</v>
      </c>
      <c r="L6369" t="s">
        <v>526</v>
      </c>
      <c r="M6369" t="s">
        <v>1677</v>
      </c>
      <c r="N6369">
        <v>1</v>
      </c>
    </row>
    <row r="6370" spans="1:14" ht="15" customHeight="1" x14ac:dyDescent="0.3">
      <c r="A6370" s="114">
        <v>6367</v>
      </c>
      <c r="B6370" t="s">
        <v>463</v>
      </c>
      <c r="C6370" t="s">
        <v>215</v>
      </c>
      <c r="D6370" t="s">
        <v>102</v>
      </c>
      <c r="E6370" t="s">
        <v>5305</v>
      </c>
      <c r="F6370" s="109">
        <v>46152</v>
      </c>
      <c r="G6370" t="s">
        <v>466</v>
      </c>
      <c r="H6370">
        <v>2</v>
      </c>
      <c r="K6370">
        <v>125624.99999999952</v>
      </c>
      <c r="L6370" t="s">
        <v>526</v>
      </c>
      <c r="M6370" t="s">
        <v>1677</v>
      </c>
      <c r="N6370">
        <v>0</v>
      </c>
    </row>
    <row r="6371" spans="1:14" ht="15" customHeight="1" x14ac:dyDescent="0.3">
      <c r="A6371" s="114">
        <v>6368</v>
      </c>
      <c r="B6371" t="s">
        <v>535</v>
      </c>
      <c r="C6371" t="s">
        <v>215</v>
      </c>
      <c r="D6371" t="s">
        <v>102</v>
      </c>
      <c r="E6371" t="s">
        <v>5306</v>
      </c>
      <c r="F6371" s="109">
        <v>46152</v>
      </c>
      <c r="G6371" t="s">
        <v>466</v>
      </c>
      <c r="H6371">
        <v>3.5</v>
      </c>
      <c r="K6371">
        <v>213281.24999999959</v>
      </c>
      <c r="L6371" t="s">
        <v>526</v>
      </c>
      <c r="M6371" t="s">
        <v>953</v>
      </c>
      <c r="N6371">
        <v>1</v>
      </c>
    </row>
    <row r="6372" spans="1:14" ht="15" customHeight="1" x14ac:dyDescent="0.3">
      <c r="A6372" s="114">
        <v>6369</v>
      </c>
      <c r="B6372" t="s">
        <v>535</v>
      </c>
      <c r="C6372" t="s">
        <v>138</v>
      </c>
      <c r="D6372" t="s">
        <v>100</v>
      </c>
      <c r="E6372" t="s">
        <v>5307</v>
      </c>
      <c r="F6372" s="109">
        <v>46152</v>
      </c>
      <c r="G6372" t="s">
        <v>415</v>
      </c>
      <c r="H6372">
        <v>6</v>
      </c>
      <c r="K6372">
        <v>365624.9999999993</v>
      </c>
      <c r="L6372" t="s">
        <v>516</v>
      </c>
      <c r="M6372" t="s">
        <v>909</v>
      </c>
      <c r="N6372">
        <v>0</v>
      </c>
    </row>
    <row r="6373" spans="1:14" ht="15" customHeight="1" x14ac:dyDescent="0.3">
      <c r="A6373" s="114">
        <v>6370</v>
      </c>
      <c r="B6373" t="s">
        <v>499</v>
      </c>
      <c r="C6373" t="s">
        <v>84</v>
      </c>
      <c r="D6373" t="s">
        <v>79</v>
      </c>
      <c r="E6373" t="s">
        <v>5308</v>
      </c>
      <c r="F6373" s="109">
        <v>46153</v>
      </c>
      <c r="G6373" t="s">
        <v>443</v>
      </c>
      <c r="H6373">
        <v>50</v>
      </c>
      <c r="K6373">
        <v>233333.33333333311</v>
      </c>
      <c r="L6373" t="s">
        <v>516</v>
      </c>
      <c r="M6373" t="s">
        <v>505</v>
      </c>
      <c r="N6373">
        <v>0.2</v>
      </c>
    </row>
    <row r="6374" spans="1:14" ht="15" customHeight="1" x14ac:dyDescent="0.3">
      <c r="A6374" s="114">
        <v>6371</v>
      </c>
      <c r="B6374" t="s">
        <v>444</v>
      </c>
      <c r="C6374" t="s">
        <v>138</v>
      </c>
      <c r="D6374" t="s">
        <v>100</v>
      </c>
      <c r="E6374" t="s">
        <v>5309</v>
      </c>
      <c r="F6374" s="109">
        <v>46153</v>
      </c>
      <c r="G6374" t="s">
        <v>415</v>
      </c>
      <c r="H6374">
        <v>3</v>
      </c>
      <c r="K6374">
        <v>194062.50000000052</v>
      </c>
      <c r="L6374" t="s">
        <v>543</v>
      </c>
      <c r="M6374" t="s">
        <v>517</v>
      </c>
      <c r="N6374">
        <v>1</v>
      </c>
    </row>
    <row r="6375" spans="1:14" ht="15" customHeight="1" x14ac:dyDescent="0.3">
      <c r="A6375" s="114">
        <v>6372</v>
      </c>
      <c r="B6375" t="s">
        <v>444</v>
      </c>
      <c r="C6375" t="s">
        <v>502</v>
      </c>
      <c r="D6375" t="s">
        <v>100</v>
      </c>
      <c r="E6375" t="s">
        <v>5310</v>
      </c>
      <c r="F6375" s="109">
        <v>46153</v>
      </c>
      <c r="G6375" t="s">
        <v>426</v>
      </c>
      <c r="H6375">
        <v>2</v>
      </c>
      <c r="K6375">
        <v>86250.000000000233</v>
      </c>
      <c r="L6375" t="s">
        <v>507</v>
      </c>
      <c r="M6375" t="s">
        <v>1677</v>
      </c>
      <c r="N6375">
        <v>0</v>
      </c>
    </row>
    <row r="6376" spans="1:14" ht="15" customHeight="1" x14ac:dyDescent="0.3">
      <c r="A6376" s="114">
        <v>6373</v>
      </c>
      <c r="B6376" t="s">
        <v>444</v>
      </c>
      <c r="C6376" t="s">
        <v>138</v>
      </c>
      <c r="D6376" t="s">
        <v>100</v>
      </c>
      <c r="E6376" t="s">
        <v>5309</v>
      </c>
      <c r="F6376" s="109">
        <v>46153</v>
      </c>
      <c r="G6376" t="s">
        <v>415</v>
      </c>
      <c r="H6376">
        <v>46</v>
      </c>
      <c r="K6376">
        <v>2975625.0000000084</v>
      </c>
      <c r="L6376" t="s">
        <v>545</v>
      </c>
      <c r="M6376" t="s">
        <v>917</v>
      </c>
      <c r="N6376">
        <v>0</v>
      </c>
    </row>
    <row r="6377" spans="1:14" ht="15" customHeight="1" x14ac:dyDescent="0.3">
      <c r="A6377" s="114">
        <v>6374</v>
      </c>
      <c r="B6377" t="s">
        <v>471</v>
      </c>
      <c r="C6377" t="s">
        <v>127</v>
      </c>
      <c r="D6377" t="s">
        <v>102</v>
      </c>
      <c r="E6377" t="s">
        <v>5311</v>
      </c>
      <c r="F6377" s="109">
        <v>46153</v>
      </c>
      <c r="G6377" t="s">
        <v>415</v>
      </c>
      <c r="H6377">
        <v>10</v>
      </c>
      <c r="K6377">
        <v>431250.00000000122</v>
      </c>
      <c r="L6377" t="s">
        <v>509</v>
      </c>
      <c r="M6377" t="s">
        <v>1677</v>
      </c>
      <c r="N6377">
        <v>1</v>
      </c>
    </row>
    <row r="6378" spans="1:14" ht="15" customHeight="1" x14ac:dyDescent="0.3">
      <c r="A6378" s="114">
        <v>6375</v>
      </c>
      <c r="B6378" t="s">
        <v>471</v>
      </c>
      <c r="C6378" t="s">
        <v>84</v>
      </c>
      <c r="D6378" t="s">
        <v>79</v>
      </c>
      <c r="E6378" t="s">
        <v>5312</v>
      </c>
      <c r="F6378" s="109">
        <v>46153</v>
      </c>
      <c r="G6378" t="s">
        <v>443</v>
      </c>
      <c r="H6378">
        <v>14</v>
      </c>
      <c r="K6378">
        <v>70437.500000000189</v>
      </c>
      <c r="L6378" t="s">
        <v>516</v>
      </c>
      <c r="M6378" t="s">
        <v>517</v>
      </c>
      <c r="N6378">
        <v>0</v>
      </c>
    </row>
    <row r="6379" spans="1:14" ht="15" customHeight="1" x14ac:dyDescent="0.3">
      <c r="A6379" s="114">
        <v>6376</v>
      </c>
      <c r="B6379" t="s">
        <v>463</v>
      </c>
      <c r="C6379" t="s">
        <v>136</v>
      </c>
      <c r="D6379" t="s">
        <v>102</v>
      </c>
      <c r="E6379" t="s">
        <v>5313</v>
      </c>
      <c r="F6379" s="109">
        <v>46153</v>
      </c>
      <c r="G6379" t="s">
        <v>415</v>
      </c>
      <c r="H6379">
        <v>1</v>
      </c>
      <c r="K6379">
        <v>83749.99999999968</v>
      </c>
      <c r="L6379" t="s">
        <v>526</v>
      </c>
      <c r="M6379" t="s">
        <v>1677</v>
      </c>
      <c r="N6379">
        <v>0</v>
      </c>
    </row>
    <row r="6380" spans="1:14" ht="15" customHeight="1" x14ac:dyDescent="0.3">
      <c r="A6380" s="114">
        <v>6377</v>
      </c>
      <c r="B6380" t="s">
        <v>463</v>
      </c>
      <c r="C6380" t="s">
        <v>127</v>
      </c>
      <c r="D6380" t="s">
        <v>102</v>
      </c>
      <c r="E6380" t="s">
        <v>5314</v>
      </c>
      <c r="F6380" s="109">
        <v>46153</v>
      </c>
      <c r="G6380" t="s">
        <v>415</v>
      </c>
      <c r="H6380">
        <v>5</v>
      </c>
      <c r="K6380">
        <v>209374.99999999921</v>
      </c>
      <c r="L6380" t="s">
        <v>526</v>
      </c>
      <c r="M6380" t="s">
        <v>1677</v>
      </c>
      <c r="N6380">
        <v>1</v>
      </c>
    </row>
    <row r="6381" spans="1:14" ht="15" customHeight="1" x14ac:dyDescent="0.3">
      <c r="A6381" s="114">
        <v>6378</v>
      </c>
      <c r="B6381" t="s">
        <v>463</v>
      </c>
      <c r="C6381" t="s">
        <v>75</v>
      </c>
      <c r="D6381" t="s">
        <v>74</v>
      </c>
      <c r="E6381" t="s">
        <v>5315</v>
      </c>
      <c r="F6381" s="109">
        <v>46153</v>
      </c>
      <c r="G6381" t="s">
        <v>449</v>
      </c>
      <c r="H6381">
        <v>0.5</v>
      </c>
      <c r="K6381">
        <v>36640.624999999862</v>
      </c>
      <c r="L6381" t="s">
        <v>513</v>
      </c>
      <c r="M6381" t="s">
        <v>514</v>
      </c>
      <c r="N6381">
        <v>10</v>
      </c>
    </row>
    <row r="6382" spans="1:14" ht="15" customHeight="1" x14ac:dyDescent="0.3">
      <c r="A6382" s="114">
        <v>6379</v>
      </c>
      <c r="B6382" t="s">
        <v>501</v>
      </c>
      <c r="C6382" t="s">
        <v>215</v>
      </c>
      <c r="D6382" t="s">
        <v>102</v>
      </c>
      <c r="E6382" t="s">
        <v>5316</v>
      </c>
      <c r="F6382" s="109">
        <v>46153</v>
      </c>
      <c r="G6382" t="s">
        <v>466</v>
      </c>
      <c r="H6382">
        <v>3</v>
      </c>
      <c r="K6382">
        <v>179999.99999999983</v>
      </c>
      <c r="L6382" t="s">
        <v>526</v>
      </c>
      <c r="M6382" t="s">
        <v>1677</v>
      </c>
      <c r="N6382">
        <v>0</v>
      </c>
    </row>
    <row r="6383" spans="1:14" ht="15" customHeight="1" x14ac:dyDescent="0.3">
      <c r="A6383" s="114">
        <v>6380</v>
      </c>
      <c r="B6383" t="s">
        <v>501</v>
      </c>
      <c r="C6383" t="s">
        <v>84</v>
      </c>
      <c r="D6383" t="s">
        <v>79</v>
      </c>
      <c r="E6383" t="s">
        <v>5317</v>
      </c>
      <c r="F6383" s="109">
        <v>46153</v>
      </c>
      <c r="G6383" t="s">
        <v>443</v>
      </c>
      <c r="H6383">
        <v>12</v>
      </c>
      <c r="K6383">
        <v>55999.999999999942</v>
      </c>
      <c r="L6383" t="s">
        <v>543</v>
      </c>
      <c r="M6383" t="s">
        <v>517</v>
      </c>
      <c r="N6383">
        <v>0</v>
      </c>
    </row>
    <row r="6384" spans="1:14" ht="15" customHeight="1" x14ac:dyDescent="0.3">
      <c r="A6384" s="114">
        <v>6381</v>
      </c>
      <c r="B6384" t="s">
        <v>497</v>
      </c>
      <c r="C6384" t="s">
        <v>138</v>
      </c>
      <c r="D6384" t="s">
        <v>100</v>
      </c>
      <c r="E6384" t="s">
        <v>5318</v>
      </c>
      <c r="F6384" s="109">
        <v>46153</v>
      </c>
      <c r="G6384" t="s">
        <v>415</v>
      </c>
      <c r="H6384">
        <v>6</v>
      </c>
      <c r="K6384">
        <v>388125.00000000105</v>
      </c>
      <c r="L6384" t="s">
        <v>516</v>
      </c>
      <c r="M6384" t="s">
        <v>517</v>
      </c>
      <c r="N6384">
        <v>0</v>
      </c>
    </row>
    <row r="6385" spans="1:14" ht="15" customHeight="1" x14ac:dyDescent="0.3">
      <c r="A6385" s="114">
        <v>6382</v>
      </c>
      <c r="B6385" t="s">
        <v>497</v>
      </c>
      <c r="C6385" t="s">
        <v>127</v>
      </c>
      <c r="D6385" t="s">
        <v>102</v>
      </c>
      <c r="E6385" t="s">
        <v>5319</v>
      </c>
      <c r="F6385" s="109">
        <v>46153</v>
      </c>
      <c r="G6385" t="s">
        <v>415</v>
      </c>
      <c r="H6385">
        <v>1</v>
      </c>
      <c r="K6385">
        <v>43125.000000000116</v>
      </c>
      <c r="L6385" t="s">
        <v>509</v>
      </c>
      <c r="M6385" t="s">
        <v>1677</v>
      </c>
      <c r="N6385">
        <v>1</v>
      </c>
    </row>
    <row r="6386" spans="1:14" ht="15" customHeight="1" x14ac:dyDescent="0.3">
      <c r="A6386" s="114">
        <v>6383</v>
      </c>
      <c r="B6386" t="s">
        <v>459</v>
      </c>
      <c r="C6386" t="s">
        <v>138</v>
      </c>
      <c r="D6386" t="s">
        <v>100</v>
      </c>
      <c r="E6386" t="s">
        <v>5320</v>
      </c>
      <c r="F6386" s="109">
        <v>46152</v>
      </c>
      <c r="G6386" t="s">
        <v>415</v>
      </c>
      <c r="H6386">
        <v>0.3</v>
      </c>
      <c r="K6386">
        <v>19125.000000000073</v>
      </c>
      <c r="L6386" t="s">
        <v>513</v>
      </c>
      <c r="M6386" t="s">
        <v>580</v>
      </c>
      <c r="N6386">
        <v>5</v>
      </c>
    </row>
    <row r="6387" spans="1:14" ht="15" customHeight="1" x14ac:dyDescent="0.3">
      <c r="A6387" s="114">
        <v>6384</v>
      </c>
      <c r="B6387" t="s">
        <v>459</v>
      </c>
      <c r="C6387" t="s">
        <v>138</v>
      </c>
      <c r="D6387" t="s">
        <v>100</v>
      </c>
      <c r="E6387" t="s">
        <v>5320</v>
      </c>
      <c r="F6387" s="109">
        <v>46152</v>
      </c>
      <c r="G6387" t="s">
        <v>415</v>
      </c>
      <c r="H6387">
        <v>0</v>
      </c>
      <c r="K6387">
        <v>0</v>
      </c>
      <c r="L6387" t="s">
        <v>509</v>
      </c>
      <c r="M6387" t="s">
        <v>505</v>
      </c>
      <c r="N6387">
        <v>1</v>
      </c>
    </row>
    <row r="6388" spans="1:14" ht="15" customHeight="1" x14ac:dyDescent="0.3">
      <c r="A6388" s="114">
        <v>6385</v>
      </c>
      <c r="B6388" t="s">
        <v>459</v>
      </c>
      <c r="C6388" t="s">
        <v>138</v>
      </c>
      <c r="D6388" t="s">
        <v>100</v>
      </c>
      <c r="E6388" t="s">
        <v>5320</v>
      </c>
      <c r="F6388" s="109">
        <v>46153</v>
      </c>
      <c r="G6388" t="s">
        <v>415</v>
      </c>
      <c r="H6388">
        <v>0.4</v>
      </c>
      <c r="K6388">
        <v>25500.000000000095</v>
      </c>
      <c r="L6388" t="s">
        <v>509</v>
      </c>
      <c r="M6388" t="s">
        <v>505</v>
      </c>
      <c r="N6388">
        <v>1</v>
      </c>
    </row>
    <row r="6389" spans="1:14" ht="15" customHeight="1" x14ac:dyDescent="0.3">
      <c r="A6389" s="114">
        <v>6386</v>
      </c>
      <c r="B6389" t="s">
        <v>459</v>
      </c>
      <c r="C6389" t="s">
        <v>138</v>
      </c>
      <c r="D6389" t="s">
        <v>100</v>
      </c>
      <c r="E6389" t="s">
        <v>5320</v>
      </c>
      <c r="F6389" s="109">
        <v>46153</v>
      </c>
      <c r="G6389" t="s">
        <v>415</v>
      </c>
      <c r="H6389">
        <v>0.6</v>
      </c>
      <c r="K6389">
        <v>38250.000000000146</v>
      </c>
      <c r="L6389" t="s">
        <v>513</v>
      </c>
      <c r="M6389" t="s">
        <v>580</v>
      </c>
      <c r="N6389">
        <v>6</v>
      </c>
    </row>
    <row r="6390" spans="1:14" ht="15" customHeight="1" x14ac:dyDescent="0.3">
      <c r="A6390" s="114">
        <v>6387</v>
      </c>
      <c r="B6390" t="s">
        <v>499</v>
      </c>
      <c r="C6390" t="s">
        <v>127</v>
      </c>
      <c r="D6390" t="s">
        <v>102</v>
      </c>
      <c r="E6390" t="s">
        <v>5321</v>
      </c>
      <c r="F6390" s="109">
        <v>46153</v>
      </c>
      <c r="G6390" t="s">
        <v>415</v>
      </c>
      <c r="H6390">
        <v>9</v>
      </c>
      <c r="K6390">
        <v>359999.99999999965</v>
      </c>
      <c r="L6390" t="s">
        <v>509</v>
      </c>
      <c r="M6390" t="s">
        <v>505</v>
      </c>
      <c r="N6390">
        <v>1</v>
      </c>
    </row>
    <row r="6391" spans="1:14" ht="15" customHeight="1" x14ac:dyDescent="0.3">
      <c r="A6391" s="114">
        <v>6388</v>
      </c>
      <c r="B6391" t="s">
        <v>499</v>
      </c>
      <c r="C6391" t="s">
        <v>138</v>
      </c>
      <c r="D6391" t="s">
        <v>100</v>
      </c>
      <c r="E6391" t="s">
        <v>5322</v>
      </c>
      <c r="F6391" s="109">
        <v>46153</v>
      </c>
      <c r="G6391" t="s">
        <v>415</v>
      </c>
      <c r="H6391">
        <v>3</v>
      </c>
      <c r="K6391">
        <v>179999.99999999983</v>
      </c>
      <c r="L6391" t="s">
        <v>516</v>
      </c>
      <c r="M6391" t="s">
        <v>517</v>
      </c>
      <c r="N6391">
        <v>0.2</v>
      </c>
    </row>
    <row r="6392" spans="1:14" ht="15" customHeight="1" x14ac:dyDescent="0.3">
      <c r="A6392" s="114">
        <v>6389</v>
      </c>
      <c r="B6392" t="s">
        <v>535</v>
      </c>
      <c r="C6392" t="s">
        <v>138</v>
      </c>
      <c r="D6392" t="s">
        <v>100</v>
      </c>
      <c r="E6392" t="s">
        <v>5323</v>
      </c>
      <c r="F6392" s="109">
        <v>46153</v>
      </c>
      <c r="G6392" t="s">
        <v>415</v>
      </c>
      <c r="H6392">
        <v>6</v>
      </c>
      <c r="K6392">
        <v>365624.9999999993</v>
      </c>
      <c r="L6392" t="s">
        <v>507</v>
      </c>
      <c r="M6392" t="s">
        <v>698</v>
      </c>
      <c r="N6392">
        <v>0</v>
      </c>
    </row>
    <row r="6393" spans="1:14" ht="15" customHeight="1" x14ac:dyDescent="0.3">
      <c r="A6393" s="114">
        <v>6390</v>
      </c>
      <c r="B6393" t="s">
        <v>535</v>
      </c>
      <c r="C6393" t="s">
        <v>138</v>
      </c>
      <c r="D6393" t="s">
        <v>100</v>
      </c>
      <c r="E6393" t="s">
        <v>5323</v>
      </c>
      <c r="F6393" s="109">
        <v>46153</v>
      </c>
      <c r="G6393" t="s">
        <v>415</v>
      </c>
      <c r="H6393">
        <v>0.2</v>
      </c>
      <c r="K6393">
        <v>12187.499999999976</v>
      </c>
      <c r="L6393" t="s">
        <v>526</v>
      </c>
      <c r="M6393" t="s">
        <v>953</v>
      </c>
      <c r="N6393">
        <v>1</v>
      </c>
    </row>
    <row r="6394" spans="1:14" ht="15" customHeight="1" x14ac:dyDescent="0.3">
      <c r="A6394" s="114">
        <v>6391</v>
      </c>
      <c r="B6394" t="s">
        <v>444</v>
      </c>
      <c r="C6394" t="s">
        <v>138</v>
      </c>
      <c r="D6394" t="s">
        <v>100</v>
      </c>
      <c r="E6394" t="s">
        <v>5324</v>
      </c>
      <c r="F6394" s="109">
        <v>46154</v>
      </c>
      <c r="G6394" t="s">
        <v>415</v>
      </c>
      <c r="H6394">
        <v>6</v>
      </c>
      <c r="K6394">
        <v>388125.00000000105</v>
      </c>
      <c r="L6394" t="s">
        <v>554</v>
      </c>
      <c r="M6394" t="s">
        <v>517</v>
      </c>
      <c r="N6394">
        <v>0</v>
      </c>
    </row>
    <row r="6395" spans="1:14" ht="15" customHeight="1" x14ac:dyDescent="0.3">
      <c r="A6395" s="114">
        <v>6392</v>
      </c>
      <c r="B6395" t="s">
        <v>444</v>
      </c>
      <c r="C6395" t="s">
        <v>127</v>
      </c>
      <c r="D6395" t="s">
        <v>102</v>
      </c>
      <c r="E6395" t="s">
        <v>5325</v>
      </c>
      <c r="F6395" s="109">
        <v>46154</v>
      </c>
      <c r="G6395" t="s">
        <v>415</v>
      </c>
      <c r="H6395">
        <v>3</v>
      </c>
      <c r="K6395">
        <v>129375.00000000036</v>
      </c>
      <c r="L6395" t="s">
        <v>509</v>
      </c>
      <c r="M6395" t="s">
        <v>1677</v>
      </c>
      <c r="N6395">
        <v>1</v>
      </c>
    </row>
    <row r="6396" spans="1:14" ht="15" customHeight="1" x14ac:dyDescent="0.3">
      <c r="A6396" s="114">
        <v>6393</v>
      </c>
      <c r="B6396" t="s">
        <v>444</v>
      </c>
      <c r="C6396" t="s">
        <v>4048</v>
      </c>
      <c r="D6396" t="s">
        <v>102</v>
      </c>
      <c r="E6396" t="s">
        <v>4049</v>
      </c>
      <c r="F6396" s="109">
        <v>46154</v>
      </c>
      <c r="G6396" t="s">
        <v>425</v>
      </c>
      <c r="H6396">
        <v>5</v>
      </c>
      <c r="K6396">
        <v>215625.00000000061</v>
      </c>
      <c r="L6396" t="s">
        <v>509</v>
      </c>
      <c r="M6396" t="s">
        <v>1677</v>
      </c>
      <c r="N6396">
        <v>0</v>
      </c>
    </row>
    <row r="6397" spans="1:14" ht="15" customHeight="1" x14ac:dyDescent="0.3">
      <c r="A6397" s="114">
        <v>6394</v>
      </c>
      <c r="B6397" t="s">
        <v>490</v>
      </c>
      <c r="C6397" t="s">
        <v>138</v>
      </c>
      <c r="D6397" t="s">
        <v>100</v>
      </c>
      <c r="E6397" t="s">
        <v>5326</v>
      </c>
      <c r="F6397" s="109">
        <v>46154</v>
      </c>
      <c r="G6397" t="s">
        <v>415</v>
      </c>
      <c r="H6397">
        <v>6</v>
      </c>
      <c r="K6397">
        <v>371249.99999999895</v>
      </c>
      <c r="L6397" t="s">
        <v>516</v>
      </c>
      <c r="M6397" t="s">
        <v>517</v>
      </c>
      <c r="N6397">
        <v>0</v>
      </c>
    </row>
    <row r="6398" spans="1:14" ht="15" customHeight="1" x14ac:dyDescent="0.3">
      <c r="A6398" s="114">
        <v>6395</v>
      </c>
      <c r="B6398" t="s">
        <v>490</v>
      </c>
      <c r="C6398" t="s">
        <v>144</v>
      </c>
      <c r="D6398" t="s">
        <v>100</v>
      </c>
      <c r="E6398" t="s">
        <v>5327</v>
      </c>
      <c r="F6398" s="109">
        <v>46154</v>
      </c>
      <c r="G6398" t="s">
        <v>491</v>
      </c>
      <c r="H6398">
        <v>2</v>
      </c>
      <c r="K6398">
        <v>82499.999999999767</v>
      </c>
      <c r="L6398" t="s">
        <v>680</v>
      </c>
      <c r="M6398" t="s">
        <v>698</v>
      </c>
      <c r="N6398">
        <v>3</v>
      </c>
    </row>
    <row r="6399" spans="1:14" ht="15" customHeight="1" x14ac:dyDescent="0.3">
      <c r="A6399" s="114">
        <v>6396</v>
      </c>
      <c r="B6399" t="s">
        <v>463</v>
      </c>
      <c r="C6399" t="s">
        <v>75</v>
      </c>
      <c r="D6399" t="s">
        <v>74</v>
      </c>
      <c r="E6399" t="s">
        <v>5328</v>
      </c>
      <c r="F6399" s="109">
        <v>46154</v>
      </c>
      <c r="G6399" t="s">
        <v>449</v>
      </c>
      <c r="H6399">
        <v>0.5</v>
      </c>
      <c r="K6399">
        <v>36640.624999999862</v>
      </c>
      <c r="L6399" t="s">
        <v>513</v>
      </c>
      <c r="M6399" t="s">
        <v>514</v>
      </c>
      <c r="N6399">
        <v>20</v>
      </c>
    </row>
    <row r="6400" spans="1:14" ht="15" customHeight="1" x14ac:dyDescent="0.3">
      <c r="A6400" s="114">
        <v>6397</v>
      </c>
      <c r="B6400" t="s">
        <v>497</v>
      </c>
      <c r="C6400" t="s">
        <v>138</v>
      </c>
      <c r="D6400" t="s">
        <v>100</v>
      </c>
      <c r="E6400" t="s">
        <v>5329</v>
      </c>
      <c r="F6400" s="109">
        <v>46154</v>
      </c>
      <c r="G6400" t="s">
        <v>415</v>
      </c>
      <c r="H6400">
        <v>6</v>
      </c>
      <c r="K6400">
        <v>388125.00000000105</v>
      </c>
      <c r="L6400" t="s">
        <v>516</v>
      </c>
      <c r="M6400" t="s">
        <v>517</v>
      </c>
      <c r="N6400">
        <v>0</v>
      </c>
    </row>
    <row r="6401" spans="1:14" ht="15" customHeight="1" x14ac:dyDescent="0.3">
      <c r="A6401" s="114">
        <v>6398</v>
      </c>
      <c r="B6401" t="s">
        <v>497</v>
      </c>
      <c r="C6401" t="s">
        <v>127</v>
      </c>
      <c r="D6401" t="s">
        <v>102</v>
      </c>
      <c r="E6401" t="s">
        <v>5330</v>
      </c>
      <c r="F6401" s="109">
        <v>46154</v>
      </c>
      <c r="G6401" t="s">
        <v>415</v>
      </c>
      <c r="H6401">
        <v>6</v>
      </c>
      <c r="K6401">
        <v>258750.00000000073</v>
      </c>
      <c r="L6401" t="s">
        <v>509</v>
      </c>
      <c r="M6401" t="s">
        <v>1677</v>
      </c>
      <c r="N6401">
        <v>1</v>
      </c>
    </row>
    <row r="6402" spans="1:14" ht="15" customHeight="1" x14ac:dyDescent="0.3">
      <c r="A6402" s="114">
        <v>6399</v>
      </c>
      <c r="B6402" t="s">
        <v>501</v>
      </c>
      <c r="C6402" t="s">
        <v>127</v>
      </c>
      <c r="D6402" t="s">
        <v>102</v>
      </c>
      <c r="E6402" t="s">
        <v>5331</v>
      </c>
      <c r="F6402" s="109">
        <v>46154</v>
      </c>
      <c r="G6402" t="s">
        <v>415</v>
      </c>
      <c r="H6402">
        <v>9</v>
      </c>
      <c r="K6402">
        <v>359999.99999999965</v>
      </c>
      <c r="L6402" t="s">
        <v>509</v>
      </c>
      <c r="M6402" t="s">
        <v>1677</v>
      </c>
      <c r="N6402">
        <v>1</v>
      </c>
    </row>
    <row r="6403" spans="1:14" ht="15" customHeight="1" x14ac:dyDescent="0.3">
      <c r="A6403" s="114">
        <v>6400</v>
      </c>
      <c r="B6403" t="s">
        <v>430</v>
      </c>
      <c r="C6403" t="s">
        <v>82</v>
      </c>
      <c r="D6403" t="s">
        <v>79</v>
      </c>
      <c r="E6403" t="s">
        <v>5332</v>
      </c>
      <c r="F6403" s="109">
        <v>46154</v>
      </c>
      <c r="G6403" t="s">
        <v>443</v>
      </c>
      <c r="H6403">
        <v>23</v>
      </c>
      <c r="K6403">
        <v>103979.16666666677</v>
      </c>
      <c r="L6403" t="s">
        <v>516</v>
      </c>
      <c r="M6403" t="s">
        <v>909</v>
      </c>
      <c r="N6403">
        <v>0</v>
      </c>
    </row>
    <row r="6404" spans="1:14" ht="15" customHeight="1" x14ac:dyDescent="0.3">
      <c r="A6404" s="114">
        <v>6401</v>
      </c>
      <c r="B6404" t="s">
        <v>430</v>
      </c>
      <c r="C6404" t="s">
        <v>84</v>
      </c>
      <c r="D6404" t="s">
        <v>79</v>
      </c>
      <c r="E6404" t="s">
        <v>5333</v>
      </c>
      <c r="F6404" s="109">
        <v>46154</v>
      </c>
      <c r="G6404" t="s">
        <v>443</v>
      </c>
      <c r="H6404">
        <v>32</v>
      </c>
      <c r="K6404">
        <v>144666.6666666668</v>
      </c>
      <c r="L6404" t="s">
        <v>554</v>
      </c>
      <c r="M6404" t="s">
        <v>953</v>
      </c>
      <c r="N6404">
        <v>0</v>
      </c>
    </row>
    <row r="6405" spans="1:14" ht="15" customHeight="1" x14ac:dyDescent="0.3">
      <c r="A6405" s="114">
        <v>6402</v>
      </c>
      <c r="B6405" t="s">
        <v>430</v>
      </c>
      <c r="C6405" t="s">
        <v>89</v>
      </c>
      <c r="D6405" t="s">
        <v>79</v>
      </c>
      <c r="E6405" t="s">
        <v>5334</v>
      </c>
      <c r="F6405" s="109">
        <v>46154</v>
      </c>
      <c r="G6405" t="s">
        <v>433</v>
      </c>
      <c r="H6405">
        <v>6</v>
      </c>
      <c r="K6405">
        <v>51666.666666666722</v>
      </c>
      <c r="L6405" t="s">
        <v>554</v>
      </c>
      <c r="M6405" t="s">
        <v>1166</v>
      </c>
      <c r="N6405">
        <v>0</v>
      </c>
    </row>
    <row r="6406" spans="1:14" ht="15" customHeight="1" x14ac:dyDescent="0.3">
      <c r="A6406" s="114">
        <v>6403</v>
      </c>
      <c r="B6406" t="s">
        <v>535</v>
      </c>
      <c r="C6406" t="s">
        <v>4048</v>
      </c>
      <c r="D6406" t="s">
        <v>102</v>
      </c>
      <c r="E6406" t="s">
        <v>4049</v>
      </c>
      <c r="F6406" s="109">
        <v>46154</v>
      </c>
      <c r="G6406" t="s">
        <v>425</v>
      </c>
      <c r="H6406">
        <v>6</v>
      </c>
      <c r="K6406">
        <v>243749.99999999953</v>
      </c>
      <c r="L6406" t="s">
        <v>509</v>
      </c>
      <c r="M6406" t="s">
        <v>1677</v>
      </c>
      <c r="N6406">
        <v>1</v>
      </c>
    </row>
    <row r="6407" spans="1:14" ht="15" customHeight="1" x14ac:dyDescent="0.3">
      <c r="A6407" s="114">
        <v>6404</v>
      </c>
      <c r="B6407" t="s">
        <v>535</v>
      </c>
      <c r="C6407" t="s">
        <v>138</v>
      </c>
      <c r="D6407" t="s">
        <v>100</v>
      </c>
      <c r="E6407" t="s">
        <v>5335</v>
      </c>
      <c r="F6407" s="109">
        <v>46154</v>
      </c>
      <c r="G6407" t="s">
        <v>415</v>
      </c>
      <c r="H6407">
        <v>1</v>
      </c>
      <c r="K6407">
        <v>60937.499999999884</v>
      </c>
      <c r="L6407" t="s">
        <v>516</v>
      </c>
      <c r="M6407" t="s">
        <v>517</v>
      </c>
      <c r="N6407">
        <v>0</v>
      </c>
    </row>
    <row r="6408" spans="1:14" ht="15" customHeight="1" x14ac:dyDescent="0.3">
      <c r="A6408" s="114">
        <v>6405</v>
      </c>
      <c r="B6408" t="s">
        <v>499</v>
      </c>
      <c r="C6408" t="s">
        <v>127</v>
      </c>
      <c r="D6408" t="s">
        <v>102</v>
      </c>
      <c r="E6408" t="s">
        <v>5336</v>
      </c>
      <c r="F6408" s="109">
        <v>46154</v>
      </c>
      <c r="G6408" t="s">
        <v>415</v>
      </c>
      <c r="H6408">
        <v>6</v>
      </c>
      <c r="K6408">
        <v>239999.99999999977</v>
      </c>
      <c r="L6408" t="s">
        <v>509</v>
      </c>
      <c r="M6408" t="s">
        <v>505</v>
      </c>
      <c r="N6408">
        <v>1</v>
      </c>
    </row>
    <row r="6409" spans="1:14" ht="15" customHeight="1" x14ac:dyDescent="0.3">
      <c r="A6409" s="114">
        <v>6406</v>
      </c>
      <c r="B6409" t="s">
        <v>499</v>
      </c>
      <c r="C6409" t="s">
        <v>502</v>
      </c>
      <c r="D6409" t="s">
        <v>100</v>
      </c>
      <c r="E6409" t="s">
        <v>5337</v>
      </c>
      <c r="F6409" s="109">
        <v>46154</v>
      </c>
      <c r="G6409" t="s">
        <v>426</v>
      </c>
      <c r="H6409">
        <v>2</v>
      </c>
      <c r="K6409">
        <v>79999.999999999927</v>
      </c>
      <c r="L6409" t="s">
        <v>509</v>
      </c>
      <c r="M6409" t="s">
        <v>505</v>
      </c>
      <c r="N6409">
        <v>1</v>
      </c>
    </row>
    <row r="6410" spans="1:14" ht="15" customHeight="1" x14ac:dyDescent="0.3">
      <c r="A6410" s="114">
        <v>6407</v>
      </c>
      <c r="B6410" t="s">
        <v>499</v>
      </c>
      <c r="C6410" t="s">
        <v>138</v>
      </c>
      <c r="D6410" t="s">
        <v>100</v>
      </c>
      <c r="E6410" t="s">
        <v>5338</v>
      </c>
      <c r="F6410" s="109">
        <v>46154</v>
      </c>
      <c r="G6410" t="s">
        <v>415</v>
      </c>
      <c r="H6410">
        <v>6</v>
      </c>
      <c r="K6410">
        <v>359999.99999999965</v>
      </c>
      <c r="L6410" t="s">
        <v>516</v>
      </c>
      <c r="M6410" t="s">
        <v>505</v>
      </c>
      <c r="N6410">
        <v>0</v>
      </c>
    </row>
    <row r="6411" spans="1:14" ht="15" customHeight="1" x14ac:dyDescent="0.3">
      <c r="A6411" s="114">
        <v>6408</v>
      </c>
      <c r="B6411" t="s">
        <v>444</v>
      </c>
      <c r="C6411" t="s">
        <v>138</v>
      </c>
      <c r="D6411" t="s">
        <v>100</v>
      </c>
      <c r="E6411" t="s">
        <v>5339</v>
      </c>
      <c r="F6411" s="109">
        <v>46155</v>
      </c>
      <c r="G6411" t="s">
        <v>415</v>
      </c>
      <c r="H6411">
        <v>6</v>
      </c>
      <c r="K6411">
        <v>388125.00000000105</v>
      </c>
      <c r="L6411" t="s">
        <v>543</v>
      </c>
      <c r="M6411" t="s">
        <v>517</v>
      </c>
      <c r="N6411">
        <v>0</v>
      </c>
    </row>
    <row r="6412" spans="1:14" ht="15" customHeight="1" x14ac:dyDescent="0.3">
      <c r="A6412" s="114">
        <v>6409</v>
      </c>
      <c r="B6412" t="s">
        <v>444</v>
      </c>
      <c r="C6412" t="s">
        <v>138</v>
      </c>
      <c r="D6412" t="s">
        <v>100</v>
      </c>
      <c r="E6412" t="s">
        <v>5339</v>
      </c>
      <c r="F6412" s="109">
        <v>46155</v>
      </c>
      <c r="G6412" t="s">
        <v>415</v>
      </c>
      <c r="H6412">
        <v>2</v>
      </c>
      <c r="K6412">
        <v>129375.00000000036</v>
      </c>
      <c r="L6412" t="s">
        <v>713</v>
      </c>
      <c r="M6412" t="s">
        <v>917</v>
      </c>
      <c r="N6412">
        <v>0</v>
      </c>
    </row>
    <row r="6413" spans="1:14" ht="15" customHeight="1" x14ac:dyDescent="0.3">
      <c r="A6413" s="114">
        <v>6410</v>
      </c>
      <c r="B6413" t="s">
        <v>501</v>
      </c>
      <c r="C6413" t="s">
        <v>127</v>
      </c>
      <c r="D6413" t="s">
        <v>102</v>
      </c>
      <c r="E6413" t="s">
        <v>5340</v>
      </c>
      <c r="F6413" s="109">
        <v>46155</v>
      </c>
      <c r="G6413" t="s">
        <v>415</v>
      </c>
      <c r="H6413">
        <v>10</v>
      </c>
      <c r="K6413">
        <v>399999.99999999959</v>
      </c>
      <c r="L6413" t="s">
        <v>509</v>
      </c>
      <c r="M6413" t="s">
        <v>505</v>
      </c>
      <c r="N6413">
        <v>0</v>
      </c>
    </row>
    <row r="6414" spans="1:14" ht="15" customHeight="1" x14ac:dyDescent="0.3">
      <c r="A6414" s="114">
        <v>6411</v>
      </c>
      <c r="B6414" t="s">
        <v>501</v>
      </c>
      <c r="C6414" t="s">
        <v>138</v>
      </c>
      <c r="D6414" t="s">
        <v>100</v>
      </c>
      <c r="E6414" t="s">
        <v>5341</v>
      </c>
      <c r="F6414" s="109">
        <v>46155</v>
      </c>
      <c r="G6414" t="s">
        <v>415</v>
      </c>
      <c r="H6414">
        <v>6</v>
      </c>
      <c r="K6414">
        <v>359999.99999999965</v>
      </c>
      <c r="L6414" t="s">
        <v>554</v>
      </c>
      <c r="M6414" t="s">
        <v>505</v>
      </c>
      <c r="N6414">
        <v>0</v>
      </c>
    </row>
    <row r="6415" spans="1:14" ht="15" customHeight="1" x14ac:dyDescent="0.3">
      <c r="A6415" s="114">
        <v>6412</v>
      </c>
      <c r="B6415" t="s">
        <v>430</v>
      </c>
      <c r="C6415" t="s">
        <v>138</v>
      </c>
      <c r="D6415" t="s">
        <v>100</v>
      </c>
      <c r="E6415" t="s">
        <v>5342</v>
      </c>
      <c r="F6415" s="109">
        <v>46155</v>
      </c>
      <c r="G6415" t="s">
        <v>415</v>
      </c>
      <c r="H6415">
        <v>110</v>
      </c>
      <c r="K6415">
        <v>6393750.0000000065</v>
      </c>
      <c r="L6415" t="s">
        <v>680</v>
      </c>
      <c r="M6415" t="s">
        <v>505</v>
      </c>
      <c r="N6415">
        <v>0</v>
      </c>
    </row>
    <row r="6416" spans="1:14" ht="15" customHeight="1" x14ac:dyDescent="0.3">
      <c r="A6416" s="114">
        <v>6413</v>
      </c>
      <c r="B6416" t="s">
        <v>535</v>
      </c>
      <c r="C6416" t="s">
        <v>136</v>
      </c>
      <c r="D6416" t="s">
        <v>102</v>
      </c>
      <c r="E6416" t="s">
        <v>5343</v>
      </c>
      <c r="F6416" s="109">
        <v>46155</v>
      </c>
      <c r="G6416" t="s">
        <v>415</v>
      </c>
      <c r="H6416">
        <v>3</v>
      </c>
      <c r="K6416">
        <v>243749.99999999953</v>
      </c>
      <c r="L6416" t="s">
        <v>526</v>
      </c>
      <c r="M6416" t="s">
        <v>1677</v>
      </c>
      <c r="N6416">
        <v>1</v>
      </c>
    </row>
    <row r="6417" spans="1:14" ht="15" customHeight="1" x14ac:dyDescent="0.3">
      <c r="A6417" s="114">
        <v>6414</v>
      </c>
      <c r="B6417" t="s">
        <v>535</v>
      </c>
      <c r="C6417" t="s">
        <v>138</v>
      </c>
      <c r="D6417" t="s">
        <v>100</v>
      </c>
      <c r="E6417" t="s">
        <v>5344</v>
      </c>
      <c r="F6417" s="109">
        <v>46155</v>
      </c>
      <c r="G6417" t="s">
        <v>415</v>
      </c>
      <c r="H6417">
        <v>0.1</v>
      </c>
      <c r="K6417">
        <v>6093.7499999999882</v>
      </c>
      <c r="L6417" t="s">
        <v>526</v>
      </c>
      <c r="M6417" t="s">
        <v>1677</v>
      </c>
      <c r="N6417">
        <v>1</v>
      </c>
    </row>
    <row r="6418" spans="1:14" ht="15" customHeight="1" x14ac:dyDescent="0.3">
      <c r="A6418" s="114">
        <v>6415</v>
      </c>
      <c r="B6418" t="s">
        <v>535</v>
      </c>
      <c r="C6418" t="s">
        <v>138</v>
      </c>
      <c r="D6418" t="s">
        <v>100</v>
      </c>
      <c r="E6418" t="s">
        <v>5344</v>
      </c>
      <c r="F6418" s="109">
        <v>46155</v>
      </c>
      <c r="G6418" t="s">
        <v>415</v>
      </c>
      <c r="H6418">
        <v>6</v>
      </c>
      <c r="K6418">
        <v>365624.9999999993</v>
      </c>
      <c r="L6418" t="s">
        <v>516</v>
      </c>
      <c r="M6418" t="s">
        <v>517</v>
      </c>
      <c r="N6418">
        <v>0</v>
      </c>
    </row>
    <row r="6419" spans="1:14" ht="15" customHeight="1" x14ac:dyDescent="0.3">
      <c r="A6419" s="114">
        <v>6416</v>
      </c>
      <c r="B6419" t="s">
        <v>499</v>
      </c>
      <c r="C6419" t="s">
        <v>127</v>
      </c>
      <c r="D6419" t="s">
        <v>102</v>
      </c>
      <c r="E6419" t="s">
        <v>5345</v>
      </c>
      <c r="F6419" s="109">
        <v>46155</v>
      </c>
      <c r="G6419" t="s">
        <v>415</v>
      </c>
      <c r="H6419">
        <v>4</v>
      </c>
      <c r="K6419">
        <v>159999.99999999985</v>
      </c>
      <c r="L6419" t="s">
        <v>509</v>
      </c>
      <c r="M6419" t="s">
        <v>505</v>
      </c>
      <c r="N6419">
        <v>1</v>
      </c>
    </row>
    <row r="6420" spans="1:14" ht="15" customHeight="1" x14ac:dyDescent="0.3">
      <c r="A6420" s="114">
        <v>6417</v>
      </c>
      <c r="B6420" t="s">
        <v>499</v>
      </c>
      <c r="C6420" t="s">
        <v>128</v>
      </c>
      <c r="D6420" t="s">
        <v>102</v>
      </c>
      <c r="E6420" t="s">
        <v>5346</v>
      </c>
      <c r="F6420" s="109">
        <v>46155</v>
      </c>
      <c r="G6420" t="s">
        <v>415</v>
      </c>
      <c r="H6420">
        <v>5</v>
      </c>
      <c r="K6420">
        <v>199999.9999999998</v>
      </c>
      <c r="L6420" t="s">
        <v>509</v>
      </c>
      <c r="M6420" t="s">
        <v>505</v>
      </c>
      <c r="N6420">
        <v>1</v>
      </c>
    </row>
    <row r="6421" spans="1:14" ht="15" customHeight="1" x14ac:dyDescent="0.3">
      <c r="A6421" s="114">
        <v>6418</v>
      </c>
      <c r="B6421" t="s">
        <v>499</v>
      </c>
      <c r="C6421" t="s">
        <v>138</v>
      </c>
      <c r="D6421" t="s">
        <v>100</v>
      </c>
      <c r="E6421" t="s">
        <v>5347</v>
      </c>
      <c r="F6421" s="109">
        <v>46155</v>
      </c>
      <c r="G6421" t="s">
        <v>415</v>
      </c>
      <c r="H6421">
        <v>6</v>
      </c>
      <c r="K6421">
        <v>359999.99999999965</v>
      </c>
      <c r="L6421" t="s">
        <v>516</v>
      </c>
      <c r="M6421" t="s">
        <v>517</v>
      </c>
      <c r="N6421">
        <v>0.1</v>
      </c>
    </row>
    <row r="6422" spans="1:14" ht="15" customHeight="1" x14ac:dyDescent="0.3">
      <c r="A6422" s="114">
        <v>6419</v>
      </c>
      <c r="B6422" t="s">
        <v>459</v>
      </c>
      <c r="C6422" t="s">
        <v>137</v>
      </c>
      <c r="D6422" t="s">
        <v>100</v>
      </c>
      <c r="E6422" t="s">
        <v>5348</v>
      </c>
      <c r="F6422" s="109">
        <v>46154</v>
      </c>
      <c r="G6422" t="s">
        <v>415</v>
      </c>
      <c r="H6422">
        <v>0.4</v>
      </c>
      <c r="K6422">
        <v>85000.00000000032</v>
      </c>
      <c r="L6422" t="s">
        <v>513</v>
      </c>
      <c r="M6422" t="s">
        <v>580</v>
      </c>
      <c r="N6422">
        <v>5</v>
      </c>
    </row>
    <row r="6423" spans="1:14" ht="15" customHeight="1" x14ac:dyDescent="0.3">
      <c r="A6423" s="114">
        <v>6420</v>
      </c>
      <c r="B6423" t="s">
        <v>459</v>
      </c>
      <c r="C6423" t="s">
        <v>138</v>
      </c>
      <c r="D6423" t="s">
        <v>100</v>
      </c>
      <c r="E6423" t="s">
        <v>5349</v>
      </c>
      <c r="F6423" s="109">
        <v>46154</v>
      </c>
      <c r="G6423" t="s">
        <v>415</v>
      </c>
      <c r="H6423">
        <v>0.3</v>
      </c>
      <c r="K6423">
        <v>19125.000000000073</v>
      </c>
      <c r="L6423" t="s">
        <v>509</v>
      </c>
      <c r="M6423" t="s">
        <v>505</v>
      </c>
      <c r="N6423">
        <v>1</v>
      </c>
    </row>
    <row r="6424" spans="1:14" ht="15" customHeight="1" x14ac:dyDescent="0.3">
      <c r="A6424" s="114">
        <v>6421</v>
      </c>
      <c r="B6424" t="s">
        <v>459</v>
      </c>
      <c r="C6424" t="s">
        <v>209</v>
      </c>
      <c r="D6424" t="s">
        <v>102</v>
      </c>
      <c r="E6424" t="s">
        <v>5350</v>
      </c>
      <c r="F6424" s="109">
        <v>46155</v>
      </c>
      <c r="G6424" t="s">
        <v>466</v>
      </c>
      <c r="H6424">
        <v>5</v>
      </c>
      <c r="K6424">
        <v>89427.083333333663</v>
      </c>
      <c r="L6424" t="s">
        <v>509</v>
      </c>
      <c r="M6424" t="s">
        <v>1334</v>
      </c>
      <c r="N6424">
        <v>1</v>
      </c>
    </row>
    <row r="6425" spans="1:14" ht="15" customHeight="1" x14ac:dyDescent="0.3">
      <c r="A6425" s="114">
        <v>6422</v>
      </c>
      <c r="B6425" t="s">
        <v>459</v>
      </c>
      <c r="C6425" t="s">
        <v>138</v>
      </c>
      <c r="D6425" t="s">
        <v>100</v>
      </c>
      <c r="E6425" t="s">
        <v>5351</v>
      </c>
      <c r="F6425" s="109">
        <v>46155</v>
      </c>
      <c r="G6425" t="s">
        <v>415</v>
      </c>
      <c r="H6425">
        <v>0.4</v>
      </c>
      <c r="K6425">
        <v>25500.000000000095</v>
      </c>
      <c r="L6425" t="s">
        <v>513</v>
      </c>
      <c r="M6425" t="s">
        <v>580</v>
      </c>
      <c r="N6425">
        <v>5</v>
      </c>
    </row>
    <row r="6426" spans="1:14" ht="15" customHeight="1" x14ac:dyDescent="0.3">
      <c r="A6426" s="114">
        <v>6423</v>
      </c>
      <c r="B6426" t="s">
        <v>444</v>
      </c>
      <c r="C6426" t="s">
        <v>138</v>
      </c>
      <c r="D6426" t="s">
        <v>100</v>
      </c>
      <c r="E6426" t="s">
        <v>5352</v>
      </c>
      <c r="F6426" s="109">
        <v>46156</v>
      </c>
      <c r="G6426" t="s">
        <v>415</v>
      </c>
      <c r="H6426">
        <v>6</v>
      </c>
      <c r="K6426">
        <v>388125.00000000105</v>
      </c>
      <c r="L6426" t="s">
        <v>543</v>
      </c>
      <c r="M6426" t="s">
        <v>517</v>
      </c>
      <c r="N6426">
        <v>0</v>
      </c>
    </row>
    <row r="6427" spans="1:14" ht="15" customHeight="1" x14ac:dyDescent="0.3">
      <c r="A6427" s="114">
        <v>6424</v>
      </c>
      <c r="B6427" t="s">
        <v>444</v>
      </c>
      <c r="C6427" t="s">
        <v>3873</v>
      </c>
      <c r="D6427" t="s">
        <v>42</v>
      </c>
      <c r="E6427" t="s">
        <v>3877</v>
      </c>
      <c r="F6427" s="109">
        <v>46156</v>
      </c>
      <c r="G6427" t="s">
        <v>5353</v>
      </c>
      <c r="H6427">
        <v>1</v>
      </c>
      <c r="K6427">
        <v>172500.00000000047</v>
      </c>
      <c r="L6427" t="s">
        <v>513</v>
      </c>
      <c r="M6427" t="s">
        <v>514</v>
      </c>
      <c r="N6427">
        <v>0</v>
      </c>
    </row>
    <row r="6428" spans="1:14" ht="15" customHeight="1" x14ac:dyDescent="0.3">
      <c r="A6428" s="114">
        <v>6425</v>
      </c>
      <c r="B6428" t="s">
        <v>413</v>
      </c>
      <c r="C6428" t="s">
        <v>4048</v>
      </c>
      <c r="D6428" t="s">
        <v>102</v>
      </c>
      <c r="E6428" t="s">
        <v>4049</v>
      </c>
      <c r="F6428" s="109">
        <v>46156</v>
      </c>
      <c r="G6428" t="s">
        <v>425</v>
      </c>
      <c r="H6428">
        <v>1</v>
      </c>
      <c r="K6428">
        <v>41249.999999999884</v>
      </c>
      <c r="L6428" t="s">
        <v>519</v>
      </c>
      <c r="M6428" t="s">
        <v>1677</v>
      </c>
      <c r="N6428">
        <v>1</v>
      </c>
    </row>
    <row r="6429" spans="1:14" ht="15" customHeight="1" x14ac:dyDescent="0.3">
      <c r="A6429" s="114">
        <v>6426</v>
      </c>
      <c r="B6429" t="s">
        <v>413</v>
      </c>
      <c r="C6429" t="s">
        <v>128</v>
      </c>
      <c r="D6429" t="s">
        <v>102</v>
      </c>
      <c r="E6429" t="s">
        <v>5354</v>
      </c>
      <c r="F6429" s="109">
        <v>46156</v>
      </c>
      <c r="G6429" t="s">
        <v>415</v>
      </c>
      <c r="H6429">
        <v>5</v>
      </c>
      <c r="K6429">
        <v>206249.99999999939</v>
      </c>
      <c r="L6429" t="s">
        <v>509</v>
      </c>
      <c r="M6429" t="s">
        <v>1677</v>
      </c>
      <c r="N6429">
        <v>1</v>
      </c>
    </row>
    <row r="6430" spans="1:14" ht="15" customHeight="1" x14ac:dyDescent="0.3">
      <c r="A6430" s="114">
        <v>6427</v>
      </c>
      <c r="B6430" t="s">
        <v>413</v>
      </c>
      <c r="C6430" t="s">
        <v>625</v>
      </c>
      <c r="D6430" t="s">
        <v>100</v>
      </c>
      <c r="E6430" t="s">
        <v>5355</v>
      </c>
      <c r="F6430" s="109">
        <v>46156</v>
      </c>
      <c r="G6430" t="s">
        <v>1356</v>
      </c>
      <c r="H6430">
        <v>4</v>
      </c>
      <c r="K6430">
        <v>164999.99999999953</v>
      </c>
      <c r="L6430" t="s">
        <v>618</v>
      </c>
      <c r="M6430" t="s">
        <v>669</v>
      </c>
      <c r="N6430">
        <v>0</v>
      </c>
    </row>
    <row r="6431" spans="1:14" ht="15" customHeight="1" x14ac:dyDescent="0.3">
      <c r="A6431" s="114">
        <v>6428</v>
      </c>
      <c r="B6431" t="s">
        <v>413</v>
      </c>
      <c r="C6431" t="s">
        <v>138</v>
      </c>
      <c r="D6431" t="s">
        <v>100</v>
      </c>
      <c r="E6431" t="s">
        <v>5356</v>
      </c>
      <c r="F6431" s="109">
        <v>46156</v>
      </c>
      <c r="G6431" t="s">
        <v>415</v>
      </c>
      <c r="H6431">
        <v>6</v>
      </c>
      <c r="K6431">
        <v>371249.99999999895</v>
      </c>
      <c r="L6431" t="s">
        <v>554</v>
      </c>
      <c r="M6431" t="s">
        <v>517</v>
      </c>
      <c r="N6431">
        <v>0</v>
      </c>
    </row>
    <row r="6432" spans="1:14" ht="15" customHeight="1" x14ac:dyDescent="0.3">
      <c r="A6432" s="114">
        <v>6429</v>
      </c>
      <c r="B6432" t="s">
        <v>471</v>
      </c>
      <c r="C6432" t="s">
        <v>138</v>
      </c>
      <c r="D6432" t="s">
        <v>100</v>
      </c>
      <c r="E6432" t="s">
        <v>5357</v>
      </c>
      <c r="F6432" s="109">
        <v>46155</v>
      </c>
      <c r="G6432" t="s">
        <v>415</v>
      </c>
      <c r="H6432">
        <v>6</v>
      </c>
      <c r="K6432">
        <v>388125.00000000105</v>
      </c>
      <c r="L6432" t="s">
        <v>516</v>
      </c>
      <c r="M6432" t="s">
        <v>517</v>
      </c>
      <c r="N6432">
        <v>0</v>
      </c>
    </row>
    <row r="6433" spans="1:14" ht="15" customHeight="1" x14ac:dyDescent="0.3">
      <c r="A6433" s="114">
        <v>6430</v>
      </c>
      <c r="B6433" t="s">
        <v>471</v>
      </c>
      <c r="C6433" t="s">
        <v>133</v>
      </c>
      <c r="D6433" t="s">
        <v>102</v>
      </c>
      <c r="E6433" t="s">
        <v>5358</v>
      </c>
      <c r="F6433" s="109">
        <v>46155</v>
      </c>
      <c r="G6433" t="s">
        <v>415</v>
      </c>
      <c r="H6433">
        <v>6</v>
      </c>
      <c r="K6433">
        <v>345000.00000000093</v>
      </c>
      <c r="L6433" t="s">
        <v>509</v>
      </c>
      <c r="M6433" t="s">
        <v>698</v>
      </c>
      <c r="N6433">
        <v>4</v>
      </c>
    </row>
    <row r="6434" spans="1:14" ht="15" customHeight="1" x14ac:dyDescent="0.3">
      <c r="A6434" s="114">
        <v>6431</v>
      </c>
      <c r="B6434" t="s">
        <v>471</v>
      </c>
      <c r="C6434" t="s">
        <v>136</v>
      </c>
      <c r="D6434" t="s">
        <v>102</v>
      </c>
      <c r="E6434" t="s">
        <v>5359</v>
      </c>
      <c r="F6434" s="109">
        <v>46156</v>
      </c>
      <c r="G6434" t="s">
        <v>415</v>
      </c>
      <c r="H6434">
        <v>4</v>
      </c>
      <c r="K6434">
        <v>345000.00000000093</v>
      </c>
      <c r="L6434" t="s">
        <v>526</v>
      </c>
      <c r="M6434" t="s">
        <v>514</v>
      </c>
      <c r="N6434">
        <v>4</v>
      </c>
    </row>
    <row r="6435" spans="1:14" ht="15" customHeight="1" x14ac:dyDescent="0.3">
      <c r="A6435" s="114">
        <v>6432</v>
      </c>
      <c r="B6435" t="s">
        <v>471</v>
      </c>
      <c r="C6435" t="s">
        <v>138</v>
      </c>
      <c r="D6435" t="s">
        <v>100</v>
      </c>
      <c r="E6435" t="s">
        <v>5360</v>
      </c>
      <c r="F6435" s="109">
        <v>46156</v>
      </c>
      <c r="G6435" t="s">
        <v>415</v>
      </c>
      <c r="H6435">
        <v>6</v>
      </c>
      <c r="K6435">
        <v>388125.00000000105</v>
      </c>
      <c r="L6435" t="s">
        <v>516</v>
      </c>
      <c r="M6435" t="s">
        <v>517</v>
      </c>
      <c r="N6435">
        <v>0</v>
      </c>
    </row>
    <row r="6436" spans="1:14" ht="15" customHeight="1" x14ac:dyDescent="0.3">
      <c r="A6436" s="114">
        <v>6433</v>
      </c>
      <c r="B6436" t="s">
        <v>501</v>
      </c>
      <c r="C6436" t="s">
        <v>128</v>
      </c>
      <c r="D6436" t="s">
        <v>102</v>
      </c>
      <c r="E6436" t="s">
        <v>5361</v>
      </c>
      <c r="F6436" s="109">
        <v>46156</v>
      </c>
      <c r="G6436" t="s">
        <v>415</v>
      </c>
      <c r="H6436">
        <v>3</v>
      </c>
      <c r="K6436">
        <v>119999.99999999988</v>
      </c>
      <c r="L6436" t="s">
        <v>509</v>
      </c>
      <c r="M6436" t="s">
        <v>1677</v>
      </c>
      <c r="N6436">
        <v>1</v>
      </c>
    </row>
    <row r="6437" spans="1:14" ht="15" customHeight="1" x14ac:dyDescent="0.3">
      <c r="A6437" s="114">
        <v>6434</v>
      </c>
      <c r="B6437" t="s">
        <v>501</v>
      </c>
      <c r="C6437" t="s">
        <v>134</v>
      </c>
      <c r="D6437" t="s">
        <v>102</v>
      </c>
      <c r="E6437" t="s">
        <v>5362</v>
      </c>
      <c r="F6437" s="109">
        <v>46156</v>
      </c>
      <c r="G6437" t="s">
        <v>415</v>
      </c>
      <c r="H6437">
        <v>1</v>
      </c>
      <c r="K6437">
        <v>53333.333333333278</v>
      </c>
      <c r="L6437" t="s">
        <v>509</v>
      </c>
      <c r="M6437" t="s">
        <v>1677</v>
      </c>
      <c r="N6437">
        <v>0</v>
      </c>
    </row>
    <row r="6438" spans="1:14" ht="15" customHeight="1" x14ac:dyDescent="0.3">
      <c r="A6438" s="114">
        <v>6435</v>
      </c>
      <c r="B6438" t="s">
        <v>501</v>
      </c>
      <c r="C6438" t="s">
        <v>138</v>
      </c>
      <c r="D6438" t="s">
        <v>100</v>
      </c>
      <c r="E6438" t="s">
        <v>5363</v>
      </c>
      <c r="F6438" s="109">
        <v>46156</v>
      </c>
      <c r="G6438" t="s">
        <v>415</v>
      </c>
      <c r="H6438">
        <v>6</v>
      </c>
      <c r="K6438">
        <v>359999.99999999965</v>
      </c>
      <c r="L6438" t="s">
        <v>509</v>
      </c>
      <c r="M6438" t="s">
        <v>517</v>
      </c>
      <c r="N6438">
        <v>1</v>
      </c>
    </row>
    <row r="6439" spans="1:14" ht="15" customHeight="1" x14ac:dyDescent="0.3">
      <c r="A6439" s="114">
        <v>6436</v>
      </c>
      <c r="B6439" t="s">
        <v>463</v>
      </c>
      <c r="C6439" t="s">
        <v>136</v>
      </c>
      <c r="D6439" t="s">
        <v>102</v>
      </c>
      <c r="E6439" t="s">
        <v>5364</v>
      </c>
      <c r="F6439" s="109">
        <v>46156</v>
      </c>
      <c r="G6439" t="s">
        <v>415</v>
      </c>
      <c r="H6439">
        <v>4</v>
      </c>
      <c r="K6439">
        <v>334999.99999999872</v>
      </c>
      <c r="L6439" t="s">
        <v>509</v>
      </c>
      <c r="M6439" t="s">
        <v>1677</v>
      </c>
      <c r="N6439">
        <v>1</v>
      </c>
    </row>
    <row r="6440" spans="1:14" ht="15" customHeight="1" x14ac:dyDescent="0.3">
      <c r="A6440" s="114">
        <v>6437</v>
      </c>
      <c r="B6440" t="s">
        <v>463</v>
      </c>
      <c r="C6440" t="s">
        <v>75</v>
      </c>
      <c r="D6440" t="s">
        <v>74</v>
      </c>
      <c r="E6440" t="s">
        <v>5365</v>
      </c>
      <c r="F6440" s="109">
        <v>46156</v>
      </c>
      <c r="G6440" t="s">
        <v>449</v>
      </c>
      <c r="H6440">
        <v>0.7</v>
      </c>
      <c r="K6440">
        <v>51296.874999999804</v>
      </c>
      <c r="L6440" t="s">
        <v>509</v>
      </c>
      <c r="M6440" t="s">
        <v>514</v>
      </c>
      <c r="N6440">
        <v>20</v>
      </c>
    </row>
    <row r="6441" spans="1:14" ht="15" customHeight="1" x14ac:dyDescent="0.3">
      <c r="A6441" s="114">
        <v>6438</v>
      </c>
      <c r="B6441" t="s">
        <v>535</v>
      </c>
      <c r="C6441" t="s">
        <v>136</v>
      </c>
      <c r="D6441" t="s">
        <v>102</v>
      </c>
      <c r="E6441" t="s">
        <v>5366</v>
      </c>
      <c r="F6441" s="109">
        <v>46156</v>
      </c>
      <c r="G6441" t="s">
        <v>415</v>
      </c>
      <c r="H6441">
        <v>4</v>
      </c>
      <c r="K6441">
        <v>324999.99999999936</v>
      </c>
      <c r="L6441" t="s">
        <v>526</v>
      </c>
      <c r="M6441" s="110" t="s">
        <v>2940</v>
      </c>
      <c r="N6441">
        <v>1</v>
      </c>
    </row>
    <row r="6442" spans="1:14" ht="15" customHeight="1" x14ac:dyDescent="0.3">
      <c r="A6442" s="114">
        <v>6439</v>
      </c>
      <c r="B6442" t="s">
        <v>535</v>
      </c>
      <c r="C6442" t="s">
        <v>138</v>
      </c>
      <c r="D6442" t="s">
        <v>100</v>
      </c>
      <c r="E6442" t="s">
        <v>5367</v>
      </c>
      <c r="F6442" s="109">
        <v>46156</v>
      </c>
      <c r="G6442" t="s">
        <v>415</v>
      </c>
      <c r="H6442">
        <v>3</v>
      </c>
      <c r="K6442">
        <v>182812.49999999965</v>
      </c>
      <c r="L6442" t="s">
        <v>680</v>
      </c>
      <c r="M6442" t="s">
        <v>698</v>
      </c>
      <c r="N6442">
        <v>0</v>
      </c>
    </row>
    <row r="6443" spans="1:14" ht="15" customHeight="1" x14ac:dyDescent="0.3">
      <c r="A6443" s="114">
        <v>6440</v>
      </c>
      <c r="B6443" t="s">
        <v>535</v>
      </c>
      <c r="C6443" t="s">
        <v>502</v>
      </c>
      <c r="D6443" t="s">
        <v>100</v>
      </c>
      <c r="E6443" t="s">
        <v>5368</v>
      </c>
      <c r="F6443" s="109">
        <v>46156</v>
      </c>
      <c r="G6443" t="s">
        <v>426</v>
      </c>
      <c r="H6443">
        <v>0.5</v>
      </c>
      <c r="K6443">
        <v>20312.49999999996</v>
      </c>
      <c r="L6443" t="s">
        <v>516</v>
      </c>
      <c r="M6443" t="s">
        <v>1166</v>
      </c>
      <c r="N6443">
        <v>0</v>
      </c>
    </row>
    <row r="6444" spans="1:14" ht="15" customHeight="1" x14ac:dyDescent="0.3">
      <c r="A6444" s="114">
        <v>6441</v>
      </c>
      <c r="B6444" t="s">
        <v>459</v>
      </c>
      <c r="C6444" t="s">
        <v>138</v>
      </c>
      <c r="D6444" t="s">
        <v>100</v>
      </c>
      <c r="E6444" t="s">
        <v>5369</v>
      </c>
      <c r="F6444" s="109">
        <v>46156</v>
      </c>
      <c r="G6444" t="s">
        <v>415</v>
      </c>
      <c r="H6444">
        <v>0.4</v>
      </c>
      <c r="K6444">
        <v>25500.000000000095</v>
      </c>
      <c r="L6444" t="s">
        <v>513</v>
      </c>
      <c r="M6444" t="s">
        <v>580</v>
      </c>
      <c r="N6444">
        <v>5</v>
      </c>
    </row>
    <row r="6445" spans="1:14" ht="15" customHeight="1" x14ac:dyDescent="0.3">
      <c r="A6445" s="114">
        <v>6442</v>
      </c>
      <c r="B6445" t="s">
        <v>459</v>
      </c>
      <c r="C6445" t="s">
        <v>217</v>
      </c>
      <c r="D6445" t="s">
        <v>102</v>
      </c>
      <c r="E6445" t="s">
        <v>5370</v>
      </c>
      <c r="F6445" s="109">
        <v>46156</v>
      </c>
      <c r="G6445" t="s">
        <v>425</v>
      </c>
      <c r="H6445">
        <v>6</v>
      </c>
      <c r="K6445">
        <v>382500.00000000146</v>
      </c>
      <c r="L6445" t="s">
        <v>509</v>
      </c>
      <c r="M6445" t="s">
        <v>505</v>
      </c>
      <c r="N6445">
        <v>1</v>
      </c>
    </row>
    <row r="6446" spans="1:14" ht="15" customHeight="1" x14ac:dyDescent="0.3">
      <c r="A6446" s="114">
        <v>6443</v>
      </c>
      <c r="B6446" t="s">
        <v>444</v>
      </c>
      <c r="C6446" t="s">
        <v>75</v>
      </c>
      <c r="D6446" t="s">
        <v>74</v>
      </c>
      <c r="E6446" t="s">
        <v>5371</v>
      </c>
      <c r="F6446" s="109">
        <v>46157</v>
      </c>
      <c r="G6446" t="s">
        <v>449</v>
      </c>
      <c r="H6446">
        <v>0.5</v>
      </c>
      <c r="K6446">
        <v>37734.375000000102</v>
      </c>
      <c r="L6446" t="s">
        <v>513</v>
      </c>
      <c r="M6446" t="s">
        <v>514</v>
      </c>
      <c r="N6446">
        <v>4</v>
      </c>
    </row>
    <row r="6447" spans="1:14" ht="15" customHeight="1" x14ac:dyDescent="0.3">
      <c r="A6447" s="114">
        <v>6444</v>
      </c>
      <c r="B6447" t="s">
        <v>444</v>
      </c>
      <c r="C6447" t="s">
        <v>138</v>
      </c>
      <c r="D6447" t="s">
        <v>100</v>
      </c>
      <c r="E6447" t="s">
        <v>5372</v>
      </c>
      <c r="F6447" s="109">
        <v>46157</v>
      </c>
      <c r="G6447" t="s">
        <v>415</v>
      </c>
      <c r="H6447">
        <v>2</v>
      </c>
      <c r="K6447">
        <v>129375.00000000036</v>
      </c>
      <c r="L6447" t="s">
        <v>713</v>
      </c>
      <c r="M6447" t="s">
        <v>917</v>
      </c>
      <c r="N6447">
        <v>0</v>
      </c>
    </row>
    <row r="6448" spans="1:14" ht="15" customHeight="1" x14ac:dyDescent="0.3">
      <c r="A6448" s="114">
        <v>6445</v>
      </c>
      <c r="B6448" t="s">
        <v>444</v>
      </c>
      <c r="C6448" t="s">
        <v>137</v>
      </c>
      <c r="D6448" t="s">
        <v>100</v>
      </c>
      <c r="E6448" t="s">
        <v>5373</v>
      </c>
      <c r="F6448" s="109">
        <v>46157</v>
      </c>
      <c r="G6448" t="s">
        <v>415</v>
      </c>
      <c r="H6448">
        <v>0.5</v>
      </c>
      <c r="K6448">
        <v>107812.50000000031</v>
      </c>
      <c r="L6448" t="s">
        <v>513</v>
      </c>
      <c r="M6448" t="s">
        <v>514</v>
      </c>
      <c r="N6448">
        <v>0</v>
      </c>
    </row>
    <row r="6449" spans="1:14" ht="15" customHeight="1" x14ac:dyDescent="0.3">
      <c r="A6449" s="114">
        <v>6446</v>
      </c>
      <c r="B6449" t="s">
        <v>471</v>
      </c>
      <c r="C6449" t="s">
        <v>138</v>
      </c>
      <c r="D6449" t="s">
        <v>100</v>
      </c>
      <c r="E6449" t="s">
        <v>5374</v>
      </c>
      <c r="F6449" s="109">
        <v>46157</v>
      </c>
      <c r="G6449" t="s">
        <v>415</v>
      </c>
      <c r="H6449">
        <v>6</v>
      </c>
      <c r="K6449">
        <v>388125.00000000105</v>
      </c>
      <c r="L6449" t="s">
        <v>516</v>
      </c>
      <c r="M6449" t="s">
        <v>517</v>
      </c>
      <c r="N6449">
        <v>0</v>
      </c>
    </row>
    <row r="6450" spans="1:14" ht="15" customHeight="1" x14ac:dyDescent="0.3">
      <c r="A6450" s="114">
        <v>6447</v>
      </c>
      <c r="B6450" t="s">
        <v>471</v>
      </c>
      <c r="C6450" t="s">
        <v>134</v>
      </c>
      <c r="D6450" t="s">
        <v>102</v>
      </c>
      <c r="E6450" t="s">
        <v>5375</v>
      </c>
      <c r="F6450" s="109">
        <v>46157</v>
      </c>
      <c r="G6450" t="s">
        <v>415</v>
      </c>
      <c r="H6450">
        <v>4</v>
      </c>
      <c r="K6450">
        <v>230000.00000000064</v>
      </c>
      <c r="L6450" t="s">
        <v>526</v>
      </c>
      <c r="M6450" t="s">
        <v>514</v>
      </c>
      <c r="N6450">
        <v>4</v>
      </c>
    </row>
    <row r="6451" spans="1:14" ht="15" customHeight="1" x14ac:dyDescent="0.3">
      <c r="A6451" s="114">
        <v>6448</v>
      </c>
      <c r="B6451" t="s">
        <v>471</v>
      </c>
      <c r="C6451" t="s">
        <v>2948</v>
      </c>
      <c r="D6451" t="s">
        <v>102</v>
      </c>
      <c r="E6451" t="s">
        <v>2950</v>
      </c>
      <c r="F6451" s="109">
        <v>46157</v>
      </c>
      <c r="G6451" t="s">
        <v>2946</v>
      </c>
      <c r="H6451">
        <v>1</v>
      </c>
      <c r="K6451">
        <v>28750.00000000008</v>
      </c>
      <c r="L6451" t="s">
        <v>526</v>
      </c>
      <c r="M6451" t="s">
        <v>1677</v>
      </c>
      <c r="N6451">
        <v>0</v>
      </c>
    </row>
    <row r="6452" spans="1:14" ht="15" customHeight="1" x14ac:dyDescent="0.3">
      <c r="A6452" s="114">
        <v>6449</v>
      </c>
      <c r="B6452" t="s">
        <v>430</v>
      </c>
      <c r="C6452" t="s">
        <v>127</v>
      </c>
      <c r="D6452" t="s">
        <v>102</v>
      </c>
      <c r="E6452" t="s">
        <v>5376</v>
      </c>
      <c r="F6452" s="109">
        <v>46157</v>
      </c>
      <c r="G6452" t="s">
        <v>415</v>
      </c>
      <c r="H6452">
        <v>8</v>
      </c>
      <c r="K6452">
        <v>310000.00000000029</v>
      </c>
      <c r="L6452" t="s">
        <v>509</v>
      </c>
      <c r="M6452" t="s">
        <v>505</v>
      </c>
      <c r="N6452">
        <v>0</v>
      </c>
    </row>
    <row r="6453" spans="1:14" ht="15" customHeight="1" x14ac:dyDescent="0.3">
      <c r="A6453" s="114">
        <v>6450</v>
      </c>
      <c r="B6453" t="s">
        <v>430</v>
      </c>
      <c r="C6453" t="s">
        <v>138</v>
      </c>
      <c r="D6453" t="s">
        <v>100</v>
      </c>
      <c r="E6453" t="s">
        <v>5377</v>
      </c>
      <c r="F6453" s="109">
        <v>46157</v>
      </c>
      <c r="G6453" t="s">
        <v>415</v>
      </c>
      <c r="H6453">
        <v>5</v>
      </c>
      <c r="K6453">
        <v>290625.00000000029</v>
      </c>
      <c r="L6453" t="s">
        <v>554</v>
      </c>
      <c r="M6453" t="s">
        <v>517</v>
      </c>
      <c r="N6453">
        <v>0</v>
      </c>
    </row>
    <row r="6454" spans="1:14" ht="15" customHeight="1" x14ac:dyDescent="0.3">
      <c r="A6454" s="114">
        <v>6451</v>
      </c>
      <c r="B6454" t="s">
        <v>535</v>
      </c>
      <c r="C6454" t="s">
        <v>134</v>
      </c>
      <c r="D6454" t="s">
        <v>102</v>
      </c>
      <c r="E6454" t="s">
        <v>5378</v>
      </c>
      <c r="F6454" s="109">
        <v>46157</v>
      </c>
      <c r="G6454" t="s">
        <v>415</v>
      </c>
      <c r="H6454">
        <v>1</v>
      </c>
      <c r="K6454">
        <v>54166.666666666562</v>
      </c>
      <c r="L6454" t="s">
        <v>509</v>
      </c>
      <c r="M6454" t="s">
        <v>953</v>
      </c>
      <c r="N6454">
        <v>1</v>
      </c>
    </row>
    <row r="6455" spans="1:14" ht="15" customHeight="1" x14ac:dyDescent="0.3">
      <c r="A6455" s="114">
        <v>6452</v>
      </c>
      <c r="B6455" t="s">
        <v>535</v>
      </c>
      <c r="C6455" t="s">
        <v>2948</v>
      </c>
      <c r="D6455" t="s">
        <v>102</v>
      </c>
      <c r="E6455" t="s">
        <v>2950</v>
      </c>
      <c r="F6455" s="109">
        <v>46157</v>
      </c>
      <c r="G6455" t="s">
        <v>2946</v>
      </c>
      <c r="H6455">
        <v>5</v>
      </c>
      <c r="K6455">
        <v>135416.6666666664</v>
      </c>
      <c r="L6455" t="s">
        <v>509</v>
      </c>
      <c r="M6455" t="s">
        <v>580</v>
      </c>
      <c r="N6455">
        <v>1</v>
      </c>
    </row>
    <row r="6456" spans="1:14" ht="15" customHeight="1" x14ac:dyDescent="0.3">
      <c r="A6456" s="114">
        <v>6453</v>
      </c>
      <c r="B6456" t="s">
        <v>535</v>
      </c>
      <c r="C6456" t="s">
        <v>138</v>
      </c>
      <c r="D6456" t="s">
        <v>100</v>
      </c>
      <c r="E6456" t="s">
        <v>5379</v>
      </c>
      <c r="F6456" s="109">
        <v>46157</v>
      </c>
      <c r="G6456" t="s">
        <v>415</v>
      </c>
      <c r="H6456">
        <v>6</v>
      </c>
      <c r="K6456">
        <v>365624.9999999993</v>
      </c>
      <c r="L6456" t="s">
        <v>516</v>
      </c>
      <c r="M6456" t="s">
        <v>909</v>
      </c>
      <c r="N6456">
        <v>0</v>
      </c>
    </row>
    <row r="6457" spans="1:14" ht="15" customHeight="1" x14ac:dyDescent="0.3">
      <c r="A6457" s="114">
        <v>6454</v>
      </c>
      <c r="B6457" t="s">
        <v>499</v>
      </c>
      <c r="C6457" t="s">
        <v>138</v>
      </c>
      <c r="D6457" t="s">
        <v>100</v>
      </c>
      <c r="E6457" t="s">
        <v>5379</v>
      </c>
      <c r="F6457" s="109">
        <v>46157</v>
      </c>
      <c r="G6457" t="s">
        <v>415</v>
      </c>
      <c r="H6457">
        <v>6</v>
      </c>
      <c r="K6457">
        <v>359999.99999999965</v>
      </c>
      <c r="L6457" t="s">
        <v>516</v>
      </c>
      <c r="M6457" t="s">
        <v>505</v>
      </c>
      <c r="N6457">
        <v>0</v>
      </c>
    </row>
    <row r="6458" spans="1:14" ht="15" customHeight="1" x14ac:dyDescent="0.3">
      <c r="A6458" s="114">
        <v>6455</v>
      </c>
      <c r="B6458" t="s">
        <v>499</v>
      </c>
      <c r="C6458" t="s">
        <v>127</v>
      </c>
      <c r="D6458" t="s">
        <v>102</v>
      </c>
      <c r="E6458" t="s">
        <v>5380</v>
      </c>
      <c r="F6458" s="109">
        <v>46157</v>
      </c>
      <c r="G6458" t="s">
        <v>415</v>
      </c>
      <c r="H6458">
        <v>9</v>
      </c>
      <c r="K6458">
        <v>359999.99999999965</v>
      </c>
      <c r="L6458" t="s">
        <v>516</v>
      </c>
      <c r="M6458" s="110" t="s">
        <v>2782</v>
      </c>
      <c r="N6458">
        <v>1</v>
      </c>
    </row>
    <row r="6459" spans="1:14" ht="15" customHeight="1" x14ac:dyDescent="0.3">
      <c r="A6459" s="114">
        <v>6456</v>
      </c>
      <c r="B6459" t="s">
        <v>471</v>
      </c>
      <c r="C6459" t="s">
        <v>138</v>
      </c>
      <c r="D6459" t="s">
        <v>100</v>
      </c>
      <c r="E6459" t="s">
        <v>5381</v>
      </c>
      <c r="F6459" s="109">
        <v>46158</v>
      </c>
      <c r="G6459" t="s">
        <v>415</v>
      </c>
      <c r="H6459">
        <v>6</v>
      </c>
      <c r="K6459">
        <v>388125.00000000105</v>
      </c>
      <c r="L6459" t="s">
        <v>554</v>
      </c>
      <c r="M6459" t="s">
        <v>517</v>
      </c>
      <c r="N6459">
        <v>0</v>
      </c>
    </row>
    <row r="6460" spans="1:14" ht="15" customHeight="1" x14ac:dyDescent="0.3">
      <c r="A6460" s="114">
        <v>6457</v>
      </c>
      <c r="B6460" t="s">
        <v>471</v>
      </c>
      <c r="C6460" t="s">
        <v>239</v>
      </c>
      <c r="D6460" t="s">
        <v>100</v>
      </c>
      <c r="E6460" t="s">
        <v>5382</v>
      </c>
      <c r="F6460" s="109">
        <v>46158</v>
      </c>
      <c r="G6460" t="s">
        <v>435</v>
      </c>
      <c r="H6460">
        <v>50</v>
      </c>
      <c r="K6460">
        <v>143750.00000000041</v>
      </c>
      <c r="L6460" t="s">
        <v>519</v>
      </c>
      <c r="M6460" t="s">
        <v>640</v>
      </c>
      <c r="N6460">
        <v>1</v>
      </c>
    </row>
    <row r="6461" spans="1:14" ht="15" customHeight="1" x14ac:dyDescent="0.3">
      <c r="A6461" s="114">
        <v>6458</v>
      </c>
      <c r="B6461" t="s">
        <v>444</v>
      </c>
      <c r="C6461" t="s">
        <v>138</v>
      </c>
      <c r="D6461" t="s">
        <v>100</v>
      </c>
      <c r="E6461" t="s">
        <v>5383</v>
      </c>
      <c r="F6461" s="109">
        <v>46158</v>
      </c>
      <c r="G6461" t="s">
        <v>415</v>
      </c>
      <c r="H6461">
        <v>6</v>
      </c>
      <c r="K6461">
        <v>388125.00000000105</v>
      </c>
      <c r="L6461" t="s">
        <v>543</v>
      </c>
      <c r="M6461" t="s">
        <v>517</v>
      </c>
      <c r="N6461">
        <v>0</v>
      </c>
    </row>
    <row r="6462" spans="1:14" ht="15" customHeight="1" x14ac:dyDescent="0.3">
      <c r="A6462" s="114">
        <v>6459</v>
      </c>
      <c r="B6462" t="s">
        <v>444</v>
      </c>
      <c r="C6462" t="s">
        <v>127</v>
      </c>
      <c r="D6462" t="s">
        <v>102</v>
      </c>
      <c r="E6462" t="s">
        <v>5384</v>
      </c>
      <c r="F6462" s="109">
        <v>46158</v>
      </c>
      <c r="G6462" t="s">
        <v>415</v>
      </c>
      <c r="H6462">
        <v>11</v>
      </c>
      <c r="K6462">
        <v>474375.00000000134</v>
      </c>
      <c r="L6462" t="s">
        <v>509</v>
      </c>
      <c r="M6462" t="s">
        <v>1677</v>
      </c>
      <c r="N6462">
        <v>1</v>
      </c>
    </row>
    <row r="6463" spans="1:14" ht="15" customHeight="1" x14ac:dyDescent="0.3">
      <c r="A6463" s="114">
        <v>6460</v>
      </c>
      <c r="B6463" t="s">
        <v>413</v>
      </c>
      <c r="C6463" t="s">
        <v>138</v>
      </c>
      <c r="D6463" t="s">
        <v>100</v>
      </c>
      <c r="E6463" t="s">
        <v>5385</v>
      </c>
      <c r="F6463" s="109">
        <v>46158</v>
      </c>
      <c r="G6463" t="s">
        <v>415</v>
      </c>
      <c r="H6463">
        <v>5</v>
      </c>
      <c r="K6463">
        <v>309374.99999999913</v>
      </c>
      <c r="L6463" t="s">
        <v>554</v>
      </c>
      <c r="M6463" t="s">
        <v>517</v>
      </c>
      <c r="N6463">
        <v>1</v>
      </c>
    </row>
    <row r="6464" spans="1:14" ht="15" customHeight="1" x14ac:dyDescent="0.3">
      <c r="A6464" s="114">
        <v>6461</v>
      </c>
      <c r="B6464" t="s">
        <v>413</v>
      </c>
      <c r="C6464" t="s">
        <v>217</v>
      </c>
      <c r="D6464" t="s">
        <v>102</v>
      </c>
      <c r="E6464" t="s">
        <v>5386</v>
      </c>
      <c r="F6464" s="109">
        <v>46158</v>
      </c>
      <c r="G6464" t="s">
        <v>425</v>
      </c>
      <c r="H6464">
        <v>2</v>
      </c>
      <c r="K6464">
        <v>123749.99999999964</v>
      </c>
      <c r="L6464" t="s">
        <v>509</v>
      </c>
      <c r="M6464" t="s">
        <v>1677</v>
      </c>
      <c r="N6464">
        <v>1</v>
      </c>
    </row>
    <row r="6465" spans="1:14" ht="15" customHeight="1" x14ac:dyDescent="0.3">
      <c r="A6465" s="114">
        <v>6462</v>
      </c>
      <c r="B6465" t="s">
        <v>501</v>
      </c>
      <c r="C6465" t="s">
        <v>138</v>
      </c>
      <c r="D6465" t="s">
        <v>100</v>
      </c>
      <c r="E6465" t="s">
        <v>5387</v>
      </c>
      <c r="F6465" s="109">
        <v>46158</v>
      </c>
      <c r="G6465" t="s">
        <v>415</v>
      </c>
      <c r="H6465">
        <v>5</v>
      </c>
      <c r="K6465">
        <v>299999.99999999971</v>
      </c>
      <c r="L6465" t="s">
        <v>554</v>
      </c>
      <c r="M6465" t="s">
        <v>517</v>
      </c>
      <c r="N6465">
        <v>0</v>
      </c>
    </row>
    <row r="6466" spans="1:14" ht="15" customHeight="1" x14ac:dyDescent="0.3">
      <c r="A6466" s="114">
        <v>6463</v>
      </c>
      <c r="B6466" t="s">
        <v>501</v>
      </c>
      <c r="C6466" t="s">
        <v>127</v>
      </c>
      <c r="D6466" t="s">
        <v>102</v>
      </c>
      <c r="E6466" t="s">
        <v>5388</v>
      </c>
      <c r="F6466" s="109">
        <v>46158</v>
      </c>
      <c r="G6466" t="s">
        <v>415</v>
      </c>
      <c r="H6466">
        <v>9</v>
      </c>
      <c r="K6466">
        <v>359999.99999999965</v>
      </c>
      <c r="L6466" t="s">
        <v>509</v>
      </c>
      <c r="M6466" t="s">
        <v>1677</v>
      </c>
      <c r="N6466">
        <v>1</v>
      </c>
    </row>
    <row r="6467" spans="1:14" ht="15" customHeight="1" x14ac:dyDescent="0.3">
      <c r="A6467" s="114">
        <v>6464</v>
      </c>
      <c r="B6467" t="s">
        <v>535</v>
      </c>
      <c r="C6467" t="s">
        <v>127</v>
      </c>
      <c r="D6467" t="s">
        <v>102</v>
      </c>
      <c r="E6467" t="s">
        <v>5389</v>
      </c>
      <c r="F6467" s="109">
        <v>46158</v>
      </c>
      <c r="G6467" t="s">
        <v>415</v>
      </c>
      <c r="H6467">
        <v>6</v>
      </c>
      <c r="K6467">
        <v>243749.99999999953</v>
      </c>
      <c r="L6467" t="s">
        <v>509</v>
      </c>
      <c r="M6467" t="s">
        <v>1677</v>
      </c>
      <c r="N6467">
        <v>1</v>
      </c>
    </row>
    <row r="6468" spans="1:14" ht="15" customHeight="1" x14ac:dyDescent="0.3">
      <c r="A6468" s="114">
        <v>6465</v>
      </c>
      <c r="B6468" t="s">
        <v>535</v>
      </c>
      <c r="C6468" t="s">
        <v>138</v>
      </c>
      <c r="D6468" t="s">
        <v>100</v>
      </c>
      <c r="E6468" t="s">
        <v>5390</v>
      </c>
      <c r="F6468" s="109">
        <v>46158</v>
      </c>
      <c r="G6468" t="s">
        <v>415</v>
      </c>
      <c r="H6468">
        <v>0.5</v>
      </c>
      <c r="K6468">
        <v>30468.749999999942</v>
      </c>
      <c r="L6468" t="s">
        <v>509</v>
      </c>
      <c r="M6468" t="s">
        <v>1677</v>
      </c>
      <c r="N6468">
        <v>1</v>
      </c>
    </row>
    <row r="6469" spans="1:14" ht="15" customHeight="1" x14ac:dyDescent="0.3">
      <c r="A6469" s="114">
        <v>6466</v>
      </c>
      <c r="B6469" t="s">
        <v>535</v>
      </c>
      <c r="C6469" t="s">
        <v>138</v>
      </c>
      <c r="D6469" t="s">
        <v>100</v>
      </c>
      <c r="E6469" t="s">
        <v>5390</v>
      </c>
      <c r="F6469" s="109">
        <v>46158</v>
      </c>
      <c r="G6469" t="s">
        <v>415</v>
      </c>
      <c r="H6469">
        <v>1</v>
      </c>
      <c r="K6469">
        <v>60937.499999999884</v>
      </c>
      <c r="L6469" t="s">
        <v>516</v>
      </c>
      <c r="M6469" t="s">
        <v>517</v>
      </c>
      <c r="N6469">
        <v>0</v>
      </c>
    </row>
    <row r="6470" spans="1:14" ht="15" customHeight="1" x14ac:dyDescent="0.3">
      <c r="A6470" s="114">
        <v>6467</v>
      </c>
      <c r="B6470" t="s">
        <v>459</v>
      </c>
      <c r="C6470" t="s">
        <v>138</v>
      </c>
      <c r="D6470" t="s">
        <v>100</v>
      </c>
      <c r="E6470" t="s">
        <v>5391</v>
      </c>
      <c r="F6470" s="109">
        <v>46157</v>
      </c>
      <c r="G6470" t="s">
        <v>415</v>
      </c>
      <c r="H6470">
        <v>1.5</v>
      </c>
      <c r="K6470">
        <v>95625.000000000364</v>
      </c>
      <c r="L6470" t="s">
        <v>513</v>
      </c>
      <c r="M6470" t="s">
        <v>580</v>
      </c>
      <c r="N6470">
        <v>0</v>
      </c>
    </row>
    <row r="6471" spans="1:14" ht="15" customHeight="1" x14ac:dyDescent="0.3">
      <c r="A6471" s="114">
        <v>6468</v>
      </c>
      <c r="B6471" t="s">
        <v>459</v>
      </c>
      <c r="C6471" t="s">
        <v>138</v>
      </c>
      <c r="D6471" t="s">
        <v>100</v>
      </c>
      <c r="E6471" t="s">
        <v>5391</v>
      </c>
      <c r="F6471" s="109">
        <v>46157</v>
      </c>
      <c r="G6471" t="s">
        <v>415</v>
      </c>
      <c r="H6471">
        <v>0.2</v>
      </c>
      <c r="K6471">
        <v>12750.000000000047</v>
      </c>
      <c r="L6471" t="s">
        <v>526</v>
      </c>
      <c r="M6471" t="s">
        <v>505</v>
      </c>
      <c r="N6471">
        <v>1</v>
      </c>
    </row>
    <row r="6472" spans="1:14" ht="15" customHeight="1" x14ac:dyDescent="0.3">
      <c r="A6472" s="114">
        <v>6469</v>
      </c>
      <c r="B6472" t="s">
        <v>459</v>
      </c>
      <c r="C6472" t="s">
        <v>138</v>
      </c>
      <c r="D6472" t="s">
        <v>100</v>
      </c>
      <c r="E6472" t="s">
        <v>5391</v>
      </c>
      <c r="F6472" s="109">
        <v>46158</v>
      </c>
      <c r="G6472" t="s">
        <v>415</v>
      </c>
      <c r="H6472">
        <v>0.3</v>
      </c>
      <c r="K6472">
        <v>19125.000000000073</v>
      </c>
      <c r="L6472" t="s">
        <v>526</v>
      </c>
      <c r="M6472" t="s">
        <v>505</v>
      </c>
      <c r="N6472">
        <v>0</v>
      </c>
    </row>
    <row r="6473" spans="1:14" ht="15" customHeight="1" x14ac:dyDescent="0.3">
      <c r="A6473" s="114">
        <v>6470</v>
      </c>
      <c r="B6473" t="s">
        <v>459</v>
      </c>
      <c r="C6473" t="s">
        <v>138</v>
      </c>
      <c r="D6473" t="s">
        <v>100</v>
      </c>
      <c r="E6473" t="s">
        <v>5391</v>
      </c>
      <c r="F6473" s="109">
        <v>46158</v>
      </c>
      <c r="G6473" t="s">
        <v>415</v>
      </c>
      <c r="H6473">
        <v>1.5</v>
      </c>
      <c r="K6473">
        <v>95625.000000000364</v>
      </c>
      <c r="L6473" t="s">
        <v>513</v>
      </c>
      <c r="M6473" t="s">
        <v>505</v>
      </c>
      <c r="N6473">
        <v>0</v>
      </c>
    </row>
    <row r="6474" spans="1:14" ht="15" customHeight="1" x14ac:dyDescent="0.3">
      <c r="A6474" s="114">
        <v>6471</v>
      </c>
      <c r="B6474" t="s">
        <v>499</v>
      </c>
      <c r="C6474" t="s">
        <v>127</v>
      </c>
      <c r="D6474" t="s">
        <v>102</v>
      </c>
      <c r="E6474" t="s">
        <v>5392</v>
      </c>
      <c r="F6474" s="109">
        <v>46158</v>
      </c>
      <c r="G6474" t="s">
        <v>415</v>
      </c>
      <c r="H6474">
        <v>9</v>
      </c>
      <c r="K6474">
        <v>359999.99999999965</v>
      </c>
      <c r="L6474" t="s">
        <v>509</v>
      </c>
      <c r="M6474" t="s">
        <v>505</v>
      </c>
      <c r="N6474">
        <v>1</v>
      </c>
    </row>
    <row r="6475" spans="1:14" ht="15" customHeight="1" x14ac:dyDescent="0.3">
      <c r="A6475" s="114">
        <v>6472</v>
      </c>
      <c r="B6475" t="s">
        <v>499</v>
      </c>
      <c r="C6475" t="s">
        <v>138</v>
      </c>
      <c r="D6475" t="s">
        <v>100</v>
      </c>
      <c r="E6475" t="s">
        <v>5393</v>
      </c>
      <c r="F6475" s="109">
        <v>46158</v>
      </c>
      <c r="G6475" t="s">
        <v>415</v>
      </c>
      <c r="H6475">
        <v>3</v>
      </c>
      <c r="K6475">
        <v>179999.99999999983</v>
      </c>
      <c r="L6475" t="s">
        <v>516</v>
      </c>
      <c r="M6475" t="s">
        <v>698</v>
      </c>
      <c r="N6475">
        <v>0.1</v>
      </c>
    </row>
    <row r="6476" spans="1:14" ht="15" customHeight="1" x14ac:dyDescent="0.3">
      <c r="A6476" s="114">
        <v>6473</v>
      </c>
      <c r="B6476" t="s">
        <v>430</v>
      </c>
      <c r="C6476" t="s">
        <v>239</v>
      </c>
      <c r="D6476" t="s">
        <v>100</v>
      </c>
      <c r="E6476" t="s">
        <v>5394</v>
      </c>
      <c r="F6476" s="109">
        <v>46158</v>
      </c>
      <c r="G6476" t="s">
        <v>435</v>
      </c>
      <c r="H6476">
        <v>76</v>
      </c>
      <c r="K6476">
        <v>196333.33333333355</v>
      </c>
      <c r="L6476" t="s">
        <v>680</v>
      </c>
      <c r="M6476" t="s">
        <v>640</v>
      </c>
      <c r="N6476">
        <v>0</v>
      </c>
    </row>
    <row r="6477" spans="1:14" ht="15" customHeight="1" x14ac:dyDescent="0.3">
      <c r="A6477" s="114">
        <v>6474</v>
      </c>
      <c r="B6477" t="s">
        <v>430</v>
      </c>
      <c r="C6477" t="s">
        <v>138</v>
      </c>
      <c r="D6477" t="s">
        <v>100</v>
      </c>
      <c r="E6477" t="s">
        <v>5395</v>
      </c>
      <c r="F6477" s="109">
        <v>46158</v>
      </c>
      <c r="G6477" t="s">
        <v>415</v>
      </c>
      <c r="H6477">
        <v>6</v>
      </c>
      <c r="K6477">
        <v>348750.00000000035</v>
      </c>
      <c r="L6477" t="s">
        <v>554</v>
      </c>
      <c r="M6477" t="s">
        <v>517</v>
      </c>
      <c r="N6477">
        <v>0</v>
      </c>
    </row>
    <row r="6478" spans="1:14" ht="15" customHeight="1" x14ac:dyDescent="0.3">
      <c r="A6478" s="114">
        <v>6475</v>
      </c>
      <c r="B6478" t="s">
        <v>501</v>
      </c>
      <c r="C6478" t="s">
        <v>127</v>
      </c>
      <c r="D6478" t="s">
        <v>102</v>
      </c>
      <c r="E6478" t="s">
        <v>5396</v>
      </c>
      <c r="F6478" s="109">
        <v>46159</v>
      </c>
      <c r="G6478" t="s">
        <v>415</v>
      </c>
      <c r="H6478">
        <v>5</v>
      </c>
      <c r="K6478">
        <v>199999.9999999998</v>
      </c>
      <c r="L6478" t="s">
        <v>509</v>
      </c>
      <c r="M6478" t="s">
        <v>1677</v>
      </c>
      <c r="N6478">
        <v>1</v>
      </c>
    </row>
    <row r="6479" spans="1:14" ht="15" customHeight="1" x14ac:dyDescent="0.3">
      <c r="A6479" s="114">
        <v>6476</v>
      </c>
      <c r="B6479" t="s">
        <v>501</v>
      </c>
      <c r="C6479" t="s">
        <v>134</v>
      </c>
      <c r="D6479" t="s">
        <v>102</v>
      </c>
      <c r="E6479" t="s">
        <v>5397</v>
      </c>
      <c r="F6479" s="109">
        <v>46159</v>
      </c>
      <c r="G6479" t="s">
        <v>415</v>
      </c>
      <c r="H6479">
        <v>1</v>
      </c>
      <c r="K6479">
        <v>53333.333333333278</v>
      </c>
      <c r="L6479" t="s">
        <v>509</v>
      </c>
      <c r="M6479" t="s">
        <v>733</v>
      </c>
      <c r="N6479">
        <v>0</v>
      </c>
    </row>
    <row r="6480" spans="1:14" ht="15" customHeight="1" x14ac:dyDescent="0.3">
      <c r="A6480" s="114">
        <v>6477</v>
      </c>
      <c r="B6480" t="s">
        <v>501</v>
      </c>
      <c r="C6480" t="s">
        <v>138</v>
      </c>
      <c r="D6480" t="s">
        <v>100</v>
      </c>
      <c r="E6480" t="s">
        <v>5398</v>
      </c>
      <c r="F6480" s="109">
        <v>46159</v>
      </c>
      <c r="G6480" t="s">
        <v>415</v>
      </c>
      <c r="H6480">
        <v>6</v>
      </c>
      <c r="K6480">
        <v>359999.99999999965</v>
      </c>
      <c r="L6480" t="s">
        <v>543</v>
      </c>
      <c r="M6480" t="s">
        <v>953</v>
      </c>
      <c r="N6480">
        <v>0</v>
      </c>
    </row>
    <row r="6481" spans="1:14" ht="15" customHeight="1" x14ac:dyDescent="0.3">
      <c r="A6481" s="114">
        <v>6478</v>
      </c>
      <c r="B6481" t="s">
        <v>501</v>
      </c>
      <c r="C6481" t="s">
        <v>625</v>
      </c>
      <c r="D6481" t="s">
        <v>100</v>
      </c>
      <c r="E6481" t="s">
        <v>5399</v>
      </c>
      <c r="F6481" s="109">
        <v>46159</v>
      </c>
      <c r="G6481" t="s">
        <v>1038</v>
      </c>
      <c r="H6481">
        <v>2</v>
      </c>
      <c r="K6481">
        <v>79999.999999999927</v>
      </c>
      <c r="L6481" t="s">
        <v>618</v>
      </c>
      <c r="M6481" s="110" t="s">
        <v>2782</v>
      </c>
      <c r="N6481">
        <v>0</v>
      </c>
    </row>
    <row r="6482" spans="1:14" ht="15" customHeight="1" x14ac:dyDescent="0.3">
      <c r="A6482" s="114">
        <v>6479</v>
      </c>
      <c r="B6482" t="s">
        <v>444</v>
      </c>
      <c r="C6482" t="s">
        <v>138</v>
      </c>
      <c r="D6482" t="s">
        <v>100</v>
      </c>
      <c r="E6482" t="s">
        <v>5400</v>
      </c>
      <c r="F6482" s="109">
        <v>46159</v>
      </c>
      <c r="G6482" t="s">
        <v>415</v>
      </c>
      <c r="H6482">
        <v>3</v>
      </c>
      <c r="K6482">
        <v>194062.50000000052</v>
      </c>
      <c r="L6482" t="s">
        <v>543</v>
      </c>
      <c r="M6482" t="s">
        <v>517</v>
      </c>
      <c r="N6482">
        <v>0</v>
      </c>
    </row>
    <row r="6483" spans="1:14" ht="15" customHeight="1" x14ac:dyDescent="0.3">
      <c r="A6483" s="114">
        <v>6480</v>
      </c>
      <c r="B6483" t="s">
        <v>444</v>
      </c>
      <c r="C6483" t="s">
        <v>127</v>
      </c>
      <c r="D6483" t="s">
        <v>102</v>
      </c>
      <c r="E6483" t="s">
        <v>5401</v>
      </c>
      <c r="F6483" s="109">
        <v>46159</v>
      </c>
      <c r="G6483" t="s">
        <v>415</v>
      </c>
      <c r="H6483">
        <v>5</v>
      </c>
      <c r="K6483">
        <v>215625.00000000061</v>
      </c>
      <c r="L6483" t="s">
        <v>509</v>
      </c>
      <c r="M6483" t="s">
        <v>1677</v>
      </c>
      <c r="N6483">
        <v>1</v>
      </c>
    </row>
    <row r="6484" spans="1:14" ht="15" customHeight="1" x14ac:dyDescent="0.3">
      <c r="A6484" s="114">
        <v>6481</v>
      </c>
      <c r="B6484" t="s">
        <v>471</v>
      </c>
      <c r="C6484" t="s">
        <v>75</v>
      </c>
      <c r="D6484" t="s">
        <v>74</v>
      </c>
      <c r="E6484" t="s">
        <v>5402</v>
      </c>
      <c r="F6484" s="109">
        <v>46159</v>
      </c>
      <c r="G6484" t="s">
        <v>449</v>
      </c>
      <c r="H6484">
        <v>1</v>
      </c>
      <c r="K6484">
        <v>75468.750000000204</v>
      </c>
      <c r="L6484" t="s">
        <v>513</v>
      </c>
      <c r="M6484" t="s">
        <v>514</v>
      </c>
      <c r="N6484">
        <v>25</v>
      </c>
    </row>
    <row r="6485" spans="1:14" ht="15" customHeight="1" x14ac:dyDescent="0.3">
      <c r="A6485" s="114">
        <v>6482</v>
      </c>
      <c r="B6485" t="s">
        <v>471</v>
      </c>
      <c r="C6485" t="s">
        <v>138</v>
      </c>
      <c r="D6485" t="s">
        <v>100</v>
      </c>
      <c r="E6485" t="s">
        <v>5403</v>
      </c>
      <c r="F6485" s="109">
        <v>46159</v>
      </c>
      <c r="G6485" t="s">
        <v>415</v>
      </c>
      <c r="H6485">
        <v>6</v>
      </c>
      <c r="K6485">
        <v>388125.00000000105</v>
      </c>
      <c r="L6485" t="s">
        <v>516</v>
      </c>
      <c r="M6485" t="s">
        <v>517</v>
      </c>
      <c r="N6485">
        <v>0</v>
      </c>
    </row>
    <row r="6486" spans="1:14" ht="15" customHeight="1" x14ac:dyDescent="0.3">
      <c r="A6486" s="114">
        <v>6483</v>
      </c>
      <c r="B6486" t="s">
        <v>413</v>
      </c>
      <c r="C6486" t="s">
        <v>138</v>
      </c>
      <c r="D6486" t="s">
        <v>100</v>
      </c>
      <c r="E6486" t="s">
        <v>5404</v>
      </c>
      <c r="F6486" s="109">
        <v>46159</v>
      </c>
      <c r="G6486" t="s">
        <v>415</v>
      </c>
      <c r="H6486">
        <v>6</v>
      </c>
      <c r="K6486">
        <v>371249.99999999895</v>
      </c>
      <c r="L6486" t="s">
        <v>554</v>
      </c>
      <c r="M6486" t="s">
        <v>517</v>
      </c>
      <c r="N6486">
        <v>0</v>
      </c>
    </row>
    <row r="6487" spans="1:14" ht="15" customHeight="1" x14ac:dyDescent="0.3">
      <c r="A6487" s="114">
        <v>6484</v>
      </c>
      <c r="B6487" t="s">
        <v>413</v>
      </c>
      <c r="C6487" t="s">
        <v>127</v>
      </c>
      <c r="D6487" t="s">
        <v>102</v>
      </c>
      <c r="E6487" t="s">
        <v>5405</v>
      </c>
      <c r="F6487" s="109">
        <v>46159</v>
      </c>
      <c r="G6487" t="s">
        <v>415</v>
      </c>
      <c r="H6487">
        <v>7</v>
      </c>
      <c r="K6487">
        <v>288749.99999999919</v>
      </c>
      <c r="L6487" t="s">
        <v>509</v>
      </c>
      <c r="M6487" t="s">
        <v>1677</v>
      </c>
      <c r="N6487">
        <v>1</v>
      </c>
    </row>
    <row r="6488" spans="1:14" ht="15" customHeight="1" x14ac:dyDescent="0.3">
      <c r="A6488" s="114">
        <v>6485</v>
      </c>
      <c r="B6488" t="s">
        <v>413</v>
      </c>
      <c r="C6488" t="s">
        <v>134</v>
      </c>
      <c r="D6488" t="s">
        <v>102</v>
      </c>
      <c r="E6488" t="s">
        <v>5406</v>
      </c>
      <c r="F6488" s="109">
        <v>46159</v>
      </c>
      <c r="G6488" t="s">
        <v>415</v>
      </c>
      <c r="H6488">
        <v>1</v>
      </c>
      <c r="K6488">
        <v>54999.99999999984</v>
      </c>
      <c r="L6488" t="s">
        <v>509</v>
      </c>
      <c r="M6488" t="s">
        <v>1677</v>
      </c>
      <c r="N6488">
        <v>1</v>
      </c>
    </row>
    <row r="6489" spans="1:14" ht="15" customHeight="1" x14ac:dyDescent="0.3">
      <c r="A6489" s="114">
        <v>6486</v>
      </c>
      <c r="B6489" t="s">
        <v>497</v>
      </c>
      <c r="C6489" t="s">
        <v>127</v>
      </c>
      <c r="D6489" t="s">
        <v>102</v>
      </c>
      <c r="E6489" t="s">
        <v>5407</v>
      </c>
      <c r="F6489" s="109">
        <v>46160</v>
      </c>
      <c r="G6489" t="s">
        <v>415</v>
      </c>
      <c r="H6489">
        <v>9</v>
      </c>
      <c r="K6489">
        <v>388125.00000000105</v>
      </c>
      <c r="L6489" t="s">
        <v>509</v>
      </c>
      <c r="M6489" t="s">
        <v>505</v>
      </c>
      <c r="N6489">
        <v>1</v>
      </c>
    </row>
    <row r="6490" spans="1:14" ht="15" customHeight="1" x14ac:dyDescent="0.3">
      <c r="A6490" s="114">
        <v>6487</v>
      </c>
      <c r="B6490" t="s">
        <v>497</v>
      </c>
      <c r="C6490" t="s">
        <v>138</v>
      </c>
      <c r="D6490" t="s">
        <v>100</v>
      </c>
      <c r="E6490" t="s">
        <v>5408</v>
      </c>
      <c r="F6490" s="109">
        <v>46160</v>
      </c>
      <c r="G6490" t="s">
        <v>415</v>
      </c>
      <c r="H6490">
        <v>6</v>
      </c>
      <c r="K6490">
        <v>388125.00000000105</v>
      </c>
      <c r="L6490" t="s">
        <v>516</v>
      </c>
      <c r="M6490" t="s">
        <v>953</v>
      </c>
      <c r="N6490">
        <v>1</v>
      </c>
    </row>
    <row r="6491" spans="1:14" ht="15" customHeight="1" x14ac:dyDescent="0.3">
      <c r="A6491" s="114">
        <v>6488</v>
      </c>
      <c r="B6491" t="s">
        <v>501</v>
      </c>
      <c r="C6491" t="s">
        <v>134</v>
      </c>
      <c r="D6491" t="s">
        <v>102</v>
      </c>
      <c r="E6491" t="s">
        <v>5409</v>
      </c>
      <c r="F6491" s="109">
        <v>46160</v>
      </c>
      <c r="G6491" t="s">
        <v>415</v>
      </c>
      <c r="H6491">
        <v>1</v>
      </c>
      <c r="K6491">
        <v>53333.333333333278</v>
      </c>
      <c r="L6491" t="s">
        <v>509</v>
      </c>
      <c r="M6491" t="s">
        <v>514</v>
      </c>
      <c r="N6491">
        <v>1</v>
      </c>
    </row>
    <row r="6492" spans="1:14" ht="15" customHeight="1" x14ac:dyDescent="0.3">
      <c r="A6492" s="114">
        <v>6489</v>
      </c>
      <c r="B6492" t="s">
        <v>501</v>
      </c>
      <c r="C6492" t="s">
        <v>4048</v>
      </c>
      <c r="D6492" t="s">
        <v>102</v>
      </c>
      <c r="E6492" t="s">
        <v>4049</v>
      </c>
      <c r="F6492" s="109">
        <v>46160</v>
      </c>
      <c r="G6492" t="s">
        <v>425</v>
      </c>
      <c r="H6492">
        <v>4</v>
      </c>
      <c r="K6492">
        <v>159999.99999999985</v>
      </c>
      <c r="L6492" t="s">
        <v>509</v>
      </c>
      <c r="M6492" t="s">
        <v>580</v>
      </c>
      <c r="N6492">
        <v>0</v>
      </c>
    </row>
    <row r="6493" spans="1:14" ht="15" customHeight="1" x14ac:dyDescent="0.3">
      <c r="A6493" s="114">
        <v>6490</v>
      </c>
      <c r="B6493" t="s">
        <v>501</v>
      </c>
      <c r="C6493" t="s">
        <v>138</v>
      </c>
      <c r="D6493" t="s">
        <v>100</v>
      </c>
      <c r="E6493" t="s">
        <v>5410</v>
      </c>
      <c r="F6493" s="109">
        <v>46160</v>
      </c>
      <c r="G6493" t="s">
        <v>415</v>
      </c>
      <c r="H6493">
        <v>0.5</v>
      </c>
      <c r="K6493">
        <v>29999.999999999971</v>
      </c>
      <c r="L6493" t="s">
        <v>516</v>
      </c>
      <c r="M6493" t="s">
        <v>953</v>
      </c>
      <c r="N6493">
        <v>0</v>
      </c>
    </row>
    <row r="6494" spans="1:14" ht="15" customHeight="1" x14ac:dyDescent="0.3">
      <c r="A6494" s="114">
        <v>6491</v>
      </c>
      <c r="B6494" t="s">
        <v>444</v>
      </c>
      <c r="C6494" t="s">
        <v>138</v>
      </c>
      <c r="D6494" t="s">
        <v>100</v>
      </c>
      <c r="E6494" t="s">
        <v>5411</v>
      </c>
      <c r="F6494" s="109">
        <v>46160</v>
      </c>
      <c r="G6494" t="s">
        <v>415</v>
      </c>
      <c r="H6494">
        <v>6</v>
      </c>
      <c r="K6494">
        <v>388125.00000000105</v>
      </c>
      <c r="L6494" t="s">
        <v>543</v>
      </c>
      <c r="M6494" t="s">
        <v>517</v>
      </c>
      <c r="N6494">
        <v>0</v>
      </c>
    </row>
    <row r="6495" spans="1:14" ht="15" customHeight="1" x14ac:dyDescent="0.3">
      <c r="A6495" s="114">
        <v>6492</v>
      </c>
      <c r="B6495" t="s">
        <v>444</v>
      </c>
      <c r="C6495" t="s">
        <v>127</v>
      </c>
      <c r="D6495" t="s">
        <v>102</v>
      </c>
      <c r="E6495" t="s">
        <v>5412</v>
      </c>
      <c r="F6495" s="109">
        <v>46160</v>
      </c>
      <c r="G6495" t="s">
        <v>415</v>
      </c>
      <c r="H6495">
        <v>7</v>
      </c>
      <c r="K6495">
        <v>301875.00000000081</v>
      </c>
      <c r="L6495" t="s">
        <v>509</v>
      </c>
      <c r="M6495" t="s">
        <v>1677</v>
      </c>
      <c r="N6495">
        <v>1</v>
      </c>
    </row>
    <row r="6496" spans="1:14" ht="15" customHeight="1" x14ac:dyDescent="0.3">
      <c r="A6496" s="114">
        <v>6493</v>
      </c>
      <c r="B6496" t="s">
        <v>444</v>
      </c>
      <c r="C6496" t="s">
        <v>138</v>
      </c>
      <c r="D6496" t="s">
        <v>100</v>
      </c>
      <c r="E6496" t="s">
        <v>5413</v>
      </c>
      <c r="F6496" s="109">
        <v>46160</v>
      </c>
      <c r="G6496" t="s">
        <v>415</v>
      </c>
      <c r="H6496">
        <v>10</v>
      </c>
      <c r="K6496">
        <v>646875.00000000175</v>
      </c>
      <c r="L6496" t="s">
        <v>713</v>
      </c>
      <c r="M6496" t="s">
        <v>917</v>
      </c>
      <c r="N6496">
        <v>0</v>
      </c>
    </row>
    <row r="6497" spans="1:14" ht="15" customHeight="1" x14ac:dyDescent="0.3">
      <c r="A6497" s="114">
        <v>6494</v>
      </c>
      <c r="B6497" t="s">
        <v>471</v>
      </c>
      <c r="C6497" t="s">
        <v>138</v>
      </c>
      <c r="D6497" t="s">
        <v>100</v>
      </c>
      <c r="E6497" t="s">
        <v>5414</v>
      </c>
      <c r="F6497" s="109">
        <v>46160</v>
      </c>
      <c r="G6497" t="s">
        <v>415</v>
      </c>
      <c r="H6497">
        <v>6</v>
      </c>
      <c r="K6497">
        <v>388125.00000000105</v>
      </c>
      <c r="L6497" t="s">
        <v>516</v>
      </c>
      <c r="M6497" t="s">
        <v>517</v>
      </c>
      <c r="N6497">
        <v>0</v>
      </c>
    </row>
    <row r="6498" spans="1:14" ht="15" customHeight="1" x14ac:dyDescent="0.3">
      <c r="A6498" s="114">
        <v>6495</v>
      </c>
      <c r="B6498" t="s">
        <v>413</v>
      </c>
      <c r="C6498" t="s">
        <v>134</v>
      </c>
      <c r="D6498" t="s">
        <v>102</v>
      </c>
      <c r="E6498" t="s">
        <v>5415</v>
      </c>
      <c r="F6498" s="109">
        <v>46160</v>
      </c>
      <c r="G6498" t="s">
        <v>415</v>
      </c>
      <c r="H6498">
        <v>6</v>
      </c>
      <c r="K6498">
        <v>329999.99999999907</v>
      </c>
      <c r="L6498" t="s">
        <v>509</v>
      </c>
      <c r="M6498" t="s">
        <v>1677</v>
      </c>
      <c r="N6498">
        <v>1</v>
      </c>
    </row>
    <row r="6499" spans="1:14" ht="15" customHeight="1" x14ac:dyDescent="0.3">
      <c r="A6499" s="114">
        <v>6496</v>
      </c>
      <c r="B6499" t="s">
        <v>413</v>
      </c>
      <c r="C6499" t="s">
        <v>138</v>
      </c>
      <c r="D6499" t="s">
        <v>100</v>
      </c>
      <c r="E6499" t="s">
        <v>5416</v>
      </c>
      <c r="F6499" s="109">
        <v>46160</v>
      </c>
      <c r="G6499" t="s">
        <v>415</v>
      </c>
      <c r="H6499">
        <v>6</v>
      </c>
      <c r="K6499">
        <v>371249.99999999895</v>
      </c>
      <c r="L6499" t="s">
        <v>554</v>
      </c>
      <c r="M6499" t="s">
        <v>517</v>
      </c>
      <c r="N6499">
        <v>0</v>
      </c>
    </row>
    <row r="6500" spans="1:14" ht="15" customHeight="1" x14ac:dyDescent="0.3">
      <c r="A6500" s="114">
        <v>6497</v>
      </c>
      <c r="B6500" t="s">
        <v>459</v>
      </c>
      <c r="C6500" t="s">
        <v>138</v>
      </c>
      <c r="D6500" t="s">
        <v>100</v>
      </c>
      <c r="E6500" t="s">
        <v>5417</v>
      </c>
      <c r="F6500" s="109">
        <v>46160</v>
      </c>
      <c r="G6500" t="s">
        <v>415</v>
      </c>
      <c r="H6500">
        <v>20</v>
      </c>
      <c r="K6500">
        <v>1275000.0000000049</v>
      </c>
      <c r="L6500" t="s">
        <v>713</v>
      </c>
      <c r="M6500" t="s">
        <v>917</v>
      </c>
      <c r="N6500">
        <v>0</v>
      </c>
    </row>
    <row r="6501" spans="1:14" ht="15" customHeight="1" x14ac:dyDescent="0.3">
      <c r="A6501" s="114">
        <v>6498</v>
      </c>
      <c r="B6501" t="s">
        <v>459</v>
      </c>
      <c r="C6501" t="s">
        <v>138</v>
      </c>
      <c r="D6501" t="s">
        <v>100</v>
      </c>
      <c r="E6501" t="s">
        <v>5417</v>
      </c>
      <c r="F6501" s="109">
        <v>46161</v>
      </c>
      <c r="G6501" t="s">
        <v>415</v>
      </c>
      <c r="H6501">
        <v>34</v>
      </c>
      <c r="K6501">
        <v>2167500.0000000079</v>
      </c>
      <c r="L6501" t="s">
        <v>713</v>
      </c>
      <c r="M6501" t="s">
        <v>917</v>
      </c>
      <c r="N6501">
        <v>0</v>
      </c>
    </row>
    <row r="6502" spans="1:14" ht="15" customHeight="1" x14ac:dyDescent="0.3">
      <c r="A6502" s="114">
        <v>6499</v>
      </c>
      <c r="B6502" t="s">
        <v>501</v>
      </c>
      <c r="C6502" t="s">
        <v>134</v>
      </c>
      <c r="D6502" t="s">
        <v>102</v>
      </c>
      <c r="E6502" t="s">
        <v>5418</v>
      </c>
      <c r="F6502" s="109">
        <v>46161</v>
      </c>
      <c r="G6502" t="s">
        <v>415</v>
      </c>
      <c r="H6502">
        <v>4</v>
      </c>
      <c r="K6502">
        <v>213333.33333333311</v>
      </c>
      <c r="L6502" t="s">
        <v>509</v>
      </c>
      <c r="M6502" t="s">
        <v>1677</v>
      </c>
      <c r="N6502">
        <v>0</v>
      </c>
    </row>
    <row r="6503" spans="1:14" ht="15" customHeight="1" x14ac:dyDescent="0.3">
      <c r="A6503" s="114">
        <v>6500</v>
      </c>
      <c r="B6503" t="s">
        <v>501</v>
      </c>
      <c r="C6503" t="s">
        <v>138</v>
      </c>
      <c r="D6503" t="s">
        <v>100</v>
      </c>
      <c r="E6503" t="s">
        <v>5419</v>
      </c>
      <c r="F6503" s="109">
        <v>46161</v>
      </c>
      <c r="G6503" t="s">
        <v>415</v>
      </c>
      <c r="H6503">
        <v>6</v>
      </c>
      <c r="K6503">
        <v>359999.99999999965</v>
      </c>
      <c r="L6503" t="s">
        <v>543</v>
      </c>
      <c r="M6503" t="s">
        <v>517</v>
      </c>
      <c r="N6503">
        <v>0</v>
      </c>
    </row>
    <row r="6504" spans="1:14" ht="15" customHeight="1" x14ac:dyDescent="0.3">
      <c r="A6504" s="114">
        <v>6501</v>
      </c>
      <c r="B6504" t="s">
        <v>499</v>
      </c>
      <c r="C6504" t="s">
        <v>127</v>
      </c>
      <c r="D6504" t="s">
        <v>102</v>
      </c>
      <c r="E6504" t="s">
        <v>5420</v>
      </c>
      <c r="F6504" s="109">
        <v>46161</v>
      </c>
      <c r="G6504" t="s">
        <v>758</v>
      </c>
      <c r="H6504">
        <v>9</v>
      </c>
      <c r="K6504">
        <v>2879999.9999999972</v>
      </c>
      <c r="L6504" t="s">
        <v>509</v>
      </c>
      <c r="M6504" s="110" t="s">
        <v>2782</v>
      </c>
      <c r="N6504">
        <v>1</v>
      </c>
    </row>
    <row r="6505" spans="1:14" ht="15" customHeight="1" x14ac:dyDescent="0.3">
      <c r="A6505" s="114">
        <v>6502</v>
      </c>
      <c r="B6505" t="s">
        <v>499</v>
      </c>
      <c r="C6505" t="s">
        <v>138</v>
      </c>
      <c r="D6505" t="s">
        <v>100</v>
      </c>
      <c r="E6505" t="s">
        <v>5421</v>
      </c>
      <c r="F6505" s="109">
        <v>46161</v>
      </c>
      <c r="G6505" t="s">
        <v>415</v>
      </c>
      <c r="H6505">
        <v>6</v>
      </c>
      <c r="K6505">
        <v>359999.99999999965</v>
      </c>
      <c r="L6505" t="s">
        <v>516</v>
      </c>
      <c r="M6505" t="s">
        <v>517</v>
      </c>
      <c r="N6505">
        <v>0.1</v>
      </c>
    </row>
    <row r="6506" spans="1:14" ht="15" customHeight="1" x14ac:dyDescent="0.3">
      <c r="A6506" s="114">
        <v>6503</v>
      </c>
      <c r="B6506" t="s">
        <v>413</v>
      </c>
      <c r="C6506" t="s">
        <v>138</v>
      </c>
      <c r="D6506" t="s">
        <v>100</v>
      </c>
      <c r="E6506" t="s">
        <v>5422</v>
      </c>
      <c r="F6506" s="109">
        <v>46161</v>
      </c>
      <c r="G6506" t="s">
        <v>415</v>
      </c>
      <c r="H6506">
        <v>6</v>
      </c>
      <c r="K6506">
        <v>371249.99999999895</v>
      </c>
      <c r="L6506" t="s">
        <v>554</v>
      </c>
      <c r="M6506" t="s">
        <v>517</v>
      </c>
      <c r="N6506">
        <v>1</v>
      </c>
    </row>
    <row r="6507" spans="1:14" ht="15" customHeight="1" x14ac:dyDescent="0.3">
      <c r="A6507" s="114">
        <v>6504</v>
      </c>
      <c r="B6507" t="s">
        <v>413</v>
      </c>
      <c r="C6507" t="s">
        <v>134</v>
      </c>
      <c r="D6507" t="s">
        <v>102</v>
      </c>
      <c r="E6507" t="s">
        <v>5423</v>
      </c>
      <c r="F6507" s="109">
        <v>46161</v>
      </c>
      <c r="G6507" t="s">
        <v>415</v>
      </c>
      <c r="H6507">
        <v>6</v>
      </c>
      <c r="K6507">
        <v>329999.99999999907</v>
      </c>
      <c r="L6507" t="s">
        <v>509</v>
      </c>
      <c r="M6507" t="s">
        <v>1677</v>
      </c>
      <c r="N6507">
        <v>2</v>
      </c>
    </row>
    <row r="6508" spans="1:14" ht="15" customHeight="1" x14ac:dyDescent="0.3">
      <c r="A6508" s="114">
        <v>6505</v>
      </c>
      <c r="B6508" t="s">
        <v>444</v>
      </c>
      <c r="C6508" t="s">
        <v>138</v>
      </c>
      <c r="D6508" t="s">
        <v>100</v>
      </c>
      <c r="E6508" t="s">
        <v>5424</v>
      </c>
      <c r="F6508" s="109">
        <v>46161</v>
      </c>
      <c r="G6508" t="s">
        <v>415</v>
      </c>
      <c r="H6508">
        <v>4</v>
      </c>
      <c r="K6508">
        <v>258750.00000000073</v>
      </c>
      <c r="L6508" t="s">
        <v>543</v>
      </c>
      <c r="M6508" t="s">
        <v>517</v>
      </c>
      <c r="N6508">
        <v>0</v>
      </c>
    </row>
    <row r="6509" spans="1:14" ht="15" customHeight="1" x14ac:dyDescent="0.3">
      <c r="A6509" s="114">
        <v>6506</v>
      </c>
      <c r="B6509" t="s">
        <v>444</v>
      </c>
      <c r="C6509" t="s">
        <v>127</v>
      </c>
      <c r="D6509" t="s">
        <v>102</v>
      </c>
      <c r="E6509" t="s">
        <v>5425</v>
      </c>
      <c r="F6509" s="109">
        <v>46161</v>
      </c>
      <c r="G6509" t="s">
        <v>415</v>
      </c>
      <c r="H6509">
        <v>10</v>
      </c>
      <c r="K6509">
        <v>431250.00000000122</v>
      </c>
      <c r="L6509" t="s">
        <v>509</v>
      </c>
      <c r="M6509" t="s">
        <v>1677</v>
      </c>
      <c r="N6509">
        <v>1</v>
      </c>
    </row>
    <row r="6510" spans="1:14" ht="15" customHeight="1" x14ac:dyDescent="0.3">
      <c r="A6510" s="114">
        <v>6507</v>
      </c>
      <c r="B6510" t="s">
        <v>471</v>
      </c>
      <c r="C6510" t="s">
        <v>138</v>
      </c>
      <c r="D6510" t="s">
        <v>100</v>
      </c>
      <c r="E6510" t="s">
        <v>5426</v>
      </c>
      <c r="F6510" s="109">
        <v>46161</v>
      </c>
      <c r="G6510" t="s">
        <v>415</v>
      </c>
      <c r="H6510">
        <v>2</v>
      </c>
      <c r="K6510">
        <v>129375.00000000036</v>
      </c>
      <c r="L6510" t="s">
        <v>516</v>
      </c>
      <c r="M6510" t="s">
        <v>517</v>
      </c>
      <c r="N6510">
        <v>0</v>
      </c>
    </row>
    <row r="6511" spans="1:14" ht="15" customHeight="1" x14ac:dyDescent="0.3">
      <c r="A6511" s="114">
        <v>6508</v>
      </c>
      <c r="B6511" t="s">
        <v>430</v>
      </c>
      <c r="C6511" t="s">
        <v>122</v>
      </c>
      <c r="D6511" t="s">
        <v>102</v>
      </c>
      <c r="E6511" t="s">
        <v>5427</v>
      </c>
      <c r="F6511" s="109">
        <v>46162</v>
      </c>
      <c r="G6511" t="s">
        <v>415</v>
      </c>
      <c r="H6511">
        <v>80</v>
      </c>
      <c r="K6511">
        <v>4650000.0000000047</v>
      </c>
      <c r="L6511" t="s">
        <v>507</v>
      </c>
      <c r="M6511" t="s">
        <v>505</v>
      </c>
      <c r="N6511">
        <v>2</v>
      </c>
    </row>
    <row r="6512" spans="1:14" ht="15" customHeight="1" x14ac:dyDescent="0.3">
      <c r="A6512" s="114">
        <v>6509</v>
      </c>
      <c r="B6512" t="s">
        <v>430</v>
      </c>
      <c r="C6512" t="s">
        <v>138</v>
      </c>
      <c r="D6512" t="s">
        <v>100</v>
      </c>
      <c r="E6512" t="s">
        <v>5428</v>
      </c>
      <c r="F6512" s="109">
        <v>46162</v>
      </c>
      <c r="G6512" t="s">
        <v>415</v>
      </c>
      <c r="H6512">
        <v>6</v>
      </c>
      <c r="K6512">
        <v>348750.00000000035</v>
      </c>
      <c r="L6512" t="s">
        <v>554</v>
      </c>
      <c r="M6512" t="s">
        <v>517</v>
      </c>
      <c r="N6512">
        <v>0</v>
      </c>
    </row>
    <row r="6513" spans="1:14" ht="15" customHeight="1" x14ac:dyDescent="0.3">
      <c r="A6513" s="114">
        <v>6510</v>
      </c>
      <c r="B6513" t="s">
        <v>499</v>
      </c>
      <c r="C6513" t="s">
        <v>177</v>
      </c>
      <c r="D6513" t="s">
        <v>100</v>
      </c>
      <c r="E6513" t="s">
        <v>5429</v>
      </c>
      <c r="F6513" s="109">
        <v>46162</v>
      </c>
      <c r="G6513" t="s">
        <v>3210</v>
      </c>
      <c r="H6513">
        <v>1</v>
      </c>
      <c r="K6513">
        <v>59999.999999999942</v>
      </c>
      <c r="L6513" t="s">
        <v>507</v>
      </c>
      <c r="M6513" t="s">
        <v>505</v>
      </c>
      <c r="N6513">
        <v>1</v>
      </c>
    </row>
    <row r="6514" spans="1:14" ht="15" customHeight="1" x14ac:dyDescent="0.3">
      <c r="A6514" s="114">
        <v>6511</v>
      </c>
      <c r="B6514" t="s">
        <v>499</v>
      </c>
      <c r="C6514" t="s">
        <v>127</v>
      </c>
      <c r="D6514" t="s">
        <v>102</v>
      </c>
      <c r="E6514" t="s">
        <v>5430</v>
      </c>
      <c r="F6514" s="109">
        <v>46162</v>
      </c>
      <c r="G6514" t="s">
        <v>415</v>
      </c>
      <c r="H6514">
        <v>8</v>
      </c>
      <c r="K6514">
        <v>319999.99999999971</v>
      </c>
      <c r="L6514" t="s">
        <v>509</v>
      </c>
      <c r="M6514" t="s">
        <v>505</v>
      </c>
      <c r="N6514">
        <v>1</v>
      </c>
    </row>
    <row r="6515" spans="1:14" ht="15" customHeight="1" x14ac:dyDescent="0.3">
      <c r="A6515" s="114">
        <v>6512</v>
      </c>
      <c r="B6515" t="s">
        <v>499</v>
      </c>
      <c r="C6515" t="s">
        <v>177</v>
      </c>
      <c r="D6515" t="s">
        <v>100</v>
      </c>
      <c r="E6515" t="s">
        <v>5431</v>
      </c>
      <c r="F6515" s="109">
        <v>46162</v>
      </c>
      <c r="G6515" t="s">
        <v>496</v>
      </c>
      <c r="H6515">
        <v>1</v>
      </c>
      <c r="K6515">
        <v>39999.999999999964</v>
      </c>
      <c r="L6515" t="s">
        <v>516</v>
      </c>
      <c r="M6515" t="s">
        <v>505</v>
      </c>
      <c r="N6515">
        <v>0</v>
      </c>
    </row>
    <row r="6516" spans="1:14" ht="15" customHeight="1" x14ac:dyDescent="0.3">
      <c r="A6516" s="114">
        <v>6513</v>
      </c>
      <c r="B6516" t="s">
        <v>499</v>
      </c>
      <c r="C6516" t="s">
        <v>138</v>
      </c>
      <c r="D6516" t="s">
        <v>100</v>
      </c>
      <c r="E6516" t="s">
        <v>5432</v>
      </c>
      <c r="F6516" s="109">
        <v>46162</v>
      </c>
      <c r="G6516" t="s">
        <v>415</v>
      </c>
      <c r="H6516">
        <v>3</v>
      </c>
      <c r="K6516">
        <v>179999.99999999983</v>
      </c>
      <c r="L6516" t="s">
        <v>516</v>
      </c>
      <c r="M6516" s="110" t="s">
        <v>2782</v>
      </c>
      <c r="N6516">
        <v>0</v>
      </c>
    </row>
    <row r="6517" spans="1:14" ht="15" customHeight="1" x14ac:dyDescent="0.3">
      <c r="A6517" s="114">
        <v>6514</v>
      </c>
      <c r="B6517" t="s">
        <v>444</v>
      </c>
      <c r="C6517" t="s">
        <v>138</v>
      </c>
      <c r="D6517" t="s">
        <v>100</v>
      </c>
      <c r="E6517" t="s">
        <v>5433</v>
      </c>
      <c r="F6517" s="109">
        <v>46162</v>
      </c>
      <c r="G6517" t="s">
        <v>415</v>
      </c>
      <c r="H6517">
        <v>6</v>
      </c>
      <c r="K6517">
        <v>388125.00000000105</v>
      </c>
      <c r="L6517" t="s">
        <v>543</v>
      </c>
      <c r="M6517" t="s">
        <v>517</v>
      </c>
      <c r="N6517">
        <v>0</v>
      </c>
    </row>
    <row r="6518" spans="1:14" ht="15" customHeight="1" x14ac:dyDescent="0.3">
      <c r="A6518" s="114">
        <v>6515</v>
      </c>
      <c r="B6518" t="s">
        <v>444</v>
      </c>
      <c r="C6518" t="s">
        <v>127</v>
      </c>
      <c r="D6518" t="s">
        <v>102</v>
      </c>
      <c r="E6518" t="s">
        <v>5434</v>
      </c>
      <c r="F6518" s="109">
        <v>46162</v>
      </c>
      <c r="G6518" t="s">
        <v>415</v>
      </c>
      <c r="H6518">
        <v>4</v>
      </c>
      <c r="K6518">
        <v>172500.00000000047</v>
      </c>
      <c r="L6518" t="s">
        <v>509</v>
      </c>
      <c r="M6518" t="s">
        <v>1677</v>
      </c>
      <c r="N6518">
        <v>0</v>
      </c>
    </row>
    <row r="6519" spans="1:14" ht="15" customHeight="1" x14ac:dyDescent="0.3">
      <c r="A6519" s="114">
        <v>6516</v>
      </c>
      <c r="B6519" t="s">
        <v>444</v>
      </c>
      <c r="C6519" t="s">
        <v>116</v>
      </c>
      <c r="D6519" t="s">
        <v>102</v>
      </c>
      <c r="E6519" t="s">
        <v>5435</v>
      </c>
      <c r="F6519" s="109">
        <v>46162</v>
      </c>
      <c r="G6519" t="s">
        <v>415</v>
      </c>
      <c r="H6519">
        <v>4</v>
      </c>
      <c r="K6519">
        <v>172500.00000000047</v>
      </c>
      <c r="L6519" t="s">
        <v>509</v>
      </c>
      <c r="M6519" t="s">
        <v>505</v>
      </c>
      <c r="N6519">
        <v>0</v>
      </c>
    </row>
    <row r="6520" spans="1:14" ht="15" customHeight="1" x14ac:dyDescent="0.3">
      <c r="A6520" s="114">
        <v>6517</v>
      </c>
      <c r="B6520" t="s">
        <v>471</v>
      </c>
      <c r="C6520" t="s">
        <v>138</v>
      </c>
      <c r="D6520" t="s">
        <v>100</v>
      </c>
      <c r="E6520" t="s">
        <v>5436</v>
      </c>
      <c r="F6520" s="109">
        <v>46162</v>
      </c>
      <c r="G6520" t="s">
        <v>415</v>
      </c>
      <c r="H6520">
        <v>6</v>
      </c>
      <c r="K6520">
        <v>388125.00000000105</v>
      </c>
      <c r="L6520" t="s">
        <v>516</v>
      </c>
      <c r="M6520" t="s">
        <v>517</v>
      </c>
      <c r="N6520">
        <v>0</v>
      </c>
    </row>
    <row r="6521" spans="1:14" ht="15" customHeight="1" x14ac:dyDescent="0.3">
      <c r="A6521" s="114">
        <v>6518</v>
      </c>
      <c r="B6521" t="s">
        <v>471</v>
      </c>
      <c r="C6521" t="s">
        <v>502</v>
      </c>
      <c r="D6521" t="s">
        <v>100</v>
      </c>
      <c r="E6521" t="s">
        <v>5437</v>
      </c>
      <c r="F6521" s="109">
        <v>46162</v>
      </c>
      <c r="G6521" t="s">
        <v>426</v>
      </c>
      <c r="H6521">
        <v>1</v>
      </c>
      <c r="K6521">
        <v>43125.000000000116</v>
      </c>
      <c r="L6521" t="s">
        <v>507</v>
      </c>
      <c r="M6521" t="s">
        <v>698</v>
      </c>
      <c r="N6521">
        <v>2</v>
      </c>
    </row>
    <row r="6522" spans="1:14" ht="15" customHeight="1" x14ac:dyDescent="0.3">
      <c r="A6522" s="114">
        <v>6519</v>
      </c>
      <c r="B6522" t="s">
        <v>471</v>
      </c>
      <c r="C6522" t="s">
        <v>109</v>
      </c>
      <c r="D6522" t="s">
        <v>102</v>
      </c>
      <c r="E6522" t="s">
        <v>5438</v>
      </c>
      <c r="F6522" s="109">
        <v>46162</v>
      </c>
      <c r="G6522" t="s">
        <v>415</v>
      </c>
      <c r="H6522">
        <v>17</v>
      </c>
      <c r="K6522">
        <v>146625.00000000041</v>
      </c>
      <c r="L6522" t="s">
        <v>507</v>
      </c>
      <c r="M6522" t="s">
        <v>953</v>
      </c>
      <c r="N6522">
        <v>3</v>
      </c>
    </row>
    <row r="6523" spans="1:14" ht="15" customHeight="1" x14ac:dyDescent="0.3">
      <c r="A6523" s="114">
        <v>6520</v>
      </c>
      <c r="B6523" t="s">
        <v>413</v>
      </c>
      <c r="C6523" t="s">
        <v>116</v>
      </c>
      <c r="D6523" t="s">
        <v>102</v>
      </c>
      <c r="E6523" t="s">
        <v>5439</v>
      </c>
      <c r="F6523" s="109">
        <v>46162</v>
      </c>
      <c r="G6523" t="s">
        <v>415</v>
      </c>
      <c r="H6523">
        <v>7</v>
      </c>
      <c r="K6523">
        <v>288749.99999999919</v>
      </c>
      <c r="L6523" t="s">
        <v>509</v>
      </c>
      <c r="M6523" t="s">
        <v>505</v>
      </c>
      <c r="N6523">
        <v>1</v>
      </c>
    </row>
    <row r="6524" spans="1:14" ht="15" customHeight="1" x14ac:dyDescent="0.3">
      <c r="A6524" s="114">
        <v>6521</v>
      </c>
      <c r="B6524" t="s">
        <v>413</v>
      </c>
      <c r="C6524" t="s">
        <v>138</v>
      </c>
      <c r="D6524" t="s">
        <v>100</v>
      </c>
      <c r="E6524" t="s">
        <v>5440</v>
      </c>
      <c r="F6524" s="109">
        <v>46162</v>
      </c>
      <c r="G6524" t="s">
        <v>415</v>
      </c>
      <c r="H6524">
        <v>6</v>
      </c>
      <c r="K6524">
        <v>371249.99999999895</v>
      </c>
      <c r="L6524" t="s">
        <v>554</v>
      </c>
      <c r="M6524" t="s">
        <v>517</v>
      </c>
      <c r="N6524">
        <v>0</v>
      </c>
    </row>
    <row r="6525" spans="1:14" ht="15" customHeight="1" x14ac:dyDescent="0.3">
      <c r="A6525" s="114">
        <v>6522</v>
      </c>
      <c r="B6525" t="s">
        <v>497</v>
      </c>
      <c r="C6525" t="s">
        <v>138</v>
      </c>
      <c r="D6525" t="s">
        <v>100</v>
      </c>
      <c r="E6525" t="s">
        <v>5441</v>
      </c>
      <c r="F6525" s="109">
        <v>46163</v>
      </c>
      <c r="G6525" t="s">
        <v>415</v>
      </c>
      <c r="H6525">
        <v>6</v>
      </c>
      <c r="K6525">
        <v>388125.00000000105</v>
      </c>
      <c r="L6525" t="s">
        <v>516</v>
      </c>
      <c r="M6525" t="s">
        <v>517</v>
      </c>
      <c r="N6525">
        <v>0</v>
      </c>
    </row>
    <row r="6526" spans="1:14" ht="15" customHeight="1" x14ac:dyDescent="0.3">
      <c r="A6526" s="114">
        <v>6523</v>
      </c>
      <c r="B6526" t="s">
        <v>497</v>
      </c>
      <c r="C6526" t="s">
        <v>125</v>
      </c>
      <c r="D6526" t="s">
        <v>102</v>
      </c>
      <c r="E6526" t="s">
        <v>5442</v>
      </c>
      <c r="F6526" s="109">
        <v>46163</v>
      </c>
      <c r="G6526" t="s">
        <v>415</v>
      </c>
      <c r="H6526">
        <v>8</v>
      </c>
      <c r="K6526">
        <v>152183.33333333375</v>
      </c>
      <c r="L6526" t="s">
        <v>509</v>
      </c>
      <c r="M6526" t="s">
        <v>1677</v>
      </c>
      <c r="N6526">
        <v>1</v>
      </c>
    </row>
    <row r="6527" spans="1:14" ht="15" customHeight="1" x14ac:dyDescent="0.3">
      <c r="A6527" s="114">
        <v>6524</v>
      </c>
      <c r="B6527" t="s">
        <v>430</v>
      </c>
      <c r="C6527" t="s">
        <v>138</v>
      </c>
      <c r="D6527" t="s">
        <v>100</v>
      </c>
      <c r="E6527" t="s">
        <v>5443</v>
      </c>
      <c r="F6527" s="109">
        <v>46163</v>
      </c>
      <c r="G6527" t="s">
        <v>415</v>
      </c>
      <c r="H6527">
        <v>12</v>
      </c>
      <c r="K6527">
        <v>697500.0000000007</v>
      </c>
      <c r="L6527" t="s">
        <v>554</v>
      </c>
      <c r="M6527" t="s">
        <v>517</v>
      </c>
      <c r="N6527">
        <v>0</v>
      </c>
    </row>
    <row r="6528" spans="1:14" ht="15" customHeight="1" x14ac:dyDescent="0.3">
      <c r="A6528" s="114">
        <v>6525</v>
      </c>
      <c r="B6528" t="s">
        <v>430</v>
      </c>
      <c r="C6528" t="s">
        <v>122</v>
      </c>
      <c r="D6528" t="s">
        <v>102</v>
      </c>
      <c r="E6528" t="s">
        <v>5444</v>
      </c>
      <c r="F6528" s="109">
        <v>46163</v>
      </c>
      <c r="G6528" t="s">
        <v>415</v>
      </c>
      <c r="H6528">
        <v>60</v>
      </c>
      <c r="K6528">
        <v>3487500.0000000037</v>
      </c>
      <c r="L6528" t="s">
        <v>507</v>
      </c>
      <c r="M6528" t="s">
        <v>514</v>
      </c>
      <c r="N6528">
        <v>1</v>
      </c>
    </row>
    <row r="6529" spans="1:14" ht="15" customHeight="1" x14ac:dyDescent="0.3">
      <c r="A6529" s="114">
        <v>6526</v>
      </c>
      <c r="B6529" t="s">
        <v>499</v>
      </c>
      <c r="C6529" t="s">
        <v>138</v>
      </c>
      <c r="D6529" t="s">
        <v>100</v>
      </c>
      <c r="E6529" t="s">
        <v>5445</v>
      </c>
      <c r="F6529" s="109">
        <v>46163</v>
      </c>
      <c r="G6529" t="s">
        <v>415</v>
      </c>
      <c r="H6529">
        <v>4</v>
      </c>
      <c r="K6529">
        <v>119999.99999999988</v>
      </c>
      <c r="L6529" t="s">
        <v>507</v>
      </c>
      <c r="M6529" t="s">
        <v>505</v>
      </c>
      <c r="N6529">
        <v>1</v>
      </c>
    </row>
    <row r="6530" spans="1:14" ht="15" customHeight="1" x14ac:dyDescent="0.3">
      <c r="A6530" s="114">
        <v>6527</v>
      </c>
      <c r="B6530" t="s">
        <v>499</v>
      </c>
      <c r="C6530" t="s">
        <v>122</v>
      </c>
      <c r="D6530" t="s">
        <v>102</v>
      </c>
      <c r="E6530" t="s">
        <v>5446</v>
      </c>
      <c r="F6530" s="109">
        <v>46163</v>
      </c>
      <c r="G6530" t="s">
        <v>415</v>
      </c>
      <c r="H6530">
        <v>42</v>
      </c>
      <c r="K6530">
        <v>2519999.9999999977</v>
      </c>
      <c r="L6530" t="s">
        <v>507</v>
      </c>
      <c r="M6530" t="s">
        <v>580</v>
      </c>
      <c r="N6530">
        <v>1</v>
      </c>
    </row>
    <row r="6531" spans="1:14" ht="15" customHeight="1" x14ac:dyDescent="0.3">
      <c r="A6531" s="114">
        <v>6528</v>
      </c>
      <c r="B6531" t="s">
        <v>499</v>
      </c>
      <c r="C6531" t="s">
        <v>138</v>
      </c>
      <c r="D6531" t="s">
        <v>100</v>
      </c>
      <c r="E6531" t="s">
        <v>5447</v>
      </c>
      <c r="F6531" s="109">
        <v>46163</v>
      </c>
      <c r="G6531" t="s">
        <v>415</v>
      </c>
      <c r="H6531">
        <v>6</v>
      </c>
      <c r="K6531">
        <v>359999.99999999965</v>
      </c>
      <c r="L6531" t="s">
        <v>516</v>
      </c>
      <c r="M6531" t="s">
        <v>517</v>
      </c>
      <c r="N6531">
        <v>0</v>
      </c>
    </row>
    <row r="6532" spans="1:14" ht="15" customHeight="1" x14ac:dyDescent="0.3">
      <c r="A6532" s="114">
        <v>6529</v>
      </c>
      <c r="B6532" t="s">
        <v>459</v>
      </c>
      <c r="C6532" t="s">
        <v>138</v>
      </c>
      <c r="D6532" t="s">
        <v>100</v>
      </c>
      <c r="E6532" t="s">
        <v>5448</v>
      </c>
      <c r="F6532" s="109">
        <v>46162</v>
      </c>
      <c r="G6532" t="s">
        <v>415</v>
      </c>
      <c r="H6532">
        <v>3</v>
      </c>
      <c r="K6532">
        <v>191250.00000000073</v>
      </c>
      <c r="L6532" t="s">
        <v>554</v>
      </c>
      <c r="M6532" t="s">
        <v>698</v>
      </c>
      <c r="N6532">
        <v>0</v>
      </c>
    </row>
    <row r="6533" spans="1:14" ht="15" customHeight="1" x14ac:dyDescent="0.3">
      <c r="A6533" s="114">
        <v>6530</v>
      </c>
      <c r="B6533" t="s">
        <v>459</v>
      </c>
      <c r="C6533" t="s">
        <v>138</v>
      </c>
      <c r="D6533" t="s">
        <v>100</v>
      </c>
      <c r="E6533" t="s">
        <v>5448</v>
      </c>
      <c r="F6533" s="109">
        <v>46162</v>
      </c>
      <c r="G6533" t="s">
        <v>415</v>
      </c>
      <c r="H6533">
        <v>1</v>
      </c>
      <c r="K6533">
        <v>63750.00000000024</v>
      </c>
      <c r="L6533" t="s">
        <v>713</v>
      </c>
      <c r="M6533" t="s">
        <v>505</v>
      </c>
      <c r="N6533">
        <v>0</v>
      </c>
    </row>
    <row r="6534" spans="1:14" ht="15" customHeight="1" x14ac:dyDescent="0.3">
      <c r="A6534" s="114">
        <v>6531</v>
      </c>
      <c r="B6534" t="s">
        <v>459</v>
      </c>
      <c r="C6534" t="s">
        <v>138</v>
      </c>
      <c r="D6534" t="s">
        <v>100</v>
      </c>
      <c r="E6534" t="s">
        <v>5448</v>
      </c>
      <c r="F6534" s="109">
        <v>46163</v>
      </c>
      <c r="G6534" t="s">
        <v>415</v>
      </c>
      <c r="H6534">
        <v>1.5</v>
      </c>
      <c r="K6534">
        <v>95625.000000000364</v>
      </c>
      <c r="L6534" t="s">
        <v>713</v>
      </c>
      <c r="M6534" s="110" t="s">
        <v>2782</v>
      </c>
      <c r="N6534">
        <v>0</v>
      </c>
    </row>
    <row r="6535" spans="1:14" ht="15" customHeight="1" x14ac:dyDescent="0.3">
      <c r="A6535" s="114">
        <v>6532</v>
      </c>
      <c r="B6535" t="s">
        <v>459</v>
      </c>
      <c r="C6535" t="s">
        <v>138</v>
      </c>
      <c r="D6535" t="s">
        <v>100</v>
      </c>
      <c r="E6535" t="s">
        <v>5448</v>
      </c>
      <c r="F6535" s="109">
        <v>46163</v>
      </c>
      <c r="G6535" t="s">
        <v>415</v>
      </c>
      <c r="H6535">
        <v>0.1</v>
      </c>
      <c r="K6535">
        <v>6375.0000000000236</v>
      </c>
      <c r="L6535" t="s">
        <v>513</v>
      </c>
      <c r="M6535" t="s">
        <v>580</v>
      </c>
      <c r="N6535">
        <v>0</v>
      </c>
    </row>
    <row r="6536" spans="1:14" ht="15" customHeight="1" x14ac:dyDescent="0.3">
      <c r="A6536" s="114">
        <v>6533</v>
      </c>
      <c r="B6536" t="s">
        <v>501</v>
      </c>
      <c r="C6536" t="s">
        <v>125</v>
      </c>
      <c r="D6536" t="s">
        <v>102</v>
      </c>
      <c r="E6536" t="s">
        <v>5449</v>
      </c>
      <c r="F6536" s="109">
        <v>46163</v>
      </c>
      <c r="G6536" t="s">
        <v>415</v>
      </c>
      <c r="H6536">
        <v>10</v>
      </c>
      <c r="K6536">
        <v>176444.44444444426</v>
      </c>
      <c r="L6536" t="s">
        <v>509</v>
      </c>
      <c r="M6536" t="s">
        <v>1677</v>
      </c>
      <c r="N6536">
        <v>1</v>
      </c>
    </row>
    <row r="6537" spans="1:14" ht="15" customHeight="1" x14ac:dyDescent="0.3">
      <c r="A6537" s="114">
        <v>6534</v>
      </c>
      <c r="B6537" t="s">
        <v>501</v>
      </c>
      <c r="C6537" t="s">
        <v>138</v>
      </c>
      <c r="D6537" t="s">
        <v>100</v>
      </c>
      <c r="E6537" t="s">
        <v>5450</v>
      </c>
      <c r="F6537" s="109">
        <v>46163</v>
      </c>
      <c r="G6537" t="s">
        <v>415</v>
      </c>
      <c r="H6537">
        <v>6</v>
      </c>
      <c r="K6537">
        <v>359999.99999999965</v>
      </c>
      <c r="L6537" t="s">
        <v>543</v>
      </c>
      <c r="M6537" t="s">
        <v>517</v>
      </c>
      <c r="N6537">
        <v>0</v>
      </c>
    </row>
    <row r="6538" spans="1:14" ht="15" customHeight="1" x14ac:dyDescent="0.3">
      <c r="A6538" s="114">
        <v>6535</v>
      </c>
      <c r="B6538" t="s">
        <v>444</v>
      </c>
      <c r="C6538" t="s">
        <v>138</v>
      </c>
      <c r="D6538" t="s">
        <v>100</v>
      </c>
      <c r="E6538" t="s">
        <v>5451</v>
      </c>
      <c r="F6538" s="109">
        <v>46163</v>
      </c>
      <c r="G6538" t="s">
        <v>415</v>
      </c>
      <c r="H6538">
        <v>3</v>
      </c>
      <c r="K6538">
        <v>194062.50000000052</v>
      </c>
      <c r="L6538" t="s">
        <v>543</v>
      </c>
      <c r="M6538" t="s">
        <v>517</v>
      </c>
      <c r="N6538">
        <v>1</v>
      </c>
    </row>
    <row r="6539" spans="1:14" ht="15" customHeight="1" x14ac:dyDescent="0.3">
      <c r="A6539" s="114">
        <v>6536</v>
      </c>
      <c r="B6539" t="s">
        <v>444</v>
      </c>
      <c r="C6539" t="s">
        <v>109</v>
      </c>
      <c r="D6539" t="s">
        <v>102</v>
      </c>
      <c r="E6539" t="s">
        <v>5452</v>
      </c>
      <c r="F6539" s="109">
        <v>46163</v>
      </c>
      <c r="G6539" t="s">
        <v>415</v>
      </c>
      <c r="H6539">
        <v>39</v>
      </c>
      <c r="K6539">
        <v>336375.00000000093</v>
      </c>
      <c r="L6539" t="s">
        <v>696</v>
      </c>
      <c r="M6539" t="s">
        <v>505</v>
      </c>
      <c r="N6539">
        <v>1</v>
      </c>
    </row>
    <row r="6540" spans="1:14" ht="15" customHeight="1" x14ac:dyDescent="0.3">
      <c r="A6540" s="114">
        <v>6537</v>
      </c>
      <c r="B6540" t="s">
        <v>471</v>
      </c>
      <c r="C6540" t="s">
        <v>138</v>
      </c>
      <c r="D6540" t="s">
        <v>100</v>
      </c>
      <c r="E6540" t="s">
        <v>5453</v>
      </c>
      <c r="F6540" s="109">
        <v>46163</v>
      </c>
      <c r="G6540" t="s">
        <v>415</v>
      </c>
      <c r="H6540">
        <v>6</v>
      </c>
      <c r="K6540">
        <v>388125.00000000105</v>
      </c>
      <c r="L6540" t="s">
        <v>516</v>
      </c>
      <c r="M6540" t="s">
        <v>517</v>
      </c>
      <c r="N6540">
        <v>0</v>
      </c>
    </row>
    <row r="6541" spans="1:14" ht="15" customHeight="1" x14ac:dyDescent="0.3">
      <c r="A6541" s="114">
        <v>6538</v>
      </c>
      <c r="B6541" t="s">
        <v>413</v>
      </c>
      <c r="C6541" t="s">
        <v>138</v>
      </c>
      <c r="D6541" t="s">
        <v>100</v>
      </c>
      <c r="E6541" t="s">
        <v>5454</v>
      </c>
      <c r="F6541" s="109">
        <v>46163</v>
      </c>
      <c r="G6541" t="s">
        <v>415</v>
      </c>
      <c r="H6541">
        <v>6</v>
      </c>
      <c r="K6541">
        <v>371249.99999999895</v>
      </c>
      <c r="L6541" t="s">
        <v>554</v>
      </c>
      <c r="M6541" t="s">
        <v>517</v>
      </c>
      <c r="N6541">
        <v>0</v>
      </c>
    </row>
    <row r="6542" spans="1:14" ht="15" customHeight="1" x14ac:dyDescent="0.3">
      <c r="A6542" s="114">
        <v>6539</v>
      </c>
      <c r="B6542" t="s">
        <v>413</v>
      </c>
      <c r="C6542" t="s">
        <v>125</v>
      </c>
      <c r="D6542" t="s">
        <v>102</v>
      </c>
      <c r="E6542" t="s">
        <v>5455</v>
      </c>
      <c r="F6542" s="109">
        <v>46163</v>
      </c>
      <c r="G6542" t="s">
        <v>415</v>
      </c>
      <c r="H6542">
        <v>3</v>
      </c>
      <c r="K6542">
        <v>54587.49999999984</v>
      </c>
      <c r="L6542" t="s">
        <v>509</v>
      </c>
      <c r="M6542" t="s">
        <v>1677</v>
      </c>
      <c r="N6542">
        <v>1</v>
      </c>
    </row>
    <row r="6543" spans="1:14" ht="15" customHeight="1" x14ac:dyDescent="0.3">
      <c r="A6543" s="114">
        <v>6540</v>
      </c>
      <c r="B6543" t="s">
        <v>413</v>
      </c>
      <c r="C6543" t="s">
        <v>4048</v>
      </c>
      <c r="D6543" t="s">
        <v>102</v>
      </c>
      <c r="E6543" t="s">
        <v>4049</v>
      </c>
      <c r="F6543" s="109">
        <v>46163</v>
      </c>
      <c r="G6543" t="s">
        <v>425</v>
      </c>
      <c r="H6543">
        <v>4</v>
      </c>
      <c r="K6543">
        <v>164999.99999999953</v>
      </c>
      <c r="L6543" t="s">
        <v>509</v>
      </c>
      <c r="M6543" t="s">
        <v>505</v>
      </c>
      <c r="N6543">
        <v>1</v>
      </c>
    </row>
    <row r="6544" spans="1:14" ht="15" customHeight="1" x14ac:dyDescent="0.3">
      <c r="A6544" s="114">
        <v>6541</v>
      </c>
      <c r="B6544" t="s">
        <v>497</v>
      </c>
      <c r="C6544" t="s">
        <v>138</v>
      </c>
      <c r="D6544" t="s">
        <v>100</v>
      </c>
      <c r="E6544" t="s">
        <v>5456</v>
      </c>
      <c r="F6544" s="109">
        <v>46164</v>
      </c>
      <c r="G6544" t="s">
        <v>415</v>
      </c>
      <c r="H6544">
        <v>6</v>
      </c>
      <c r="K6544">
        <v>388125.00000000105</v>
      </c>
      <c r="L6544" t="s">
        <v>516</v>
      </c>
      <c r="M6544" t="s">
        <v>953</v>
      </c>
      <c r="N6544">
        <v>1</v>
      </c>
    </row>
    <row r="6545" spans="1:14" ht="15" customHeight="1" x14ac:dyDescent="0.3">
      <c r="A6545" s="114">
        <v>6542</v>
      </c>
      <c r="B6545" t="s">
        <v>497</v>
      </c>
      <c r="C6545" t="s">
        <v>116</v>
      </c>
      <c r="D6545" t="s">
        <v>102</v>
      </c>
      <c r="E6545" t="s">
        <v>5457</v>
      </c>
      <c r="F6545" s="109">
        <v>46164</v>
      </c>
      <c r="G6545" t="s">
        <v>415</v>
      </c>
      <c r="H6545">
        <v>2</v>
      </c>
      <c r="K6545">
        <v>86250.000000000233</v>
      </c>
      <c r="L6545" t="s">
        <v>509</v>
      </c>
      <c r="M6545" t="s">
        <v>505</v>
      </c>
      <c r="N6545">
        <v>1</v>
      </c>
    </row>
    <row r="6546" spans="1:14" ht="15" customHeight="1" x14ac:dyDescent="0.3">
      <c r="A6546" s="114">
        <v>6543</v>
      </c>
      <c r="B6546" t="s">
        <v>497</v>
      </c>
      <c r="C6546" t="s">
        <v>127</v>
      </c>
      <c r="D6546" t="s">
        <v>102</v>
      </c>
      <c r="E6546" t="s">
        <v>5458</v>
      </c>
      <c r="F6546" s="109">
        <v>46164</v>
      </c>
      <c r="G6546" t="s">
        <v>415</v>
      </c>
      <c r="H6546">
        <v>1</v>
      </c>
      <c r="K6546">
        <v>43125.000000000116</v>
      </c>
      <c r="L6546" t="s">
        <v>509</v>
      </c>
      <c r="M6546" s="110" t="s">
        <v>2782</v>
      </c>
      <c r="N6546">
        <v>1</v>
      </c>
    </row>
    <row r="6547" spans="1:14" ht="15" customHeight="1" x14ac:dyDescent="0.3">
      <c r="A6547" s="114">
        <v>6544</v>
      </c>
      <c r="B6547" t="s">
        <v>497</v>
      </c>
      <c r="C6547" t="s">
        <v>209</v>
      </c>
      <c r="D6547" t="s">
        <v>102</v>
      </c>
      <c r="E6547" t="s">
        <v>5459</v>
      </c>
      <c r="F6547" s="109">
        <v>46164</v>
      </c>
      <c r="G6547" t="s">
        <v>466</v>
      </c>
      <c r="H6547">
        <v>6</v>
      </c>
      <c r="K6547">
        <v>108890.62500000031</v>
      </c>
      <c r="L6547" t="s">
        <v>509</v>
      </c>
      <c r="M6547" s="110" t="s">
        <v>2940</v>
      </c>
      <c r="N6547">
        <v>0</v>
      </c>
    </row>
    <row r="6548" spans="1:14" ht="15" customHeight="1" x14ac:dyDescent="0.3">
      <c r="A6548" s="114">
        <v>6545</v>
      </c>
      <c r="B6548" t="s">
        <v>430</v>
      </c>
      <c r="C6548" t="s">
        <v>122</v>
      </c>
      <c r="D6548" t="s">
        <v>102</v>
      </c>
      <c r="E6548" t="s">
        <v>5460</v>
      </c>
      <c r="F6548" s="109">
        <v>46164</v>
      </c>
      <c r="G6548" t="s">
        <v>415</v>
      </c>
      <c r="H6548">
        <v>38</v>
      </c>
      <c r="K6548">
        <v>2208750.0000000023</v>
      </c>
      <c r="L6548" t="s">
        <v>507</v>
      </c>
      <c r="M6548" t="s">
        <v>514</v>
      </c>
      <c r="N6548">
        <v>1</v>
      </c>
    </row>
    <row r="6549" spans="1:14" ht="15" customHeight="1" x14ac:dyDescent="0.3">
      <c r="A6549" s="114">
        <v>6546</v>
      </c>
      <c r="B6549" t="s">
        <v>430</v>
      </c>
      <c r="C6549" t="s">
        <v>123</v>
      </c>
      <c r="D6549" t="s">
        <v>102</v>
      </c>
      <c r="E6549" t="s">
        <v>5461</v>
      </c>
      <c r="F6549" s="109">
        <v>46164</v>
      </c>
      <c r="G6549" t="s">
        <v>415</v>
      </c>
      <c r="H6549">
        <v>5</v>
      </c>
      <c r="K6549">
        <v>30515.625000000033</v>
      </c>
      <c r="L6549" t="s">
        <v>696</v>
      </c>
      <c r="M6549" t="s">
        <v>1677</v>
      </c>
      <c r="N6549">
        <v>0</v>
      </c>
    </row>
    <row r="6550" spans="1:14" ht="15" customHeight="1" x14ac:dyDescent="0.3">
      <c r="A6550" s="114">
        <v>6547</v>
      </c>
      <c r="B6550" t="s">
        <v>430</v>
      </c>
      <c r="C6550" t="s">
        <v>138</v>
      </c>
      <c r="D6550" t="s">
        <v>100</v>
      </c>
      <c r="E6550" t="s">
        <v>5462</v>
      </c>
      <c r="F6550" s="109">
        <v>46164</v>
      </c>
      <c r="G6550" t="s">
        <v>415</v>
      </c>
      <c r="H6550">
        <v>2</v>
      </c>
      <c r="K6550">
        <v>116250.00000000012</v>
      </c>
      <c r="L6550" t="s">
        <v>507</v>
      </c>
      <c r="M6550" t="s">
        <v>505</v>
      </c>
      <c r="N6550">
        <v>0</v>
      </c>
    </row>
    <row r="6551" spans="1:14" ht="15" customHeight="1" x14ac:dyDescent="0.3">
      <c r="A6551" s="114">
        <v>6548</v>
      </c>
      <c r="B6551" t="s">
        <v>430</v>
      </c>
      <c r="C6551" t="s">
        <v>138</v>
      </c>
      <c r="D6551" t="s">
        <v>100</v>
      </c>
      <c r="E6551" t="s">
        <v>5462</v>
      </c>
      <c r="F6551" s="109">
        <v>46164</v>
      </c>
      <c r="G6551" t="s">
        <v>415</v>
      </c>
      <c r="H6551">
        <v>6</v>
      </c>
      <c r="K6551">
        <v>348750.00000000035</v>
      </c>
      <c r="L6551" t="s">
        <v>554</v>
      </c>
      <c r="M6551" t="s">
        <v>517</v>
      </c>
      <c r="N6551">
        <v>0</v>
      </c>
    </row>
    <row r="6552" spans="1:14" ht="15" customHeight="1" x14ac:dyDescent="0.3">
      <c r="A6552" s="114">
        <v>6549</v>
      </c>
      <c r="B6552" t="s">
        <v>463</v>
      </c>
      <c r="C6552" t="s">
        <v>3004</v>
      </c>
      <c r="D6552" t="s">
        <v>3009</v>
      </c>
      <c r="E6552" t="s">
        <v>3010</v>
      </c>
      <c r="F6552" s="109">
        <v>46164</v>
      </c>
      <c r="G6552" t="s">
        <v>3012</v>
      </c>
      <c r="H6552">
        <v>0.5</v>
      </c>
      <c r="K6552">
        <v>586249.99999999779</v>
      </c>
      <c r="L6552" t="s">
        <v>513</v>
      </c>
      <c r="M6552" t="s">
        <v>514</v>
      </c>
      <c r="N6552">
        <v>5</v>
      </c>
    </row>
    <row r="6553" spans="1:14" ht="15" customHeight="1" x14ac:dyDescent="0.3">
      <c r="A6553" s="114">
        <v>6550</v>
      </c>
      <c r="B6553" t="s">
        <v>501</v>
      </c>
      <c r="C6553" t="s">
        <v>2948</v>
      </c>
      <c r="D6553" t="s">
        <v>102</v>
      </c>
      <c r="E6553" t="s">
        <v>2950</v>
      </c>
      <c r="F6553" s="109">
        <v>46164</v>
      </c>
      <c r="G6553" t="s">
        <v>2946</v>
      </c>
      <c r="H6553">
        <v>5</v>
      </c>
      <c r="K6553">
        <v>133333.3333333332</v>
      </c>
      <c r="L6553" t="s">
        <v>509</v>
      </c>
      <c r="M6553" t="s">
        <v>1677</v>
      </c>
      <c r="N6553">
        <v>1</v>
      </c>
    </row>
    <row r="6554" spans="1:14" ht="15" customHeight="1" x14ac:dyDescent="0.3">
      <c r="A6554" s="114">
        <v>6551</v>
      </c>
      <c r="B6554" t="s">
        <v>501</v>
      </c>
      <c r="C6554" t="s">
        <v>138</v>
      </c>
      <c r="D6554" t="s">
        <v>100</v>
      </c>
      <c r="E6554" t="s">
        <v>5463</v>
      </c>
      <c r="F6554" s="109">
        <v>46164</v>
      </c>
      <c r="G6554" t="s">
        <v>415</v>
      </c>
      <c r="H6554">
        <v>6</v>
      </c>
      <c r="K6554">
        <v>359999.99999999965</v>
      </c>
      <c r="L6554" t="s">
        <v>543</v>
      </c>
      <c r="M6554" t="s">
        <v>517</v>
      </c>
      <c r="N6554">
        <v>0</v>
      </c>
    </row>
    <row r="6555" spans="1:14" ht="15" customHeight="1" x14ac:dyDescent="0.3">
      <c r="A6555" s="114">
        <v>6552</v>
      </c>
      <c r="B6555" t="s">
        <v>430</v>
      </c>
      <c r="C6555" t="s">
        <v>122</v>
      </c>
      <c r="D6555" t="s">
        <v>102</v>
      </c>
      <c r="E6555" t="s">
        <v>5464</v>
      </c>
      <c r="F6555" s="109">
        <v>46165</v>
      </c>
      <c r="G6555" t="s">
        <v>415</v>
      </c>
      <c r="H6555">
        <v>53</v>
      </c>
      <c r="K6555">
        <v>3080625.0000000033</v>
      </c>
      <c r="L6555" t="s">
        <v>507</v>
      </c>
      <c r="M6555" t="s">
        <v>514</v>
      </c>
      <c r="N6555">
        <v>2</v>
      </c>
    </row>
    <row r="6556" spans="1:14" ht="15" customHeight="1" x14ac:dyDescent="0.3">
      <c r="A6556" s="114">
        <v>6553</v>
      </c>
      <c r="B6556" t="s">
        <v>430</v>
      </c>
      <c r="C6556" t="s">
        <v>138</v>
      </c>
      <c r="D6556" t="s">
        <v>100</v>
      </c>
      <c r="E6556" t="s">
        <v>5465</v>
      </c>
      <c r="F6556" s="109">
        <v>46165</v>
      </c>
      <c r="G6556" t="s">
        <v>415</v>
      </c>
      <c r="H6556">
        <v>6</v>
      </c>
      <c r="K6556">
        <v>348750.00000000035</v>
      </c>
      <c r="L6556" t="s">
        <v>554</v>
      </c>
      <c r="M6556" t="s">
        <v>517</v>
      </c>
      <c r="N6556">
        <v>0</v>
      </c>
    </row>
    <row r="6557" spans="1:14" ht="15" customHeight="1" x14ac:dyDescent="0.3">
      <c r="A6557" s="114">
        <v>6554</v>
      </c>
      <c r="B6557" t="s">
        <v>430</v>
      </c>
      <c r="C6557" t="s">
        <v>82</v>
      </c>
      <c r="D6557" t="s">
        <v>79</v>
      </c>
      <c r="E6557" t="s">
        <v>5466</v>
      </c>
      <c r="F6557" s="109">
        <v>46165</v>
      </c>
      <c r="G6557" t="s">
        <v>443</v>
      </c>
      <c r="H6557">
        <v>15</v>
      </c>
      <c r="K6557">
        <v>67812.500000000073</v>
      </c>
      <c r="L6557" t="s">
        <v>554</v>
      </c>
      <c r="M6557" t="s">
        <v>517</v>
      </c>
      <c r="N6557">
        <v>0</v>
      </c>
    </row>
    <row r="6558" spans="1:14" ht="15" customHeight="1" x14ac:dyDescent="0.3">
      <c r="A6558" s="114">
        <v>6555</v>
      </c>
      <c r="B6558" t="s">
        <v>430</v>
      </c>
      <c r="C6558" t="s">
        <v>84</v>
      </c>
      <c r="D6558" t="s">
        <v>79</v>
      </c>
      <c r="E6558" t="s">
        <v>5467</v>
      </c>
      <c r="F6558" s="109">
        <v>46165</v>
      </c>
      <c r="G6558" t="s">
        <v>443</v>
      </c>
      <c r="H6558">
        <v>8</v>
      </c>
      <c r="K6558">
        <v>36166.666666666701</v>
      </c>
      <c r="L6558" t="s">
        <v>554</v>
      </c>
      <c r="M6558" t="s">
        <v>517</v>
      </c>
      <c r="N6558">
        <v>1</v>
      </c>
    </row>
    <row r="6559" spans="1:14" ht="15" customHeight="1" x14ac:dyDescent="0.3">
      <c r="A6559" s="114">
        <v>6556</v>
      </c>
      <c r="B6559" t="s">
        <v>444</v>
      </c>
      <c r="C6559" t="s">
        <v>138</v>
      </c>
      <c r="D6559" t="s">
        <v>100</v>
      </c>
      <c r="E6559" t="s">
        <v>5468</v>
      </c>
      <c r="F6559" s="109">
        <v>46165</v>
      </c>
      <c r="G6559" t="s">
        <v>415</v>
      </c>
      <c r="H6559">
        <v>6</v>
      </c>
      <c r="K6559">
        <v>388125.00000000105</v>
      </c>
      <c r="L6559" t="s">
        <v>543</v>
      </c>
      <c r="M6559" t="s">
        <v>517</v>
      </c>
      <c r="N6559">
        <v>0</v>
      </c>
    </row>
    <row r="6560" spans="1:14" ht="15" customHeight="1" x14ac:dyDescent="0.3">
      <c r="A6560" s="114">
        <v>6557</v>
      </c>
      <c r="B6560" t="s">
        <v>444</v>
      </c>
      <c r="C6560" t="s">
        <v>2948</v>
      </c>
      <c r="D6560" t="s">
        <v>102</v>
      </c>
      <c r="E6560" t="s">
        <v>2950</v>
      </c>
      <c r="F6560" s="109">
        <v>46165</v>
      </c>
      <c r="G6560" t="s">
        <v>2946</v>
      </c>
      <c r="H6560">
        <v>4</v>
      </c>
      <c r="K6560">
        <v>115000.00000000032</v>
      </c>
      <c r="L6560" t="s">
        <v>509</v>
      </c>
      <c r="M6560" t="s">
        <v>1677</v>
      </c>
      <c r="N6560">
        <v>1</v>
      </c>
    </row>
    <row r="6561" spans="1:14" ht="15" customHeight="1" x14ac:dyDescent="0.3">
      <c r="A6561" s="114">
        <v>6558</v>
      </c>
      <c r="B6561" t="s">
        <v>444</v>
      </c>
      <c r="C6561" t="s">
        <v>4054</v>
      </c>
      <c r="D6561" t="s">
        <v>102</v>
      </c>
      <c r="E6561" t="s">
        <v>4055</v>
      </c>
      <c r="F6561" s="109">
        <v>46165</v>
      </c>
      <c r="G6561" t="s">
        <v>425</v>
      </c>
      <c r="H6561">
        <v>1</v>
      </c>
      <c r="K6561">
        <v>64687.500000000182</v>
      </c>
      <c r="L6561" t="s">
        <v>509</v>
      </c>
      <c r="M6561" t="s">
        <v>1677</v>
      </c>
      <c r="N6561">
        <v>0</v>
      </c>
    </row>
    <row r="6562" spans="1:14" ht="15" customHeight="1" x14ac:dyDescent="0.3">
      <c r="A6562" s="114">
        <v>6559</v>
      </c>
      <c r="B6562" t="s">
        <v>444</v>
      </c>
      <c r="C6562" t="s">
        <v>211</v>
      </c>
      <c r="D6562" t="s">
        <v>102</v>
      </c>
      <c r="E6562" t="s">
        <v>5469</v>
      </c>
      <c r="F6562" s="109">
        <v>46165</v>
      </c>
      <c r="G6562" t="s">
        <v>466</v>
      </c>
      <c r="H6562">
        <v>1</v>
      </c>
      <c r="K6562">
        <v>49282.291666666802</v>
      </c>
      <c r="L6562" t="s">
        <v>509</v>
      </c>
      <c r="M6562" t="s">
        <v>1677</v>
      </c>
      <c r="N6562">
        <v>0</v>
      </c>
    </row>
    <row r="6563" spans="1:14" ht="15" customHeight="1" x14ac:dyDescent="0.3">
      <c r="A6563" s="114">
        <v>6560</v>
      </c>
      <c r="B6563" t="s">
        <v>471</v>
      </c>
      <c r="C6563" t="s">
        <v>138</v>
      </c>
      <c r="D6563" t="s">
        <v>100</v>
      </c>
      <c r="E6563" t="s">
        <v>5470</v>
      </c>
      <c r="F6563" s="109">
        <v>46165</v>
      </c>
      <c r="G6563" t="s">
        <v>415</v>
      </c>
      <c r="H6563">
        <v>6</v>
      </c>
      <c r="K6563">
        <v>388125.00000000105</v>
      </c>
      <c r="L6563" t="s">
        <v>516</v>
      </c>
      <c r="M6563" t="s">
        <v>517</v>
      </c>
      <c r="N6563">
        <v>0</v>
      </c>
    </row>
    <row r="6564" spans="1:14" ht="15" customHeight="1" x14ac:dyDescent="0.3">
      <c r="A6564" s="114">
        <v>6561</v>
      </c>
      <c r="B6564" t="s">
        <v>413</v>
      </c>
      <c r="C6564" t="s">
        <v>138</v>
      </c>
      <c r="D6564" t="s">
        <v>100</v>
      </c>
      <c r="E6564" t="s">
        <v>5471</v>
      </c>
      <c r="F6564" s="109">
        <v>46165</v>
      </c>
      <c r="G6564" t="s">
        <v>415</v>
      </c>
      <c r="H6564">
        <v>6</v>
      </c>
      <c r="K6564">
        <v>371249.99999999895</v>
      </c>
      <c r="L6564" t="s">
        <v>554</v>
      </c>
      <c r="M6564" t="s">
        <v>517</v>
      </c>
      <c r="N6564">
        <v>0</v>
      </c>
    </row>
    <row r="6565" spans="1:14" ht="15" customHeight="1" x14ac:dyDescent="0.3">
      <c r="A6565" s="114">
        <v>6562</v>
      </c>
      <c r="B6565" t="s">
        <v>535</v>
      </c>
      <c r="C6565" t="s">
        <v>123</v>
      </c>
      <c r="D6565" t="s">
        <v>102</v>
      </c>
      <c r="E6565" t="s">
        <v>5472</v>
      </c>
      <c r="F6565" s="109">
        <v>46165</v>
      </c>
      <c r="G6565" t="s">
        <v>415</v>
      </c>
      <c r="H6565">
        <v>9</v>
      </c>
      <c r="K6565">
        <v>57585.937499999884</v>
      </c>
      <c r="L6565" t="s">
        <v>696</v>
      </c>
      <c r="M6565" t="s">
        <v>1677</v>
      </c>
      <c r="N6565">
        <v>1</v>
      </c>
    </row>
    <row r="6566" spans="1:14" ht="15" customHeight="1" x14ac:dyDescent="0.3">
      <c r="A6566" s="114">
        <v>6563</v>
      </c>
      <c r="B6566" t="s">
        <v>535</v>
      </c>
      <c r="C6566" t="s">
        <v>2948</v>
      </c>
      <c r="D6566" t="s">
        <v>102</v>
      </c>
      <c r="E6566" t="s">
        <v>2950</v>
      </c>
      <c r="F6566" s="109">
        <v>46165</v>
      </c>
      <c r="G6566" t="s">
        <v>2946</v>
      </c>
      <c r="H6566">
        <v>2</v>
      </c>
      <c r="K6566">
        <v>54166.666666666562</v>
      </c>
      <c r="L6566" t="s">
        <v>696</v>
      </c>
      <c r="M6566" t="s">
        <v>1677</v>
      </c>
      <c r="N6566">
        <v>1</v>
      </c>
    </row>
    <row r="6567" spans="1:14" ht="15" customHeight="1" x14ac:dyDescent="0.3">
      <c r="A6567" s="114">
        <v>6564</v>
      </c>
      <c r="B6567" t="s">
        <v>535</v>
      </c>
      <c r="C6567" t="s">
        <v>138</v>
      </c>
      <c r="D6567" t="s">
        <v>100</v>
      </c>
      <c r="E6567" t="s">
        <v>5473</v>
      </c>
      <c r="F6567" s="109">
        <v>46165</v>
      </c>
      <c r="G6567" t="s">
        <v>415</v>
      </c>
      <c r="H6567">
        <v>5</v>
      </c>
      <c r="K6567">
        <v>304687.49999999942</v>
      </c>
      <c r="L6567" t="s">
        <v>516</v>
      </c>
      <c r="M6567" t="s">
        <v>517</v>
      </c>
      <c r="N6567">
        <v>0</v>
      </c>
    </row>
    <row r="6568" spans="1:14" ht="15" customHeight="1" x14ac:dyDescent="0.3">
      <c r="A6568" s="114">
        <v>6565</v>
      </c>
      <c r="B6568" t="s">
        <v>535</v>
      </c>
      <c r="C6568" t="s">
        <v>138</v>
      </c>
      <c r="D6568" t="s">
        <v>100</v>
      </c>
      <c r="E6568" t="s">
        <v>5473</v>
      </c>
      <c r="F6568" s="109">
        <v>46166</v>
      </c>
      <c r="G6568" t="s">
        <v>415</v>
      </c>
      <c r="H6568">
        <v>6</v>
      </c>
      <c r="K6568">
        <v>365624.9999999993</v>
      </c>
      <c r="L6568" t="s">
        <v>516</v>
      </c>
      <c r="M6568" t="s">
        <v>517</v>
      </c>
      <c r="N6568">
        <v>1</v>
      </c>
    </row>
    <row r="6569" spans="1:14" ht="15" customHeight="1" x14ac:dyDescent="0.3">
      <c r="A6569" s="114">
        <v>6566</v>
      </c>
      <c r="B6569" t="s">
        <v>535</v>
      </c>
      <c r="C6569" t="s">
        <v>131</v>
      </c>
      <c r="D6569" t="s">
        <v>102</v>
      </c>
      <c r="E6569" t="s">
        <v>5474</v>
      </c>
      <c r="F6569" s="109">
        <v>46166</v>
      </c>
      <c r="G6569" t="s">
        <v>415</v>
      </c>
      <c r="H6569">
        <v>2</v>
      </c>
      <c r="K6569">
        <v>81249.99999999984</v>
      </c>
      <c r="L6569" t="s">
        <v>509</v>
      </c>
      <c r="M6569" t="s">
        <v>1677</v>
      </c>
      <c r="N6569">
        <v>1</v>
      </c>
    </row>
    <row r="6570" spans="1:14" ht="15" customHeight="1" x14ac:dyDescent="0.3">
      <c r="A6570" s="114">
        <v>6567</v>
      </c>
      <c r="B6570" t="s">
        <v>535</v>
      </c>
      <c r="C6570" t="s">
        <v>123</v>
      </c>
      <c r="D6570" t="s">
        <v>102</v>
      </c>
      <c r="E6570" t="s">
        <v>5475</v>
      </c>
      <c r="F6570" s="109">
        <v>46166</v>
      </c>
      <c r="G6570" t="s">
        <v>415</v>
      </c>
      <c r="H6570">
        <v>7</v>
      </c>
      <c r="K6570">
        <v>44789.062499999913</v>
      </c>
      <c r="L6570" t="s">
        <v>509</v>
      </c>
      <c r="M6570" t="s">
        <v>1677</v>
      </c>
      <c r="N6570">
        <v>1</v>
      </c>
    </row>
    <row r="6571" spans="1:14" ht="15" customHeight="1" x14ac:dyDescent="0.3">
      <c r="A6571" s="114">
        <v>6568</v>
      </c>
      <c r="B6571" t="s">
        <v>430</v>
      </c>
      <c r="C6571" t="s">
        <v>138</v>
      </c>
      <c r="D6571" t="s">
        <v>100</v>
      </c>
      <c r="E6571" t="s">
        <v>5476</v>
      </c>
      <c r="F6571" s="109">
        <v>46167</v>
      </c>
      <c r="G6571" t="s">
        <v>415</v>
      </c>
      <c r="H6571">
        <v>5</v>
      </c>
      <c r="K6571">
        <v>290625.00000000029</v>
      </c>
      <c r="L6571" t="s">
        <v>516</v>
      </c>
      <c r="M6571" t="s">
        <v>517</v>
      </c>
      <c r="N6571">
        <v>0</v>
      </c>
    </row>
    <row r="6572" spans="1:14" ht="15" customHeight="1" x14ac:dyDescent="0.3">
      <c r="A6572" s="114">
        <v>6569</v>
      </c>
      <c r="B6572" t="s">
        <v>430</v>
      </c>
      <c r="C6572" t="s">
        <v>122</v>
      </c>
      <c r="D6572" t="s">
        <v>102</v>
      </c>
      <c r="E6572" t="s">
        <v>5477</v>
      </c>
      <c r="F6572" s="109">
        <v>46167</v>
      </c>
      <c r="G6572" t="s">
        <v>415</v>
      </c>
      <c r="H6572">
        <v>30</v>
      </c>
      <c r="K6572">
        <v>1743750.0000000019</v>
      </c>
      <c r="L6572" t="s">
        <v>507</v>
      </c>
      <c r="M6572" t="s">
        <v>505</v>
      </c>
      <c r="N6572">
        <v>1</v>
      </c>
    </row>
    <row r="6573" spans="1:14" ht="15" customHeight="1" x14ac:dyDescent="0.3">
      <c r="A6573" s="114">
        <v>6570</v>
      </c>
      <c r="B6573" t="s">
        <v>430</v>
      </c>
      <c r="C6573" t="s">
        <v>123</v>
      </c>
      <c r="D6573" t="s">
        <v>102</v>
      </c>
      <c r="E6573" t="s">
        <v>5478</v>
      </c>
      <c r="F6573" s="109">
        <v>46167</v>
      </c>
      <c r="G6573" t="s">
        <v>415</v>
      </c>
      <c r="H6573">
        <v>11</v>
      </c>
      <c r="K6573">
        <v>67134.375000000073</v>
      </c>
      <c r="L6573" t="s">
        <v>507</v>
      </c>
      <c r="M6573" t="s">
        <v>1677</v>
      </c>
      <c r="N6573">
        <v>0</v>
      </c>
    </row>
    <row r="6574" spans="1:14" ht="15" customHeight="1" x14ac:dyDescent="0.3">
      <c r="A6574" s="114">
        <v>6571</v>
      </c>
      <c r="B6574" t="s">
        <v>459</v>
      </c>
      <c r="C6574" t="s">
        <v>138</v>
      </c>
      <c r="D6574" t="s">
        <v>100</v>
      </c>
      <c r="E6574" t="s">
        <v>5479</v>
      </c>
      <c r="F6574" s="109">
        <v>46164</v>
      </c>
      <c r="G6574" t="s">
        <v>415</v>
      </c>
      <c r="H6574">
        <v>12</v>
      </c>
      <c r="K6574">
        <v>765000.00000000291</v>
      </c>
      <c r="L6574" t="s">
        <v>713</v>
      </c>
      <c r="M6574" t="s">
        <v>505</v>
      </c>
      <c r="N6574">
        <v>0</v>
      </c>
    </row>
    <row r="6575" spans="1:14" ht="15" customHeight="1" x14ac:dyDescent="0.3">
      <c r="A6575" s="114">
        <v>6572</v>
      </c>
      <c r="B6575" t="s">
        <v>459</v>
      </c>
      <c r="C6575" t="s">
        <v>138</v>
      </c>
      <c r="D6575" t="s">
        <v>100</v>
      </c>
      <c r="E6575" t="s">
        <v>5479</v>
      </c>
      <c r="F6575" s="109">
        <v>46165</v>
      </c>
      <c r="G6575" t="s">
        <v>415</v>
      </c>
      <c r="H6575">
        <v>12</v>
      </c>
      <c r="K6575">
        <v>765000.00000000291</v>
      </c>
      <c r="L6575" t="s">
        <v>713</v>
      </c>
      <c r="M6575" t="s">
        <v>580</v>
      </c>
      <c r="N6575">
        <v>0</v>
      </c>
    </row>
    <row r="6576" spans="1:14" ht="15" customHeight="1" x14ac:dyDescent="0.3">
      <c r="A6576" s="114">
        <v>6573</v>
      </c>
      <c r="B6576" t="s">
        <v>459</v>
      </c>
      <c r="C6576" t="s">
        <v>138</v>
      </c>
      <c r="D6576" t="s">
        <v>100</v>
      </c>
      <c r="E6576" t="s">
        <v>5479</v>
      </c>
      <c r="F6576" s="109">
        <v>46165</v>
      </c>
      <c r="G6576" t="s">
        <v>415</v>
      </c>
      <c r="H6576">
        <v>0.1</v>
      </c>
      <c r="K6576">
        <v>6375.0000000000236</v>
      </c>
      <c r="L6576" t="s">
        <v>513</v>
      </c>
      <c r="M6576" t="s">
        <v>580</v>
      </c>
      <c r="N6576">
        <v>0</v>
      </c>
    </row>
    <row r="6577" spans="1:14" ht="15" customHeight="1" x14ac:dyDescent="0.3">
      <c r="A6577" s="114">
        <v>6574</v>
      </c>
      <c r="B6577" t="s">
        <v>459</v>
      </c>
      <c r="C6577" t="s">
        <v>138</v>
      </c>
      <c r="D6577" t="s">
        <v>100</v>
      </c>
      <c r="E6577" t="s">
        <v>5479</v>
      </c>
      <c r="F6577" s="109">
        <v>46167</v>
      </c>
      <c r="G6577" t="s">
        <v>415</v>
      </c>
      <c r="H6577">
        <v>0.2</v>
      </c>
      <c r="K6577">
        <v>12750.000000000047</v>
      </c>
      <c r="L6577" t="s">
        <v>513</v>
      </c>
      <c r="M6577" t="s">
        <v>580</v>
      </c>
      <c r="N6577">
        <v>0</v>
      </c>
    </row>
    <row r="6578" spans="1:14" ht="15" customHeight="1" x14ac:dyDescent="0.3">
      <c r="A6578" s="114">
        <v>6575</v>
      </c>
      <c r="B6578" t="s">
        <v>459</v>
      </c>
      <c r="C6578" t="s">
        <v>138</v>
      </c>
      <c r="D6578" t="s">
        <v>100</v>
      </c>
      <c r="E6578" t="s">
        <v>5479</v>
      </c>
      <c r="F6578" s="109">
        <v>46167</v>
      </c>
      <c r="G6578" t="s">
        <v>415</v>
      </c>
      <c r="H6578">
        <v>0.1</v>
      </c>
      <c r="K6578">
        <v>6375.0000000000236</v>
      </c>
      <c r="L6578" t="s">
        <v>526</v>
      </c>
      <c r="M6578" t="s">
        <v>505</v>
      </c>
      <c r="N6578">
        <v>1</v>
      </c>
    </row>
    <row r="6579" spans="1:14" ht="15" customHeight="1" x14ac:dyDescent="0.3">
      <c r="A6579" s="114">
        <v>6576</v>
      </c>
      <c r="B6579" t="s">
        <v>459</v>
      </c>
      <c r="C6579">
        <v>496025</v>
      </c>
      <c r="D6579" t="s">
        <v>26</v>
      </c>
      <c r="E6579" t="s">
        <v>5480</v>
      </c>
      <c r="F6579" s="109">
        <v>46167</v>
      </c>
      <c r="G6579" t="s">
        <v>2648</v>
      </c>
      <c r="H6579">
        <v>0.1</v>
      </c>
      <c r="K6579">
        <v>102000.00000000038</v>
      </c>
      <c r="L6579" t="s">
        <v>509</v>
      </c>
      <c r="M6579" t="s">
        <v>505</v>
      </c>
      <c r="N6579">
        <v>1</v>
      </c>
    </row>
    <row r="6580" spans="1:14" ht="15" customHeight="1" x14ac:dyDescent="0.3">
      <c r="A6580" s="114">
        <v>6577</v>
      </c>
      <c r="B6580" t="s">
        <v>535</v>
      </c>
      <c r="C6580" t="s">
        <v>213</v>
      </c>
      <c r="D6580" t="s">
        <v>102</v>
      </c>
      <c r="E6580" t="s">
        <v>5481</v>
      </c>
      <c r="F6580" s="109">
        <v>46167</v>
      </c>
      <c r="G6580" t="s">
        <v>466</v>
      </c>
      <c r="H6580">
        <v>2</v>
      </c>
      <c r="K6580">
        <v>81249.99999999984</v>
      </c>
      <c r="L6580" t="s">
        <v>509</v>
      </c>
      <c r="M6580" t="s">
        <v>1677</v>
      </c>
      <c r="N6580">
        <v>1</v>
      </c>
    </row>
    <row r="6581" spans="1:14" ht="15" customHeight="1" x14ac:dyDescent="0.3">
      <c r="A6581" s="114">
        <v>6578</v>
      </c>
      <c r="B6581" t="s">
        <v>535</v>
      </c>
      <c r="C6581" t="s">
        <v>116</v>
      </c>
      <c r="D6581" t="s">
        <v>102</v>
      </c>
      <c r="E6581" t="s">
        <v>5482</v>
      </c>
      <c r="F6581" s="109">
        <v>46167</v>
      </c>
      <c r="G6581" t="s">
        <v>415</v>
      </c>
      <c r="H6581">
        <v>4</v>
      </c>
      <c r="K6581">
        <v>162499.99999999968</v>
      </c>
      <c r="L6581" t="s">
        <v>509</v>
      </c>
      <c r="M6581" t="s">
        <v>1677</v>
      </c>
      <c r="N6581">
        <v>1</v>
      </c>
    </row>
    <row r="6582" spans="1:14" ht="15" customHeight="1" x14ac:dyDescent="0.3">
      <c r="A6582" s="114">
        <v>6579</v>
      </c>
      <c r="B6582" t="s">
        <v>535</v>
      </c>
      <c r="C6582" t="s">
        <v>138</v>
      </c>
      <c r="D6582" t="s">
        <v>100</v>
      </c>
      <c r="E6582" t="s">
        <v>5483</v>
      </c>
      <c r="F6582" s="109">
        <v>46167</v>
      </c>
      <c r="G6582" t="s">
        <v>415</v>
      </c>
      <c r="H6582">
        <v>3</v>
      </c>
      <c r="K6582">
        <v>182812.49999999965</v>
      </c>
      <c r="L6582" t="s">
        <v>516</v>
      </c>
      <c r="M6582" t="s">
        <v>517</v>
      </c>
      <c r="N6582">
        <v>1</v>
      </c>
    </row>
    <row r="6583" spans="1:14" ht="15" customHeight="1" x14ac:dyDescent="0.3">
      <c r="A6583" s="114">
        <v>6580</v>
      </c>
      <c r="B6583" t="s">
        <v>535</v>
      </c>
      <c r="C6583" t="s">
        <v>4050</v>
      </c>
      <c r="D6583" t="s">
        <v>102</v>
      </c>
      <c r="E6583" t="s">
        <v>4051</v>
      </c>
      <c r="F6583" s="109">
        <v>46167</v>
      </c>
      <c r="G6583" t="s">
        <v>425</v>
      </c>
      <c r="H6583">
        <v>1</v>
      </c>
      <c r="K6583">
        <v>60937.499999999884</v>
      </c>
      <c r="L6583" t="s">
        <v>509</v>
      </c>
      <c r="M6583" t="s">
        <v>1677</v>
      </c>
      <c r="N6583">
        <v>1</v>
      </c>
    </row>
    <row r="6584" spans="1:14" ht="15" customHeight="1" x14ac:dyDescent="0.3">
      <c r="A6584" s="114">
        <v>6581</v>
      </c>
      <c r="B6584" t="s">
        <v>444</v>
      </c>
      <c r="C6584" t="s">
        <v>138</v>
      </c>
      <c r="D6584" t="s">
        <v>100</v>
      </c>
      <c r="E6584" t="s">
        <v>5484</v>
      </c>
      <c r="F6584" s="109">
        <v>46167</v>
      </c>
      <c r="G6584" t="s">
        <v>415</v>
      </c>
      <c r="H6584">
        <v>6</v>
      </c>
      <c r="K6584">
        <v>388125.00000000105</v>
      </c>
      <c r="L6584" t="s">
        <v>543</v>
      </c>
      <c r="M6584" t="s">
        <v>517</v>
      </c>
      <c r="N6584">
        <v>0</v>
      </c>
    </row>
    <row r="6585" spans="1:14" ht="15" customHeight="1" x14ac:dyDescent="0.3">
      <c r="A6585" s="114">
        <v>6582</v>
      </c>
      <c r="B6585" t="s">
        <v>444</v>
      </c>
      <c r="C6585" t="s">
        <v>502</v>
      </c>
      <c r="D6585" t="s">
        <v>100</v>
      </c>
      <c r="E6585" t="s">
        <v>5485</v>
      </c>
      <c r="F6585" s="109">
        <v>46167</v>
      </c>
      <c r="G6585" t="s">
        <v>426</v>
      </c>
      <c r="H6585">
        <v>2</v>
      </c>
      <c r="K6585">
        <v>86250.000000000233</v>
      </c>
      <c r="L6585" t="s">
        <v>543</v>
      </c>
      <c r="M6585" t="s">
        <v>517</v>
      </c>
      <c r="N6585">
        <v>0</v>
      </c>
    </row>
    <row r="6586" spans="1:14" ht="15" customHeight="1" x14ac:dyDescent="0.3">
      <c r="A6586" s="114">
        <v>6583</v>
      </c>
      <c r="B6586" t="s">
        <v>444</v>
      </c>
      <c r="C6586" t="s">
        <v>123</v>
      </c>
      <c r="D6586" t="s">
        <v>102</v>
      </c>
      <c r="E6586" t="s">
        <v>5486</v>
      </c>
      <c r="F6586" s="109">
        <v>46167</v>
      </c>
      <c r="G6586" t="s">
        <v>415</v>
      </c>
      <c r="H6586">
        <v>12</v>
      </c>
      <c r="K6586">
        <v>81506.250000000233</v>
      </c>
      <c r="L6586" t="s">
        <v>696</v>
      </c>
      <c r="M6586" t="s">
        <v>1677</v>
      </c>
      <c r="N6586">
        <v>1</v>
      </c>
    </row>
    <row r="6587" spans="1:14" ht="15" customHeight="1" x14ac:dyDescent="0.3">
      <c r="A6587" s="114">
        <v>6584</v>
      </c>
      <c r="B6587" t="s">
        <v>444</v>
      </c>
      <c r="C6587" t="s">
        <v>122</v>
      </c>
      <c r="D6587" t="s">
        <v>102</v>
      </c>
      <c r="E6587" t="s">
        <v>5487</v>
      </c>
      <c r="F6587" s="109">
        <v>46167</v>
      </c>
      <c r="G6587" t="s">
        <v>415</v>
      </c>
      <c r="H6587">
        <v>20</v>
      </c>
      <c r="K6587">
        <v>1293750.0000000035</v>
      </c>
      <c r="L6587" t="s">
        <v>696</v>
      </c>
      <c r="M6587" t="s">
        <v>1677</v>
      </c>
      <c r="N6587">
        <v>0</v>
      </c>
    </row>
    <row r="6588" spans="1:14" ht="15" customHeight="1" x14ac:dyDescent="0.3">
      <c r="A6588" s="114">
        <v>6585</v>
      </c>
      <c r="B6588" t="s">
        <v>471</v>
      </c>
      <c r="C6588" t="s">
        <v>502</v>
      </c>
      <c r="D6588" t="s">
        <v>100</v>
      </c>
      <c r="E6588" t="s">
        <v>5488</v>
      </c>
      <c r="F6588" s="109">
        <v>46167</v>
      </c>
      <c r="G6588" t="s">
        <v>426</v>
      </c>
      <c r="H6588">
        <v>4</v>
      </c>
      <c r="K6588">
        <v>172500.00000000047</v>
      </c>
      <c r="L6588" t="s">
        <v>516</v>
      </c>
      <c r="M6588" t="s">
        <v>517</v>
      </c>
      <c r="N6588">
        <v>0</v>
      </c>
    </row>
    <row r="6589" spans="1:14" ht="15" customHeight="1" x14ac:dyDescent="0.3">
      <c r="A6589" s="114">
        <v>6586</v>
      </c>
      <c r="B6589" t="s">
        <v>471</v>
      </c>
      <c r="C6589" t="s">
        <v>308</v>
      </c>
      <c r="D6589" t="s">
        <v>100</v>
      </c>
      <c r="E6589" t="s">
        <v>309</v>
      </c>
      <c r="F6589" s="109">
        <v>46167</v>
      </c>
      <c r="G6589" t="s">
        <v>435</v>
      </c>
      <c r="H6589">
        <v>70</v>
      </c>
      <c r="K6589">
        <v>201250.00000000055</v>
      </c>
      <c r="L6589" t="s">
        <v>519</v>
      </c>
      <c r="M6589" t="s">
        <v>640</v>
      </c>
      <c r="N6589">
        <v>1</v>
      </c>
    </row>
    <row r="6590" spans="1:14" ht="15" customHeight="1" x14ac:dyDescent="0.3">
      <c r="A6590" s="114">
        <v>6587</v>
      </c>
      <c r="B6590" t="s">
        <v>463</v>
      </c>
      <c r="C6590" t="s">
        <v>3004</v>
      </c>
      <c r="D6590" t="s">
        <v>3009</v>
      </c>
      <c r="E6590" t="s">
        <v>3010</v>
      </c>
      <c r="F6590" s="109">
        <v>46167</v>
      </c>
      <c r="G6590" t="s">
        <v>3012</v>
      </c>
      <c r="H6590">
        <v>0.5</v>
      </c>
      <c r="K6590">
        <v>586249.99999999779</v>
      </c>
      <c r="L6590" t="s">
        <v>513</v>
      </c>
      <c r="M6590" t="s">
        <v>514</v>
      </c>
      <c r="N6590">
        <v>5</v>
      </c>
    </row>
    <row r="6591" spans="1:14" ht="15" customHeight="1" x14ac:dyDescent="0.3">
      <c r="A6591" s="114">
        <v>6588</v>
      </c>
      <c r="B6591" t="s">
        <v>501</v>
      </c>
      <c r="C6591" t="s">
        <v>127</v>
      </c>
      <c r="D6591" t="s">
        <v>102</v>
      </c>
      <c r="E6591" t="s">
        <v>5489</v>
      </c>
      <c r="F6591" s="109">
        <v>46167</v>
      </c>
      <c r="G6591" t="s">
        <v>415</v>
      </c>
      <c r="H6591">
        <v>9</v>
      </c>
      <c r="K6591">
        <v>359999.99999999965</v>
      </c>
      <c r="L6591" t="s">
        <v>509</v>
      </c>
      <c r="M6591" t="s">
        <v>1677</v>
      </c>
      <c r="N6591">
        <v>1</v>
      </c>
    </row>
    <row r="6592" spans="1:14" ht="15" customHeight="1" x14ac:dyDescent="0.3">
      <c r="A6592" s="114">
        <v>6589</v>
      </c>
      <c r="B6592" t="s">
        <v>501</v>
      </c>
      <c r="C6592" t="s">
        <v>138</v>
      </c>
      <c r="D6592" t="s">
        <v>100</v>
      </c>
      <c r="E6592" t="s">
        <v>5490</v>
      </c>
      <c r="F6592" s="109">
        <v>46167</v>
      </c>
      <c r="G6592" t="s">
        <v>415</v>
      </c>
      <c r="H6592">
        <v>3</v>
      </c>
      <c r="K6592">
        <v>179999.99999999983</v>
      </c>
      <c r="L6592" t="s">
        <v>516</v>
      </c>
      <c r="M6592" t="s">
        <v>517</v>
      </c>
      <c r="N6592">
        <v>0</v>
      </c>
    </row>
    <row r="6593" spans="1:14" ht="15" customHeight="1" x14ac:dyDescent="0.3">
      <c r="A6593" s="114">
        <v>6590</v>
      </c>
      <c r="B6593" t="s">
        <v>430</v>
      </c>
      <c r="C6593" t="s">
        <v>116</v>
      </c>
      <c r="D6593" t="s">
        <v>102</v>
      </c>
      <c r="E6593" t="s">
        <v>5491</v>
      </c>
      <c r="F6593" s="109">
        <v>46167</v>
      </c>
      <c r="G6593" t="s">
        <v>415</v>
      </c>
      <c r="H6593">
        <v>5</v>
      </c>
      <c r="K6593">
        <v>193750.0000000002</v>
      </c>
      <c r="L6593" t="s">
        <v>509</v>
      </c>
      <c r="M6593" t="s">
        <v>505</v>
      </c>
      <c r="N6593">
        <v>1</v>
      </c>
    </row>
    <row r="6594" spans="1:14" ht="15" customHeight="1" x14ac:dyDescent="0.3">
      <c r="A6594" s="114">
        <v>6591</v>
      </c>
      <c r="B6594" t="s">
        <v>430</v>
      </c>
      <c r="C6594" t="s">
        <v>127</v>
      </c>
      <c r="D6594" t="s">
        <v>102</v>
      </c>
      <c r="E6594" t="s">
        <v>5492</v>
      </c>
      <c r="F6594" s="109">
        <v>46167</v>
      </c>
      <c r="G6594" t="s">
        <v>415</v>
      </c>
      <c r="H6594">
        <v>3</v>
      </c>
      <c r="K6594">
        <v>116250.00000000012</v>
      </c>
      <c r="L6594" t="s">
        <v>509</v>
      </c>
      <c r="M6594" t="s">
        <v>1677</v>
      </c>
      <c r="N6594">
        <v>1</v>
      </c>
    </row>
    <row r="6595" spans="1:14" ht="15" customHeight="1" x14ac:dyDescent="0.3">
      <c r="A6595" s="114">
        <v>6592</v>
      </c>
      <c r="B6595" t="s">
        <v>430</v>
      </c>
      <c r="C6595" t="s">
        <v>138</v>
      </c>
      <c r="D6595" t="s">
        <v>100</v>
      </c>
      <c r="E6595" t="s">
        <v>5493</v>
      </c>
      <c r="F6595" s="109">
        <v>46167</v>
      </c>
      <c r="G6595" t="s">
        <v>415</v>
      </c>
      <c r="H6595">
        <v>4</v>
      </c>
      <c r="K6595">
        <v>290625.00000000029</v>
      </c>
      <c r="L6595" t="s">
        <v>554</v>
      </c>
      <c r="M6595" t="s">
        <v>517</v>
      </c>
      <c r="N6595">
        <v>0</v>
      </c>
    </row>
    <row r="6596" spans="1:14" ht="15" customHeight="1" x14ac:dyDescent="0.3">
      <c r="A6596" s="114">
        <v>6593</v>
      </c>
      <c r="B6596" t="s">
        <v>497</v>
      </c>
      <c r="C6596" t="s">
        <v>32</v>
      </c>
      <c r="D6596" t="s">
        <v>26</v>
      </c>
      <c r="E6596" t="s">
        <v>5494</v>
      </c>
      <c r="F6596" s="109">
        <v>46168</v>
      </c>
      <c r="G6596" t="s">
        <v>2645</v>
      </c>
      <c r="H6596">
        <v>1</v>
      </c>
      <c r="K6596">
        <v>2242500.0000000061</v>
      </c>
      <c r="L6596" t="s">
        <v>509</v>
      </c>
      <c r="M6596" t="s">
        <v>505</v>
      </c>
      <c r="N6596">
        <v>1</v>
      </c>
    </row>
    <row r="6597" spans="1:14" ht="15" customHeight="1" x14ac:dyDescent="0.3">
      <c r="A6597" s="114">
        <v>6594</v>
      </c>
      <c r="B6597" t="s">
        <v>497</v>
      </c>
      <c r="C6597" t="s">
        <v>138</v>
      </c>
      <c r="D6597" t="s">
        <v>100</v>
      </c>
      <c r="E6597" t="s">
        <v>5495</v>
      </c>
      <c r="F6597" s="109">
        <v>46168</v>
      </c>
      <c r="G6597" t="s">
        <v>415</v>
      </c>
      <c r="H6597">
        <v>4</v>
      </c>
      <c r="K6597">
        <v>258750.00000000073</v>
      </c>
      <c r="L6597" t="s">
        <v>516</v>
      </c>
      <c r="M6597" t="s">
        <v>517</v>
      </c>
      <c r="N6597">
        <v>0</v>
      </c>
    </row>
    <row r="6598" spans="1:14" ht="15" customHeight="1" x14ac:dyDescent="0.3">
      <c r="A6598" s="114">
        <v>6595</v>
      </c>
      <c r="B6598" t="s">
        <v>497</v>
      </c>
      <c r="C6598" t="s">
        <v>502</v>
      </c>
      <c r="D6598" t="s">
        <v>100</v>
      </c>
      <c r="E6598" t="s">
        <v>5496</v>
      </c>
      <c r="F6598" s="109">
        <v>46168</v>
      </c>
      <c r="G6598" t="s">
        <v>426</v>
      </c>
      <c r="H6598">
        <v>1</v>
      </c>
      <c r="K6598">
        <v>43125.000000000116</v>
      </c>
      <c r="L6598" t="s">
        <v>516</v>
      </c>
      <c r="M6598">
        <v>0</v>
      </c>
      <c r="N6598">
        <v>0</v>
      </c>
    </row>
    <row r="6599" spans="1:14" ht="15" customHeight="1" x14ac:dyDescent="0.3">
      <c r="A6599" s="114">
        <v>6596</v>
      </c>
      <c r="B6599" t="s">
        <v>535</v>
      </c>
      <c r="C6599" t="s">
        <v>116</v>
      </c>
      <c r="D6599" t="s">
        <v>102</v>
      </c>
      <c r="E6599" t="s">
        <v>5497</v>
      </c>
      <c r="F6599" s="109">
        <v>46168</v>
      </c>
      <c r="G6599" t="s">
        <v>415</v>
      </c>
      <c r="H6599">
        <v>7</v>
      </c>
      <c r="K6599">
        <v>243749.99999999953</v>
      </c>
      <c r="L6599" t="s">
        <v>509</v>
      </c>
      <c r="M6599" t="s">
        <v>1677</v>
      </c>
      <c r="N6599">
        <v>1</v>
      </c>
    </row>
    <row r="6600" spans="1:14" ht="15" customHeight="1" x14ac:dyDescent="0.3">
      <c r="A6600" s="114">
        <v>6597</v>
      </c>
      <c r="B6600" t="s">
        <v>535</v>
      </c>
      <c r="C6600" t="s">
        <v>127</v>
      </c>
      <c r="D6600" t="s">
        <v>102</v>
      </c>
      <c r="E6600" t="s">
        <v>5498</v>
      </c>
      <c r="F6600" s="109">
        <v>46168</v>
      </c>
      <c r="G6600" t="s">
        <v>415</v>
      </c>
      <c r="H6600">
        <v>2</v>
      </c>
      <c r="K6600">
        <v>81249.99999999984</v>
      </c>
      <c r="L6600" t="s">
        <v>509</v>
      </c>
      <c r="M6600" t="s">
        <v>1677</v>
      </c>
      <c r="N6600">
        <v>1</v>
      </c>
    </row>
    <row r="6601" spans="1:14" ht="15" customHeight="1" x14ac:dyDescent="0.3">
      <c r="A6601" s="114">
        <v>6598</v>
      </c>
      <c r="B6601" t="s">
        <v>535</v>
      </c>
      <c r="C6601" t="s">
        <v>138</v>
      </c>
      <c r="D6601" t="s">
        <v>100</v>
      </c>
      <c r="E6601" t="s">
        <v>5499</v>
      </c>
      <c r="F6601" s="109">
        <v>46168</v>
      </c>
      <c r="G6601" t="s">
        <v>415</v>
      </c>
      <c r="H6601">
        <v>4</v>
      </c>
      <c r="K6601">
        <v>243749.99999999953</v>
      </c>
      <c r="L6601" t="s">
        <v>516</v>
      </c>
      <c r="M6601" t="s">
        <v>517</v>
      </c>
      <c r="N6601">
        <v>0</v>
      </c>
    </row>
    <row r="6602" spans="1:14" ht="15" customHeight="1" x14ac:dyDescent="0.3">
      <c r="A6602" s="114">
        <v>6599</v>
      </c>
      <c r="B6602" t="s">
        <v>444</v>
      </c>
      <c r="C6602" t="s">
        <v>138</v>
      </c>
      <c r="D6602" t="s">
        <v>100</v>
      </c>
      <c r="E6602" t="s">
        <v>5500</v>
      </c>
      <c r="F6602" s="109">
        <v>46168</v>
      </c>
      <c r="G6602" t="s">
        <v>415</v>
      </c>
      <c r="H6602">
        <v>6</v>
      </c>
      <c r="K6602">
        <v>388125.00000000105</v>
      </c>
      <c r="L6602" t="s">
        <v>543</v>
      </c>
      <c r="M6602" t="s">
        <v>517</v>
      </c>
      <c r="N6602">
        <v>0</v>
      </c>
    </row>
    <row r="6603" spans="1:14" ht="15" customHeight="1" x14ac:dyDescent="0.3">
      <c r="A6603" s="114">
        <v>6600</v>
      </c>
      <c r="B6603" t="s">
        <v>444</v>
      </c>
      <c r="C6603" t="s">
        <v>122</v>
      </c>
      <c r="D6603" t="s">
        <v>102</v>
      </c>
      <c r="E6603" t="s">
        <v>5501</v>
      </c>
      <c r="F6603" s="109">
        <v>46168</v>
      </c>
      <c r="G6603" t="s">
        <v>415</v>
      </c>
      <c r="H6603">
        <v>70</v>
      </c>
      <c r="K6603">
        <v>4528125.0000000121</v>
      </c>
      <c r="L6603" t="s">
        <v>507</v>
      </c>
      <c r="M6603" t="s">
        <v>1677</v>
      </c>
      <c r="N6603">
        <v>0</v>
      </c>
    </row>
    <row r="6604" spans="1:14" ht="15" customHeight="1" x14ac:dyDescent="0.3">
      <c r="A6604" s="114">
        <v>6601</v>
      </c>
      <c r="B6604" t="s">
        <v>471</v>
      </c>
      <c r="C6604" t="s">
        <v>308</v>
      </c>
      <c r="D6604" t="s">
        <v>100</v>
      </c>
      <c r="E6604" t="s">
        <v>309</v>
      </c>
      <c r="F6604" s="109">
        <v>46168</v>
      </c>
      <c r="G6604" t="s">
        <v>435</v>
      </c>
      <c r="H6604">
        <v>10</v>
      </c>
      <c r="K6604">
        <v>28750.00000000008</v>
      </c>
      <c r="L6604" t="s">
        <v>519</v>
      </c>
      <c r="M6604" t="s">
        <v>640</v>
      </c>
      <c r="N6604">
        <v>0</v>
      </c>
    </row>
    <row r="6605" spans="1:14" ht="15" customHeight="1" x14ac:dyDescent="0.3">
      <c r="A6605" s="114">
        <v>6602</v>
      </c>
      <c r="B6605" t="s">
        <v>471</v>
      </c>
      <c r="C6605" t="s">
        <v>84</v>
      </c>
      <c r="D6605" t="s">
        <v>79</v>
      </c>
      <c r="E6605" t="s">
        <v>5502</v>
      </c>
      <c r="F6605" s="109">
        <v>46168</v>
      </c>
      <c r="G6605" t="s">
        <v>443</v>
      </c>
      <c r="H6605">
        <v>27</v>
      </c>
      <c r="K6605">
        <v>135843.75000000038</v>
      </c>
      <c r="L6605" t="s">
        <v>516</v>
      </c>
      <c r="M6605" t="s">
        <v>517</v>
      </c>
      <c r="N6605">
        <v>0</v>
      </c>
    </row>
    <row r="6606" spans="1:14" ht="15" customHeight="1" x14ac:dyDescent="0.3">
      <c r="A6606" s="114">
        <v>6603</v>
      </c>
      <c r="B6606" t="s">
        <v>471</v>
      </c>
      <c r="C6606" t="s">
        <v>138</v>
      </c>
      <c r="D6606" t="s">
        <v>100</v>
      </c>
      <c r="E6606" t="s">
        <v>5503</v>
      </c>
      <c r="F6606" s="109">
        <v>46168</v>
      </c>
      <c r="G6606" t="s">
        <v>415</v>
      </c>
      <c r="H6606">
        <v>7</v>
      </c>
      <c r="K6606">
        <v>452812.50000000128</v>
      </c>
      <c r="L6606" t="s">
        <v>558</v>
      </c>
      <c r="M6606" t="s">
        <v>514</v>
      </c>
      <c r="N6606">
        <v>0</v>
      </c>
    </row>
    <row r="6607" spans="1:14" ht="15" customHeight="1" x14ac:dyDescent="0.3">
      <c r="A6607" s="114">
        <v>6604</v>
      </c>
      <c r="B6607" t="s">
        <v>463</v>
      </c>
      <c r="C6607" t="s">
        <v>3004</v>
      </c>
      <c r="D6607" t="s">
        <v>3009</v>
      </c>
      <c r="E6607" t="s">
        <v>3010</v>
      </c>
      <c r="F6607" s="109">
        <v>46168</v>
      </c>
      <c r="G6607" t="s">
        <v>3011</v>
      </c>
      <c r="H6607">
        <v>0.5</v>
      </c>
      <c r="K6607">
        <v>334999.99999999872</v>
      </c>
      <c r="L6607" t="s">
        <v>513</v>
      </c>
      <c r="M6607" t="s">
        <v>537</v>
      </c>
      <c r="N6607">
        <v>1</v>
      </c>
    </row>
    <row r="6608" spans="1:14" ht="15" customHeight="1" x14ac:dyDescent="0.3">
      <c r="A6608" s="114">
        <v>6605</v>
      </c>
      <c r="B6608" t="s">
        <v>413</v>
      </c>
      <c r="C6608" t="s">
        <v>127</v>
      </c>
      <c r="D6608" t="s">
        <v>102</v>
      </c>
      <c r="E6608" t="s">
        <v>5504</v>
      </c>
      <c r="F6608" s="109">
        <v>46168</v>
      </c>
      <c r="G6608" t="s">
        <v>415</v>
      </c>
      <c r="H6608">
        <v>5</v>
      </c>
      <c r="K6608">
        <v>206249.99999999939</v>
      </c>
      <c r="L6608" t="s">
        <v>509</v>
      </c>
      <c r="M6608" t="s">
        <v>1677</v>
      </c>
      <c r="N6608">
        <v>1</v>
      </c>
    </row>
    <row r="6609" spans="1:14" ht="15" customHeight="1" x14ac:dyDescent="0.3">
      <c r="A6609" s="114">
        <v>6606</v>
      </c>
      <c r="B6609" t="s">
        <v>413</v>
      </c>
      <c r="C6609" t="s">
        <v>625</v>
      </c>
      <c r="D6609" t="s">
        <v>100</v>
      </c>
      <c r="E6609" t="s">
        <v>5505</v>
      </c>
      <c r="F6609" s="109">
        <v>46168</v>
      </c>
      <c r="G6609" t="s">
        <v>1038</v>
      </c>
      <c r="H6609">
        <v>2</v>
      </c>
      <c r="K6609">
        <v>82499.999999999767</v>
      </c>
      <c r="L6609" t="s">
        <v>554</v>
      </c>
      <c r="M6609" t="s">
        <v>669</v>
      </c>
      <c r="N6609">
        <v>0</v>
      </c>
    </row>
    <row r="6610" spans="1:14" ht="15" customHeight="1" x14ac:dyDescent="0.3">
      <c r="A6610" s="114">
        <v>6607</v>
      </c>
      <c r="B6610" t="s">
        <v>501</v>
      </c>
      <c r="C6610" t="s">
        <v>127</v>
      </c>
      <c r="D6610" t="s">
        <v>102</v>
      </c>
      <c r="E6610" t="s">
        <v>5506</v>
      </c>
      <c r="F6610" s="109">
        <v>46168</v>
      </c>
      <c r="G6610" t="s">
        <v>415</v>
      </c>
      <c r="H6610">
        <v>9</v>
      </c>
      <c r="K6610">
        <v>359999.99999999965</v>
      </c>
      <c r="L6610" t="s">
        <v>509</v>
      </c>
      <c r="M6610" t="s">
        <v>1677</v>
      </c>
      <c r="N6610">
        <v>1</v>
      </c>
    </row>
    <row r="6611" spans="1:14" ht="15" customHeight="1" x14ac:dyDescent="0.3">
      <c r="A6611" s="114">
        <v>6608</v>
      </c>
      <c r="B6611" t="s">
        <v>501</v>
      </c>
      <c r="C6611" t="s">
        <v>128</v>
      </c>
      <c r="D6611" t="s">
        <v>102</v>
      </c>
      <c r="E6611" t="s">
        <v>5507</v>
      </c>
      <c r="F6611" s="109">
        <v>46168</v>
      </c>
      <c r="G6611" t="s">
        <v>415</v>
      </c>
      <c r="H6611">
        <v>1</v>
      </c>
      <c r="K6611">
        <v>39999.999999999964</v>
      </c>
      <c r="L6611" t="s">
        <v>509</v>
      </c>
      <c r="M6611" t="s">
        <v>1677</v>
      </c>
      <c r="N6611">
        <v>0</v>
      </c>
    </row>
    <row r="6612" spans="1:14" ht="15" customHeight="1" x14ac:dyDescent="0.3">
      <c r="A6612" s="114">
        <v>6609</v>
      </c>
      <c r="B6612" t="s">
        <v>501</v>
      </c>
      <c r="C6612" t="s">
        <v>138</v>
      </c>
      <c r="D6612" t="s">
        <v>100</v>
      </c>
      <c r="E6612" t="s">
        <v>5508</v>
      </c>
      <c r="F6612" s="109">
        <v>46168</v>
      </c>
      <c r="G6612" t="s">
        <v>415</v>
      </c>
      <c r="H6612">
        <v>4</v>
      </c>
      <c r="K6612">
        <v>239999.99999999977</v>
      </c>
      <c r="L6612" t="s">
        <v>543</v>
      </c>
      <c r="M6612" t="s">
        <v>517</v>
      </c>
      <c r="N6612">
        <v>0</v>
      </c>
    </row>
    <row r="6613" spans="1:14" ht="15" customHeight="1" x14ac:dyDescent="0.3">
      <c r="A6613" s="114">
        <v>6610</v>
      </c>
      <c r="B6613" t="s">
        <v>497</v>
      </c>
      <c r="C6613" t="s">
        <v>32</v>
      </c>
      <c r="D6613" t="s">
        <v>26</v>
      </c>
      <c r="E6613" t="s">
        <v>5509</v>
      </c>
      <c r="F6613" s="109">
        <v>46169</v>
      </c>
      <c r="G6613" t="s">
        <v>2645</v>
      </c>
      <c r="H6613">
        <v>1</v>
      </c>
      <c r="K6613">
        <v>2242500.0000000061</v>
      </c>
      <c r="L6613" t="s">
        <v>509</v>
      </c>
      <c r="M6613" t="s">
        <v>2604</v>
      </c>
      <c r="N6613">
        <v>1</v>
      </c>
    </row>
    <row r="6614" spans="1:14" ht="15" customHeight="1" x14ac:dyDescent="0.3">
      <c r="A6614" s="114">
        <v>6611</v>
      </c>
      <c r="B6614" t="s">
        <v>497</v>
      </c>
      <c r="C6614" t="s">
        <v>138</v>
      </c>
      <c r="D6614" t="s">
        <v>100</v>
      </c>
      <c r="E6614" t="s">
        <v>5510</v>
      </c>
      <c r="F6614" s="109">
        <v>46169</v>
      </c>
      <c r="G6614" t="s">
        <v>415</v>
      </c>
      <c r="H6614">
        <v>3</v>
      </c>
      <c r="K6614">
        <v>194062.50000000052</v>
      </c>
      <c r="L6614" t="s">
        <v>516</v>
      </c>
      <c r="M6614" t="s">
        <v>517</v>
      </c>
      <c r="N6614">
        <v>0</v>
      </c>
    </row>
    <row r="6615" spans="1:14" ht="15" customHeight="1" x14ac:dyDescent="0.3">
      <c r="A6615" s="114">
        <v>6612</v>
      </c>
      <c r="B6615" t="s">
        <v>430</v>
      </c>
      <c r="C6615" t="s">
        <v>138</v>
      </c>
      <c r="D6615" t="s">
        <v>100</v>
      </c>
      <c r="E6615" t="s">
        <v>5511</v>
      </c>
      <c r="F6615" s="109">
        <v>46168</v>
      </c>
      <c r="G6615" t="s">
        <v>415</v>
      </c>
      <c r="H6615">
        <v>6</v>
      </c>
      <c r="K6615">
        <v>348750.00000000035</v>
      </c>
      <c r="L6615" t="s">
        <v>516</v>
      </c>
      <c r="M6615" t="s">
        <v>517</v>
      </c>
      <c r="N6615">
        <v>0</v>
      </c>
    </row>
    <row r="6616" spans="1:14" ht="15" customHeight="1" x14ac:dyDescent="0.3">
      <c r="A6616" s="114">
        <v>6613</v>
      </c>
      <c r="B6616" t="s">
        <v>430</v>
      </c>
      <c r="C6616" t="s">
        <v>125</v>
      </c>
      <c r="D6616" t="s">
        <v>102</v>
      </c>
      <c r="E6616" t="s">
        <v>5512</v>
      </c>
      <c r="F6616" s="109">
        <v>46168</v>
      </c>
      <c r="G6616" t="s">
        <v>415</v>
      </c>
      <c r="H6616">
        <v>10</v>
      </c>
      <c r="K6616">
        <v>170930.55555555574</v>
      </c>
      <c r="L6616" t="s">
        <v>509</v>
      </c>
      <c r="M6616" t="s">
        <v>1677</v>
      </c>
      <c r="N6616">
        <v>0</v>
      </c>
    </row>
    <row r="6617" spans="1:14" ht="15" customHeight="1" x14ac:dyDescent="0.3">
      <c r="A6617" s="114">
        <v>6614</v>
      </c>
      <c r="B6617" t="s">
        <v>444</v>
      </c>
      <c r="C6617" t="s">
        <v>138</v>
      </c>
      <c r="D6617" t="s">
        <v>100</v>
      </c>
      <c r="E6617" t="s">
        <v>5513</v>
      </c>
      <c r="F6617" s="109">
        <v>46169</v>
      </c>
      <c r="G6617" t="s">
        <v>415</v>
      </c>
      <c r="H6617">
        <v>6</v>
      </c>
      <c r="K6617">
        <v>388125.00000000105</v>
      </c>
      <c r="L6617" t="s">
        <v>554</v>
      </c>
      <c r="M6617" t="s">
        <v>517</v>
      </c>
      <c r="N6617">
        <v>0</v>
      </c>
    </row>
    <row r="6618" spans="1:14" ht="15" customHeight="1" x14ac:dyDescent="0.3">
      <c r="A6618" s="114">
        <v>6615</v>
      </c>
      <c r="B6618" t="s">
        <v>444</v>
      </c>
      <c r="C6618" t="s">
        <v>122</v>
      </c>
      <c r="D6618" t="s">
        <v>102</v>
      </c>
      <c r="E6618" t="s">
        <v>5514</v>
      </c>
      <c r="F6618" s="109">
        <v>46169</v>
      </c>
      <c r="G6618" t="s">
        <v>415</v>
      </c>
      <c r="H6618">
        <v>70</v>
      </c>
      <c r="K6618">
        <v>4528125.0000000121</v>
      </c>
      <c r="L6618" t="s">
        <v>507</v>
      </c>
      <c r="M6618" t="s">
        <v>1677</v>
      </c>
      <c r="N6618">
        <v>1</v>
      </c>
    </row>
    <row r="6619" spans="1:14" ht="15" customHeight="1" x14ac:dyDescent="0.3">
      <c r="A6619" s="114">
        <v>6616</v>
      </c>
      <c r="B6619" t="s">
        <v>471</v>
      </c>
      <c r="C6619" t="s">
        <v>138</v>
      </c>
      <c r="D6619" t="s">
        <v>100</v>
      </c>
      <c r="E6619" t="s">
        <v>5515</v>
      </c>
      <c r="F6619" s="109">
        <v>46169</v>
      </c>
      <c r="G6619" t="s">
        <v>415</v>
      </c>
      <c r="H6619">
        <v>6</v>
      </c>
      <c r="K6619">
        <v>388125.00000000105</v>
      </c>
      <c r="L6619" t="s">
        <v>516</v>
      </c>
      <c r="M6619" t="s">
        <v>517</v>
      </c>
      <c r="N6619">
        <v>0</v>
      </c>
    </row>
    <row r="6620" spans="1:14" ht="15" customHeight="1" x14ac:dyDescent="0.3">
      <c r="A6620" s="114">
        <v>6617</v>
      </c>
      <c r="B6620" t="s">
        <v>471</v>
      </c>
      <c r="C6620" t="s">
        <v>122</v>
      </c>
      <c r="D6620" t="s">
        <v>102</v>
      </c>
      <c r="E6620" t="s">
        <v>5516</v>
      </c>
      <c r="F6620" s="109">
        <v>46169</v>
      </c>
      <c r="G6620" t="s">
        <v>415</v>
      </c>
      <c r="H6620">
        <v>59</v>
      </c>
      <c r="K6620">
        <v>3816562.5000000107</v>
      </c>
      <c r="L6620" t="s">
        <v>696</v>
      </c>
      <c r="M6620" t="s">
        <v>953</v>
      </c>
      <c r="N6620">
        <v>0</v>
      </c>
    </row>
    <row r="6621" spans="1:14" ht="15" customHeight="1" x14ac:dyDescent="0.3">
      <c r="A6621" s="114">
        <v>6618</v>
      </c>
      <c r="B6621" t="s">
        <v>413</v>
      </c>
      <c r="C6621" t="s">
        <v>32</v>
      </c>
      <c r="D6621" t="s">
        <v>26</v>
      </c>
      <c r="E6621" t="s">
        <v>5517</v>
      </c>
      <c r="F6621" s="109">
        <v>46169</v>
      </c>
      <c r="G6621" t="s">
        <v>2645</v>
      </c>
      <c r="H6621">
        <v>0.7</v>
      </c>
      <c r="K6621">
        <v>1501499.9999999956</v>
      </c>
      <c r="L6621" t="s">
        <v>509</v>
      </c>
      <c r="M6621" t="s">
        <v>505</v>
      </c>
      <c r="N6621">
        <v>1</v>
      </c>
    </row>
    <row r="6622" spans="1:14" ht="15" customHeight="1" x14ac:dyDescent="0.3">
      <c r="A6622" s="114">
        <v>6619</v>
      </c>
      <c r="B6622" t="s">
        <v>413</v>
      </c>
      <c r="C6622" t="s">
        <v>625</v>
      </c>
      <c r="D6622" t="s">
        <v>100</v>
      </c>
      <c r="E6622" t="s">
        <v>5518</v>
      </c>
      <c r="F6622" s="109">
        <v>46169</v>
      </c>
      <c r="G6622" t="s">
        <v>627</v>
      </c>
      <c r="H6622">
        <v>1</v>
      </c>
      <c r="K6622">
        <v>41249.999999999884</v>
      </c>
      <c r="L6622" t="s">
        <v>618</v>
      </c>
      <c r="M6622" t="s">
        <v>669</v>
      </c>
      <c r="N6622">
        <v>0</v>
      </c>
    </row>
    <row r="6623" spans="1:14" ht="15" customHeight="1" x14ac:dyDescent="0.3">
      <c r="A6623" s="114">
        <v>6620</v>
      </c>
      <c r="B6623" t="s">
        <v>463</v>
      </c>
      <c r="C6623" t="s">
        <v>3004</v>
      </c>
      <c r="D6623" t="s">
        <v>3009</v>
      </c>
      <c r="E6623" t="s">
        <v>3010</v>
      </c>
      <c r="F6623" s="109">
        <v>46169</v>
      </c>
      <c r="G6623" t="s">
        <v>3012</v>
      </c>
      <c r="H6623">
        <v>0.5</v>
      </c>
      <c r="K6623">
        <v>586249.99999999779</v>
      </c>
      <c r="L6623" t="s">
        <v>513</v>
      </c>
      <c r="M6623" t="s">
        <v>514</v>
      </c>
      <c r="N6623">
        <v>5</v>
      </c>
    </row>
    <row r="6624" spans="1:14" ht="15" customHeight="1" x14ac:dyDescent="0.3">
      <c r="A6624" s="114">
        <v>6621</v>
      </c>
      <c r="B6624" t="s">
        <v>501</v>
      </c>
      <c r="C6624" t="s">
        <v>127</v>
      </c>
      <c r="D6624" t="s">
        <v>102</v>
      </c>
      <c r="E6624" t="s">
        <v>5519</v>
      </c>
      <c r="F6624" s="109">
        <v>46169</v>
      </c>
      <c r="G6624" t="s">
        <v>415</v>
      </c>
      <c r="H6624">
        <v>2</v>
      </c>
      <c r="K6624">
        <v>79999.999999999927</v>
      </c>
      <c r="L6624" t="s">
        <v>509</v>
      </c>
      <c r="M6624" t="s">
        <v>1677</v>
      </c>
      <c r="N6624">
        <v>1</v>
      </c>
    </row>
    <row r="6625" spans="1:14" ht="15" customHeight="1" x14ac:dyDescent="0.3">
      <c r="A6625" s="114">
        <v>6622</v>
      </c>
      <c r="B6625" t="s">
        <v>501</v>
      </c>
      <c r="C6625" t="s">
        <v>128</v>
      </c>
      <c r="D6625" t="s">
        <v>102</v>
      </c>
      <c r="E6625" t="s">
        <v>5520</v>
      </c>
      <c r="F6625" s="109">
        <v>46169</v>
      </c>
      <c r="G6625" t="s">
        <v>415</v>
      </c>
      <c r="H6625">
        <v>3</v>
      </c>
      <c r="K6625">
        <v>119999.99999999988</v>
      </c>
      <c r="L6625" t="s">
        <v>509</v>
      </c>
      <c r="M6625" t="s">
        <v>1677</v>
      </c>
      <c r="N6625">
        <v>0</v>
      </c>
    </row>
    <row r="6626" spans="1:14" ht="15" customHeight="1" x14ac:dyDescent="0.3">
      <c r="A6626" s="114">
        <v>6623</v>
      </c>
      <c r="B6626" t="s">
        <v>501</v>
      </c>
      <c r="C6626" t="s">
        <v>130</v>
      </c>
      <c r="D6626" t="s">
        <v>102</v>
      </c>
      <c r="E6626" t="s">
        <v>5521</v>
      </c>
      <c r="F6626" s="109">
        <v>46169</v>
      </c>
      <c r="G6626" t="s">
        <v>415</v>
      </c>
      <c r="H6626">
        <v>2</v>
      </c>
      <c r="K6626">
        <v>79999.999999999927</v>
      </c>
      <c r="L6626" t="s">
        <v>509</v>
      </c>
      <c r="M6626" t="s">
        <v>1677</v>
      </c>
      <c r="N6626">
        <v>0</v>
      </c>
    </row>
    <row r="6627" spans="1:14" ht="15" customHeight="1" x14ac:dyDescent="0.3">
      <c r="A6627" s="114">
        <v>6624</v>
      </c>
      <c r="B6627" t="s">
        <v>501</v>
      </c>
      <c r="C6627" t="s">
        <v>133</v>
      </c>
      <c r="D6627" t="s">
        <v>102</v>
      </c>
      <c r="E6627" t="s">
        <v>5522</v>
      </c>
      <c r="F6627" s="109">
        <v>46169</v>
      </c>
      <c r="G6627" t="s">
        <v>415</v>
      </c>
      <c r="H6627">
        <v>1</v>
      </c>
      <c r="K6627">
        <v>53333.333333333278</v>
      </c>
      <c r="L6627" t="s">
        <v>509</v>
      </c>
      <c r="M6627" t="s">
        <v>1677</v>
      </c>
      <c r="N6627">
        <v>0</v>
      </c>
    </row>
    <row r="6628" spans="1:14" ht="15" customHeight="1" x14ac:dyDescent="0.3">
      <c r="A6628" s="114">
        <v>6625</v>
      </c>
      <c r="B6628" t="s">
        <v>501</v>
      </c>
      <c r="C6628" t="s">
        <v>138</v>
      </c>
      <c r="D6628" t="s">
        <v>100</v>
      </c>
      <c r="E6628" t="s">
        <v>5523</v>
      </c>
      <c r="F6628" s="109">
        <v>46169</v>
      </c>
      <c r="G6628" t="s">
        <v>415</v>
      </c>
      <c r="H6628">
        <v>6</v>
      </c>
      <c r="K6628">
        <v>359999.99999999965</v>
      </c>
      <c r="L6628" t="s">
        <v>543</v>
      </c>
      <c r="M6628" t="s">
        <v>517</v>
      </c>
      <c r="N6628">
        <v>0</v>
      </c>
    </row>
    <row r="6629" spans="1:14" ht="15" customHeight="1" x14ac:dyDescent="0.3">
      <c r="A6629" s="114">
        <v>6626</v>
      </c>
      <c r="B6629" t="s">
        <v>430</v>
      </c>
      <c r="C6629" t="s">
        <v>138</v>
      </c>
      <c r="D6629" t="s">
        <v>100</v>
      </c>
      <c r="E6629" t="s">
        <v>5524</v>
      </c>
      <c r="F6629" s="109">
        <v>46169</v>
      </c>
      <c r="G6629" t="s">
        <v>415</v>
      </c>
      <c r="H6629">
        <v>4</v>
      </c>
      <c r="K6629">
        <v>232500.00000000023</v>
      </c>
      <c r="L6629" t="s">
        <v>516</v>
      </c>
      <c r="M6629" t="s">
        <v>517</v>
      </c>
      <c r="N6629">
        <v>0</v>
      </c>
    </row>
    <row r="6630" spans="1:14" ht="15" customHeight="1" x14ac:dyDescent="0.3">
      <c r="A6630" s="114">
        <v>6627</v>
      </c>
      <c r="B6630" t="s">
        <v>430</v>
      </c>
      <c r="C6630" t="s">
        <v>125</v>
      </c>
      <c r="D6630" t="s">
        <v>102</v>
      </c>
      <c r="E6630" t="s">
        <v>5525</v>
      </c>
      <c r="F6630" s="109">
        <v>46169</v>
      </c>
      <c r="G6630" t="s">
        <v>415</v>
      </c>
      <c r="H6630">
        <v>12</v>
      </c>
      <c r="K6630">
        <v>205116.66666666689</v>
      </c>
      <c r="L6630" t="s">
        <v>509</v>
      </c>
      <c r="M6630" t="s">
        <v>1677</v>
      </c>
      <c r="N6630">
        <v>0</v>
      </c>
    </row>
    <row r="6631" spans="1:14" ht="15" customHeight="1" x14ac:dyDescent="0.3">
      <c r="A6631" s="114">
        <v>6628</v>
      </c>
      <c r="B6631" t="s">
        <v>497</v>
      </c>
      <c r="C6631" t="s">
        <v>32</v>
      </c>
      <c r="D6631" t="s">
        <v>26</v>
      </c>
      <c r="E6631" t="s">
        <v>5526</v>
      </c>
      <c r="F6631" s="109">
        <v>46169</v>
      </c>
      <c r="G6631" t="s">
        <v>2645</v>
      </c>
      <c r="H6631">
        <v>1</v>
      </c>
      <c r="K6631">
        <v>2242500.0000000061</v>
      </c>
      <c r="L6631" t="s">
        <v>509</v>
      </c>
      <c r="M6631" t="s">
        <v>505</v>
      </c>
      <c r="N6631">
        <v>1</v>
      </c>
    </row>
    <row r="6632" spans="1:14" ht="15" customHeight="1" x14ac:dyDescent="0.3">
      <c r="A6632" s="114">
        <v>6629</v>
      </c>
      <c r="B6632" t="s">
        <v>497</v>
      </c>
      <c r="C6632" t="s">
        <v>138</v>
      </c>
      <c r="D6632" t="s">
        <v>100</v>
      </c>
      <c r="E6632" t="s">
        <v>5527</v>
      </c>
      <c r="F6632" s="109">
        <v>46169</v>
      </c>
      <c r="G6632" t="s">
        <v>415</v>
      </c>
      <c r="H6632">
        <v>6</v>
      </c>
      <c r="K6632">
        <v>388125.00000000105</v>
      </c>
      <c r="L6632" t="s">
        <v>713</v>
      </c>
      <c r="M6632" t="s">
        <v>517</v>
      </c>
      <c r="N6632">
        <v>0</v>
      </c>
    </row>
    <row r="6633" spans="1:14" ht="15" customHeight="1" x14ac:dyDescent="0.3">
      <c r="A6633" s="114">
        <v>6630</v>
      </c>
      <c r="B6633" t="s">
        <v>499</v>
      </c>
      <c r="C6633" t="s">
        <v>132</v>
      </c>
      <c r="D6633" t="s">
        <v>102</v>
      </c>
      <c r="E6633" t="s">
        <v>5528</v>
      </c>
      <c r="F6633" s="109">
        <v>46170</v>
      </c>
      <c r="G6633" t="s">
        <v>415</v>
      </c>
      <c r="H6633">
        <v>6</v>
      </c>
      <c r="K6633">
        <v>239999.99999999977</v>
      </c>
      <c r="L6633" t="s">
        <v>509</v>
      </c>
      <c r="M6633" t="s">
        <v>505</v>
      </c>
      <c r="N6633">
        <v>1</v>
      </c>
    </row>
    <row r="6634" spans="1:14" ht="15" customHeight="1" x14ac:dyDescent="0.3">
      <c r="A6634" s="114">
        <v>6631</v>
      </c>
      <c r="B6634" t="s">
        <v>499</v>
      </c>
      <c r="C6634" t="s">
        <v>138</v>
      </c>
      <c r="D6634" t="s">
        <v>100</v>
      </c>
      <c r="E6634" t="s">
        <v>5529</v>
      </c>
      <c r="F6634" s="109">
        <v>46170</v>
      </c>
      <c r="G6634" t="s">
        <v>415</v>
      </c>
      <c r="H6634">
        <v>6</v>
      </c>
      <c r="K6634">
        <v>359999.99999999965</v>
      </c>
      <c r="L6634" t="s">
        <v>516</v>
      </c>
      <c r="M6634" t="s">
        <v>517</v>
      </c>
      <c r="N6634">
        <v>0</v>
      </c>
    </row>
    <row r="6635" spans="1:14" ht="15" customHeight="1" x14ac:dyDescent="0.3">
      <c r="A6635" s="114">
        <v>6632</v>
      </c>
      <c r="B6635" t="s">
        <v>444</v>
      </c>
      <c r="C6635" t="s">
        <v>138</v>
      </c>
      <c r="D6635" t="s">
        <v>100</v>
      </c>
      <c r="E6635" t="s">
        <v>5530</v>
      </c>
      <c r="F6635" s="109">
        <v>46170</v>
      </c>
      <c r="G6635" t="s">
        <v>415</v>
      </c>
      <c r="H6635">
        <v>3</v>
      </c>
      <c r="K6635">
        <v>194062.50000000052</v>
      </c>
      <c r="L6635" t="s">
        <v>543</v>
      </c>
      <c r="M6635" t="s">
        <v>517</v>
      </c>
      <c r="N6635">
        <v>1</v>
      </c>
    </row>
    <row r="6636" spans="1:14" ht="15" customHeight="1" x14ac:dyDescent="0.3">
      <c r="A6636" s="114">
        <v>6633</v>
      </c>
      <c r="B6636" t="s">
        <v>444</v>
      </c>
      <c r="C6636" t="s">
        <v>138</v>
      </c>
      <c r="D6636" t="s">
        <v>100</v>
      </c>
      <c r="E6636" t="s">
        <v>5530</v>
      </c>
      <c r="F6636" s="109">
        <v>46170</v>
      </c>
      <c r="G6636" t="s">
        <v>415</v>
      </c>
      <c r="H6636">
        <v>4</v>
      </c>
      <c r="K6636">
        <v>258750.00000000073</v>
      </c>
      <c r="L6636" t="s">
        <v>545</v>
      </c>
      <c r="M6636" t="s">
        <v>514</v>
      </c>
      <c r="N6636">
        <v>0</v>
      </c>
    </row>
    <row r="6637" spans="1:14" ht="15" customHeight="1" x14ac:dyDescent="0.3">
      <c r="A6637" s="114">
        <v>6634</v>
      </c>
      <c r="B6637" t="s">
        <v>444</v>
      </c>
      <c r="C6637" t="s">
        <v>122</v>
      </c>
      <c r="D6637" t="s">
        <v>102</v>
      </c>
      <c r="E6637" t="s">
        <v>5531</v>
      </c>
      <c r="F6637" s="109">
        <v>46170</v>
      </c>
      <c r="G6637" t="s">
        <v>415</v>
      </c>
      <c r="H6637">
        <v>22</v>
      </c>
      <c r="K6637">
        <v>1423125.000000004</v>
      </c>
      <c r="L6637" t="s">
        <v>507</v>
      </c>
      <c r="M6637" t="s">
        <v>1677</v>
      </c>
      <c r="N6637">
        <v>0</v>
      </c>
    </row>
    <row r="6638" spans="1:14" ht="15" customHeight="1" x14ac:dyDescent="0.3">
      <c r="A6638" s="114">
        <v>6635</v>
      </c>
      <c r="B6638" t="s">
        <v>413</v>
      </c>
      <c r="C6638" t="s">
        <v>32</v>
      </c>
      <c r="D6638" t="s">
        <v>26</v>
      </c>
      <c r="E6638" t="s">
        <v>5532</v>
      </c>
      <c r="F6638" s="109">
        <v>46170</v>
      </c>
      <c r="G6638" t="s">
        <v>2645</v>
      </c>
      <c r="H6638">
        <v>1</v>
      </c>
      <c r="K6638">
        <v>2144999.9999999939</v>
      </c>
      <c r="L6638" t="s">
        <v>509</v>
      </c>
      <c r="M6638" t="s">
        <v>505</v>
      </c>
      <c r="N6638">
        <v>1</v>
      </c>
    </row>
    <row r="6639" spans="1:14" ht="15" customHeight="1" x14ac:dyDescent="0.3">
      <c r="A6639" s="114">
        <v>6636</v>
      </c>
      <c r="B6639" t="s">
        <v>501</v>
      </c>
      <c r="C6639" t="s">
        <v>128</v>
      </c>
      <c r="D6639" t="s">
        <v>102</v>
      </c>
      <c r="E6639" t="s">
        <v>5533</v>
      </c>
      <c r="F6639" s="109">
        <v>46170</v>
      </c>
      <c r="G6639" t="s">
        <v>415</v>
      </c>
      <c r="H6639">
        <v>2</v>
      </c>
      <c r="K6639">
        <v>79999.999999999927</v>
      </c>
      <c r="L6639" t="s">
        <v>509</v>
      </c>
      <c r="M6639" t="s">
        <v>1677</v>
      </c>
      <c r="N6639">
        <v>0</v>
      </c>
    </row>
    <row r="6640" spans="1:14" ht="15" customHeight="1" x14ac:dyDescent="0.3">
      <c r="A6640" s="114">
        <v>6637</v>
      </c>
      <c r="B6640" t="s">
        <v>501</v>
      </c>
      <c r="C6640" t="s">
        <v>133</v>
      </c>
      <c r="D6640" t="s">
        <v>102</v>
      </c>
      <c r="E6640" t="s">
        <v>5534</v>
      </c>
      <c r="F6640" s="109">
        <v>46170</v>
      </c>
      <c r="G6640" t="s">
        <v>415</v>
      </c>
      <c r="H6640">
        <v>4</v>
      </c>
      <c r="K6640">
        <v>213333.33333333311</v>
      </c>
      <c r="L6640" t="s">
        <v>509</v>
      </c>
      <c r="M6640" t="s">
        <v>1677</v>
      </c>
      <c r="N6640">
        <v>1</v>
      </c>
    </row>
    <row r="6641" spans="1:14" ht="15" customHeight="1" x14ac:dyDescent="0.3">
      <c r="A6641" s="114">
        <v>6638</v>
      </c>
      <c r="B6641" t="s">
        <v>501</v>
      </c>
      <c r="C6641" t="s">
        <v>138</v>
      </c>
      <c r="D6641" t="s">
        <v>100</v>
      </c>
      <c r="E6641" t="s">
        <v>5535</v>
      </c>
      <c r="F6641" s="109">
        <v>46170</v>
      </c>
      <c r="G6641" t="s">
        <v>415</v>
      </c>
      <c r="H6641">
        <v>1</v>
      </c>
      <c r="K6641">
        <v>59999.999999999942</v>
      </c>
      <c r="L6641" t="s">
        <v>516</v>
      </c>
      <c r="M6641" t="s">
        <v>517</v>
      </c>
      <c r="N6641">
        <v>0</v>
      </c>
    </row>
    <row r="6642" spans="1:14" ht="15" customHeight="1" x14ac:dyDescent="0.3">
      <c r="A6642" s="114">
        <v>6639</v>
      </c>
      <c r="B6642" t="s">
        <v>463</v>
      </c>
      <c r="C6642" t="s">
        <v>2957</v>
      </c>
      <c r="D6642" t="s">
        <v>102</v>
      </c>
      <c r="E6642" t="s">
        <v>2958</v>
      </c>
      <c r="F6642" s="109">
        <v>46170</v>
      </c>
      <c r="G6642" t="s">
        <v>2946</v>
      </c>
      <c r="H6642">
        <v>2</v>
      </c>
      <c r="K6642">
        <v>55833.333333333125</v>
      </c>
      <c r="L6642" t="s">
        <v>526</v>
      </c>
      <c r="M6642" t="s">
        <v>1677</v>
      </c>
      <c r="N6642">
        <v>0</v>
      </c>
    </row>
    <row r="6643" spans="1:14" ht="15" customHeight="1" x14ac:dyDescent="0.3">
      <c r="A6643" s="114">
        <v>6640</v>
      </c>
      <c r="B6643" t="s">
        <v>463</v>
      </c>
      <c r="C6643" t="s">
        <v>2968</v>
      </c>
      <c r="D6643" t="s">
        <v>102</v>
      </c>
      <c r="E6643" t="s">
        <v>2969</v>
      </c>
      <c r="F6643" s="109">
        <v>46170</v>
      </c>
      <c r="G6643" t="s">
        <v>2946</v>
      </c>
      <c r="H6643">
        <v>2</v>
      </c>
      <c r="K6643">
        <v>55833.333333333125</v>
      </c>
      <c r="L6643" t="s">
        <v>526</v>
      </c>
      <c r="M6643" t="s">
        <v>1677</v>
      </c>
      <c r="N6643">
        <v>0</v>
      </c>
    </row>
    <row r="6644" spans="1:14" ht="15" customHeight="1" x14ac:dyDescent="0.3">
      <c r="A6644" s="114">
        <v>6641</v>
      </c>
      <c r="B6644" t="s">
        <v>497</v>
      </c>
      <c r="C6644" t="s">
        <v>32</v>
      </c>
      <c r="D6644" t="s">
        <v>26</v>
      </c>
      <c r="E6644" t="s">
        <v>5536</v>
      </c>
      <c r="F6644" s="109">
        <v>46171</v>
      </c>
      <c r="G6644" t="s">
        <v>2645</v>
      </c>
      <c r="H6644">
        <v>0.2</v>
      </c>
      <c r="K6644">
        <v>448500.00000000122</v>
      </c>
      <c r="L6644" t="s">
        <v>509</v>
      </c>
      <c r="M6644" s="110" t="s">
        <v>2940</v>
      </c>
      <c r="N6644">
        <v>1</v>
      </c>
    </row>
    <row r="6645" spans="1:14" ht="15" customHeight="1" x14ac:dyDescent="0.3">
      <c r="A6645" s="114">
        <v>6642</v>
      </c>
      <c r="B6645" t="s">
        <v>497</v>
      </c>
      <c r="C6645">
        <v>496025</v>
      </c>
      <c r="D6645" t="s">
        <v>26</v>
      </c>
      <c r="E6645" t="s">
        <v>5537</v>
      </c>
      <c r="F6645" s="109">
        <v>46171</v>
      </c>
      <c r="G6645" t="s">
        <v>2648</v>
      </c>
      <c r="H6645">
        <v>0.4</v>
      </c>
      <c r="K6645">
        <v>414000.00000000116</v>
      </c>
      <c r="L6645" t="s">
        <v>509</v>
      </c>
      <c r="M6645" s="110" t="s">
        <v>2782</v>
      </c>
      <c r="N6645">
        <v>1</v>
      </c>
    </row>
    <row r="6646" spans="1:14" ht="15" customHeight="1" x14ac:dyDescent="0.3">
      <c r="A6646" s="114">
        <v>6643</v>
      </c>
      <c r="B6646" t="s">
        <v>497</v>
      </c>
      <c r="C6646" t="s">
        <v>138</v>
      </c>
      <c r="D6646" t="s">
        <v>100</v>
      </c>
      <c r="E6646" t="s">
        <v>5538</v>
      </c>
      <c r="F6646" s="109">
        <v>46171</v>
      </c>
      <c r="G6646" t="s">
        <v>415</v>
      </c>
      <c r="H6646">
        <v>2</v>
      </c>
      <c r="K6646">
        <v>129375.00000000036</v>
      </c>
      <c r="L6646" t="s">
        <v>516</v>
      </c>
      <c r="M6646" t="s">
        <v>517</v>
      </c>
      <c r="N6646">
        <v>0</v>
      </c>
    </row>
    <row r="6647" spans="1:14" ht="15" customHeight="1" x14ac:dyDescent="0.3">
      <c r="A6647" s="114">
        <v>6644</v>
      </c>
      <c r="B6647" t="s">
        <v>497</v>
      </c>
      <c r="C6647" t="s">
        <v>171</v>
      </c>
      <c r="D6647" t="s">
        <v>100</v>
      </c>
      <c r="E6647" t="s">
        <v>5539</v>
      </c>
      <c r="F6647" s="109">
        <v>46171</v>
      </c>
      <c r="G6647" t="s">
        <v>469</v>
      </c>
      <c r="H6647">
        <v>2</v>
      </c>
      <c r="K6647">
        <v>28750.00000000008</v>
      </c>
      <c r="L6647" t="s">
        <v>516</v>
      </c>
      <c r="M6647">
        <v>0</v>
      </c>
      <c r="N6647">
        <v>0</v>
      </c>
    </row>
    <row r="6648" spans="1:14" ht="15" customHeight="1" x14ac:dyDescent="0.3">
      <c r="A6648" s="114">
        <v>6645</v>
      </c>
      <c r="B6648" t="s">
        <v>535</v>
      </c>
      <c r="C6648" t="s">
        <v>138</v>
      </c>
      <c r="D6648" t="s">
        <v>100</v>
      </c>
      <c r="E6648" t="s">
        <v>5540</v>
      </c>
      <c r="F6648" s="109">
        <v>46170</v>
      </c>
      <c r="G6648" t="s">
        <v>415</v>
      </c>
      <c r="H6648">
        <v>6</v>
      </c>
      <c r="K6648">
        <v>365624.9999999993</v>
      </c>
      <c r="L6648" t="s">
        <v>516</v>
      </c>
      <c r="M6648" t="s">
        <v>517</v>
      </c>
      <c r="N6648">
        <v>0</v>
      </c>
    </row>
    <row r="6649" spans="1:14" ht="15" customHeight="1" x14ac:dyDescent="0.3">
      <c r="A6649" s="114">
        <v>6646</v>
      </c>
      <c r="B6649" t="s">
        <v>535</v>
      </c>
      <c r="C6649" t="s">
        <v>4050</v>
      </c>
      <c r="D6649" t="s">
        <v>102</v>
      </c>
      <c r="E6649" t="s">
        <v>4051</v>
      </c>
      <c r="F6649" s="109">
        <v>46170</v>
      </c>
      <c r="G6649" t="s">
        <v>425</v>
      </c>
      <c r="H6649">
        <v>2</v>
      </c>
      <c r="K6649">
        <v>121874.99999999977</v>
      </c>
      <c r="L6649" t="s">
        <v>526</v>
      </c>
      <c r="M6649" t="s">
        <v>1677</v>
      </c>
      <c r="N6649">
        <v>1</v>
      </c>
    </row>
    <row r="6650" spans="1:14" ht="15" customHeight="1" x14ac:dyDescent="0.3">
      <c r="A6650" s="114">
        <v>6647</v>
      </c>
      <c r="B6650" t="s">
        <v>535</v>
      </c>
      <c r="C6650" t="s">
        <v>4052</v>
      </c>
      <c r="D6650" t="s">
        <v>102</v>
      </c>
      <c r="E6650" t="s">
        <v>4053</v>
      </c>
      <c r="F6650" s="109">
        <v>46170</v>
      </c>
      <c r="G6650" t="s">
        <v>425</v>
      </c>
      <c r="H6650">
        <v>2</v>
      </c>
      <c r="K6650">
        <v>121874.99999999977</v>
      </c>
      <c r="L6650" t="s">
        <v>526</v>
      </c>
      <c r="M6650" t="s">
        <v>1677</v>
      </c>
      <c r="N6650">
        <v>1</v>
      </c>
    </row>
    <row r="6651" spans="1:14" ht="15" customHeight="1" x14ac:dyDescent="0.3">
      <c r="A6651" s="114">
        <v>6648</v>
      </c>
      <c r="B6651" t="s">
        <v>459</v>
      </c>
      <c r="C6651" t="s">
        <v>32</v>
      </c>
      <c r="D6651" t="s">
        <v>26</v>
      </c>
      <c r="E6651" t="s">
        <v>5541</v>
      </c>
      <c r="F6651" s="109">
        <v>46168</v>
      </c>
      <c r="G6651" t="s">
        <v>2645</v>
      </c>
      <c r="H6651">
        <v>0.7</v>
      </c>
      <c r="K6651">
        <v>1547000.0000000056</v>
      </c>
      <c r="L6651" t="s">
        <v>509</v>
      </c>
      <c r="M6651" t="s">
        <v>505</v>
      </c>
      <c r="N6651">
        <v>3</v>
      </c>
    </row>
    <row r="6652" spans="1:14" ht="15" customHeight="1" x14ac:dyDescent="0.3">
      <c r="A6652" s="114">
        <v>6649</v>
      </c>
      <c r="B6652" t="s">
        <v>459</v>
      </c>
      <c r="C6652" t="s">
        <v>138</v>
      </c>
      <c r="D6652" t="s">
        <v>100</v>
      </c>
      <c r="E6652" t="s">
        <v>5542</v>
      </c>
      <c r="F6652" s="109">
        <v>46168</v>
      </c>
      <c r="G6652" t="s">
        <v>415</v>
      </c>
      <c r="H6652">
        <v>0.4</v>
      </c>
      <c r="K6652">
        <v>25500.000000000095</v>
      </c>
      <c r="L6652" t="s">
        <v>513</v>
      </c>
      <c r="M6652" t="s">
        <v>580</v>
      </c>
      <c r="N6652">
        <v>4</v>
      </c>
    </row>
    <row r="6653" spans="1:14" ht="15" customHeight="1" x14ac:dyDescent="0.3">
      <c r="A6653" s="114">
        <v>6650</v>
      </c>
      <c r="B6653" t="s">
        <v>459</v>
      </c>
      <c r="C6653" t="s">
        <v>138</v>
      </c>
      <c r="D6653" t="s">
        <v>100</v>
      </c>
      <c r="E6653" t="s">
        <v>5542</v>
      </c>
      <c r="F6653" s="109">
        <v>46169</v>
      </c>
      <c r="G6653" t="s">
        <v>415</v>
      </c>
      <c r="H6653">
        <v>0.4</v>
      </c>
      <c r="K6653">
        <v>25500.000000000095</v>
      </c>
      <c r="L6653" t="s">
        <v>513</v>
      </c>
      <c r="M6653" t="s">
        <v>580</v>
      </c>
      <c r="N6653">
        <v>0</v>
      </c>
    </row>
    <row r="6654" spans="1:14" ht="15" customHeight="1" x14ac:dyDescent="0.3">
      <c r="A6654" s="114">
        <v>6651</v>
      </c>
      <c r="B6654" t="s">
        <v>459</v>
      </c>
      <c r="C6654" t="s">
        <v>32</v>
      </c>
      <c r="D6654" t="s">
        <v>26</v>
      </c>
      <c r="E6654" t="s">
        <v>5543</v>
      </c>
      <c r="F6654" s="109">
        <v>46169</v>
      </c>
      <c r="G6654" t="s">
        <v>2645</v>
      </c>
      <c r="H6654">
        <v>0.7</v>
      </c>
      <c r="K6654">
        <v>1547000.0000000056</v>
      </c>
      <c r="L6654" t="s">
        <v>509</v>
      </c>
      <c r="M6654" t="s">
        <v>505</v>
      </c>
      <c r="N6654">
        <v>3</v>
      </c>
    </row>
    <row r="6655" spans="1:14" ht="15" customHeight="1" x14ac:dyDescent="0.3">
      <c r="A6655" s="114">
        <v>6652</v>
      </c>
      <c r="B6655" t="s">
        <v>459</v>
      </c>
      <c r="C6655" t="s">
        <v>32</v>
      </c>
      <c r="D6655" t="s">
        <v>26</v>
      </c>
      <c r="E6655" t="s">
        <v>5543</v>
      </c>
      <c r="F6655" s="109">
        <v>46170</v>
      </c>
      <c r="G6655" t="s">
        <v>2645</v>
      </c>
      <c r="H6655">
        <v>0.8</v>
      </c>
      <c r="K6655">
        <v>1768000.0000000065</v>
      </c>
      <c r="L6655" t="s">
        <v>509</v>
      </c>
      <c r="M6655" t="s">
        <v>505</v>
      </c>
      <c r="N6655">
        <v>3</v>
      </c>
    </row>
    <row r="6656" spans="1:14" ht="15" customHeight="1" x14ac:dyDescent="0.3">
      <c r="A6656" s="114">
        <v>6653</v>
      </c>
      <c r="B6656" t="s">
        <v>459</v>
      </c>
      <c r="C6656" t="s">
        <v>138</v>
      </c>
      <c r="D6656" t="s">
        <v>100</v>
      </c>
      <c r="E6656" t="s">
        <v>5544</v>
      </c>
      <c r="F6656" s="109">
        <v>46170</v>
      </c>
      <c r="G6656" t="s">
        <v>415</v>
      </c>
      <c r="H6656">
        <v>0.4</v>
      </c>
      <c r="K6656">
        <v>25500.000000000095</v>
      </c>
      <c r="L6656" t="s">
        <v>513</v>
      </c>
      <c r="M6656" t="s">
        <v>580</v>
      </c>
      <c r="N6656">
        <v>5</v>
      </c>
    </row>
    <row r="6657" spans="1:14" ht="15" customHeight="1" x14ac:dyDescent="0.3">
      <c r="A6657" s="114">
        <v>6654</v>
      </c>
      <c r="B6657" t="s">
        <v>459</v>
      </c>
      <c r="C6657" t="s">
        <v>138</v>
      </c>
      <c r="D6657" t="s">
        <v>100</v>
      </c>
      <c r="E6657" t="s">
        <v>5544</v>
      </c>
      <c r="F6657" s="109">
        <v>46171</v>
      </c>
      <c r="G6657" t="s">
        <v>415</v>
      </c>
      <c r="H6657">
        <v>0.4</v>
      </c>
      <c r="K6657">
        <v>25500.000000000095</v>
      </c>
      <c r="L6657" t="s">
        <v>513</v>
      </c>
      <c r="M6657" t="s">
        <v>580</v>
      </c>
      <c r="N6657">
        <v>5</v>
      </c>
    </row>
    <row r="6658" spans="1:14" ht="15" customHeight="1" x14ac:dyDescent="0.3">
      <c r="A6658" s="114">
        <v>6655</v>
      </c>
      <c r="B6658" t="s">
        <v>459</v>
      </c>
      <c r="C6658">
        <v>496025</v>
      </c>
      <c r="D6658" t="s">
        <v>26</v>
      </c>
      <c r="E6658" t="s">
        <v>5545</v>
      </c>
      <c r="F6658" s="109">
        <v>46171</v>
      </c>
      <c r="G6658" t="s">
        <v>2648</v>
      </c>
      <c r="H6658">
        <v>0.5</v>
      </c>
      <c r="K6658">
        <v>510000.00000000192</v>
      </c>
      <c r="L6658" t="s">
        <v>509</v>
      </c>
      <c r="M6658" t="s">
        <v>505</v>
      </c>
      <c r="N6658">
        <v>3</v>
      </c>
    </row>
    <row r="6659" spans="1:14" ht="15" customHeight="1" x14ac:dyDescent="0.3">
      <c r="A6659" s="114">
        <v>6656</v>
      </c>
      <c r="B6659" t="s">
        <v>535</v>
      </c>
      <c r="C6659" t="s">
        <v>138</v>
      </c>
      <c r="D6659" t="s">
        <v>100</v>
      </c>
      <c r="E6659" t="s">
        <v>5546</v>
      </c>
      <c r="F6659" s="109">
        <v>46171</v>
      </c>
      <c r="G6659" t="s">
        <v>415</v>
      </c>
      <c r="H6659">
        <v>3</v>
      </c>
      <c r="K6659">
        <v>182812.49999999965</v>
      </c>
      <c r="L6659" t="s">
        <v>516</v>
      </c>
      <c r="M6659" t="s">
        <v>517</v>
      </c>
      <c r="N6659">
        <v>0</v>
      </c>
    </row>
    <row r="6660" spans="1:14" ht="15" customHeight="1" x14ac:dyDescent="0.3">
      <c r="A6660" s="114">
        <v>6657</v>
      </c>
      <c r="B6660" t="s">
        <v>535</v>
      </c>
      <c r="C6660" t="s">
        <v>4052</v>
      </c>
      <c r="D6660" t="s">
        <v>102</v>
      </c>
      <c r="E6660" t="s">
        <v>4053</v>
      </c>
      <c r="F6660" s="109">
        <v>46171</v>
      </c>
      <c r="G6660" t="s">
        <v>425</v>
      </c>
      <c r="H6660">
        <v>4.5</v>
      </c>
      <c r="K6660">
        <v>274218.74999999948</v>
      </c>
      <c r="L6660" t="s">
        <v>526</v>
      </c>
      <c r="M6660" t="s">
        <v>1677</v>
      </c>
      <c r="N6660">
        <v>1</v>
      </c>
    </row>
    <row r="6661" spans="1:14" ht="15" customHeight="1" x14ac:dyDescent="0.3">
      <c r="A6661" s="114">
        <v>6658</v>
      </c>
      <c r="B6661" t="s">
        <v>444</v>
      </c>
      <c r="C6661" t="s">
        <v>138</v>
      </c>
      <c r="D6661" t="s">
        <v>100</v>
      </c>
      <c r="E6661" t="s">
        <v>5547</v>
      </c>
      <c r="F6661" s="109">
        <v>46171</v>
      </c>
      <c r="G6661" t="s">
        <v>415</v>
      </c>
      <c r="H6661">
        <v>3</v>
      </c>
      <c r="K6661">
        <v>194062.50000000052</v>
      </c>
      <c r="L6661" t="s">
        <v>543</v>
      </c>
      <c r="M6661" t="s">
        <v>517</v>
      </c>
      <c r="N6661">
        <v>0</v>
      </c>
    </row>
    <row r="6662" spans="1:14" ht="15" customHeight="1" x14ac:dyDescent="0.3">
      <c r="A6662" s="114">
        <v>6659</v>
      </c>
      <c r="B6662" t="s">
        <v>444</v>
      </c>
      <c r="C6662" t="s">
        <v>138</v>
      </c>
      <c r="D6662" t="s">
        <v>100</v>
      </c>
      <c r="E6662" t="s">
        <v>5547</v>
      </c>
      <c r="F6662" s="109">
        <v>46171</v>
      </c>
      <c r="G6662" t="s">
        <v>415</v>
      </c>
      <c r="H6662">
        <v>8</v>
      </c>
      <c r="K6662">
        <v>517500.00000000146</v>
      </c>
      <c r="L6662" t="s">
        <v>558</v>
      </c>
      <c r="M6662" t="s">
        <v>514</v>
      </c>
      <c r="N6662">
        <v>3</v>
      </c>
    </row>
    <row r="6663" spans="1:14" ht="15" customHeight="1" x14ac:dyDescent="0.3">
      <c r="A6663" s="114">
        <v>6660</v>
      </c>
      <c r="B6663" t="s">
        <v>471</v>
      </c>
      <c r="C6663" t="s">
        <v>3004</v>
      </c>
      <c r="D6663" t="s">
        <v>3009</v>
      </c>
      <c r="E6663" t="s">
        <v>3010</v>
      </c>
      <c r="F6663" s="109">
        <v>46170</v>
      </c>
      <c r="G6663" t="s">
        <v>3011</v>
      </c>
      <c r="H6663">
        <v>0.2</v>
      </c>
      <c r="K6663">
        <v>138000.00000000038</v>
      </c>
      <c r="L6663" t="s">
        <v>513</v>
      </c>
      <c r="M6663" t="s">
        <v>537</v>
      </c>
      <c r="N6663">
        <v>0</v>
      </c>
    </row>
    <row r="6664" spans="1:14" ht="15" customHeight="1" x14ac:dyDescent="0.3">
      <c r="A6664" s="114">
        <v>6661</v>
      </c>
      <c r="B6664" t="s">
        <v>471</v>
      </c>
      <c r="C6664" t="s">
        <v>138</v>
      </c>
      <c r="D6664" t="s">
        <v>100</v>
      </c>
      <c r="E6664" t="s">
        <v>5548</v>
      </c>
      <c r="F6664" s="109">
        <v>46170</v>
      </c>
      <c r="G6664" t="s">
        <v>415</v>
      </c>
      <c r="H6664">
        <v>6</v>
      </c>
      <c r="K6664">
        <v>388125.00000000105</v>
      </c>
      <c r="L6664" t="s">
        <v>516</v>
      </c>
      <c r="M6664" t="s">
        <v>517</v>
      </c>
      <c r="N6664">
        <v>0</v>
      </c>
    </row>
    <row r="6665" spans="1:14" ht="15" customHeight="1" x14ac:dyDescent="0.3">
      <c r="A6665" s="114">
        <v>6662</v>
      </c>
      <c r="B6665" t="s">
        <v>471</v>
      </c>
      <c r="C6665" t="s">
        <v>138</v>
      </c>
      <c r="D6665" t="s">
        <v>100</v>
      </c>
      <c r="E6665" t="s">
        <v>5548</v>
      </c>
      <c r="F6665" s="109">
        <v>46171</v>
      </c>
      <c r="G6665" t="s">
        <v>415</v>
      </c>
      <c r="H6665">
        <v>4</v>
      </c>
      <c r="K6665">
        <v>258750.00000000073</v>
      </c>
      <c r="L6665" t="s">
        <v>516</v>
      </c>
      <c r="M6665" t="s">
        <v>517</v>
      </c>
      <c r="N6665">
        <v>0</v>
      </c>
    </row>
    <row r="6666" spans="1:14" ht="15" customHeight="1" x14ac:dyDescent="0.3">
      <c r="A6666" s="114">
        <v>6663</v>
      </c>
      <c r="B6666" t="s">
        <v>471</v>
      </c>
      <c r="C6666" t="s">
        <v>84</v>
      </c>
      <c r="D6666" t="s">
        <v>79</v>
      </c>
      <c r="E6666" t="s">
        <v>5549</v>
      </c>
      <c r="F6666" s="109">
        <v>46171</v>
      </c>
      <c r="G6666" t="s">
        <v>443</v>
      </c>
      <c r="H6666">
        <v>2</v>
      </c>
      <c r="K6666">
        <v>10062.500000000027</v>
      </c>
      <c r="L6666" t="s">
        <v>516</v>
      </c>
      <c r="M6666" t="s">
        <v>517</v>
      </c>
      <c r="N6666">
        <v>0</v>
      </c>
    </row>
    <row r="6667" spans="1:14" ht="15" customHeight="1" x14ac:dyDescent="0.3">
      <c r="A6667" s="114">
        <v>6664</v>
      </c>
      <c r="B6667" t="s">
        <v>463</v>
      </c>
      <c r="C6667" t="s">
        <v>3004</v>
      </c>
      <c r="D6667" t="s">
        <v>3009</v>
      </c>
      <c r="E6667" t="s">
        <v>3010</v>
      </c>
      <c r="F6667" s="109">
        <v>46171</v>
      </c>
      <c r="G6667" t="s">
        <v>3012</v>
      </c>
      <c r="H6667">
        <v>0.5</v>
      </c>
      <c r="K6667">
        <v>586249.99999999779</v>
      </c>
      <c r="L6667" t="s">
        <v>513</v>
      </c>
      <c r="M6667" t="s">
        <v>514</v>
      </c>
      <c r="N6667">
        <v>5</v>
      </c>
    </row>
    <row r="6668" spans="1:14" ht="15" customHeight="1" x14ac:dyDescent="0.3">
      <c r="A6668" s="114">
        <v>6665</v>
      </c>
      <c r="B6668" t="s">
        <v>463</v>
      </c>
      <c r="C6668" t="s">
        <v>4054</v>
      </c>
      <c r="D6668" t="s">
        <v>102</v>
      </c>
      <c r="E6668" t="s">
        <v>4055</v>
      </c>
      <c r="F6668" s="109">
        <v>46171</v>
      </c>
      <c r="G6668" t="s">
        <v>425</v>
      </c>
      <c r="H6668">
        <v>3</v>
      </c>
      <c r="K6668">
        <v>188437.49999999927</v>
      </c>
      <c r="L6668" t="s">
        <v>526</v>
      </c>
      <c r="M6668" t="s">
        <v>1677</v>
      </c>
      <c r="N6668">
        <v>1</v>
      </c>
    </row>
    <row r="6669" spans="1:14" ht="15" customHeight="1" x14ac:dyDescent="0.3">
      <c r="A6669" s="114">
        <v>6666</v>
      </c>
      <c r="B6669" t="s">
        <v>501</v>
      </c>
      <c r="C6669" t="s">
        <v>128</v>
      </c>
      <c r="D6669" t="s">
        <v>102</v>
      </c>
      <c r="E6669" t="s">
        <v>5550</v>
      </c>
      <c r="F6669" s="109">
        <v>46171</v>
      </c>
      <c r="G6669" t="s">
        <v>415</v>
      </c>
      <c r="H6669">
        <v>9</v>
      </c>
      <c r="K6669">
        <v>359999.99999999965</v>
      </c>
      <c r="L6669" t="s">
        <v>509</v>
      </c>
      <c r="M6669" t="s">
        <v>1677</v>
      </c>
      <c r="N6669">
        <v>1</v>
      </c>
    </row>
    <row r="6670" spans="1:14" ht="15" customHeight="1" x14ac:dyDescent="0.3">
      <c r="A6670" s="114">
        <v>6667</v>
      </c>
      <c r="B6670" t="s">
        <v>501</v>
      </c>
      <c r="C6670" t="s">
        <v>138</v>
      </c>
      <c r="D6670" t="s">
        <v>100</v>
      </c>
      <c r="E6670" t="s">
        <v>5551</v>
      </c>
      <c r="F6670" s="109">
        <v>46171</v>
      </c>
      <c r="G6670" t="s">
        <v>415</v>
      </c>
      <c r="H6670">
        <v>0.5</v>
      </c>
      <c r="K6670">
        <v>29999.999999999971</v>
      </c>
      <c r="L6670" t="s">
        <v>516</v>
      </c>
      <c r="M6670" t="s">
        <v>517</v>
      </c>
      <c r="N6670">
        <v>0</v>
      </c>
    </row>
    <row r="6671" spans="1:14" ht="15" customHeight="1" x14ac:dyDescent="0.3">
      <c r="A6671" s="114">
        <v>6668</v>
      </c>
      <c r="B6671" t="s">
        <v>501</v>
      </c>
      <c r="C6671" t="s">
        <v>84</v>
      </c>
      <c r="D6671" t="s">
        <v>79</v>
      </c>
      <c r="E6671" t="s">
        <v>5552</v>
      </c>
      <c r="F6671" s="109">
        <v>46171</v>
      </c>
      <c r="G6671" t="s">
        <v>443</v>
      </c>
      <c r="H6671">
        <v>1</v>
      </c>
      <c r="K6671">
        <v>4666.6666666666624</v>
      </c>
      <c r="L6671" t="s">
        <v>516</v>
      </c>
      <c r="M6671" t="s">
        <v>517</v>
      </c>
      <c r="N6671">
        <v>0</v>
      </c>
    </row>
    <row r="6672" spans="1:14" ht="15" customHeight="1" x14ac:dyDescent="0.3">
      <c r="A6672" s="114">
        <v>6669</v>
      </c>
      <c r="B6672" t="s">
        <v>430</v>
      </c>
      <c r="C6672" t="s">
        <v>138</v>
      </c>
      <c r="D6672" t="s">
        <v>100</v>
      </c>
      <c r="E6672" t="s">
        <v>5553</v>
      </c>
      <c r="F6672" s="109">
        <v>46171</v>
      </c>
      <c r="G6672" t="s">
        <v>415</v>
      </c>
      <c r="H6672">
        <v>6</v>
      </c>
      <c r="K6672">
        <v>348750.00000000035</v>
      </c>
      <c r="L6672" t="s">
        <v>554</v>
      </c>
      <c r="M6672" t="s">
        <v>517</v>
      </c>
      <c r="N6672">
        <v>0</v>
      </c>
    </row>
    <row r="6673" spans="1:14" ht="15" customHeight="1" x14ac:dyDescent="0.3">
      <c r="A6673" s="114">
        <v>6670</v>
      </c>
      <c r="B6673" t="s">
        <v>430</v>
      </c>
      <c r="C6673" t="s">
        <v>123</v>
      </c>
      <c r="D6673" t="s">
        <v>102</v>
      </c>
      <c r="E6673" t="s">
        <v>5554</v>
      </c>
      <c r="F6673" s="109">
        <v>46171</v>
      </c>
      <c r="G6673" t="s">
        <v>415</v>
      </c>
      <c r="H6673">
        <v>3</v>
      </c>
      <c r="K6673">
        <v>18309.375000000018</v>
      </c>
      <c r="L6673" t="s">
        <v>509</v>
      </c>
      <c r="M6673" t="s">
        <v>1677</v>
      </c>
      <c r="N6673">
        <v>0</v>
      </c>
    </row>
    <row r="6674" spans="1:14" ht="15" customHeight="1" x14ac:dyDescent="0.3">
      <c r="A6674" s="114">
        <v>6671</v>
      </c>
      <c r="B6674" t="s">
        <v>430</v>
      </c>
      <c r="C6674" t="s">
        <v>125</v>
      </c>
      <c r="D6674" t="s">
        <v>102</v>
      </c>
      <c r="E6674" t="s">
        <v>5555</v>
      </c>
      <c r="F6674" s="109">
        <v>46171</v>
      </c>
      <c r="G6674" t="s">
        <v>415</v>
      </c>
      <c r="H6674">
        <v>2</v>
      </c>
      <c r="K6674">
        <v>34186.111111111146</v>
      </c>
      <c r="L6674" t="s">
        <v>509</v>
      </c>
      <c r="M6674" t="s">
        <v>1677</v>
      </c>
      <c r="N6674">
        <v>0</v>
      </c>
    </row>
    <row r="6675" spans="1:14" ht="15" customHeight="1" x14ac:dyDescent="0.3">
      <c r="A6675" s="114">
        <v>6672</v>
      </c>
      <c r="B6675" t="s">
        <v>430</v>
      </c>
      <c r="C6675" t="s">
        <v>128</v>
      </c>
      <c r="D6675" t="s">
        <v>102</v>
      </c>
      <c r="E6675" t="s">
        <v>5556</v>
      </c>
      <c r="F6675" s="109">
        <v>46171</v>
      </c>
      <c r="G6675" t="s">
        <v>415</v>
      </c>
      <c r="H6675">
        <v>3</v>
      </c>
      <c r="K6675">
        <v>116250.00000000012</v>
      </c>
      <c r="L6675" t="s">
        <v>509</v>
      </c>
      <c r="M6675" t="s">
        <v>1677</v>
      </c>
      <c r="N6675">
        <v>1</v>
      </c>
    </row>
    <row r="6676" spans="1:14" ht="15" customHeight="1" x14ac:dyDescent="0.3">
      <c r="A6676" s="114">
        <v>6673</v>
      </c>
      <c r="B6676" t="s">
        <v>430</v>
      </c>
      <c r="C6676" t="s">
        <v>129</v>
      </c>
      <c r="D6676" t="s">
        <v>102</v>
      </c>
      <c r="E6676" t="s">
        <v>5557</v>
      </c>
      <c r="F6676" s="109">
        <v>46171</v>
      </c>
      <c r="G6676" t="s">
        <v>415</v>
      </c>
      <c r="H6676">
        <v>2</v>
      </c>
      <c r="K6676">
        <v>77500.000000000073</v>
      </c>
      <c r="L6676" t="s">
        <v>509</v>
      </c>
      <c r="M6676" t="s">
        <v>1677</v>
      </c>
      <c r="N6676">
        <v>0</v>
      </c>
    </row>
    <row r="6677" spans="1:14" ht="15" customHeight="1" x14ac:dyDescent="0.3">
      <c r="A6677" s="114">
        <v>6674</v>
      </c>
      <c r="B6677" t="s">
        <v>497</v>
      </c>
      <c r="C6677">
        <v>496025</v>
      </c>
      <c r="D6677" t="s">
        <v>26</v>
      </c>
      <c r="E6677" t="s">
        <v>5558</v>
      </c>
      <c r="F6677" s="109">
        <v>46172</v>
      </c>
      <c r="G6677" t="s">
        <v>2648</v>
      </c>
      <c r="H6677">
        <v>0.5</v>
      </c>
      <c r="K6677">
        <v>517500.00000000146</v>
      </c>
      <c r="L6677" t="s">
        <v>509</v>
      </c>
      <c r="M6677" s="110" t="s">
        <v>2940</v>
      </c>
      <c r="N6677">
        <v>1</v>
      </c>
    </row>
    <row r="6678" spans="1:14" ht="15" customHeight="1" x14ac:dyDescent="0.3">
      <c r="A6678" s="114">
        <v>6675</v>
      </c>
      <c r="B6678" t="s">
        <v>497</v>
      </c>
      <c r="C6678" t="s">
        <v>138</v>
      </c>
      <c r="D6678" t="s">
        <v>100</v>
      </c>
      <c r="E6678" t="s">
        <v>5559</v>
      </c>
      <c r="F6678" s="109">
        <v>46172</v>
      </c>
      <c r="G6678" t="s">
        <v>415</v>
      </c>
      <c r="H6678">
        <v>6</v>
      </c>
      <c r="K6678">
        <v>388125.00000000105</v>
      </c>
      <c r="L6678" t="s">
        <v>516</v>
      </c>
      <c r="M6678" t="s">
        <v>517</v>
      </c>
      <c r="N6678">
        <v>0</v>
      </c>
    </row>
    <row r="6679" spans="1:14" ht="15" customHeight="1" x14ac:dyDescent="0.3">
      <c r="A6679" s="114">
        <v>6676</v>
      </c>
      <c r="B6679" t="s">
        <v>459</v>
      </c>
      <c r="C6679">
        <v>496025</v>
      </c>
      <c r="D6679" t="s">
        <v>26</v>
      </c>
      <c r="E6679" t="s">
        <v>5560</v>
      </c>
      <c r="F6679" s="109">
        <v>46172</v>
      </c>
      <c r="G6679" t="s">
        <v>2648</v>
      </c>
      <c r="H6679">
        <v>0.5</v>
      </c>
      <c r="K6679">
        <v>510000.00000000192</v>
      </c>
      <c r="L6679" t="s">
        <v>509</v>
      </c>
      <c r="M6679" t="s">
        <v>505</v>
      </c>
      <c r="N6679">
        <v>2</v>
      </c>
    </row>
    <row r="6680" spans="1:14" ht="15" customHeight="1" x14ac:dyDescent="0.3">
      <c r="A6680" s="114">
        <v>6677</v>
      </c>
      <c r="B6680" t="s">
        <v>459</v>
      </c>
      <c r="C6680" t="s">
        <v>138</v>
      </c>
      <c r="D6680" t="s">
        <v>100</v>
      </c>
      <c r="E6680" t="s">
        <v>5561</v>
      </c>
      <c r="F6680" s="109">
        <v>46172</v>
      </c>
      <c r="G6680" t="s">
        <v>415</v>
      </c>
      <c r="H6680">
        <v>0.3</v>
      </c>
      <c r="K6680">
        <v>19125.000000000073</v>
      </c>
      <c r="L6680" t="s">
        <v>513</v>
      </c>
      <c r="M6680" t="s">
        <v>580</v>
      </c>
      <c r="N6680">
        <v>0</v>
      </c>
    </row>
    <row r="6681" spans="1:14" ht="15" customHeight="1" x14ac:dyDescent="0.3">
      <c r="A6681" s="114">
        <v>6678</v>
      </c>
      <c r="B6681" t="s">
        <v>444</v>
      </c>
      <c r="C6681" t="s">
        <v>138</v>
      </c>
      <c r="D6681" t="s">
        <v>100</v>
      </c>
      <c r="E6681" t="s">
        <v>5562</v>
      </c>
      <c r="F6681" s="109">
        <v>46172</v>
      </c>
      <c r="G6681" t="s">
        <v>415</v>
      </c>
      <c r="H6681">
        <v>5</v>
      </c>
      <c r="K6681">
        <v>323437.50000000087</v>
      </c>
      <c r="L6681" t="s">
        <v>543</v>
      </c>
      <c r="M6681" t="s">
        <v>517</v>
      </c>
      <c r="N6681">
        <v>0</v>
      </c>
    </row>
    <row r="6682" spans="1:14" ht="15" customHeight="1" x14ac:dyDescent="0.3">
      <c r="A6682" s="114">
        <v>6679</v>
      </c>
      <c r="B6682" t="s">
        <v>444</v>
      </c>
      <c r="C6682" t="s">
        <v>138</v>
      </c>
      <c r="D6682" t="s">
        <v>100</v>
      </c>
      <c r="E6682" t="s">
        <v>5562</v>
      </c>
      <c r="F6682" s="109">
        <v>46172</v>
      </c>
      <c r="G6682" t="s">
        <v>415</v>
      </c>
      <c r="H6682">
        <v>15</v>
      </c>
      <c r="K6682">
        <v>970312.50000000268</v>
      </c>
      <c r="L6682" t="s">
        <v>558</v>
      </c>
      <c r="M6682" t="s">
        <v>514</v>
      </c>
      <c r="N6682">
        <v>3</v>
      </c>
    </row>
    <row r="6683" spans="1:14" ht="15" customHeight="1" x14ac:dyDescent="0.3">
      <c r="A6683" s="114">
        <v>6680</v>
      </c>
      <c r="B6683" t="s">
        <v>501</v>
      </c>
      <c r="C6683" t="s">
        <v>130</v>
      </c>
      <c r="D6683" t="s">
        <v>102</v>
      </c>
      <c r="E6683" t="s">
        <v>5563</v>
      </c>
      <c r="F6683" s="109">
        <v>46172</v>
      </c>
      <c r="G6683" t="s">
        <v>415</v>
      </c>
      <c r="H6683">
        <v>7</v>
      </c>
      <c r="K6683">
        <v>279999.99999999971</v>
      </c>
      <c r="L6683" t="s">
        <v>509</v>
      </c>
      <c r="M6683" t="s">
        <v>1677</v>
      </c>
      <c r="N6683">
        <v>1</v>
      </c>
    </row>
    <row r="6684" spans="1:14" ht="15" customHeight="1" x14ac:dyDescent="0.3">
      <c r="A6684" s="114">
        <v>6681</v>
      </c>
      <c r="B6684" t="s">
        <v>501</v>
      </c>
      <c r="C6684" t="s">
        <v>138</v>
      </c>
      <c r="D6684" t="s">
        <v>100</v>
      </c>
      <c r="E6684" t="s">
        <v>5564</v>
      </c>
      <c r="F6684" s="109">
        <v>46172</v>
      </c>
      <c r="G6684" t="s">
        <v>415</v>
      </c>
      <c r="H6684">
        <v>0.5</v>
      </c>
      <c r="K6684">
        <v>29999.999999999971</v>
      </c>
      <c r="L6684" t="s">
        <v>554</v>
      </c>
      <c r="M6684" t="s">
        <v>517</v>
      </c>
      <c r="N6684">
        <v>0</v>
      </c>
    </row>
    <row r="6685" spans="1:14" ht="15" customHeight="1" x14ac:dyDescent="0.3">
      <c r="A6685" s="114">
        <v>6682</v>
      </c>
      <c r="B6685" t="s">
        <v>535</v>
      </c>
      <c r="C6685" t="s">
        <v>130</v>
      </c>
      <c r="D6685" t="s">
        <v>102</v>
      </c>
      <c r="E6685" t="s">
        <v>5565</v>
      </c>
      <c r="F6685" s="109">
        <v>46173</v>
      </c>
      <c r="G6685" t="s">
        <v>415</v>
      </c>
      <c r="H6685">
        <v>6</v>
      </c>
      <c r="K6685">
        <v>243749.99999999953</v>
      </c>
      <c r="L6685" t="s">
        <v>509</v>
      </c>
      <c r="M6685" t="s">
        <v>1677</v>
      </c>
      <c r="N6685">
        <v>1</v>
      </c>
    </row>
    <row r="6686" spans="1:14" ht="15" customHeight="1" x14ac:dyDescent="0.3">
      <c r="A6686" s="114">
        <v>6683</v>
      </c>
      <c r="B6686" t="s">
        <v>535</v>
      </c>
      <c r="C6686" t="s">
        <v>129</v>
      </c>
      <c r="D6686" t="s">
        <v>102</v>
      </c>
      <c r="E6686" t="s">
        <v>5566</v>
      </c>
      <c r="F6686" s="109">
        <v>46173</v>
      </c>
      <c r="G6686" t="s">
        <v>415</v>
      </c>
      <c r="H6686">
        <v>1</v>
      </c>
      <c r="K6686">
        <v>40624.99999999992</v>
      </c>
      <c r="L6686" t="s">
        <v>509</v>
      </c>
      <c r="M6686" t="s">
        <v>1677</v>
      </c>
      <c r="N6686">
        <v>1</v>
      </c>
    </row>
    <row r="6687" spans="1:14" ht="15" customHeight="1" x14ac:dyDescent="0.3">
      <c r="A6687" s="114">
        <v>6684</v>
      </c>
      <c r="B6687" t="s">
        <v>535</v>
      </c>
      <c r="C6687" t="s">
        <v>138</v>
      </c>
      <c r="D6687" t="s">
        <v>100</v>
      </c>
      <c r="E6687" t="s">
        <v>5567</v>
      </c>
      <c r="F6687" s="109">
        <v>46173</v>
      </c>
      <c r="G6687" t="s">
        <v>415</v>
      </c>
      <c r="H6687">
        <v>0.2</v>
      </c>
      <c r="K6687">
        <v>12187.499999999976</v>
      </c>
      <c r="L6687" t="s">
        <v>516</v>
      </c>
      <c r="M6687" t="s">
        <v>517</v>
      </c>
      <c r="N6687">
        <v>1</v>
      </c>
    </row>
    <row r="6688" spans="1:14" ht="15" customHeight="1" x14ac:dyDescent="0.3">
      <c r="A6688" s="114">
        <v>6685</v>
      </c>
      <c r="B6688" t="s">
        <v>471</v>
      </c>
      <c r="C6688" t="s">
        <v>138</v>
      </c>
      <c r="D6688" t="s">
        <v>100</v>
      </c>
      <c r="E6688" t="s">
        <v>5568</v>
      </c>
      <c r="F6688" s="109">
        <v>46172</v>
      </c>
      <c r="G6688" t="s">
        <v>415</v>
      </c>
      <c r="H6688">
        <v>4</v>
      </c>
      <c r="K6688">
        <v>258750.00000000073</v>
      </c>
      <c r="L6688" t="s">
        <v>516</v>
      </c>
      <c r="M6688" t="s">
        <v>517</v>
      </c>
      <c r="N6688">
        <v>0</v>
      </c>
    </row>
    <row r="6689" spans="1:14" ht="15" customHeight="1" x14ac:dyDescent="0.3">
      <c r="A6689" s="114">
        <v>6686</v>
      </c>
      <c r="B6689" t="s">
        <v>471</v>
      </c>
      <c r="C6689" t="s">
        <v>138</v>
      </c>
      <c r="D6689" t="s">
        <v>100</v>
      </c>
      <c r="E6689" t="s">
        <v>5568</v>
      </c>
      <c r="F6689" s="109">
        <v>46172</v>
      </c>
      <c r="G6689" t="s">
        <v>415</v>
      </c>
      <c r="H6689">
        <v>7</v>
      </c>
      <c r="K6689">
        <v>452812.50000000128</v>
      </c>
      <c r="L6689" t="s">
        <v>713</v>
      </c>
      <c r="M6689" t="s">
        <v>917</v>
      </c>
      <c r="N6689">
        <v>0</v>
      </c>
    </row>
    <row r="6690" spans="1:14" ht="15" customHeight="1" x14ac:dyDescent="0.3">
      <c r="A6690" s="114">
        <v>6687</v>
      </c>
      <c r="B6690" t="s">
        <v>471</v>
      </c>
      <c r="C6690" t="s">
        <v>138</v>
      </c>
      <c r="D6690" t="s">
        <v>100</v>
      </c>
      <c r="E6690" t="s">
        <v>5568</v>
      </c>
      <c r="F6690" s="109">
        <v>46172</v>
      </c>
      <c r="G6690" t="s">
        <v>415</v>
      </c>
      <c r="H6690">
        <v>15</v>
      </c>
      <c r="K6690">
        <v>970312.50000000268</v>
      </c>
      <c r="L6690" t="s">
        <v>713</v>
      </c>
      <c r="M6690" t="s">
        <v>917</v>
      </c>
      <c r="N6690">
        <v>0</v>
      </c>
    </row>
    <row r="6691" spans="1:14" ht="15" customHeight="1" x14ac:dyDescent="0.3">
      <c r="A6691" s="114">
        <v>6688</v>
      </c>
      <c r="B6691" t="s">
        <v>471</v>
      </c>
      <c r="C6691" t="s">
        <v>138</v>
      </c>
      <c r="D6691" t="s">
        <v>100</v>
      </c>
      <c r="E6691" t="s">
        <v>5568</v>
      </c>
      <c r="F6691" s="109">
        <v>46173</v>
      </c>
      <c r="G6691" t="s">
        <v>415</v>
      </c>
      <c r="H6691">
        <v>2</v>
      </c>
      <c r="K6691">
        <v>129375.00000000036</v>
      </c>
      <c r="L6691" t="s">
        <v>513</v>
      </c>
      <c r="M6691" t="s">
        <v>514</v>
      </c>
      <c r="N6691">
        <v>0</v>
      </c>
    </row>
    <row r="6692" spans="1:14" ht="15" customHeight="1" x14ac:dyDescent="0.3">
      <c r="A6692" s="114">
        <v>6689</v>
      </c>
      <c r="B6692" t="s">
        <v>444</v>
      </c>
      <c r="C6692" t="s">
        <v>138</v>
      </c>
      <c r="D6692" t="s">
        <v>100</v>
      </c>
      <c r="E6692" t="s">
        <v>5569</v>
      </c>
      <c r="F6692" s="109">
        <v>46174</v>
      </c>
      <c r="G6692" t="s">
        <v>415</v>
      </c>
      <c r="H6692">
        <v>0.3</v>
      </c>
      <c r="K6692">
        <v>19406.250000000055</v>
      </c>
      <c r="L6692" t="s">
        <v>554</v>
      </c>
      <c r="M6692" t="s">
        <v>517</v>
      </c>
      <c r="N6692">
        <v>0</v>
      </c>
    </row>
    <row r="6693" spans="1:14" ht="15" customHeight="1" x14ac:dyDescent="0.3">
      <c r="A6693" s="114">
        <v>6690</v>
      </c>
      <c r="B6693" t="s">
        <v>444</v>
      </c>
      <c r="C6693" t="s">
        <v>129</v>
      </c>
      <c r="D6693" t="s">
        <v>102</v>
      </c>
      <c r="E6693" t="s">
        <v>5570</v>
      </c>
      <c r="F6693" s="109">
        <v>46174</v>
      </c>
      <c r="G6693" t="s">
        <v>415</v>
      </c>
      <c r="H6693">
        <v>8</v>
      </c>
      <c r="K6693">
        <v>345000.00000000093</v>
      </c>
      <c r="L6693" t="s">
        <v>509</v>
      </c>
      <c r="M6693" t="s">
        <v>1677</v>
      </c>
      <c r="N6693">
        <v>1</v>
      </c>
    </row>
    <row r="6694" spans="1:14" ht="15" customHeight="1" x14ac:dyDescent="0.3">
      <c r="A6694" s="114">
        <v>6691</v>
      </c>
      <c r="B6694" t="s">
        <v>444</v>
      </c>
      <c r="C6694" t="s">
        <v>133</v>
      </c>
      <c r="D6694" t="s">
        <v>102</v>
      </c>
      <c r="E6694" t="s">
        <v>5571</v>
      </c>
      <c r="F6694" s="109">
        <v>46174</v>
      </c>
      <c r="G6694" t="s">
        <v>415</v>
      </c>
      <c r="H6694">
        <v>2</v>
      </c>
      <c r="K6694">
        <v>115000.00000000032</v>
      </c>
      <c r="L6694" t="s">
        <v>509</v>
      </c>
      <c r="M6694" t="s">
        <v>1677</v>
      </c>
      <c r="N6694">
        <v>0</v>
      </c>
    </row>
    <row r="6695" spans="1:14" ht="15" customHeight="1" x14ac:dyDescent="0.3">
      <c r="A6695" s="114">
        <v>6692</v>
      </c>
      <c r="B6695" t="s">
        <v>463</v>
      </c>
      <c r="C6695" t="s">
        <v>3004</v>
      </c>
      <c r="D6695" t="s">
        <v>3009</v>
      </c>
      <c r="E6695" t="s">
        <v>3010</v>
      </c>
      <c r="F6695" s="109">
        <v>46174</v>
      </c>
      <c r="G6695" t="s">
        <v>3012</v>
      </c>
      <c r="H6695">
        <v>0.5</v>
      </c>
      <c r="K6695">
        <v>586249.99999999779</v>
      </c>
      <c r="L6695" t="s">
        <v>513</v>
      </c>
      <c r="M6695" t="s">
        <v>514</v>
      </c>
      <c r="N6695">
        <v>5</v>
      </c>
    </row>
    <row r="6696" spans="1:14" ht="15" customHeight="1" x14ac:dyDescent="0.3">
      <c r="A6696" s="114">
        <v>6693</v>
      </c>
      <c r="B6696" t="s">
        <v>463</v>
      </c>
      <c r="C6696" t="s">
        <v>133</v>
      </c>
      <c r="D6696" t="s">
        <v>102</v>
      </c>
      <c r="E6696" t="s">
        <v>5572</v>
      </c>
      <c r="F6696" s="109">
        <v>46174</v>
      </c>
      <c r="G6696" t="s">
        <v>415</v>
      </c>
      <c r="H6696">
        <v>2</v>
      </c>
      <c r="K6696">
        <v>111666.66666666625</v>
      </c>
      <c r="L6696" t="s">
        <v>526</v>
      </c>
      <c r="M6696" t="s">
        <v>1677</v>
      </c>
      <c r="N6696">
        <v>1</v>
      </c>
    </row>
    <row r="6697" spans="1:14" ht="15" customHeight="1" x14ac:dyDescent="0.3">
      <c r="A6697" s="114">
        <v>6694</v>
      </c>
      <c r="B6697" t="s">
        <v>471</v>
      </c>
      <c r="C6697" t="s">
        <v>502</v>
      </c>
      <c r="D6697" t="s">
        <v>100</v>
      </c>
      <c r="E6697" t="s">
        <v>5573</v>
      </c>
      <c r="F6697" s="109">
        <v>46174</v>
      </c>
      <c r="G6697" t="s">
        <v>426</v>
      </c>
      <c r="H6697">
        <v>0.5</v>
      </c>
      <c r="K6697">
        <v>21562.500000000058</v>
      </c>
      <c r="L6697" t="s">
        <v>507</v>
      </c>
      <c r="M6697" t="s">
        <v>698</v>
      </c>
      <c r="N6697">
        <v>1</v>
      </c>
    </row>
    <row r="6698" spans="1:14" ht="15" customHeight="1" x14ac:dyDescent="0.3">
      <c r="A6698" s="114">
        <v>6695</v>
      </c>
      <c r="B6698" t="s">
        <v>430</v>
      </c>
      <c r="C6698" t="s">
        <v>131</v>
      </c>
      <c r="D6698" t="s">
        <v>102</v>
      </c>
      <c r="E6698" t="s">
        <v>5574</v>
      </c>
      <c r="F6698" s="109">
        <v>46174</v>
      </c>
      <c r="G6698" t="s">
        <v>415</v>
      </c>
      <c r="H6698">
        <v>2</v>
      </c>
      <c r="K6698">
        <v>77500.000000000073</v>
      </c>
      <c r="L6698" t="s">
        <v>509</v>
      </c>
      <c r="M6698" t="s">
        <v>1677</v>
      </c>
      <c r="N6698">
        <v>0</v>
      </c>
    </row>
    <row r="6699" spans="1:14" ht="15" customHeight="1" x14ac:dyDescent="0.3">
      <c r="A6699" s="114">
        <v>6696</v>
      </c>
      <c r="B6699" t="s">
        <v>430</v>
      </c>
      <c r="C6699" t="s">
        <v>132</v>
      </c>
      <c r="D6699" t="s">
        <v>102</v>
      </c>
      <c r="E6699" t="s">
        <v>5575</v>
      </c>
      <c r="F6699" s="109">
        <v>46174</v>
      </c>
      <c r="G6699" t="s">
        <v>415</v>
      </c>
      <c r="H6699">
        <v>1</v>
      </c>
      <c r="K6699">
        <v>38750.000000000036</v>
      </c>
      <c r="L6699" t="s">
        <v>509</v>
      </c>
      <c r="M6699" t="s">
        <v>1677</v>
      </c>
      <c r="N6699">
        <v>0</v>
      </c>
    </row>
    <row r="6700" spans="1:14" ht="15" customHeight="1" x14ac:dyDescent="0.3">
      <c r="A6700" s="114">
        <v>6697</v>
      </c>
      <c r="B6700" t="s">
        <v>430</v>
      </c>
      <c r="C6700" t="s">
        <v>133</v>
      </c>
      <c r="D6700" t="s">
        <v>102</v>
      </c>
      <c r="E6700" t="s">
        <v>5576</v>
      </c>
      <c r="F6700" s="109">
        <v>46174</v>
      </c>
      <c r="G6700" t="s">
        <v>415</v>
      </c>
      <c r="H6700">
        <v>3</v>
      </c>
      <c r="K6700">
        <v>155000.00000000015</v>
      </c>
      <c r="L6700" t="s">
        <v>509</v>
      </c>
      <c r="M6700" t="s">
        <v>1677</v>
      </c>
      <c r="N6700">
        <v>1</v>
      </c>
    </row>
    <row r="6701" spans="1:14" ht="15" customHeight="1" x14ac:dyDescent="0.3">
      <c r="A6701" s="114">
        <v>6698</v>
      </c>
      <c r="B6701" t="s">
        <v>499</v>
      </c>
      <c r="C6701" t="s">
        <v>132</v>
      </c>
      <c r="D6701" t="s">
        <v>102</v>
      </c>
      <c r="E6701" t="s">
        <v>5577</v>
      </c>
      <c r="F6701" s="109">
        <v>46174</v>
      </c>
      <c r="G6701" t="s">
        <v>415</v>
      </c>
      <c r="H6701">
        <v>4</v>
      </c>
      <c r="K6701">
        <v>159999.99999999985</v>
      </c>
      <c r="L6701" t="s">
        <v>509</v>
      </c>
      <c r="M6701" t="s">
        <v>505</v>
      </c>
      <c r="N6701">
        <v>1</v>
      </c>
    </row>
    <row r="6702" spans="1:14" ht="15" customHeight="1" x14ac:dyDescent="0.3">
      <c r="A6702" s="114">
        <v>6699</v>
      </c>
      <c r="B6702" t="s">
        <v>499</v>
      </c>
      <c r="C6702" t="s">
        <v>128</v>
      </c>
      <c r="D6702" t="s">
        <v>102</v>
      </c>
      <c r="E6702" t="s">
        <v>5578</v>
      </c>
      <c r="F6702" s="109">
        <v>46174</v>
      </c>
      <c r="G6702" t="s">
        <v>415</v>
      </c>
      <c r="H6702">
        <v>1</v>
      </c>
      <c r="K6702">
        <v>39999.999999999964</v>
      </c>
      <c r="L6702" t="s">
        <v>509</v>
      </c>
      <c r="M6702" t="s">
        <v>505</v>
      </c>
      <c r="N6702">
        <v>1</v>
      </c>
    </row>
    <row r="6703" spans="1:14" ht="15" customHeight="1" x14ac:dyDescent="0.3">
      <c r="A6703" s="114">
        <v>6700</v>
      </c>
      <c r="B6703" t="s">
        <v>499</v>
      </c>
      <c r="C6703" t="s">
        <v>502</v>
      </c>
      <c r="D6703" t="s">
        <v>100</v>
      </c>
      <c r="E6703" t="s">
        <v>5579</v>
      </c>
      <c r="F6703" s="109">
        <v>46174</v>
      </c>
      <c r="G6703" t="s">
        <v>426</v>
      </c>
      <c r="H6703">
        <v>3</v>
      </c>
      <c r="K6703">
        <v>119999.99999999988</v>
      </c>
      <c r="L6703" t="s">
        <v>507</v>
      </c>
      <c r="M6703" t="s">
        <v>505</v>
      </c>
      <c r="N6703">
        <v>1</v>
      </c>
    </row>
    <row r="6704" spans="1:14" ht="15" customHeight="1" x14ac:dyDescent="0.3">
      <c r="A6704" s="114">
        <v>6701</v>
      </c>
      <c r="B6704" t="s">
        <v>499</v>
      </c>
      <c r="C6704" t="s">
        <v>138</v>
      </c>
      <c r="D6704" t="s">
        <v>100</v>
      </c>
      <c r="E6704" t="s">
        <v>5580</v>
      </c>
      <c r="F6704" s="109">
        <v>46174</v>
      </c>
      <c r="G6704" t="s">
        <v>415</v>
      </c>
      <c r="H6704">
        <v>6</v>
      </c>
      <c r="K6704">
        <v>359999.99999999965</v>
      </c>
      <c r="L6704" t="s">
        <v>516</v>
      </c>
      <c r="M6704" t="s">
        <v>517</v>
      </c>
      <c r="N6704">
        <v>0</v>
      </c>
    </row>
    <row r="6705" spans="1:14" ht="15" customHeight="1" x14ac:dyDescent="0.3">
      <c r="A6705" s="114">
        <v>6702</v>
      </c>
      <c r="B6705" t="s">
        <v>535</v>
      </c>
      <c r="C6705" t="s">
        <v>4054</v>
      </c>
      <c r="D6705" t="s">
        <v>102</v>
      </c>
      <c r="E6705" t="s">
        <v>4055</v>
      </c>
      <c r="F6705" s="109">
        <v>46174</v>
      </c>
      <c r="G6705" t="s">
        <v>425</v>
      </c>
      <c r="H6705">
        <v>3.5</v>
      </c>
      <c r="K6705">
        <v>213281.24999999959</v>
      </c>
      <c r="L6705" t="s">
        <v>526</v>
      </c>
      <c r="M6705" t="s">
        <v>1677</v>
      </c>
      <c r="N6705">
        <v>1</v>
      </c>
    </row>
    <row r="6706" spans="1:14" ht="15" customHeight="1" x14ac:dyDescent="0.3">
      <c r="A6706" s="114">
        <v>6703</v>
      </c>
      <c r="B6706" t="s">
        <v>535</v>
      </c>
      <c r="C6706" t="s">
        <v>138</v>
      </c>
      <c r="D6706" t="s">
        <v>100</v>
      </c>
      <c r="E6706" t="s">
        <v>5581</v>
      </c>
      <c r="F6706" s="109">
        <v>46174</v>
      </c>
      <c r="G6706" t="s">
        <v>415</v>
      </c>
      <c r="H6706">
        <v>0.2</v>
      </c>
      <c r="K6706">
        <v>12187.499999999976</v>
      </c>
      <c r="L6706" t="s">
        <v>516</v>
      </c>
      <c r="M6706" t="s">
        <v>517</v>
      </c>
      <c r="N6706">
        <v>0</v>
      </c>
    </row>
    <row r="6707" spans="1:14" ht="15" customHeight="1" x14ac:dyDescent="0.3">
      <c r="A6707" s="114">
        <v>6704</v>
      </c>
      <c r="B6707" t="s">
        <v>444</v>
      </c>
      <c r="C6707" t="s">
        <v>138</v>
      </c>
      <c r="D6707" t="s">
        <v>100</v>
      </c>
      <c r="E6707" t="s">
        <v>5582</v>
      </c>
      <c r="F6707" s="109">
        <v>46175</v>
      </c>
      <c r="G6707" t="s">
        <v>415</v>
      </c>
      <c r="H6707">
        <v>0.2</v>
      </c>
      <c r="K6707">
        <v>12937.500000000036</v>
      </c>
      <c r="L6707" t="s">
        <v>554</v>
      </c>
      <c r="M6707" t="s">
        <v>517</v>
      </c>
      <c r="N6707">
        <v>0</v>
      </c>
    </row>
    <row r="6708" spans="1:14" ht="15" customHeight="1" x14ac:dyDescent="0.3">
      <c r="A6708" s="114">
        <v>6705</v>
      </c>
      <c r="B6708" t="s">
        <v>444</v>
      </c>
      <c r="C6708" t="s">
        <v>126</v>
      </c>
      <c r="D6708" t="s">
        <v>102</v>
      </c>
      <c r="E6708" t="s">
        <v>5583</v>
      </c>
      <c r="F6708" s="109">
        <v>46175</v>
      </c>
      <c r="G6708" t="s">
        <v>415</v>
      </c>
      <c r="H6708">
        <v>16</v>
      </c>
      <c r="K6708">
        <v>369533.33333333436</v>
      </c>
      <c r="L6708" t="s">
        <v>509</v>
      </c>
      <c r="M6708" t="s">
        <v>1677</v>
      </c>
      <c r="N6708">
        <v>1</v>
      </c>
    </row>
    <row r="6709" spans="1:14" ht="15" customHeight="1" x14ac:dyDescent="0.3">
      <c r="A6709" s="114">
        <v>6706</v>
      </c>
      <c r="B6709" t="s">
        <v>497</v>
      </c>
      <c r="C6709" t="s">
        <v>25</v>
      </c>
      <c r="D6709" t="s">
        <v>26</v>
      </c>
      <c r="E6709" t="s">
        <v>5584</v>
      </c>
      <c r="F6709" s="109">
        <v>46175</v>
      </c>
      <c r="G6709" t="s">
        <v>2563</v>
      </c>
      <c r="H6709">
        <v>1</v>
      </c>
      <c r="K6709">
        <v>3881250.0000000107</v>
      </c>
      <c r="L6709" t="s">
        <v>509</v>
      </c>
      <c r="M6709" s="110" t="s">
        <v>2940</v>
      </c>
      <c r="N6709">
        <v>1</v>
      </c>
    </row>
    <row r="6710" spans="1:14" ht="15" customHeight="1" x14ac:dyDescent="0.3">
      <c r="A6710" s="114">
        <v>6707</v>
      </c>
      <c r="B6710" t="s">
        <v>497</v>
      </c>
      <c r="C6710" t="s">
        <v>138</v>
      </c>
      <c r="D6710" t="s">
        <v>100</v>
      </c>
      <c r="E6710" t="s">
        <v>5585</v>
      </c>
      <c r="F6710" s="109">
        <v>46175</v>
      </c>
      <c r="G6710" t="s">
        <v>415</v>
      </c>
      <c r="H6710">
        <v>6</v>
      </c>
      <c r="K6710">
        <v>388125.00000000105</v>
      </c>
      <c r="L6710" t="s">
        <v>516</v>
      </c>
      <c r="M6710" t="s">
        <v>517</v>
      </c>
      <c r="N6710">
        <v>0</v>
      </c>
    </row>
    <row r="6711" spans="1:14" ht="15" customHeight="1" x14ac:dyDescent="0.3">
      <c r="A6711" s="114">
        <v>6708</v>
      </c>
      <c r="B6711" t="s">
        <v>463</v>
      </c>
      <c r="C6711" t="s">
        <v>4054</v>
      </c>
      <c r="D6711" t="s">
        <v>102</v>
      </c>
      <c r="E6711" t="s">
        <v>4055</v>
      </c>
      <c r="F6711" s="109">
        <v>46175</v>
      </c>
      <c r="G6711" t="s">
        <v>425</v>
      </c>
      <c r="H6711">
        <v>3</v>
      </c>
      <c r="K6711">
        <v>188437.49999999927</v>
      </c>
      <c r="L6711" t="s">
        <v>526</v>
      </c>
      <c r="M6711" t="s">
        <v>1677</v>
      </c>
      <c r="N6711">
        <v>1</v>
      </c>
    </row>
    <row r="6712" spans="1:14" ht="15" customHeight="1" x14ac:dyDescent="0.3">
      <c r="A6712" s="114">
        <v>6709</v>
      </c>
      <c r="B6712" t="s">
        <v>463</v>
      </c>
      <c r="C6712" t="s">
        <v>3004</v>
      </c>
      <c r="D6712" t="s">
        <v>3009</v>
      </c>
      <c r="E6712" t="s">
        <v>3010</v>
      </c>
      <c r="F6712" s="109">
        <v>46175</v>
      </c>
      <c r="G6712" t="s">
        <v>3011</v>
      </c>
      <c r="H6712">
        <v>0.5</v>
      </c>
      <c r="K6712">
        <v>334999.99999999872</v>
      </c>
      <c r="L6712" t="s">
        <v>513</v>
      </c>
      <c r="M6712" t="s">
        <v>537</v>
      </c>
      <c r="N6712">
        <v>1</v>
      </c>
    </row>
    <row r="6713" spans="1:14" ht="15" customHeight="1" x14ac:dyDescent="0.3">
      <c r="A6713" s="114">
        <v>6710</v>
      </c>
      <c r="B6713" t="s">
        <v>430</v>
      </c>
      <c r="C6713" t="s">
        <v>89</v>
      </c>
      <c r="D6713" t="s">
        <v>79</v>
      </c>
      <c r="E6713" t="s">
        <v>5586</v>
      </c>
      <c r="F6713" s="109">
        <v>46175</v>
      </c>
      <c r="G6713" t="s">
        <v>433</v>
      </c>
      <c r="H6713">
        <v>5</v>
      </c>
      <c r="K6713">
        <v>43055.555555555598</v>
      </c>
      <c r="L6713" t="s">
        <v>516</v>
      </c>
      <c r="M6713" t="s">
        <v>517</v>
      </c>
      <c r="N6713">
        <v>0</v>
      </c>
    </row>
    <row r="6714" spans="1:14" ht="15" customHeight="1" x14ac:dyDescent="0.3">
      <c r="A6714" s="114">
        <v>6711</v>
      </c>
      <c r="B6714" t="s">
        <v>430</v>
      </c>
      <c r="C6714" t="s">
        <v>126</v>
      </c>
      <c r="D6714" t="s">
        <v>102</v>
      </c>
      <c r="E6714" t="s">
        <v>5587</v>
      </c>
      <c r="F6714" s="109">
        <v>46175</v>
      </c>
      <c r="G6714" t="s">
        <v>415</v>
      </c>
      <c r="H6714">
        <v>14</v>
      </c>
      <c r="K6714">
        <v>290538.88888888917</v>
      </c>
      <c r="L6714" t="s">
        <v>696</v>
      </c>
      <c r="M6714" t="s">
        <v>1677</v>
      </c>
      <c r="N6714">
        <v>1</v>
      </c>
    </row>
    <row r="6715" spans="1:14" ht="15" customHeight="1" x14ac:dyDescent="0.3">
      <c r="A6715" s="114">
        <v>6712</v>
      </c>
      <c r="B6715" t="s">
        <v>501</v>
      </c>
      <c r="C6715" t="s">
        <v>127</v>
      </c>
      <c r="D6715" t="s">
        <v>102</v>
      </c>
      <c r="E6715" t="s">
        <v>5588</v>
      </c>
      <c r="F6715" s="109">
        <v>46175</v>
      </c>
      <c r="G6715" t="s">
        <v>415</v>
      </c>
      <c r="H6715">
        <v>5</v>
      </c>
      <c r="K6715">
        <v>199999.9999999998</v>
      </c>
      <c r="L6715" t="s">
        <v>509</v>
      </c>
      <c r="M6715" t="s">
        <v>1677</v>
      </c>
      <c r="N6715">
        <v>0</v>
      </c>
    </row>
    <row r="6716" spans="1:14" ht="15" customHeight="1" x14ac:dyDescent="0.3">
      <c r="A6716" s="114">
        <v>6713</v>
      </c>
      <c r="B6716" t="s">
        <v>501</v>
      </c>
      <c r="C6716" t="s">
        <v>128</v>
      </c>
      <c r="D6716" t="s">
        <v>102</v>
      </c>
      <c r="E6716" t="s">
        <v>5589</v>
      </c>
      <c r="F6716" s="109">
        <v>46175</v>
      </c>
      <c r="G6716" t="s">
        <v>415</v>
      </c>
      <c r="H6716">
        <v>4</v>
      </c>
      <c r="K6716">
        <v>159999.99999999985</v>
      </c>
      <c r="L6716" t="s">
        <v>509</v>
      </c>
      <c r="M6716" t="s">
        <v>1677</v>
      </c>
      <c r="N6716">
        <v>1</v>
      </c>
    </row>
    <row r="6717" spans="1:14" ht="15" customHeight="1" x14ac:dyDescent="0.3">
      <c r="A6717" s="114">
        <v>6714</v>
      </c>
      <c r="B6717" t="s">
        <v>501</v>
      </c>
      <c r="C6717" t="s">
        <v>90</v>
      </c>
      <c r="D6717" t="s">
        <v>79</v>
      </c>
      <c r="E6717" t="s">
        <v>5590</v>
      </c>
      <c r="F6717" s="109">
        <v>46175</v>
      </c>
      <c r="G6717" t="s">
        <v>433</v>
      </c>
      <c r="H6717">
        <v>2</v>
      </c>
      <c r="K6717">
        <v>17777.777777777759</v>
      </c>
      <c r="L6717" t="s">
        <v>543</v>
      </c>
      <c r="M6717" t="s">
        <v>517</v>
      </c>
      <c r="N6717">
        <v>0</v>
      </c>
    </row>
    <row r="6718" spans="1:14" ht="15" customHeight="1" x14ac:dyDescent="0.3">
      <c r="A6718" s="114">
        <v>6715</v>
      </c>
      <c r="B6718" t="s">
        <v>535</v>
      </c>
      <c r="C6718" t="s">
        <v>127</v>
      </c>
      <c r="D6718" t="s">
        <v>102</v>
      </c>
      <c r="E6718" t="s">
        <v>5591</v>
      </c>
      <c r="F6718" s="109">
        <v>46175</v>
      </c>
      <c r="G6718" t="s">
        <v>415</v>
      </c>
      <c r="H6718">
        <v>4</v>
      </c>
      <c r="K6718">
        <v>162499.99999999968</v>
      </c>
      <c r="L6718" t="s">
        <v>509</v>
      </c>
      <c r="M6718" t="s">
        <v>1677</v>
      </c>
      <c r="N6718">
        <v>1</v>
      </c>
    </row>
    <row r="6719" spans="1:14" ht="15" customHeight="1" x14ac:dyDescent="0.3">
      <c r="A6719" s="114">
        <v>6716</v>
      </c>
      <c r="B6719" t="s">
        <v>535</v>
      </c>
      <c r="C6719" t="s">
        <v>128</v>
      </c>
      <c r="D6719" t="s">
        <v>102</v>
      </c>
      <c r="E6719" t="s">
        <v>5592</v>
      </c>
      <c r="F6719" s="109">
        <v>46175</v>
      </c>
      <c r="G6719" t="s">
        <v>415</v>
      </c>
      <c r="H6719">
        <v>2</v>
      </c>
      <c r="K6719">
        <v>81249.99999999984</v>
      </c>
      <c r="L6719" t="s">
        <v>509</v>
      </c>
      <c r="M6719" t="s">
        <v>1677</v>
      </c>
      <c r="N6719">
        <v>1</v>
      </c>
    </row>
    <row r="6720" spans="1:14" ht="15" customHeight="1" x14ac:dyDescent="0.3">
      <c r="A6720" s="114">
        <v>6717</v>
      </c>
      <c r="B6720" t="s">
        <v>535</v>
      </c>
      <c r="C6720" t="s">
        <v>138</v>
      </c>
      <c r="D6720" t="s">
        <v>100</v>
      </c>
      <c r="E6720" t="s">
        <v>5593</v>
      </c>
      <c r="F6720" s="109">
        <v>46175</v>
      </c>
      <c r="G6720" t="s">
        <v>415</v>
      </c>
      <c r="H6720">
        <v>1</v>
      </c>
      <c r="K6720">
        <v>60937.499999999884</v>
      </c>
      <c r="L6720" t="s">
        <v>509</v>
      </c>
      <c r="M6720">
        <v>1</v>
      </c>
      <c r="N6720">
        <v>1</v>
      </c>
    </row>
    <row r="6721" spans="1:14" ht="15" customHeight="1" x14ac:dyDescent="0.3">
      <c r="A6721" s="114">
        <v>6718</v>
      </c>
      <c r="B6721" t="s">
        <v>535</v>
      </c>
      <c r="C6721" t="s">
        <v>138</v>
      </c>
      <c r="D6721" t="s">
        <v>100</v>
      </c>
      <c r="E6721" t="s">
        <v>5593</v>
      </c>
      <c r="F6721" s="109">
        <v>46175</v>
      </c>
      <c r="G6721" t="s">
        <v>415</v>
      </c>
      <c r="H6721">
        <v>3</v>
      </c>
      <c r="K6721">
        <v>182812.49999999965</v>
      </c>
      <c r="L6721" t="s">
        <v>516</v>
      </c>
      <c r="M6721" t="s">
        <v>517</v>
      </c>
      <c r="N6721">
        <v>0</v>
      </c>
    </row>
    <row r="6722" spans="1:14" ht="15" customHeight="1" x14ac:dyDescent="0.3">
      <c r="A6722" s="114">
        <v>6719</v>
      </c>
      <c r="B6722" t="s">
        <v>459</v>
      </c>
      <c r="C6722" t="s">
        <v>32</v>
      </c>
      <c r="D6722" t="s">
        <v>26</v>
      </c>
      <c r="E6722" t="s">
        <v>5594</v>
      </c>
      <c r="F6722" s="109">
        <v>46173</v>
      </c>
      <c r="G6722" t="s">
        <v>2645</v>
      </c>
      <c r="H6722">
        <v>1</v>
      </c>
      <c r="K6722">
        <v>2210000.0000000084</v>
      </c>
      <c r="L6722" t="s">
        <v>509</v>
      </c>
      <c r="M6722" t="s">
        <v>505</v>
      </c>
      <c r="N6722">
        <v>0</v>
      </c>
    </row>
    <row r="6723" spans="1:14" ht="15" customHeight="1" x14ac:dyDescent="0.3">
      <c r="A6723" s="114">
        <v>6720</v>
      </c>
      <c r="B6723" t="s">
        <v>459</v>
      </c>
      <c r="C6723" t="s">
        <v>138</v>
      </c>
      <c r="D6723" t="s">
        <v>100</v>
      </c>
      <c r="E6723" t="s">
        <v>5595</v>
      </c>
      <c r="F6723" s="109">
        <v>46173</v>
      </c>
      <c r="G6723" t="s">
        <v>415</v>
      </c>
      <c r="H6723">
        <v>0.2</v>
      </c>
      <c r="K6723">
        <v>12750.000000000047</v>
      </c>
      <c r="L6723" t="s">
        <v>513</v>
      </c>
      <c r="M6723" t="s">
        <v>580</v>
      </c>
      <c r="N6723">
        <v>5</v>
      </c>
    </row>
    <row r="6724" spans="1:14" ht="15" customHeight="1" x14ac:dyDescent="0.3">
      <c r="A6724" s="114">
        <v>6721</v>
      </c>
      <c r="B6724" t="s">
        <v>459</v>
      </c>
      <c r="C6724" t="s">
        <v>138</v>
      </c>
      <c r="D6724" t="s">
        <v>100</v>
      </c>
      <c r="E6724" t="s">
        <v>5595</v>
      </c>
      <c r="F6724" s="109">
        <v>46174</v>
      </c>
      <c r="G6724" t="s">
        <v>415</v>
      </c>
      <c r="H6724">
        <v>0.3</v>
      </c>
      <c r="K6724">
        <v>19125.000000000073</v>
      </c>
      <c r="L6724" t="s">
        <v>513</v>
      </c>
      <c r="M6724" t="s">
        <v>580</v>
      </c>
      <c r="N6724">
        <v>0</v>
      </c>
    </row>
    <row r="6725" spans="1:14" ht="15" customHeight="1" x14ac:dyDescent="0.3">
      <c r="A6725" s="114">
        <v>6722</v>
      </c>
      <c r="B6725" t="s">
        <v>459</v>
      </c>
      <c r="C6725" t="s">
        <v>25</v>
      </c>
      <c r="D6725" t="s">
        <v>26</v>
      </c>
      <c r="E6725" t="s">
        <v>5596</v>
      </c>
      <c r="F6725" s="109">
        <v>46174</v>
      </c>
      <c r="G6725" t="s">
        <v>2646</v>
      </c>
      <c r="H6725">
        <v>0.5</v>
      </c>
      <c r="K6725">
        <v>510000.00000000192</v>
      </c>
      <c r="L6725" t="s">
        <v>509</v>
      </c>
      <c r="M6725" t="s">
        <v>505</v>
      </c>
      <c r="N6725">
        <v>3</v>
      </c>
    </row>
    <row r="6726" spans="1:14" ht="15" customHeight="1" x14ac:dyDescent="0.3">
      <c r="A6726" s="114">
        <v>6723</v>
      </c>
      <c r="B6726" t="s">
        <v>459</v>
      </c>
      <c r="C6726" t="s">
        <v>25</v>
      </c>
      <c r="D6726" t="s">
        <v>26</v>
      </c>
      <c r="E6726" t="s">
        <v>5596</v>
      </c>
      <c r="F6726" s="109">
        <v>46175</v>
      </c>
      <c r="G6726" t="s">
        <v>2563</v>
      </c>
      <c r="H6726">
        <v>0.5</v>
      </c>
      <c r="K6726">
        <v>1912500.0000000072</v>
      </c>
      <c r="L6726" t="s">
        <v>509</v>
      </c>
      <c r="M6726" t="s">
        <v>505</v>
      </c>
      <c r="N6726">
        <v>2</v>
      </c>
    </row>
    <row r="6727" spans="1:14" ht="15" customHeight="1" x14ac:dyDescent="0.3">
      <c r="A6727" s="114">
        <v>6724</v>
      </c>
      <c r="B6727" t="s">
        <v>459</v>
      </c>
      <c r="C6727" t="s">
        <v>138</v>
      </c>
      <c r="D6727" t="s">
        <v>100</v>
      </c>
      <c r="E6727" t="s">
        <v>5597</v>
      </c>
      <c r="F6727" s="109">
        <v>46175</v>
      </c>
      <c r="G6727" t="s">
        <v>415</v>
      </c>
      <c r="H6727">
        <v>0.3</v>
      </c>
      <c r="K6727">
        <v>19125.000000000073</v>
      </c>
      <c r="L6727" t="s">
        <v>513</v>
      </c>
      <c r="M6727" t="s">
        <v>580</v>
      </c>
      <c r="N6727">
        <v>0</v>
      </c>
    </row>
    <row r="6728" spans="1:14" ht="15" customHeight="1" x14ac:dyDescent="0.3">
      <c r="A6728" s="114">
        <v>6725</v>
      </c>
      <c r="B6728" t="s">
        <v>499</v>
      </c>
      <c r="C6728" t="s">
        <v>126</v>
      </c>
      <c r="D6728" t="s">
        <v>102</v>
      </c>
      <c r="E6728" t="s">
        <v>5598</v>
      </c>
      <c r="F6728" s="109">
        <v>46175</v>
      </c>
      <c r="G6728" t="s">
        <v>415</v>
      </c>
      <c r="H6728">
        <v>14</v>
      </c>
      <c r="K6728">
        <v>299911.11111111083</v>
      </c>
      <c r="L6728" t="s">
        <v>696</v>
      </c>
      <c r="M6728" t="s">
        <v>505</v>
      </c>
      <c r="N6728">
        <v>1</v>
      </c>
    </row>
    <row r="6729" spans="1:14" ht="15" customHeight="1" x14ac:dyDescent="0.3">
      <c r="A6729" s="114">
        <v>6726</v>
      </c>
      <c r="B6729" t="s">
        <v>499</v>
      </c>
      <c r="C6729" t="s">
        <v>138</v>
      </c>
      <c r="D6729" t="s">
        <v>100</v>
      </c>
      <c r="E6729" t="s">
        <v>5599</v>
      </c>
      <c r="F6729" s="109">
        <v>46175</v>
      </c>
      <c r="G6729" t="s">
        <v>415</v>
      </c>
      <c r="H6729">
        <v>6</v>
      </c>
      <c r="K6729">
        <v>359999.99999999965</v>
      </c>
      <c r="L6729" t="s">
        <v>516</v>
      </c>
      <c r="M6729" t="s">
        <v>517</v>
      </c>
      <c r="N6729">
        <v>0</v>
      </c>
    </row>
    <row r="6730" spans="1:14" ht="15" customHeight="1" x14ac:dyDescent="0.3">
      <c r="A6730" s="114">
        <v>6727</v>
      </c>
      <c r="B6730" t="s">
        <v>444</v>
      </c>
      <c r="C6730" t="s">
        <v>138</v>
      </c>
      <c r="D6730" t="s">
        <v>100</v>
      </c>
      <c r="E6730" t="s">
        <v>5600</v>
      </c>
      <c r="F6730" s="109">
        <v>46176</v>
      </c>
      <c r="G6730" t="s">
        <v>415</v>
      </c>
      <c r="H6730">
        <v>0.2</v>
      </c>
      <c r="K6730">
        <v>12937.500000000036</v>
      </c>
      <c r="L6730" t="s">
        <v>554</v>
      </c>
      <c r="M6730" t="s">
        <v>517</v>
      </c>
      <c r="N6730">
        <v>0</v>
      </c>
    </row>
    <row r="6731" spans="1:14" ht="15" customHeight="1" x14ac:dyDescent="0.3">
      <c r="A6731" s="114">
        <v>6728</v>
      </c>
      <c r="B6731" t="s">
        <v>444</v>
      </c>
      <c r="C6731" t="s">
        <v>126</v>
      </c>
      <c r="D6731" t="s">
        <v>102</v>
      </c>
      <c r="E6731" t="s">
        <v>5601</v>
      </c>
      <c r="F6731" s="109">
        <v>46176</v>
      </c>
      <c r="G6731" t="s">
        <v>415</v>
      </c>
      <c r="H6731">
        <v>1</v>
      </c>
      <c r="K6731">
        <v>23095.833333333398</v>
      </c>
      <c r="L6731" t="s">
        <v>509</v>
      </c>
      <c r="M6731" t="s">
        <v>1677</v>
      </c>
      <c r="N6731">
        <v>0</v>
      </c>
    </row>
    <row r="6732" spans="1:14" ht="15" customHeight="1" x14ac:dyDescent="0.3">
      <c r="A6732" s="114">
        <v>6729</v>
      </c>
      <c r="B6732" t="s">
        <v>444</v>
      </c>
      <c r="C6732" t="s">
        <v>127</v>
      </c>
      <c r="D6732" t="s">
        <v>102</v>
      </c>
      <c r="E6732" t="s">
        <v>5602</v>
      </c>
      <c r="F6732" s="109">
        <v>46176</v>
      </c>
      <c r="G6732" t="s">
        <v>415</v>
      </c>
      <c r="H6732">
        <v>3</v>
      </c>
      <c r="K6732">
        <v>129375.00000000036</v>
      </c>
      <c r="L6732" t="s">
        <v>509</v>
      </c>
      <c r="M6732" t="s">
        <v>1677</v>
      </c>
      <c r="N6732">
        <v>1</v>
      </c>
    </row>
    <row r="6733" spans="1:14" ht="15" customHeight="1" x14ac:dyDescent="0.3">
      <c r="A6733" s="114">
        <v>6730</v>
      </c>
      <c r="B6733" t="s">
        <v>444</v>
      </c>
      <c r="C6733" t="s">
        <v>128</v>
      </c>
      <c r="D6733" t="s">
        <v>102</v>
      </c>
      <c r="E6733" t="s">
        <v>5603</v>
      </c>
      <c r="F6733" s="109">
        <v>46176</v>
      </c>
      <c r="G6733" t="s">
        <v>415</v>
      </c>
      <c r="H6733">
        <v>2</v>
      </c>
      <c r="K6733">
        <v>86250.000000000233</v>
      </c>
      <c r="L6733" t="s">
        <v>509</v>
      </c>
      <c r="M6733" t="s">
        <v>1677</v>
      </c>
      <c r="N6733">
        <v>0</v>
      </c>
    </row>
    <row r="6734" spans="1:14" ht="15" customHeight="1" x14ac:dyDescent="0.3">
      <c r="A6734" s="114">
        <v>6731</v>
      </c>
      <c r="B6734" t="s">
        <v>444</v>
      </c>
      <c r="C6734" t="s">
        <v>129</v>
      </c>
      <c r="D6734" t="s">
        <v>102</v>
      </c>
      <c r="E6734" t="s">
        <v>5604</v>
      </c>
      <c r="F6734" s="109">
        <v>46176</v>
      </c>
      <c r="G6734" t="s">
        <v>415</v>
      </c>
      <c r="H6734">
        <v>5</v>
      </c>
      <c r="K6734">
        <v>215625.00000000061</v>
      </c>
      <c r="L6734" t="s">
        <v>509</v>
      </c>
      <c r="M6734" t="s">
        <v>1677</v>
      </c>
      <c r="N6734">
        <v>0</v>
      </c>
    </row>
    <row r="6735" spans="1:14" ht="15" customHeight="1" x14ac:dyDescent="0.3">
      <c r="A6735" s="114">
        <v>6732</v>
      </c>
      <c r="B6735" t="s">
        <v>471</v>
      </c>
      <c r="C6735" t="s">
        <v>138</v>
      </c>
      <c r="D6735" t="s">
        <v>100</v>
      </c>
      <c r="E6735" t="s">
        <v>5605</v>
      </c>
      <c r="F6735" s="109">
        <v>46176</v>
      </c>
      <c r="G6735" t="s">
        <v>415</v>
      </c>
      <c r="H6735">
        <v>6</v>
      </c>
      <c r="K6735">
        <v>388125.00000000105</v>
      </c>
      <c r="L6735" t="s">
        <v>516</v>
      </c>
      <c r="M6735" t="s">
        <v>517</v>
      </c>
      <c r="N6735">
        <v>0</v>
      </c>
    </row>
    <row r="6736" spans="1:14" ht="15" customHeight="1" x14ac:dyDescent="0.3">
      <c r="A6736" s="114">
        <v>6733</v>
      </c>
      <c r="B6736" t="s">
        <v>471</v>
      </c>
      <c r="C6736" t="s">
        <v>138</v>
      </c>
      <c r="D6736" t="s">
        <v>100</v>
      </c>
      <c r="E6736" t="s">
        <v>5605</v>
      </c>
      <c r="F6736" s="109">
        <v>46176</v>
      </c>
      <c r="G6736" t="s">
        <v>415</v>
      </c>
      <c r="H6736">
        <v>14</v>
      </c>
      <c r="K6736">
        <v>905625.00000000256</v>
      </c>
      <c r="L6736" t="s">
        <v>713</v>
      </c>
      <c r="M6736" t="s">
        <v>917</v>
      </c>
      <c r="N6736">
        <v>0</v>
      </c>
    </row>
    <row r="6737" spans="1:14" ht="15" customHeight="1" x14ac:dyDescent="0.3">
      <c r="A6737" s="114">
        <v>6734</v>
      </c>
      <c r="B6737" t="s">
        <v>463</v>
      </c>
      <c r="C6737" t="s">
        <v>3004</v>
      </c>
      <c r="D6737" t="s">
        <v>3009</v>
      </c>
      <c r="E6737" t="s">
        <v>3010</v>
      </c>
      <c r="F6737" s="109">
        <v>46176</v>
      </c>
      <c r="G6737" t="s">
        <v>3012</v>
      </c>
      <c r="H6737">
        <v>0.5</v>
      </c>
      <c r="K6737">
        <v>586249.99999999779</v>
      </c>
      <c r="L6737" t="s">
        <v>513</v>
      </c>
      <c r="M6737" t="s">
        <v>514</v>
      </c>
      <c r="N6737">
        <v>5</v>
      </c>
    </row>
    <row r="6738" spans="1:14" ht="15" customHeight="1" x14ac:dyDescent="0.3">
      <c r="A6738" s="114">
        <v>6735</v>
      </c>
      <c r="B6738" t="s">
        <v>474</v>
      </c>
      <c r="C6738" t="s">
        <v>25</v>
      </c>
      <c r="D6738" t="s">
        <v>26</v>
      </c>
      <c r="E6738" t="s">
        <v>5606</v>
      </c>
      <c r="F6738" s="109">
        <v>46176</v>
      </c>
      <c r="G6738" t="s">
        <v>2491</v>
      </c>
      <c r="H6738">
        <v>1</v>
      </c>
      <c r="K6738">
        <v>350000.00000000064</v>
      </c>
      <c r="L6738" t="s">
        <v>530</v>
      </c>
      <c r="M6738" t="s">
        <v>917</v>
      </c>
      <c r="N6738">
        <v>0</v>
      </c>
    </row>
    <row r="6739" spans="1:14" ht="15" customHeight="1" x14ac:dyDescent="0.3">
      <c r="A6739" s="114">
        <v>6736</v>
      </c>
      <c r="B6739" t="s">
        <v>501</v>
      </c>
      <c r="C6739" t="s">
        <v>129</v>
      </c>
      <c r="D6739" t="s">
        <v>102</v>
      </c>
      <c r="E6739" t="s">
        <v>5607</v>
      </c>
      <c r="F6739" s="109">
        <v>46176</v>
      </c>
      <c r="G6739" t="s">
        <v>415</v>
      </c>
      <c r="H6739">
        <v>7</v>
      </c>
      <c r="K6739">
        <v>279999.99999999971</v>
      </c>
      <c r="L6739" t="s">
        <v>509</v>
      </c>
      <c r="M6739" t="s">
        <v>1677</v>
      </c>
      <c r="N6739">
        <v>1</v>
      </c>
    </row>
    <row r="6740" spans="1:14" ht="15" customHeight="1" x14ac:dyDescent="0.3">
      <c r="A6740" s="114">
        <v>6737</v>
      </c>
      <c r="B6740" t="s">
        <v>501</v>
      </c>
      <c r="C6740" t="s">
        <v>138</v>
      </c>
      <c r="D6740" t="s">
        <v>100</v>
      </c>
      <c r="E6740" t="s">
        <v>5608</v>
      </c>
      <c r="F6740" s="109">
        <v>46176</v>
      </c>
      <c r="G6740" t="s">
        <v>415</v>
      </c>
      <c r="H6740">
        <v>6</v>
      </c>
      <c r="K6740">
        <v>359999.99999999965</v>
      </c>
      <c r="L6740" t="s">
        <v>543</v>
      </c>
      <c r="M6740" t="s">
        <v>517</v>
      </c>
      <c r="N6740">
        <v>0</v>
      </c>
    </row>
    <row r="6741" spans="1:14" ht="15" customHeight="1" x14ac:dyDescent="0.3">
      <c r="A6741" s="114">
        <v>6738</v>
      </c>
      <c r="B6741" t="s">
        <v>413</v>
      </c>
      <c r="C6741" t="s">
        <v>129</v>
      </c>
      <c r="D6741" t="s">
        <v>102</v>
      </c>
      <c r="E6741" t="s">
        <v>5609</v>
      </c>
      <c r="F6741" s="109">
        <v>46176</v>
      </c>
      <c r="G6741" t="s">
        <v>415</v>
      </c>
      <c r="H6741">
        <v>4</v>
      </c>
      <c r="K6741">
        <v>164999.99999999953</v>
      </c>
      <c r="L6741" t="s">
        <v>509</v>
      </c>
      <c r="M6741" t="s">
        <v>1677</v>
      </c>
      <c r="N6741">
        <v>0</v>
      </c>
    </row>
    <row r="6742" spans="1:14" ht="15" customHeight="1" x14ac:dyDescent="0.3">
      <c r="A6742" s="114">
        <v>6739</v>
      </c>
      <c r="B6742" t="s">
        <v>535</v>
      </c>
      <c r="C6742" s="118" t="s">
        <v>5612</v>
      </c>
      <c r="D6742" t="s">
        <v>102</v>
      </c>
      <c r="E6742" t="s">
        <v>5610</v>
      </c>
      <c r="F6742" s="109">
        <v>46176</v>
      </c>
      <c r="G6742" t="s">
        <v>415</v>
      </c>
      <c r="H6742">
        <v>8</v>
      </c>
      <c r="K6742">
        <v>324999.99999999936</v>
      </c>
      <c r="L6742" t="s">
        <v>509</v>
      </c>
      <c r="M6742" t="s">
        <v>1677</v>
      </c>
      <c r="N6742">
        <v>1</v>
      </c>
    </row>
    <row r="6743" spans="1:14" ht="15" customHeight="1" x14ac:dyDescent="0.3">
      <c r="A6743" s="114">
        <v>6740</v>
      </c>
      <c r="B6743" t="s">
        <v>535</v>
      </c>
      <c r="C6743" t="s">
        <v>138</v>
      </c>
      <c r="D6743" t="s">
        <v>100</v>
      </c>
      <c r="E6743" t="s">
        <v>5611</v>
      </c>
      <c r="F6743" s="109">
        <v>46176</v>
      </c>
      <c r="G6743" t="s">
        <v>415</v>
      </c>
      <c r="H6743">
        <v>6</v>
      </c>
      <c r="K6743">
        <v>365624.9999999993</v>
      </c>
      <c r="L6743" t="s">
        <v>516</v>
      </c>
      <c r="M6743" t="s">
        <v>517</v>
      </c>
      <c r="N6743">
        <v>0</v>
      </c>
    </row>
    <row r="6744" spans="1:14" ht="15" customHeight="1" x14ac:dyDescent="0.3">
      <c r="A6744" s="114">
        <v>6741</v>
      </c>
      <c r="B6744" t="s">
        <v>499</v>
      </c>
      <c r="C6744" t="s">
        <v>129</v>
      </c>
      <c r="D6744" t="s">
        <v>102</v>
      </c>
      <c r="E6744" t="s">
        <v>5613</v>
      </c>
      <c r="F6744" s="109">
        <v>46176</v>
      </c>
      <c r="G6744" t="s">
        <v>415</v>
      </c>
      <c r="H6744">
        <v>8</v>
      </c>
      <c r="K6744">
        <v>319999.99999999971</v>
      </c>
      <c r="L6744" t="s">
        <v>509</v>
      </c>
      <c r="M6744" t="s">
        <v>505</v>
      </c>
      <c r="N6744">
        <v>1</v>
      </c>
    </row>
    <row r="6745" spans="1:14" ht="15" customHeight="1" x14ac:dyDescent="0.3">
      <c r="A6745" s="114">
        <v>6742</v>
      </c>
      <c r="B6745" t="s">
        <v>499</v>
      </c>
      <c r="C6745" t="s">
        <v>138</v>
      </c>
      <c r="D6745" t="s">
        <v>100</v>
      </c>
      <c r="E6745" t="s">
        <v>5614</v>
      </c>
      <c r="F6745" s="109">
        <v>46176</v>
      </c>
      <c r="G6745" t="s">
        <v>415</v>
      </c>
      <c r="H6745">
        <v>6</v>
      </c>
      <c r="K6745">
        <v>359999.99999999965</v>
      </c>
      <c r="L6745" t="s">
        <v>516</v>
      </c>
      <c r="M6745" t="s">
        <v>517</v>
      </c>
      <c r="N6745">
        <v>0</v>
      </c>
    </row>
    <row r="6746" spans="1:14" ht="15" customHeight="1" x14ac:dyDescent="0.3">
      <c r="A6746" s="114">
        <v>6743</v>
      </c>
      <c r="B6746" t="s">
        <v>444</v>
      </c>
      <c r="C6746" t="s">
        <v>138</v>
      </c>
      <c r="D6746" t="s">
        <v>100</v>
      </c>
      <c r="E6746" t="s">
        <v>5615</v>
      </c>
      <c r="F6746" s="109">
        <v>46177</v>
      </c>
      <c r="G6746" t="s">
        <v>415</v>
      </c>
      <c r="H6746">
        <v>6</v>
      </c>
      <c r="K6746">
        <v>388125.00000000105</v>
      </c>
      <c r="L6746" t="s">
        <v>516</v>
      </c>
      <c r="M6746" t="s">
        <v>517</v>
      </c>
      <c r="N6746">
        <v>0</v>
      </c>
    </row>
    <row r="6747" spans="1:14" ht="15" customHeight="1" x14ac:dyDescent="0.3">
      <c r="A6747" s="114">
        <v>6744</v>
      </c>
      <c r="B6747" t="s">
        <v>444</v>
      </c>
      <c r="C6747" t="s">
        <v>127</v>
      </c>
      <c r="D6747" t="s">
        <v>102</v>
      </c>
      <c r="E6747" t="s">
        <v>5616</v>
      </c>
      <c r="F6747" s="109">
        <v>46177</v>
      </c>
      <c r="G6747" t="s">
        <v>415</v>
      </c>
      <c r="H6747">
        <v>6</v>
      </c>
      <c r="K6747">
        <v>258750.00000000073</v>
      </c>
      <c r="L6747" t="s">
        <v>509</v>
      </c>
      <c r="M6747" t="s">
        <v>1677</v>
      </c>
      <c r="N6747">
        <v>1</v>
      </c>
    </row>
    <row r="6748" spans="1:14" ht="15" customHeight="1" x14ac:dyDescent="0.3">
      <c r="A6748" s="114">
        <v>6745</v>
      </c>
      <c r="B6748" t="s">
        <v>444</v>
      </c>
      <c r="C6748" t="s">
        <v>128</v>
      </c>
      <c r="D6748" t="s">
        <v>102</v>
      </c>
      <c r="E6748" t="s">
        <v>5617</v>
      </c>
      <c r="F6748" s="109">
        <v>46177</v>
      </c>
      <c r="G6748" t="s">
        <v>415</v>
      </c>
      <c r="H6748">
        <v>3</v>
      </c>
      <c r="K6748">
        <v>129375.00000000036</v>
      </c>
      <c r="L6748" t="s">
        <v>509</v>
      </c>
      <c r="M6748" t="s">
        <v>1677</v>
      </c>
      <c r="N6748">
        <v>0</v>
      </c>
    </row>
    <row r="6749" spans="1:14" ht="15" customHeight="1" x14ac:dyDescent="0.3">
      <c r="A6749" s="114">
        <v>6746</v>
      </c>
      <c r="B6749" t="s">
        <v>444</v>
      </c>
      <c r="C6749" t="s">
        <v>129</v>
      </c>
      <c r="D6749" t="s">
        <v>102</v>
      </c>
      <c r="E6749" t="s">
        <v>5618</v>
      </c>
      <c r="F6749" s="109">
        <v>46177</v>
      </c>
      <c r="G6749" t="s">
        <v>415</v>
      </c>
      <c r="H6749">
        <v>2</v>
      </c>
      <c r="K6749">
        <v>86250.000000000233</v>
      </c>
      <c r="L6749" t="s">
        <v>509</v>
      </c>
      <c r="M6749" t="s">
        <v>1677</v>
      </c>
      <c r="N6749">
        <v>0</v>
      </c>
    </row>
    <row r="6750" spans="1:14" ht="15" customHeight="1" x14ac:dyDescent="0.3">
      <c r="A6750" s="114">
        <v>6747</v>
      </c>
      <c r="B6750" t="s">
        <v>471</v>
      </c>
      <c r="C6750" t="s">
        <v>3004</v>
      </c>
      <c r="D6750" t="s">
        <v>3009</v>
      </c>
      <c r="E6750" t="s">
        <v>3010</v>
      </c>
      <c r="F6750" s="109">
        <v>46177</v>
      </c>
      <c r="G6750" t="s">
        <v>3007</v>
      </c>
      <c r="H6750">
        <v>0.3</v>
      </c>
      <c r="K6750">
        <v>77625.000000000218</v>
      </c>
      <c r="L6750" t="s">
        <v>513</v>
      </c>
      <c r="M6750" t="s">
        <v>514</v>
      </c>
      <c r="N6750">
        <v>0</v>
      </c>
    </row>
    <row r="6751" spans="1:14" ht="15" customHeight="1" x14ac:dyDescent="0.3">
      <c r="A6751" s="114">
        <v>6748</v>
      </c>
      <c r="B6751" t="s">
        <v>471</v>
      </c>
      <c r="C6751" t="s">
        <v>179</v>
      </c>
      <c r="D6751" t="s">
        <v>180</v>
      </c>
      <c r="E6751" t="s">
        <v>5619</v>
      </c>
      <c r="F6751" s="109">
        <v>46177</v>
      </c>
      <c r="G6751" t="s">
        <v>1632</v>
      </c>
      <c r="H6751">
        <v>4</v>
      </c>
      <c r="K6751">
        <v>258750.00000000073</v>
      </c>
      <c r="L6751" t="s">
        <v>545</v>
      </c>
      <c r="M6751" t="s">
        <v>514</v>
      </c>
      <c r="N6751">
        <v>4</v>
      </c>
    </row>
    <row r="6752" spans="1:14" ht="15" customHeight="1" x14ac:dyDescent="0.3">
      <c r="A6752" s="114">
        <v>6749</v>
      </c>
      <c r="B6752" t="s">
        <v>463</v>
      </c>
      <c r="C6752" t="s">
        <v>3004</v>
      </c>
      <c r="D6752" t="s">
        <v>3009</v>
      </c>
      <c r="E6752" t="s">
        <v>3010</v>
      </c>
      <c r="F6752" s="109">
        <v>46177</v>
      </c>
      <c r="G6752" t="s">
        <v>3007</v>
      </c>
      <c r="H6752">
        <v>0.5</v>
      </c>
      <c r="K6752">
        <v>125624.99999999952</v>
      </c>
      <c r="L6752" t="s">
        <v>513</v>
      </c>
      <c r="M6752" t="s">
        <v>514</v>
      </c>
      <c r="N6752">
        <v>6</v>
      </c>
    </row>
    <row r="6753" spans="1:14" ht="15" customHeight="1" x14ac:dyDescent="0.3">
      <c r="A6753" s="114">
        <v>6750</v>
      </c>
      <c r="B6753" t="s">
        <v>463</v>
      </c>
      <c r="C6753" t="s">
        <v>3508</v>
      </c>
      <c r="D6753" t="s">
        <v>26</v>
      </c>
      <c r="E6753" t="s">
        <v>3509</v>
      </c>
      <c r="F6753" s="109">
        <v>46177</v>
      </c>
      <c r="G6753" t="s">
        <v>1893</v>
      </c>
      <c r="H6753">
        <v>1</v>
      </c>
      <c r="K6753">
        <v>83749.99999999968</v>
      </c>
      <c r="L6753" t="s">
        <v>545</v>
      </c>
      <c r="M6753" t="s">
        <v>514</v>
      </c>
      <c r="N6753">
        <v>6</v>
      </c>
    </row>
    <row r="6754" spans="1:14" ht="15" customHeight="1" x14ac:dyDescent="0.3">
      <c r="A6754" s="114">
        <v>6751</v>
      </c>
      <c r="B6754" t="s">
        <v>474</v>
      </c>
      <c r="C6754">
        <v>496025</v>
      </c>
      <c r="D6754" t="s">
        <v>26</v>
      </c>
      <c r="E6754" t="s">
        <v>5620</v>
      </c>
      <c r="F6754" s="109">
        <v>46177</v>
      </c>
      <c r="G6754" t="s">
        <v>2647</v>
      </c>
      <c r="H6754">
        <v>2</v>
      </c>
      <c r="K6754">
        <v>700000.00000000128</v>
      </c>
      <c r="L6754" t="s">
        <v>530</v>
      </c>
      <c r="M6754" t="s">
        <v>917</v>
      </c>
      <c r="N6754">
        <v>0</v>
      </c>
    </row>
    <row r="6755" spans="1:14" ht="15" customHeight="1" x14ac:dyDescent="0.3">
      <c r="A6755" s="114">
        <v>6752</v>
      </c>
      <c r="B6755" t="s">
        <v>535</v>
      </c>
      <c r="C6755" t="s">
        <v>138</v>
      </c>
      <c r="D6755" t="s">
        <v>100</v>
      </c>
      <c r="E6755" t="s">
        <v>5621</v>
      </c>
      <c r="F6755" s="109">
        <v>46177</v>
      </c>
      <c r="G6755" t="s">
        <v>415</v>
      </c>
      <c r="H6755">
        <v>6</v>
      </c>
      <c r="K6755">
        <v>365624.9999999993</v>
      </c>
      <c r="L6755" t="s">
        <v>516</v>
      </c>
      <c r="M6755" t="s">
        <v>517</v>
      </c>
      <c r="N6755">
        <v>0</v>
      </c>
    </row>
    <row r="6756" spans="1:14" ht="15" customHeight="1" x14ac:dyDescent="0.3">
      <c r="A6756" s="114">
        <v>6753</v>
      </c>
      <c r="B6756" t="s">
        <v>535</v>
      </c>
      <c r="C6756" t="s">
        <v>89</v>
      </c>
      <c r="D6756" t="s">
        <v>79</v>
      </c>
      <c r="E6756" t="s">
        <v>5622</v>
      </c>
      <c r="F6756" s="109">
        <v>46177</v>
      </c>
      <c r="G6756" t="s">
        <v>433</v>
      </c>
      <c r="H6756">
        <v>8</v>
      </c>
      <c r="K6756">
        <v>72222.222222222073</v>
      </c>
      <c r="L6756" t="s">
        <v>516</v>
      </c>
      <c r="M6756" t="s">
        <v>517</v>
      </c>
      <c r="N6756">
        <v>0</v>
      </c>
    </row>
    <row r="6757" spans="1:14" ht="15" customHeight="1" x14ac:dyDescent="0.3">
      <c r="A6757" s="114">
        <v>6754</v>
      </c>
      <c r="B6757" t="s">
        <v>535</v>
      </c>
      <c r="C6757" t="s">
        <v>138</v>
      </c>
      <c r="D6757" t="s">
        <v>100</v>
      </c>
      <c r="E6757" t="s">
        <v>5623</v>
      </c>
      <c r="F6757" s="109">
        <v>46177</v>
      </c>
      <c r="G6757" t="s">
        <v>415</v>
      </c>
      <c r="H6757">
        <v>7</v>
      </c>
      <c r="K6757">
        <v>426562.49999999919</v>
      </c>
      <c r="L6757" t="s">
        <v>558</v>
      </c>
      <c r="M6757" t="s">
        <v>580</v>
      </c>
      <c r="N6757">
        <v>0</v>
      </c>
    </row>
    <row r="6758" spans="1:14" ht="15" customHeight="1" x14ac:dyDescent="0.3">
      <c r="A6758" s="114">
        <v>6755</v>
      </c>
      <c r="B6758" t="s">
        <v>459</v>
      </c>
      <c r="C6758" t="s">
        <v>138</v>
      </c>
      <c r="D6758" t="s">
        <v>100</v>
      </c>
      <c r="E6758" t="s">
        <v>5624</v>
      </c>
      <c r="F6758" s="109">
        <v>46176</v>
      </c>
      <c r="G6758" t="s">
        <v>415</v>
      </c>
      <c r="H6758">
        <v>9</v>
      </c>
      <c r="K6758">
        <v>573750.0000000021</v>
      </c>
      <c r="L6758" t="s">
        <v>558</v>
      </c>
      <c r="M6758" t="s">
        <v>580</v>
      </c>
      <c r="N6758">
        <v>0</v>
      </c>
    </row>
    <row r="6759" spans="1:14" ht="15" customHeight="1" x14ac:dyDescent="0.3">
      <c r="A6759" s="114">
        <v>6756</v>
      </c>
      <c r="B6759" t="s">
        <v>459</v>
      </c>
      <c r="C6759" t="s">
        <v>138</v>
      </c>
      <c r="D6759" t="s">
        <v>100</v>
      </c>
      <c r="E6759" t="s">
        <v>5624</v>
      </c>
      <c r="F6759" s="109">
        <v>46176</v>
      </c>
      <c r="G6759" t="s">
        <v>415</v>
      </c>
      <c r="H6759">
        <v>0.3</v>
      </c>
      <c r="K6759">
        <v>19125.000000000073</v>
      </c>
      <c r="L6759" t="s">
        <v>513</v>
      </c>
      <c r="M6759" t="s">
        <v>580</v>
      </c>
      <c r="N6759">
        <v>0</v>
      </c>
    </row>
    <row r="6760" spans="1:14" ht="15" customHeight="1" x14ac:dyDescent="0.3">
      <c r="A6760" s="114">
        <v>6757</v>
      </c>
      <c r="B6760" t="s">
        <v>459</v>
      </c>
      <c r="C6760" t="s">
        <v>138</v>
      </c>
      <c r="D6760" t="s">
        <v>100</v>
      </c>
      <c r="E6760" t="s">
        <v>5624</v>
      </c>
      <c r="F6760" s="109">
        <v>46177</v>
      </c>
      <c r="G6760" t="s">
        <v>415</v>
      </c>
      <c r="H6760">
        <v>1</v>
      </c>
      <c r="K6760">
        <v>63750.00000000024</v>
      </c>
      <c r="L6760" t="s">
        <v>513</v>
      </c>
      <c r="M6760" t="s">
        <v>580</v>
      </c>
      <c r="N6760">
        <v>0</v>
      </c>
    </row>
    <row r="6761" spans="1:14" ht="15" customHeight="1" x14ac:dyDescent="0.3">
      <c r="A6761" s="114">
        <v>6758</v>
      </c>
      <c r="B6761" t="s">
        <v>459</v>
      </c>
      <c r="C6761" t="s">
        <v>25</v>
      </c>
      <c r="D6761" t="s">
        <v>26</v>
      </c>
      <c r="E6761" t="s">
        <v>5625</v>
      </c>
      <c r="F6761" s="109">
        <v>46177</v>
      </c>
      <c r="G6761" t="s">
        <v>2439</v>
      </c>
      <c r="H6761">
        <v>0.5</v>
      </c>
      <c r="K6761">
        <v>31875.00000000012</v>
      </c>
      <c r="L6761" t="s">
        <v>509</v>
      </c>
      <c r="M6761" t="s">
        <v>505</v>
      </c>
      <c r="N6761">
        <v>2</v>
      </c>
    </row>
    <row r="6762" spans="1:14" ht="15" customHeight="1" x14ac:dyDescent="0.3">
      <c r="A6762" s="114">
        <v>6759</v>
      </c>
      <c r="B6762" t="s">
        <v>499</v>
      </c>
      <c r="C6762" t="s">
        <v>128</v>
      </c>
      <c r="D6762" t="s">
        <v>102</v>
      </c>
      <c r="E6762" t="s">
        <v>5626</v>
      </c>
      <c r="F6762" s="109">
        <v>46177</v>
      </c>
      <c r="G6762" t="s">
        <v>415</v>
      </c>
      <c r="H6762">
        <v>8</v>
      </c>
      <c r="K6762">
        <v>319999.99999999971</v>
      </c>
      <c r="L6762" t="s">
        <v>509</v>
      </c>
      <c r="M6762" t="s">
        <v>505</v>
      </c>
      <c r="N6762">
        <v>1</v>
      </c>
    </row>
    <row r="6763" spans="1:14" ht="15" customHeight="1" x14ac:dyDescent="0.3">
      <c r="A6763" s="114">
        <v>6760</v>
      </c>
      <c r="B6763" t="s">
        <v>499</v>
      </c>
      <c r="C6763" t="s">
        <v>138</v>
      </c>
      <c r="D6763" t="s">
        <v>100</v>
      </c>
      <c r="E6763" t="s">
        <v>5627</v>
      </c>
      <c r="F6763" s="109">
        <v>46177</v>
      </c>
      <c r="G6763" t="s">
        <v>415</v>
      </c>
      <c r="H6763">
        <v>8</v>
      </c>
      <c r="K6763">
        <v>479999.99999999953</v>
      </c>
      <c r="L6763" t="s">
        <v>516</v>
      </c>
      <c r="M6763" t="s">
        <v>517</v>
      </c>
      <c r="N6763">
        <v>0</v>
      </c>
    </row>
    <row r="6764" spans="1:14" ht="15" customHeight="1" x14ac:dyDescent="0.3">
      <c r="A6764" s="114">
        <v>6761</v>
      </c>
      <c r="B6764" t="s">
        <v>444</v>
      </c>
      <c r="C6764" t="s">
        <v>138</v>
      </c>
      <c r="D6764" t="s">
        <v>100</v>
      </c>
      <c r="E6764" t="s">
        <v>5628</v>
      </c>
      <c r="F6764" s="109">
        <v>46178</v>
      </c>
      <c r="G6764" t="s">
        <v>415</v>
      </c>
      <c r="H6764">
        <v>6</v>
      </c>
      <c r="K6764">
        <v>388125.00000000105</v>
      </c>
      <c r="L6764" t="s">
        <v>543</v>
      </c>
      <c r="M6764" t="s">
        <v>517</v>
      </c>
      <c r="N6764">
        <v>0</v>
      </c>
    </row>
    <row r="6765" spans="1:14" ht="15" customHeight="1" x14ac:dyDescent="0.3">
      <c r="A6765" s="114">
        <v>6762</v>
      </c>
      <c r="B6765" t="s">
        <v>444</v>
      </c>
      <c r="C6765" t="s">
        <v>127</v>
      </c>
      <c r="D6765" t="s">
        <v>102</v>
      </c>
      <c r="E6765" t="s">
        <v>5629</v>
      </c>
      <c r="F6765" s="109">
        <v>46178</v>
      </c>
      <c r="G6765" t="s">
        <v>415</v>
      </c>
      <c r="H6765">
        <v>5</v>
      </c>
      <c r="K6765">
        <v>215625.00000000061</v>
      </c>
      <c r="L6765" t="s">
        <v>509</v>
      </c>
      <c r="M6765" t="s">
        <v>1677</v>
      </c>
      <c r="N6765">
        <v>0</v>
      </c>
    </row>
    <row r="6766" spans="1:14" ht="15" customHeight="1" x14ac:dyDescent="0.3">
      <c r="A6766" s="114">
        <v>6763</v>
      </c>
      <c r="B6766" t="s">
        <v>444</v>
      </c>
      <c r="C6766" t="s">
        <v>128</v>
      </c>
      <c r="D6766" t="s">
        <v>102</v>
      </c>
      <c r="E6766" t="s">
        <v>5630</v>
      </c>
      <c r="F6766" s="109">
        <v>46178</v>
      </c>
      <c r="G6766" t="s">
        <v>415</v>
      </c>
      <c r="H6766">
        <v>6</v>
      </c>
      <c r="K6766">
        <v>258750.00000000073</v>
      </c>
      <c r="L6766" t="s">
        <v>509</v>
      </c>
      <c r="M6766" t="s">
        <v>1677</v>
      </c>
      <c r="N6766">
        <v>0</v>
      </c>
    </row>
    <row r="6767" spans="1:14" ht="15" customHeight="1" x14ac:dyDescent="0.3">
      <c r="A6767" s="114">
        <v>6764</v>
      </c>
      <c r="B6767" t="s">
        <v>471</v>
      </c>
      <c r="C6767" t="s">
        <v>138</v>
      </c>
      <c r="D6767" t="s">
        <v>100</v>
      </c>
      <c r="E6767" t="s">
        <v>5631</v>
      </c>
      <c r="F6767" s="109">
        <v>46178</v>
      </c>
      <c r="G6767" t="s">
        <v>415</v>
      </c>
      <c r="H6767">
        <v>0.3</v>
      </c>
      <c r="K6767">
        <v>19406.250000000055</v>
      </c>
      <c r="L6767" t="s">
        <v>516</v>
      </c>
      <c r="M6767" t="s">
        <v>517</v>
      </c>
      <c r="N6767">
        <v>0</v>
      </c>
    </row>
    <row r="6768" spans="1:14" ht="15" customHeight="1" x14ac:dyDescent="0.3">
      <c r="A6768" s="114">
        <v>6765</v>
      </c>
      <c r="B6768" t="s">
        <v>463</v>
      </c>
      <c r="C6768" t="s">
        <v>3004</v>
      </c>
      <c r="D6768" t="s">
        <v>3009</v>
      </c>
      <c r="E6768" t="s">
        <v>3010</v>
      </c>
      <c r="F6768" s="109">
        <v>46178</v>
      </c>
      <c r="G6768" t="s">
        <v>3007</v>
      </c>
      <c r="H6768">
        <v>0.5</v>
      </c>
      <c r="K6768">
        <v>125624.99999999952</v>
      </c>
      <c r="L6768" t="s">
        <v>513</v>
      </c>
      <c r="M6768" t="s">
        <v>514</v>
      </c>
      <c r="N6768">
        <v>10</v>
      </c>
    </row>
    <row r="6769" spans="1:14" ht="15" customHeight="1" x14ac:dyDescent="0.3">
      <c r="A6769" s="114">
        <v>6766</v>
      </c>
      <c r="B6769" t="s">
        <v>463</v>
      </c>
      <c r="C6769" t="s">
        <v>3508</v>
      </c>
      <c r="D6769" t="s">
        <v>26</v>
      </c>
      <c r="E6769" t="s">
        <v>3509</v>
      </c>
      <c r="F6769" s="109">
        <v>46178</v>
      </c>
      <c r="G6769" t="s">
        <v>1893</v>
      </c>
      <c r="H6769">
        <v>2</v>
      </c>
      <c r="K6769">
        <v>167499.99999999936</v>
      </c>
      <c r="L6769" t="s">
        <v>545</v>
      </c>
      <c r="M6769" t="s">
        <v>514</v>
      </c>
      <c r="N6769">
        <v>9</v>
      </c>
    </row>
    <row r="6770" spans="1:14" ht="15" customHeight="1" x14ac:dyDescent="0.3">
      <c r="A6770" s="114">
        <v>6767</v>
      </c>
      <c r="B6770" t="s">
        <v>430</v>
      </c>
      <c r="C6770" t="s">
        <v>3004</v>
      </c>
      <c r="D6770" t="s">
        <v>3009</v>
      </c>
      <c r="E6770" t="s">
        <v>3010</v>
      </c>
      <c r="F6770" s="109">
        <v>46178</v>
      </c>
      <c r="G6770" t="s">
        <v>3007</v>
      </c>
      <c r="H6770">
        <v>0.5</v>
      </c>
      <c r="K6770">
        <v>116250.00000000012</v>
      </c>
      <c r="L6770" t="s">
        <v>513</v>
      </c>
      <c r="M6770" t="s">
        <v>514</v>
      </c>
      <c r="N6770">
        <v>12</v>
      </c>
    </row>
    <row r="6771" spans="1:14" ht="15" customHeight="1" x14ac:dyDescent="0.3">
      <c r="A6771" s="114">
        <v>6768</v>
      </c>
      <c r="B6771" t="s">
        <v>430</v>
      </c>
      <c r="C6771" t="s">
        <v>125</v>
      </c>
      <c r="D6771" t="s">
        <v>102</v>
      </c>
      <c r="E6771" t="s">
        <v>5632</v>
      </c>
      <c r="F6771" s="109">
        <v>46178</v>
      </c>
      <c r="G6771" t="s">
        <v>415</v>
      </c>
      <c r="H6771">
        <v>7</v>
      </c>
      <c r="K6771">
        <v>119651.38888888901</v>
      </c>
      <c r="L6771" t="s">
        <v>509</v>
      </c>
      <c r="M6771" t="s">
        <v>1677</v>
      </c>
      <c r="N6771">
        <v>1</v>
      </c>
    </row>
    <row r="6772" spans="1:14" ht="15" customHeight="1" x14ac:dyDescent="0.3">
      <c r="A6772" s="114">
        <v>6769</v>
      </c>
      <c r="B6772" t="s">
        <v>430</v>
      </c>
      <c r="C6772" t="s">
        <v>127</v>
      </c>
      <c r="D6772" t="s">
        <v>102</v>
      </c>
      <c r="E6772" t="s">
        <v>5633</v>
      </c>
      <c r="F6772" s="109">
        <v>46178</v>
      </c>
      <c r="G6772" t="s">
        <v>415</v>
      </c>
      <c r="H6772">
        <v>5</v>
      </c>
      <c r="K6772">
        <v>193750.0000000002</v>
      </c>
      <c r="L6772" t="s">
        <v>509</v>
      </c>
      <c r="M6772" t="s">
        <v>1677</v>
      </c>
      <c r="N6772">
        <v>0</v>
      </c>
    </row>
    <row r="6773" spans="1:14" ht="15" customHeight="1" x14ac:dyDescent="0.3">
      <c r="A6773" s="114">
        <v>6770</v>
      </c>
      <c r="B6773" t="s">
        <v>535</v>
      </c>
      <c r="C6773" t="s">
        <v>101</v>
      </c>
      <c r="D6773" t="s">
        <v>102</v>
      </c>
      <c r="E6773" t="s">
        <v>5634</v>
      </c>
      <c r="F6773" s="109" t="s">
        <v>4193</v>
      </c>
      <c r="G6773" t="s">
        <v>415</v>
      </c>
      <c r="H6773">
        <v>51</v>
      </c>
      <c r="K6773">
        <v>2071874.999999996</v>
      </c>
      <c r="L6773" t="s">
        <v>507</v>
      </c>
      <c r="M6773" t="s">
        <v>580</v>
      </c>
      <c r="N6773">
        <v>1</v>
      </c>
    </row>
    <row r="6774" spans="1:14" ht="15" customHeight="1" x14ac:dyDescent="0.3">
      <c r="A6774" s="114">
        <v>6771</v>
      </c>
      <c r="B6774" t="s">
        <v>535</v>
      </c>
      <c r="C6774" t="s">
        <v>138</v>
      </c>
      <c r="D6774" t="s">
        <v>100</v>
      </c>
      <c r="E6774" t="s">
        <v>5635</v>
      </c>
      <c r="F6774" s="109">
        <v>46178</v>
      </c>
      <c r="G6774" t="s">
        <v>415</v>
      </c>
      <c r="H6774">
        <v>6</v>
      </c>
      <c r="K6774">
        <v>365624.9999999993</v>
      </c>
      <c r="L6774" t="s">
        <v>516</v>
      </c>
      <c r="M6774" t="s">
        <v>517</v>
      </c>
      <c r="N6774">
        <v>0</v>
      </c>
    </row>
    <row r="6775" spans="1:14" ht="15" customHeight="1" x14ac:dyDescent="0.3">
      <c r="A6775" s="114">
        <v>6772</v>
      </c>
      <c r="B6775" t="s">
        <v>499</v>
      </c>
      <c r="C6775" t="s">
        <v>111</v>
      </c>
      <c r="D6775" t="s">
        <v>102</v>
      </c>
      <c r="E6775" t="s">
        <v>5636</v>
      </c>
      <c r="F6775" s="109">
        <v>46178</v>
      </c>
      <c r="G6775" t="s">
        <v>415</v>
      </c>
      <c r="H6775">
        <v>6</v>
      </c>
      <c r="K6775">
        <v>94733.333333333241</v>
      </c>
      <c r="L6775" t="s">
        <v>696</v>
      </c>
      <c r="M6775" t="s">
        <v>505</v>
      </c>
      <c r="N6775">
        <v>1</v>
      </c>
    </row>
    <row r="6776" spans="1:14" ht="15" customHeight="1" x14ac:dyDescent="0.3">
      <c r="A6776" s="114">
        <v>6773</v>
      </c>
      <c r="B6776" t="s">
        <v>499</v>
      </c>
      <c r="C6776" t="s">
        <v>101</v>
      </c>
      <c r="D6776" t="s">
        <v>102</v>
      </c>
      <c r="E6776" t="s">
        <v>5637</v>
      </c>
      <c r="F6776" s="109">
        <v>46178</v>
      </c>
      <c r="G6776" t="s">
        <v>415</v>
      </c>
      <c r="H6776">
        <v>20</v>
      </c>
      <c r="K6776">
        <v>799999.99999999919</v>
      </c>
      <c r="L6776" t="s">
        <v>696</v>
      </c>
      <c r="M6776" t="s">
        <v>505</v>
      </c>
      <c r="N6776">
        <v>1</v>
      </c>
    </row>
    <row r="6777" spans="1:14" ht="15" customHeight="1" x14ac:dyDescent="0.3">
      <c r="A6777" s="114">
        <v>6774</v>
      </c>
      <c r="B6777" t="s">
        <v>499</v>
      </c>
      <c r="C6777" t="s">
        <v>138</v>
      </c>
      <c r="D6777" t="s">
        <v>100</v>
      </c>
      <c r="E6777" t="s">
        <v>5638</v>
      </c>
      <c r="F6777" s="109">
        <v>46178</v>
      </c>
      <c r="G6777" t="s">
        <v>415</v>
      </c>
      <c r="H6777">
        <v>6</v>
      </c>
      <c r="K6777">
        <v>359999.99999999965</v>
      </c>
      <c r="L6777" t="s">
        <v>516</v>
      </c>
      <c r="M6777" t="s">
        <v>517</v>
      </c>
      <c r="N6777">
        <v>0</v>
      </c>
    </row>
    <row r="6778" spans="1:14" ht="15" customHeight="1" x14ac:dyDescent="0.3">
      <c r="A6778" s="114">
        <v>6775</v>
      </c>
      <c r="B6778" t="s">
        <v>444</v>
      </c>
      <c r="C6778" t="s">
        <v>125</v>
      </c>
      <c r="D6778" t="s">
        <v>102</v>
      </c>
      <c r="E6778" t="s">
        <v>5639</v>
      </c>
      <c r="F6778" s="109">
        <v>46179</v>
      </c>
      <c r="G6778" t="s">
        <v>415</v>
      </c>
      <c r="H6778">
        <v>1</v>
      </c>
      <c r="K6778">
        <v>19022.916666666719</v>
      </c>
      <c r="L6778" t="s">
        <v>509</v>
      </c>
      <c r="M6778" t="s">
        <v>1677</v>
      </c>
      <c r="N6778">
        <v>0</v>
      </c>
    </row>
    <row r="6779" spans="1:14" ht="15" customHeight="1" x14ac:dyDescent="0.3">
      <c r="A6779" s="114">
        <v>6776</v>
      </c>
      <c r="B6779" t="s">
        <v>444</v>
      </c>
      <c r="C6779" t="s">
        <v>128</v>
      </c>
      <c r="D6779" t="s">
        <v>102</v>
      </c>
      <c r="E6779" t="s">
        <v>5640</v>
      </c>
      <c r="F6779" s="109">
        <v>46179</v>
      </c>
      <c r="G6779" t="s">
        <v>415</v>
      </c>
      <c r="H6779">
        <v>2</v>
      </c>
      <c r="K6779">
        <v>86250.000000000233</v>
      </c>
      <c r="L6779" t="s">
        <v>509</v>
      </c>
      <c r="M6779" t="s">
        <v>1677</v>
      </c>
      <c r="N6779">
        <v>0</v>
      </c>
    </row>
    <row r="6780" spans="1:14" ht="15" customHeight="1" x14ac:dyDescent="0.3">
      <c r="A6780" s="114">
        <v>6777</v>
      </c>
      <c r="B6780" t="s">
        <v>444</v>
      </c>
      <c r="C6780" t="s">
        <v>133</v>
      </c>
      <c r="D6780" t="s">
        <v>102</v>
      </c>
      <c r="E6780" t="s">
        <v>5641</v>
      </c>
      <c r="F6780" s="109">
        <v>46179</v>
      </c>
      <c r="G6780" t="s">
        <v>415</v>
      </c>
      <c r="H6780">
        <v>1</v>
      </c>
      <c r="K6780">
        <v>57500.00000000016</v>
      </c>
      <c r="L6780" t="s">
        <v>509</v>
      </c>
      <c r="M6780" t="s">
        <v>1677</v>
      </c>
      <c r="N6780">
        <v>0</v>
      </c>
    </row>
    <row r="6781" spans="1:14" ht="15" customHeight="1" x14ac:dyDescent="0.3">
      <c r="A6781" s="114">
        <v>6778</v>
      </c>
      <c r="B6781" t="s">
        <v>444</v>
      </c>
      <c r="C6781" t="s">
        <v>4048</v>
      </c>
      <c r="D6781" t="s">
        <v>102</v>
      </c>
      <c r="E6781" t="s">
        <v>4049</v>
      </c>
      <c r="F6781" s="109">
        <v>46179</v>
      </c>
      <c r="G6781" t="s">
        <v>425</v>
      </c>
      <c r="H6781">
        <v>2</v>
      </c>
      <c r="K6781">
        <v>86250.000000000233</v>
      </c>
      <c r="L6781" t="s">
        <v>509</v>
      </c>
      <c r="M6781" t="s">
        <v>1677</v>
      </c>
      <c r="N6781">
        <v>0</v>
      </c>
    </row>
    <row r="6782" spans="1:14" ht="15" customHeight="1" x14ac:dyDescent="0.3">
      <c r="A6782" s="114">
        <v>6779</v>
      </c>
      <c r="B6782" t="s">
        <v>444</v>
      </c>
      <c r="C6782" t="s">
        <v>287</v>
      </c>
      <c r="D6782" t="s">
        <v>53</v>
      </c>
      <c r="E6782" t="s">
        <v>288</v>
      </c>
      <c r="F6782" s="109">
        <v>46179</v>
      </c>
      <c r="G6782" t="s">
        <v>466</v>
      </c>
      <c r="H6782">
        <v>1</v>
      </c>
      <c r="K6782">
        <v>43125.000000000116</v>
      </c>
      <c r="L6782" t="s">
        <v>509</v>
      </c>
      <c r="M6782" t="s">
        <v>1677</v>
      </c>
      <c r="N6782">
        <v>1</v>
      </c>
    </row>
    <row r="6783" spans="1:14" ht="15" customHeight="1" x14ac:dyDescent="0.3">
      <c r="A6783" s="114">
        <v>6780</v>
      </c>
      <c r="B6783" t="s">
        <v>471</v>
      </c>
      <c r="C6783" t="s">
        <v>138</v>
      </c>
      <c r="D6783" t="s">
        <v>100</v>
      </c>
      <c r="E6783" t="s">
        <v>5642</v>
      </c>
      <c r="F6783" s="109">
        <v>46179</v>
      </c>
      <c r="G6783" t="s">
        <v>415</v>
      </c>
      <c r="H6783">
        <v>0.3</v>
      </c>
      <c r="K6783">
        <v>19406.250000000055</v>
      </c>
      <c r="L6783" t="s">
        <v>516</v>
      </c>
      <c r="M6783" t="s">
        <v>517</v>
      </c>
      <c r="N6783">
        <v>1</v>
      </c>
    </row>
    <row r="6784" spans="1:14" ht="15" customHeight="1" x14ac:dyDescent="0.3">
      <c r="A6784" s="114">
        <v>6781</v>
      </c>
      <c r="B6784" t="s">
        <v>430</v>
      </c>
      <c r="C6784" t="s">
        <v>138</v>
      </c>
      <c r="D6784" t="s">
        <v>100</v>
      </c>
      <c r="E6784" t="s">
        <v>5643</v>
      </c>
      <c r="F6784" s="109">
        <v>46179</v>
      </c>
      <c r="G6784" t="s">
        <v>415</v>
      </c>
      <c r="H6784">
        <v>4</v>
      </c>
      <c r="K6784">
        <v>232500.00000000023</v>
      </c>
      <c r="L6784" t="s">
        <v>558</v>
      </c>
      <c r="M6784" t="s">
        <v>514</v>
      </c>
      <c r="N6784">
        <v>0</v>
      </c>
    </row>
    <row r="6785" spans="1:14" ht="15" customHeight="1" x14ac:dyDescent="0.3">
      <c r="A6785" s="114">
        <v>6782</v>
      </c>
      <c r="B6785" t="s">
        <v>430</v>
      </c>
      <c r="C6785" t="s">
        <v>138</v>
      </c>
      <c r="D6785" t="s">
        <v>100</v>
      </c>
      <c r="E6785" t="s">
        <v>5643</v>
      </c>
      <c r="F6785" s="109">
        <v>46179</v>
      </c>
      <c r="G6785" t="s">
        <v>415</v>
      </c>
      <c r="H6785">
        <v>4</v>
      </c>
      <c r="K6785">
        <v>232500.00000000023</v>
      </c>
      <c r="L6785" t="s">
        <v>558</v>
      </c>
      <c r="M6785" t="s">
        <v>514</v>
      </c>
      <c r="N6785">
        <v>0</v>
      </c>
    </row>
    <row r="6786" spans="1:14" ht="15" customHeight="1" x14ac:dyDescent="0.3">
      <c r="A6786" s="114">
        <v>6783</v>
      </c>
      <c r="B6786" t="s">
        <v>459</v>
      </c>
      <c r="C6786" t="s">
        <v>25</v>
      </c>
      <c r="D6786" t="s">
        <v>26</v>
      </c>
      <c r="E6786" t="s">
        <v>5644</v>
      </c>
      <c r="F6786" s="109">
        <v>46177</v>
      </c>
      <c r="G6786" t="s">
        <v>2494</v>
      </c>
      <c r="H6786">
        <v>0.5</v>
      </c>
      <c r="K6786">
        <v>1912500.0000000072</v>
      </c>
      <c r="L6786" t="s">
        <v>509</v>
      </c>
      <c r="M6786" t="s">
        <v>505</v>
      </c>
      <c r="N6786">
        <v>2</v>
      </c>
    </row>
    <row r="6787" spans="1:14" ht="15" customHeight="1" x14ac:dyDescent="0.3">
      <c r="A6787" s="114">
        <v>6784</v>
      </c>
      <c r="B6787" t="s">
        <v>459</v>
      </c>
      <c r="C6787" t="s">
        <v>138</v>
      </c>
      <c r="D6787" t="s">
        <v>100</v>
      </c>
      <c r="E6787" t="s">
        <v>5645</v>
      </c>
      <c r="F6787" s="109">
        <v>46177</v>
      </c>
      <c r="G6787" t="s">
        <v>415</v>
      </c>
      <c r="H6787">
        <v>1</v>
      </c>
      <c r="K6787">
        <v>63750.00000000024</v>
      </c>
      <c r="L6787" t="s">
        <v>513</v>
      </c>
      <c r="M6787" t="s">
        <v>580</v>
      </c>
      <c r="N6787">
        <v>0</v>
      </c>
    </row>
    <row r="6788" spans="1:14" ht="15" customHeight="1" x14ac:dyDescent="0.3">
      <c r="A6788" s="114">
        <v>6785</v>
      </c>
      <c r="B6788" t="s">
        <v>459</v>
      </c>
      <c r="C6788" t="s">
        <v>138</v>
      </c>
      <c r="D6788" t="s">
        <v>100</v>
      </c>
      <c r="E6788" t="s">
        <v>5645</v>
      </c>
      <c r="F6788" s="109">
        <v>46177</v>
      </c>
      <c r="G6788" t="s">
        <v>415</v>
      </c>
      <c r="H6788">
        <v>1</v>
      </c>
      <c r="K6788">
        <v>63750.00000000024</v>
      </c>
      <c r="L6788" t="s">
        <v>513</v>
      </c>
      <c r="M6788" t="s">
        <v>580</v>
      </c>
      <c r="N6788">
        <v>0</v>
      </c>
    </row>
    <row r="6789" spans="1:14" ht="15" customHeight="1" x14ac:dyDescent="0.3">
      <c r="A6789" s="114">
        <v>6786</v>
      </c>
      <c r="B6789" t="s">
        <v>459</v>
      </c>
      <c r="C6789" t="s">
        <v>138</v>
      </c>
      <c r="D6789" t="s">
        <v>100</v>
      </c>
      <c r="E6789" t="s">
        <v>5645</v>
      </c>
      <c r="F6789" s="109">
        <v>46179</v>
      </c>
      <c r="G6789" t="s">
        <v>415</v>
      </c>
      <c r="H6789">
        <v>0.8</v>
      </c>
      <c r="K6789">
        <v>51000.000000000189</v>
      </c>
      <c r="L6789" t="s">
        <v>513</v>
      </c>
      <c r="M6789" t="s">
        <v>580</v>
      </c>
      <c r="N6789">
        <v>0</v>
      </c>
    </row>
    <row r="6790" spans="1:14" ht="15" customHeight="1" x14ac:dyDescent="0.3">
      <c r="A6790" s="114">
        <v>6787</v>
      </c>
      <c r="B6790" t="s">
        <v>459</v>
      </c>
      <c r="C6790" t="s">
        <v>32</v>
      </c>
      <c r="D6790" t="s">
        <v>26</v>
      </c>
      <c r="E6790" t="s">
        <v>5646</v>
      </c>
      <c r="F6790" s="109">
        <v>46179</v>
      </c>
      <c r="G6790" t="s">
        <v>2645</v>
      </c>
      <c r="H6790">
        <v>1</v>
      </c>
      <c r="K6790">
        <v>2210000.0000000084</v>
      </c>
      <c r="L6790" t="s">
        <v>513</v>
      </c>
      <c r="M6790" t="s">
        <v>505</v>
      </c>
      <c r="N6790">
        <v>2</v>
      </c>
    </row>
    <row r="6791" spans="1:14" ht="15" customHeight="1" x14ac:dyDescent="0.3">
      <c r="A6791" s="114">
        <v>6788</v>
      </c>
      <c r="B6791" t="s">
        <v>430</v>
      </c>
      <c r="C6791" t="s">
        <v>138</v>
      </c>
      <c r="D6791" t="s">
        <v>100</v>
      </c>
      <c r="E6791" t="s">
        <v>5647</v>
      </c>
      <c r="F6791" s="109">
        <v>46180</v>
      </c>
      <c r="G6791" t="s">
        <v>415</v>
      </c>
      <c r="H6791">
        <v>3</v>
      </c>
      <c r="K6791">
        <v>174375.00000000017</v>
      </c>
      <c r="L6791" t="s">
        <v>516</v>
      </c>
      <c r="M6791" t="s">
        <v>517</v>
      </c>
      <c r="N6791">
        <v>0</v>
      </c>
    </row>
    <row r="6792" spans="1:14" ht="15" customHeight="1" x14ac:dyDescent="0.3">
      <c r="A6792" s="114">
        <v>6789</v>
      </c>
      <c r="B6792" t="s">
        <v>444</v>
      </c>
      <c r="C6792" t="s">
        <v>138</v>
      </c>
      <c r="D6792" t="s">
        <v>100</v>
      </c>
      <c r="E6792" t="s">
        <v>5648</v>
      </c>
      <c r="F6792" s="109">
        <v>46180</v>
      </c>
      <c r="G6792" t="s">
        <v>415</v>
      </c>
      <c r="H6792">
        <v>6</v>
      </c>
      <c r="K6792">
        <v>388125.00000000105</v>
      </c>
      <c r="L6792" t="s">
        <v>543</v>
      </c>
      <c r="M6792" t="s">
        <v>517</v>
      </c>
      <c r="N6792">
        <v>0</v>
      </c>
    </row>
    <row r="6793" spans="1:14" ht="15" customHeight="1" x14ac:dyDescent="0.3">
      <c r="A6793" s="114">
        <v>6790</v>
      </c>
      <c r="B6793" t="s">
        <v>444</v>
      </c>
      <c r="C6793" t="s">
        <v>138</v>
      </c>
      <c r="D6793" t="s">
        <v>100</v>
      </c>
      <c r="E6793" t="s">
        <v>5648</v>
      </c>
      <c r="F6793" s="109">
        <v>46180</v>
      </c>
      <c r="G6793" t="s">
        <v>415</v>
      </c>
      <c r="H6793">
        <v>0.3</v>
      </c>
      <c r="K6793">
        <v>19406.250000000055</v>
      </c>
      <c r="L6793" t="s">
        <v>526</v>
      </c>
      <c r="M6793" t="s">
        <v>1677</v>
      </c>
      <c r="N6793">
        <v>0</v>
      </c>
    </row>
    <row r="6794" spans="1:14" ht="15" customHeight="1" x14ac:dyDescent="0.3">
      <c r="A6794" s="114">
        <v>6791</v>
      </c>
      <c r="B6794" t="s">
        <v>413</v>
      </c>
      <c r="C6794" t="s">
        <v>226</v>
      </c>
      <c r="D6794" t="s">
        <v>26</v>
      </c>
      <c r="E6794" t="s">
        <v>5649</v>
      </c>
      <c r="F6794" s="109">
        <v>46180</v>
      </c>
      <c r="G6794" t="s">
        <v>428</v>
      </c>
      <c r="H6794">
        <v>1</v>
      </c>
      <c r="K6794">
        <v>164999.99999999953</v>
      </c>
      <c r="L6794" t="s">
        <v>509</v>
      </c>
      <c r="M6794" t="s">
        <v>505</v>
      </c>
      <c r="N6794">
        <v>1</v>
      </c>
    </row>
    <row r="6795" spans="1:14" ht="15" customHeight="1" x14ac:dyDescent="0.3">
      <c r="A6795" s="114">
        <v>6792</v>
      </c>
      <c r="B6795" t="s">
        <v>413</v>
      </c>
      <c r="C6795" t="s">
        <v>138</v>
      </c>
      <c r="D6795" t="s">
        <v>100</v>
      </c>
      <c r="E6795" t="s">
        <v>5650</v>
      </c>
      <c r="F6795" s="109">
        <v>46180</v>
      </c>
      <c r="G6795" t="s">
        <v>415</v>
      </c>
      <c r="H6795">
        <v>6</v>
      </c>
      <c r="K6795">
        <v>371249.99999999895</v>
      </c>
      <c r="L6795" t="s">
        <v>516</v>
      </c>
      <c r="M6795" t="s">
        <v>517</v>
      </c>
      <c r="N6795">
        <v>0</v>
      </c>
    </row>
    <row r="6796" spans="1:14" ht="15" customHeight="1" x14ac:dyDescent="0.3">
      <c r="A6796" s="114">
        <v>6793</v>
      </c>
      <c r="B6796" t="s">
        <v>430</v>
      </c>
      <c r="C6796" t="s">
        <v>116</v>
      </c>
      <c r="D6796" t="s">
        <v>102</v>
      </c>
      <c r="E6796" t="s">
        <v>5651</v>
      </c>
      <c r="F6796" s="109">
        <v>46181</v>
      </c>
      <c r="G6796" t="s">
        <v>415</v>
      </c>
      <c r="H6796">
        <v>9</v>
      </c>
      <c r="K6796">
        <v>348750.00000000035</v>
      </c>
      <c r="L6796" t="s">
        <v>509</v>
      </c>
      <c r="M6796" t="s">
        <v>505</v>
      </c>
      <c r="N6796">
        <v>2</v>
      </c>
    </row>
    <row r="6797" spans="1:14" ht="15" customHeight="1" x14ac:dyDescent="0.3">
      <c r="A6797" s="114">
        <v>6794</v>
      </c>
      <c r="B6797" t="s">
        <v>430</v>
      </c>
      <c r="C6797" t="s">
        <v>89</v>
      </c>
      <c r="D6797" t="s">
        <v>79</v>
      </c>
      <c r="E6797" t="s">
        <v>5652</v>
      </c>
      <c r="F6797" s="109">
        <v>46181</v>
      </c>
      <c r="G6797" t="s">
        <v>433</v>
      </c>
      <c r="H6797">
        <v>6</v>
      </c>
      <c r="K6797">
        <v>51666.666666666722</v>
      </c>
      <c r="L6797" t="s">
        <v>516</v>
      </c>
      <c r="M6797" t="s">
        <v>517</v>
      </c>
      <c r="N6797">
        <v>0</v>
      </c>
    </row>
    <row r="6798" spans="1:14" ht="15" customHeight="1" x14ac:dyDescent="0.3">
      <c r="A6798" s="114">
        <v>6795</v>
      </c>
      <c r="B6798" t="s">
        <v>430</v>
      </c>
      <c r="C6798" t="s">
        <v>138</v>
      </c>
      <c r="D6798" t="s">
        <v>100</v>
      </c>
      <c r="E6798" t="s">
        <v>5653</v>
      </c>
      <c r="F6798" s="109">
        <v>46181</v>
      </c>
      <c r="G6798" t="s">
        <v>415</v>
      </c>
      <c r="H6798">
        <v>2</v>
      </c>
      <c r="K6798">
        <v>116250.00000000012</v>
      </c>
      <c r="L6798" t="s">
        <v>516</v>
      </c>
      <c r="M6798" t="s">
        <v>517</v>
      </c>
      <c r="N6798">
        <v>0</v>
      </c>
    </row>
    <row r="6799" spans="1:14" ht="15" customHeight="1" x14ac:dyDescent="0.3">
      <c r="A6799" s="114">
        <v>6796</v>
      </c>
      <c r="B6799" t="s">
        <v>497</v>
      </c>
      <c r="C6799" t="s">
        <v>226</v>
      </c>
      <c r="D6799" t="s">
        <v>26</v>
      </c>
      <c r="E6799" t="s">
        <v>5654</v>
      </c>
      <c r="F6799" s="109">
        <v>46181</v>
      </c>
      <c r="G6799" t="s">
        <v>428</v>
      </c>
      <c r="H6799">
        <v>1</v>
      </c>
      <c r="K6799">
        <v>172500.00000000047</v>
      </c>
      <c r="L6799" t="s">
        <v>509</v>
      </c>
      <c r="M6799" s="110" t="s">
        <v>2940</v>
      </c>
      <c r="N6799">
        <v>1</v>
      </c>
    </row>
    <row r="6800" spans="1:14" ht="15" customHeight="1" x14ac:dyDescent="0.3">
      <c r="A6800" s="114">
        <v>6797</v>
      </c>
      <c r="B6800" t="s">
        <v>497</v>
      </c>
      <c r="C6800" t="s">
        <v>138</v>
      </c>
      <c r="D6800" t="s">
        <v>100</v>
      </c>
      <c r="E6800" t="s">
        <v>5655</v>
      </c>
      <c r="F6800" s="109">
        <v>46181</v>
      </c>
      <c r="G6800" t="s">
        <v>415</v>
      </c>
      <c r="H6800">
        <v>6</v>
      </c>
      <c r="K6800">
        <v>388125.00000000105</v>
      </c>
      <c r="L6800" t="s">
        <v>516</v>
      </c>
      <c r="M6800" t="s">
        <v>517</v>
      </c>
      <c r="N6800">
        <v>0</v>
      </c>
    </row>
    <row r="6801" spans="1:14" ht="15" customHeight="1" x14ac:dyDescent="0.3">
      <c r="A6801" s="114">
        <v>6798</v>
      </c>
      <c r="B6801" t="s">
        <v>501</v>
      </c>
      <c r="C6801" t="s">
        <v>128</v>
      </c>
      <c r="D6801" t="s">
        <v>102</v>
      </c>
      <c r="E6801" t="s">
        <v>5656</v>
      </c>
      <c r="F6801" s="109">
        <v>46181</v>
      </c>
      <c r="G6801" t="s">
        <v>415</v>
      </c>
      <c r="H6801">
        <v>8</v>
      </c>
      <c r="K6801">
        <v>319999.99999999971</v>
      </c>
      <c r="L6801" t="s">
        <v>509</v>
      </c>
      <c r="M6801" t="s">
        <v>1677</v>
      </c>
      <c r="N6801">
        <v>1</v>
      </c>
    </row>
    <row r="6802" spans="1:14" ht="15" customHeight="1" x14ac:dyDescent="0.3">
      <c r="A6802" s="114">
        <v>6799</v>
      </c>
      <c r="B6802" t="s">
        <v>501</v>
      </c>
      <c r="C6802" t="s">
        <v>138</v>
      </c>
      <c r="D6802" t="s">
        <v>100</v>
      </c>
      <c r="E6802" t="s">
        <v>5657</v>
      </c>
      <c r="F6802" s="109">
        <v>46181</v>
      </c>
      <c r="G6802" t="s">
        <v>415</v>
      </c>
      <c r="H6802">
        <v>2</v>
      </c>
      <c r="K6802">
        <v>119999.99999999988</v>
      </c>
      <c r="L6802" t="s">
        <v>543</v>
      </c>
      <c r="M6802" t="s">
        <v>517</v>
      </c>
      <c r="N6802">
        <v>0</v>
      </c>
    </row>
    <row r="6803" spans="1:14" ht="15" customHeight="1" x14ac:dyDescent="0.3">
      <c r="A6803" s="114">
        <v>6800</v>
      </c>
      <c r="B6803" t="s">
        <v>444</v>
      </c>
      <c r="C6803" t="s">
        <v>138</v>
      </c>
      <c r="D6803" t="s">
        <v>100</v>
      </c>
      <c r="E6803" t="s">
        <v>5658</v>
      </c>
      <c r="F6803" s="109">
        <v>46181</v>
      </c>
      <c r="G6803" t="s">
        <v>415</v>
      </c>
      <c r="H6803">
        <v>6</v>
      </c>
      <c r="K6803">
        <v>388125.00000000105</v>
      </c>
      <c r="L6803" t="s">
        <v>516</v>
      </c>
      <c r="M6803" t="s">
        <v>517</v>
      </c>
      <c r="N6803">
        <v>0</v>
      </c>
    </row>
    <row r="6804" spans="1:14" ht="15" customHeight="1" x14ac:dyDescent="0.3">
      <c r="A6804" s="114">
        <v>6801</v>
      </c>
      <c r="B6804" t="s">
        <v>444</v>
      </c>
      <c r="C6804" t="s">
        <v>128</v>
      </c>
      <c r="D6804" t="s">
        <v>102</v>
      </c>
      <c r="E6804" t="s">
        <v>5659</v>
      </c>
      <c r="F6804" s="109">
        <v>46181</v>
      </c>
      <c r="G6804" t="s">
        <v>415</v>
      </c>
      <c r="H6804">
        <v>7</v>
      </c>
      <c r="K6804">
        <v>301875.00000000081</v>
      </c>
      <c r="L6804" t="s">
        <v>509</v>
      </c>
      <c r="M6804" t="s">
        <v>1677</v>
      </c>
      <c r="N6804">
        <v>0</v>
      </c>
    </row>
    <row r="6805" spans="1:14" ht="15" customHeight="1" x14ac:dyDescent="0.3">
      <c r="A6805" s="114">
        <v>6802</v>
      </c>
      <c r="F6805" s="109"/>
      <c r="K6805">
        <v>133160.41666666704</v>
      </c>
      <c r="M6805" t="s">
        <v>1677</v>
      </c>
      <c r="N6805">
        <v>0</v>
      </c>
    </row>
    <row r="6806" spans="1:14" ht="15" customHeight="1" x14ac:dyDescent="0.3">
      <c r="A6806" s="114">
        <v>6803</v>
      </c>
      <c r="B6806" t="s">
        <v>444</v>
      </c>
      <c r="C6806" t="s">
        <v>125</v>
      </c>
      <c r="D6806" t="s">
        <v>102</v>
      </c>
      <c r="E6806" t="s">
        <v>5660</v>
      </c>
      <c r="F6806" s="109">
        <v>46181</v>
      </c>
      <c r="G6806" t="s">
        <v>415</v>
      </c>
      <c r="H6806">
        <v>2</v>
      </c>
      <c r="K6806">
        <v>38045.833333333438</v>
      </c>
      <c r="L6806" t="s">
        <v>509</v>
      </c>
      <c r="M6806" t="s">
        <v>1677</v>
      </c>
      <c r="N6806">
        <v>0</v>
      </c>
    </row>
    <row r="6807" spans="1:14" ht="15" customHeight="1" x14ac:dyDescent="0.3">
      <c r="A6807" s="114">
        <v>6804</v>
      </c>
      <c r="B6807" t="s">
        <v>430</v>
      </c>
      <c r="C6807" t="s">
        <v>502</v>
      </c>
      <c r="D6807" t="s">
        <v>100</v>
      </c>
      <c r="E6807" t="s">
        <v>5662</v>
      </c>
      <c r="F6807" s="109">
        <v>46182</v>
      </c>
      <c r="G6807" t="s">
        <v>426</v>
      </c>
      <c r="H6807">
        <v>2</v>
      </c>
      <c r="K6807">
        <v>77500.000000000073</v>
      </c>
      <c r="L6807" t="s">
        <v>516</v>
      </c>
      <c r="M6807" t="s">
        <v>517</v>
      </c>
      <c r="N6807">
        <v>0</v>
      </c>
    </row>
    <row r="6808" spans="1:14" ht="15" customHeight="1" x14ac:dyDescent="0.3">
      <c r="A6808" s="114">
        <v>6805</v>
      </c>
      <c r="B6808" t="s">
        <v>430</v>
      </c>
      <c r="C6808" t="s">
        <v>116</v>
      </c>
      <c r="D6808" t="s">
        <v>102</v>
      </c>
      <c r="E6808" t="s">
        <v>5663</v>
      </c>
      <c r="F6808" s="109">
        <v>46182</v>
      </c>
      <c r="G6808" t="s">
        <v>415</v>
      </c>
      <c r="H6808">
        <v>7</v>
      </c>
      <c r="K6808">
        <v>271250.00000000029</v>
      </c>
      <c r="L6808" t="s">
        <v>509</v>
      </c>
      <c r="M6808" t="s">
        <v>505</v>
      </c>
      <c r="N6808">
        <v>1</v>
      </c>
    </row>
    <row r="6809" spans="1:14" ht="15" customHeight="1" x14ac:dyDescent="0.3">
      <c r="A6809" s="114">
        <v>6806</v>
      </c>
      <c r="B6809" t="s">
        <v>430</v>
      </c>
      <c r="C6809" t="s">
        <v>128</v>
      </c>
      <c r="D6809" t="s">
        <v>102</v>
      </c>
      <c r="E6809" t="s">
        <v>5664</v>
      </c>
      <c r="F6809" s="109">
        <v>46182</v>
      </c>
      <c r="G6809" t="s">
        <v>415</v>
      </c>
      <c r="H6809">
        <v>1</v>
      </c>
      <c r="K6809">
        <v>38750.000000000036</v>
      </c>
      <c r="L6809" t="s">
        <v>509</v>
      </c>
      <c r="M6809" t="s">
        <v>1677</v>
      </c>
      <c r="N6809">
        <v>0</v>
      </c>
    </row>
    <row r="6810" spans="1:14" ht="15" customHeight="1" x14ac:dyDescent="0.3">
      <c r="A6810" s="114">
        <v>6807</v>
      </c>
      <c r="B6810" t="s">
        <v>430</v>
      </c>
      <c r="C6810" t="s">
        <v>127</v>
      </c>
      <c r="D6810" t="s">
        <v>102</v>
      </c>
      <c r="E6810" t="s">
        <v>5665</v>
      </c>
      <c r="F6810" s="109">
        <v>46182</v>
      </c>
      <c r="G6810" t="s">
        <v>415</v>
      </c>
      <c r="H6810">
        <v>1</v>
      </c>
      <c r="K6810">
        <v>38750.000000000036</v>
      </c>
      <c r="L6810" t="s">
        <v>509</v>
      </c>
      <c r="M6810" t="s">
        <v>1677</v>
      </c>
      <c r="N6810">
        <v>0</v>
      </c>
    </row>
    <row r="6811" spans="1:14" ht="15" customHeight="1" x14ac:dyDescent="0.3">
      <c r="A6811" s="114">
        <v>6808</v>
      </c>
      <c r="B6811" t="s">
        <v>497</v>
      </c>
      <c r="C6811" t="s">
        <v>226</v>
      </c>
      <c r="D6811" t="s">
        <v>26</v>
      </c>
      <c r="E6811" t="s">
        <v>5666</v>
      </c>
      <c r="F6811" s="109">
        <v>46182</v>
      </c>
      <c r="G6811" t="s">
        <v>428</v>
      </c>
      <c r="H6811">
        <v>1.5</v>
      </c>
      <c r="K6811">
        <v>258750.00000000073</v>
      </c>
      <c r="L6811" t="s">
        <v>509</v>
      </c>
      <c r="M6811" s="110" t="s">
        <v>2940</v>
      </c>
      <c r="N6811">
        <v>1</v>
      </c>
    </row>
    <row r="6812" spans="1:14" ht="15" customHeight="1" x14ac:dyDescent="0.3">
      <c r="A6812" s="114">
        <v>6809</v>
      </c>
      <c r="B6812" t="s">
        <v>459</v>
      </c>
      <c r="C6812" t="s">
        <v>226</v>
      </c>
      <c r="D6812" t="s">
        <v>26</v>
      </c>
      <c r="E6812" t="s">
        <v>5667</v>
      </c>
      <c r="F6812" s="109">
        <v>46179</v>
      </c>
      <c r="G6812" t="s">
        <v>428</v>
      </c>
      <c r="H6812">
        <v>8</v>
      </c>
      <c r="K6812">
        <v>1360000.0000000051</v>
      </c>
      <c r="L6812" t="s">
        <v>509</v>
      </c>
      <c r="M6812" t="s">
        <v>505</v>
      </c>
      <c r="N6812">
        <v>2</v>
      </c>
    </row>
    <row r="6813" spans="1:14" ht="15" customHeight="1" x14ac:dyDescent="0.3">
      <c r="A6813" s="114">
        <v>6810</v>
      </c>
      <c r="B6813" t="s">
        <v>459</v>
      </c>
      <c r="C6813" t="s">
        <v>138</v>
      </c>
      <c r="D6813" t="s">
        <v>100</v>
      </c>
      <c r="E6813" t="s">
        <v>5668</v>
      </c>
      <c r="F6813" s="109">
        <v>46179</v>
      </c>
      <c r="G6813" t="s">
        <v>415</v>
      </c>
      <c r="H6813">
        <v>1</v>
      </c>
      <c r="K6813">
        <v>63750.00000000024</v>
      </c>
      <c r="L6813" t="s">
        <v>513</v>
      </c>
      <c r="M6813" t="s">
        <v>580</v>
      </c>
      <c r="N6813">
        <v>0</v>
      </c>
    </row>
    <row r="6814" spans="1:14" ht="15" customHeight="1" x14ac:dyDescent="0.3">
      <c r="A6814" s="114">
        <v>6811</v>
      </c>
      <c r="B6814" t="s">
        <v>459</v>
      </c>
      <c r="C6814" t="s">
        <v>138</v>
      </c>
      <c r="D6814" t="s">
        <v>100</v>
      </c>
      <c r="E6814" t="s">
        <v>5668</v>
      </c>
      <c r="F6814" s="109">
        <v>46181</v>
      </c>
      <c r="G6814" t="s">
        <v>415</v>
      </c>
      <c r="H6814">
        <v>1.5</v>
      </c>
      <c r="K6814">
        <v>95625.000000000364</v>
      </c>
      <c r="L6814" t="s">
        <v>513</v>
      </c>
      <c r="M6814" t="s">
        <v>580</v>
      </c>
      <c r="N6814">
        <v>0</v>
      </c>
    </row>
    <row r="6815" spans="1:14" ht="15" customHeight="1" x14ac:dyDescent="0.3">
      <c r="A6815" s="114">
        <v>6812</v>
      </c>
      <c r="B6815" t="s">
        <v>459</v>
      </c>
      <c r="C6815" t="s">
        <v>226</v>
      </c>
      <c r="D6815" t="s">
        <v>26</v>
      </c>
      <c r="E6815" t="s">
        <v>5669</v>
      </c>
      <c r="F6815" s="109">
        <v>46181</v>
      </c>
      <c r="G6815" t="s">
        <v>428</v>
      </c>
      <c r="H6815">
        <v>0.8</v>
      </c>
      <c r="K6815">
        <v>136000.00000000052</v>
      </c>
      <c r="L6815" t="s">
        <v>509</v>
      </c>
      <c r="M6815" t="s">
        <v>505</v>
      </c>
      <c r="N6815">
        <v>2</v>
      </c>
    </row>
    <row r="6816" spans="1:14" ht="15" customHeight="1" x14ac:dyDescent="0.3">
      <c r="A6816" s="114">
        <v>6813</v>
      </c>
      <c r="B6816" t="s">
        <v>459</v>
      </c>
      <c r="C6816" t="s">
        <v>226</v>
      </c>
      <c r="D6816" t="s">
        <v>26</v>
      </c>
      <c r="E6816" t="s">
        <v>5669</v>
      </c>
      <c r="F6816" s="109">
        <v>46182</v>
      </c>
      <c r="G6816" t="s">
        <v>428</v>
      </c>
      <c r="H6816">
        <v>1</v>
      </c>
      <c r="K6816">
        <v>170000.00000000064</v>
      </c>
      <c r="L6816" t="s">
        <v>509</v>
      </c>
      <c r="M6816" t="s">
        <v>505</v>
      </c>
      <c r="N6816">
        <v>3</v>
      </c>
    </row>
    <row r="6817" spans="1:14" ht="15" customHeight="1" x14ac:dyDescent="0.3">
      <c r="A6817" s="114">
        <v>6814</v>
      </c>
      <c r="B6817" t="s">
        <v>459</v>
      </c>
      <c r="C6817" t="s">
        <v>138</v>
      </c>
      <c r="D6817" t="s">
        <v>100</v>
      </c>
      <c r="E6817" t="s">
        <v>5670</v>
      </c>
      <c r="F6817" s="109">
        <v>46182</v>
      </c>
      <c r="G6817" t="s">
        <v>415</v>
      </c>
      <c r="H6817">
        <v>1.5</v>
      </c>
      <c r="K6817">
        <v>95625.000000000364</v>
      </c>
      <c r="L6817" t="s">
        <v>513</v>
      </c>
      <c r="M6817" t="s">
        <v>580</v>
      </c>
      <c r="N6817">
        <v>0</v>
      </c>
    </row>
    <row r="6818" spans="1:14" ht="15" customHeight="1" x14ac:dyDescent="0.3">
      <c r="A6818" s="114">
        <v>6815</v>
      </c>
      <c r="B6818" t="s">
        <v>501</v>
      </c>
      <c r="C6818" t="s">
        <v>127</v>
      </c>
      <c r="D6818" t="s">
        <v>102</v>
      </c>
      <c r="E6818" t="s">
        <v>5671</v>
      </c>
      <c r="F6818" s="109">
        <v>46182</v>
      </c>
      <c r="G6818" t="s">
        <v>415</v>
      </c>
      <c r="H6818">
        <v>10</v>
      </c>
      <c r="K6818">
        <v>399999.99999999959</v>
      </c>
      <c r="L6818" t="s">
        <v>509</v>
      </c>
      <c r="M6818" t="s">
        <v>1677</v>
      </c>
      <c r="N6818">
        <v>1</v>
      </c>
    </row>
    <row r="6819" spans="1:14" ht="15" customHeight="1" x14ac:dyDescent="0.3">
      <c r="A6819" s="114">
        <v>6816</v>
      </c>
      <c r="B6819" t="s">
        <v>471</v>
      </c>
      <c r="C6819" t="s">
        <v>138</v>
      </c>
      <c r="D6819" t="s">
        <v>100</v>
      </c>
      <c r="E6819" t="s">
        <v>5672</v>
      </c>
      <c r="F6819" s="109">
        <v>46181</v>
      </c>
      <c r="G6819" t="s">
        <v>415</v>
      </c>
      <c r="H6819">
        <v>1.5</v>
      </c>
      <c r="K6819">
        <v>97031.250000000262</v>
      </c>
      <c r="L6819" t="s">
        <v>513</v>
      </c>
      <c r="M6819" t="s">
        <v>531</v>
      </c>
      <c r="N6819">
        <v>0</v>
      </c>
    </row>
    <row r="6820" spans="1:14" ht="15" customHeight="1" x14ac:dyDescent="0.3">
      <c r="A6820" s="114">
        <v>6817</v>
      </c>
      <c r="B6820" t="s">
        <v>471</v>
      </c>
      <c r="C6820" t="s">
        <v>138</v>
      </c>
      <c r="D6820" t="s">
        <v>100</v>
      </c>
      <c r="E6820" t="s">
        <v>5672</v>
      </c>
      <c r="F6820" s="109">
        <v>46182</v>
      </c>
      <c r="G6820" t="s">
        <v>415</v>
      </c>
      <c r="H6820">
        <v>1.5</v>
      </c>
      <c r="K6820">
        <v>97031.250000000262</v>
      </c>
      <c r="L6820" t="s">
        <v>513</v>
      </c>
      <c r="M6820" t="s">
        <v>531</v>
      </c>
      <c r="N6820">
        <v>5</v>
      </c>
    </row>
    <row r="6821" spans="1:14" ht="15" customHeight="1" x14ac:dyDescent="0.3">
      <c r="A6821" s="114">
        <v>6818</v>
      </c>
      <c r="B6821" t="s">
        <v>413</v>
      </c>
      <c r="C6821" t="s">
        <v>226</v>
      </c>
      <c r="D6821" t="s">
        <v>26</v>
      </c>
      <c r="E6821" t="s">
        <v>5673</v>
      </c>
      <c r="F6821" s="109">
        <v>46183</v>
      </c>
      <c r="G6821" t="s">
        <v>428</v>
      </c>
      <c r="H6821">
        <v>1</v>
      </c>
      <c r="K6821">
        <v>164999.99999999953</v>
      </c>
      <c r="L6821" t="s">
        <v>509</v>
      </c>
      <c r="M6821" t="s">
        <v>505</v>
      </c>
      <c r="N6821">
        <v>1</v>
      </c>
    </row>
    <row r="6822" spans="1:14" ht="15" customHeight="1" x14ac:dyDescent="0.3">
      <c r="A6822" s="114">
        <v>6819</v>
      </c>
      <c r="B6822" t="s">
        <v>413</v>
      </c>
      <c r="C6822" t="s">
        <v>226</v>
      </c>
      <c r="D6822" t="s">
        <v>26</v>
      </c>
      <c r="E6822" t="s">
        <v>5674</v>
      </c>
      <c r="F6822" s="109">
        <v>46182</v>
      </c>
      <c r="G6822" t="s">
        <v>428</v>
      </c>
      <c r="H6822">
        <v>1</v>
      </c>
      <c r="K6822">
        <v>164999.99999999953</v>
      </c>
      <c r="L6822" t="s">
        <v>509</v>
      </c>
      <c r="M6822" t="s">
        <v>505</v>
      </c>
      <c r="N6822">
        <v>1</v>
      </c>
    </row>
    <row r="6823" spans="1:14" ht="15" customHeight="1" x14ac:dyDescent="0.3">
      <c r="A6823" s="114">
        <v>6820</v>
      </c>
      <c r="F6823" s="109"/>
      <c r="K6823">
        <v>194062.50000000052</v>
      </c>
      <c r="N6823">
        <v>0</v>
      </c>
    </row>
    <row r="6824" spans="1:14" ht="15" customHeight="1" x14ac:dyDescent="0.3">
      <c r="A6824" s="114">
        <v>6821</v>
      </c>
      <c r="B6824" t="s">
        <v>444</v>
      </c>
      <c r="C6824" t="s">
        <v>127</v>
      </c>
      <c r="D6824" t="s">
        <v>102</v>
      </c>
      <c r="E6824" t="s">
        <v>5675</v>
      </c>
      <c r="F6824" s="109">
        <v>46182</v>
      </c>
      <c r="G6824" t="s">
        <v>415</v>
      </c>
      <c r="H6824">
        <v>10</v>
      </c>
      <c r="K6824">
        <v>431250.00000000122</v>
      </c>
      <c r="L6824" t="s">
        <v>509</v>
      </c>
      <c r="M6824" t="s">
        <v>1677</v>
      </c>
      <c r="N6824">
        <v>0</v>
      </c>
    </row>
    <row r="6825" spans="1:14" ht="15" customHeight="1" x14ac:dyDescent="0.3">
      <c r="A6825" s="114">
        <v>6822</v>
      </c>
      <c r="B6825" t="s">
        <v>444</v>
      </c>
      <c r="C6825" t="s">
        <v>138</v>
      </c>
      <c r="D6825" t="s">
        <v>100</v>
      </c>
      <c r="E6825" t="s">
        <v>5676</v>
      </c>
      <c r="F6825" s="109">
        <v>46182</v>
      </c>
      <c r="G6825" t="s">
        <v>415</v>
      </c>
      <c r="H6825">
        <v>3</v>
      </c>
      <c r="K6825">
        <v>194062.50000000052</v>
      </c>
      <c r="L6825" t="s">
        <v>543</v>
      </c>
      <c r="M6825" t="s">
        <v>517</v>
      </c>
      <c r="N6825">
        <v>0</v>
      </c>
    </row>
    <row r="6826" spans="1:14" ht="15" customHeight="1" x14ac:dyDescent="0.3">
      <c r="A6826" s="114">
        <v>6823</v>
      </c>
      <c r="B6826" t="s">
        <v>497</v>
      </c>
      <c r="C6826" t="s">
        <v>226</v>
      </c>
      <c r="D6826" t="s">
        <v>26</v>
      </c>
      <c r="E6826" t="s">
        <v>5677</v>
      </c>
      <c r="F6826" s="109">
        <v>46183</v>
      </c>
      <c r="G6826" t="s">
        <v>428</v>
      </c>
      <c r="H6826">
        <v>1</v>
      </c>
      <c r="K6826">
        <v>172500.00000000047</v>
      </c>
      <c r="L6826" t="s">
        <v>509</v>
      </c>
      <c r="M6826" s="110" t="s">
        <v>2940</v>
      </c>
      <c r="N6826">
        <v>1</v>
      </c>
    </row>
    <row r="6827" spans="1:14" ht="15" customHeight="1" x14ac:dyDescent="0.3">
      <c r="A6827" s="114">
        <v>6824</v>
      </c>
      <c r="B6827" t="s">
        <v>430</v>
      </c>
      <c r="C6827" t="s">
        <v>127</v>
      </c>
      <c r="D6827" t="s">
        <v>102</v>
      </c>
      <c r="E6827" t="s">
        <v>5678</v>
      </c>
      <c r="F6827" s="109">
        <v>46183</v>
      </c>
      <c r="G6827" t="s">
        <v>415</v>
      </c>
      <c r="H6827">
        <v>3</v>
      </c>
      <c r="K6827">
        <v>116250.00000000012</v>
      </c>
      <c r="L6827" t="s">
        <v>509</v>
      </c>
      <c r="M6827" t="s">
        <v>1677</v>
      </c>
      <c r="N6827">
        <v>0</v>
      </c>
    </row>
    <row r="6828" spans="1:14" ht="15" customHeight="1" x14ac:dyDescent="0.3">
      <c r="A6828" s="114">
        <v>6825</v>
      </c>
      <c r="B6828" t="s">
        <v>430</v>
      </c>
      <c r="C6828" t="s">
        <v>2948</v>
      </c>
      <c r="D6828" t="s">
        <v>102</v>
      </c>
      <c r="E6828" t="s">
        <v>2950</v>
      </c>
      <c r="F6828" s="109">
        <v>46183</v>
      </c>
      <c r="G6828" t="s">
        <v>2946</v>
      </c>
      <c r="H6828">
        <v>1</v>
      </c>
      <c r="K6828">
        <v>25833.333333333361</v>
      </c>
      <c r="L6828" t="s">
        <v>509</v>
      </c>
      <c r="M6828" t="s">
        <v>1677</v>
      </c>
      <c r="N6828">
        <v>0</v>
      </c>
    </row>
    <row r="6829" spans="1:14" ht="15" customHeight="1" x14ac:dyDescent="0.3">
      <c r="A6829" s="114">
        <v>6826</v>
      </c>
      <c r="B6829" t="s">
        <v>430</v>
      </c>
      <c r="C6829" t="s">
        <v>502</v>
      </c>
      <c r="D6829" t="s">
        <v>100</v>
      </c>
      <c r="E6829" t="s">
        <v>5679</v>
      </c>
      <c r="F6829" s="109">
        <v>46183</v>
      </c>
      <c r="G6829" t="s">
        <v>426</v>
      </c>
      <c r="H6829">
        <v>1</v>
      </c>
      <c r="K6829">
        <v>38750.000000000036</v>
      </c>
      <c r="L6829" t="s">
        <v>507</v>
      </c>
      <c r="M6829" t="s">
        <v>505</v>
      </c>
      <c r="N6829">
        <v>0</v>
      </c>
    </row>
    <row r="6830" spans="1:14" ht="15" customHeight="1" x14ac:dyDescent="0.3">
      <c r="A6830" s="114">
        <v>6827</v>
      </c>
      <c r="B6830" t="s">
        <v>430</v>
      </c>
      <c r="C6830" t="s">
        <v>82</v>
      </c>
      <c r="D6830" t="s">
        <v>79</v>
      </c>
      <c r="E6830" t="s">
        <v>5680</v>
      </c>
      <c r="F6830" s="109">
        <v>46183</v>
      </c>
      <c r="G6830" t="s">
        <v>443</v>
      </c>
      <c r="H6830">
        <v>32</v>
      </c>
      <c r="K6830">
        <v>144666.6666666668</v>
      </c>
      <c r="L6830" t="s">
        <v>516</v>
      </c>
      <c r="M6830" t="s">
        <v>517</v>
      </c>
      <c r="N6830">
        <v>0</v>
      </c>
    </row>
    <row r="6831" spans="1:14" ht="15" customHeight="1" x14ac:dyDescent="0.3">
      <c r="A6831" s="114">
        <v>6828</v>
      </c>
      <c r="B6831" t="s">
        <v>499</v>
      </c>
      <c r="C6831" t="s">
        <v>179</v>
      </c>
      <c r="D6831" t="s">
        <v>180</v>
      </c>
      <c r="E6831" t="s">
        <v>5681</v>
      </c>
      <c r="F6831" s="109">
        <v>46183</v>
      </c>
      <c r="G6831" t="s">
        <v>1632</v>
      </c>
      <c r="H6831">
        <v>9</v>
      </c>
      <c r="K6831">
        <v>539999.99999999942</v>
      </c>
      <c r="L6831" t="s">
        <v>558</v>
      </c>
      <c r="M6831" t="s">
        <v>1414</v>
      </c>
      <c r="N6831">
        <v>1</v>
      </c>
    </row>
    <row r="6832" spans="1:14" ht="15" customHeight="1" x14ac:dyDescent="0.3">
      <c r="A6832" s="114">
        <v>6829</v>
      </c>
      <c r="B6832" t="s">
        <v>444</v>
      </c>
      <c r="C6832" t="s">
        <v>127</v>
      </c>
      <c r="D6832" t="s">
        <v>102</v>
      </c>
      <c r="E6832" t="s">
        <v>5682</v>
      </c>
      <c r="F6832" s="109">
        <v>46183</v>
      </c>
      <c r="G6832" t="s">
        <v>415</v>
      </c>
      <c r="H6832">
        <v>4</v>
      </c>
      <c r="K6832">
        <v>172500.00000000047</v>
      </c>
      <c r="L6832" t="s">
        <v>509</v>
      </c>
      <c r="M6832" t="s">
        <v>1677</v>
      </c>
      <c r="N6832">
        <v>0</v>
      </c>
    </row>
    <row r="6833" spans="1:14" ht="15" customHeight="1" x14ac:dyDescent="0.3">
      <c r="A6833" s="114">
        <v>6830</v>
      </c>
      <c r="B6833" t="s">
        <v>444</v>
      </c>
      <c r="C6833" t="s">
        <v>4048</v>
      </c>
      <c r="D6833" t="s">
        <v>102</v>
      </c>
      <c r="E6833" t="s">
        <v>4049</v>
      </c>
      <c r="F6833" s="109">
        <v>46183</v>
      </c>
      <c r="G6833" t="s">
        <v>425</v>
      </c>
      <c r="H6833">
        <v>4</v>
      </c>
      <c r="K6833">
        <v>172500.00000000047</v>
      </c>
      <c r="L6833" t="s">
        <v>509</v>
      </c>
      <c r="M6833" t="s">
        <v>1677</v>
      </c>
      <c r="N6833">
        <v>0</v>
      </c>
    </row>
    <row r="6834" spans="1:14" ht="15" customHeight="1" x14ac:dyDescent="0.3">
      <c r="A6834" s="114">
        <v>6831</v>
      </c>
      <c r="B6834" t="s">
        <v>413</v>
      </c>
      <c r="C6834" t="s">
        <v>226</v>
      </c>
      <c r="D6834" t="s">
        <v>26</v>
      </c>
      <c r="E6834" t="s">
        <v>5683</v>
      </c>
      <c r="F6834" s="109">
        <v>46183</v>
      </c>
      <c r="G6834" t="s">
        <v>428</v>
      </c>
      <c r="H6834">
        <v>1</v>
      </c>
      <c r="K6834">
        <v>164999.99999999953</v>
      </c>
      <c r="L6834" t="s">
        <v>509</v>
      </c>
      <c r="M6834" t="s">
        <v>505</v>
      </c>
      <c r="N6834">
        <v>1</v>
      </c>
    </row>
    <row r="6835" spans="1:14" ht="15" customHeight="1" x14ac:dyDescent="0.3">
      <c r="A6835" s="114">
        <v>6832</v>
      </c>
      <c r="B6835" t="s">
        <v>499</v>
      </c>
      <c r="C6835" t="s">
        <v>179</v>
      </c>
      <c r="D6835" t="s">
        <v>180</v>
      </c>
      <c r="E6835" t="s">
        <v>5684</v>
      </c>
      <c r="F6835" s="109">
        <v>46184</v>
      </c>
      <c r="G6835" t="s">
        <v>1632</v>
      </c>
      <c r="H6835">
        <v>9</v>
      </c>
      <c r="K6835">
        <v>539999.99999999942</v>
      </c>
      <c r="L6835" t="s">
        <v>558</v>
      </c>
      <c r="M6835" t="s">
        <v>2622</v>
      </c>
      <c r="N6835">
        <v>1</v>
      </c>
    </row>
    <row r="6836" spans="1:14" ht="15" customHeight="1" x14ac:dyDescent="0.3">
      <c r="A6836" s="114">
        <v>6833</v>
      </c>
      <c r="B6836" t="s">
        <v>499</v>
      </c>
      <c r="C6836">
        <v>210766</v>
      </c>
      <c r="D6836" t="s">
        <v>26</v>
      </c>
      <c r="E6836" t="s">
        <v>5685</v>
      </c>
      <c r="F6836" s="109">
        <v>46184</v>
      </c>
      <c r="G6836" t="s">
        <v>437</v>
      </c>
      <c r="H6836">
        <v>3</v>
      </c>
      <c r="K6836">
        <v>449999.99999999953</v>
      </c>
      <c r="L6836" t="s">
        <v>545</v>
      </c>
      <c r="M6836" t="s">
        <v>2623</v>
      </c>
      <c r="N6836">
        <v>1</v>
      </c>
    </row>
    <row r="6837" spans="1:14" ht="15" customHeight="1" x14ac:dyDescent="0.3">
      <c r="A6837" s="114">
        <v>6834</v>
      </c>
      <c r="B6837" t="s">
        <v>501</v>
      </c>
      <c r="C6837" t="s">
        <v>4048</v>
      </c>
      <c r="D6837" t="s">
        <v>102</v>
      </c>
      <c r="E6837" t="s">
        <v>4049</v>
      </c>
      <c r="F6837" s="109">
        <v>46183</v>
      </c>
      <c r="G6837" t="s">
        <v>425</v>
      </c>
      <c r="H6837">
        <v>6</v>
      </c>
      <c r="K6837">
        <v>239999.99999999977</v>
      </c>
      <c r="L6837" t="s">
        <v>509</v>
      </c>
      <c r="M6837" t="s">
        <v>1677</v>
      </c>
      <c r="N6837">
        <v>0</v>
      </c>
    </row>
    <row r="6838" spans="1:14" ht="15" customHeight="1" x14ac:dyDescent="0.3">
      <c r="A6838" s="114">
        <v>6835</v>
      </c>
      <c r="B6838" t="s">
        <v>501</v>
      </c>
      <c r="C6838" t="s">
        <v>213</v>
      </c>
      <c r="D6838" t="s">
        <v>102</v>
      </c>
      <c r="E6838" t="s">
        <v>5686</v>
      </c>
      <c r="F6838" s="109">
        <v>46184</v>
      </c>
      <c r="G6838" t="s">
        <v>466</v>
      </c>
      <c r="H6838">
        <v>5</v>
      </c>
      <c r="K6838">
        <v>199999.9999999998</v>
      </c>
      <c r="L6838" t="s">
        <v>509</v>
      </c>
      <c r="M6838" t="s">
        <v>1677</v>
      </c>
      <c r="N6838">
        <v>0</v>
      </c>
    </row>
    <row r="6839" spans="1:14" ht="15" customHeight="1" x14ac:dyDescent="0.3">
      <c r="A6839" s="114">
        <v>6836</v>
      </c>
      <c r="B6839" t="s">
        <v>501</v>
      </c>
      <c r="C6839" t="s">
        <v>131</v>
      </c>
      <c r="D6839" t="s">
        <v>102</v>
      </c>
      <c r="E6839" t="s">
        <v>5687</v>
      </c>
      <c r="F6839" s="109">
        <v>46184</v>
      </c>
      <c r="G6839" t="s">
        <v>415</v>
      </c>
      <c r="H6839">
        <v>3</v>
      </c>
      <c r="K6839">
        <v>119999.99999999988</v>
      </c>
      <c r="L6839" t="s">
        <v>509</v>
      </c>
      <c r="M6839" t="s">
        <v>1677</v>
      </c>
      <c r="N6839">
        <v>0</v>
      </c>
    </row>
    <row r="6840" spans="1:14" ht="15" customHeight="1" x14ac:dyDescent="0.3">
      <c r="A6840" s="114">
        <v>6837</v>
      </c>
      <c r="B6840" t="s">
        <v>497</v>
      </c>
      <c r="C6840" t="s">
        <v>226</v>
      </c>
      <c r="D6840" t="s">
        <v>26</v>
      </c>
      <c r="E6840" t="s">
        <v>5688</v>
      </c>
      <c r="F6840" s="109">
        <v>46184</v>
      </c>
      <c r="G6840" t="s">
        <v>428</v>
      </c>
      <c r="H6840">
        <v>1</v>
      </c>
      <c r="K6840">
        <v>172500.00000000047</v>
      </c>
      <c r="L6840" t="s">
        <v>509</v>
      </c>
      <c r="M6840" s="110" t="s">
        <v>2940</v>
      </c>
      <c r="N6840">
        <v>1</v>
      </c>
    </row>
    <row r="6841" spans="1:14" ht="15" customHeight="1" x14ac:dyDescent="0.3">
      <c r="A6841" s="114">
        <v>6838</v>
      </c>
      <c r="B6841" t="s">
        <v>444</v>
      </c>
      <c r="C6841" t="s">
        <v>127</v>
      </c>
      <c r="D6841" t="s">
        <v>102</v>
      </c>
      <c r="E6841" t="s">
        <v>5689</v>
      </c>
      <c r="F6841" s="109">
        <v>46184</v>
      </c>
      <c r="G6841" t="s">
        <v>415</v>
      </c>
      <c r="H6841">
        <v>3</v>
      </c>
      <c r="K6841">
        <v>129375.00000000036</v>
      </c>
      <c r="L6841" t="s">
        <v>509</v>
      </c>
      <c r="M6841" t="s">
        <v>1677</v>
      </c>
      <c r="N6841">
        <v>1</v>
      </c>
    </row>
    <row r="6842" spans="1:14" ht="15" customHeight="1" x14ac:dyDescent="0.3">
      <c r="A6842" s="114">
        <v>6839</v>
      </c>
      <c r="B6842" t="s">
        <v>444</v>
      </c>
      <c r="C6842" t="s">
        <v>128</v>
      </c>
      <c r="D6842" t="s">
        <v>102</v>
      </c>
      <c r="E6842" t="s">
        <v>5690</v>
      </c>
      <c r="F6842" s="109">
        <v>46184</v>
      </c>
      <c r="G6842" t="s">
        <v>415</v>
      </c>
      <c r="H6842">
        <v>8</v>
      </c>
      <c r="K6842">
        <v>345000.00000000093</v>
      </c>
      <c r="L6842" t="s">
        <v>509</v>
      </c>
      <c r="M6842" t="s">
        <v>1677</v>
      </c>
      <c r="N6842">
        <v>0</v>
      </c>
    </row>
    <row r="6843" spans="1:14" ht="15" customHeight="1" x14ac:dyDescent="0.3">
      <c r="A6843" s="114">
        <v>6840</v>
      </c>
      <c r="B6843" t="s">
        <v>413</v>
      </c>
      <c r="C6843" t="s">
        <v>226</v>
      </c>
      <c r="D6843" t="s">
        <v>26</v>
      </c>
      <c r="E6843" t="s">
        <v>5691</v>
      </c>
      <c r="F6843" s="109">
        <v>46184</v>
      </c>
      <c r="G6843" t="s">
        <v>428</v>
      </c>
      <c r="H6843">
        <v>1</v>
      </c>
      <c r="K6843">
        <v>164999.99999999953</v>
      </c>
      <c r="L6843" t="s">
        <v>509</v>
      </c>
      <c r="M6843" t="s">
        <v>505</v>
      </c>
      <c r="N6843">
        <v>1</v>
      </c>
    </row>
    <row r="6844" spans="1:14" ht="15" customHeight="1" x14ac:dyDescent="0.3">
      <c r="A6844" s="114">
        <v>6841</v>
      </c>
      <c r="B6844" t="s">
        <v>497</v>
      </c>
      <c r="C6844" t="s">
        <v>226</v>
      </c>
      <c r="D6844" t="s">
        <v>26</v>
      </c>
      <c r="E6844" t="s">
        <v>5692</v>
      </c>
      <c r="F6844" s="109">
        <v>46185</v>
      </c>
      <c r="G6844" t="s">
        <v>428</v>
      </c>
      <c r="H6844">
        <v>0.5</v>
      </c>
      <c r="K6844">
        <v>86250.000000000233</v>
      </c>
      <c r="L6844" t="s">
        <v>509</v>
      </c>
      <c r="M6844" s="110" t="s">
        <v>2940</v>
      </c>
      <c r="N6844">
        <v>1</v>
      </c>
    </row>
    <row r="6845" spans="1:14" ht="15" customHeight="1" x14ac:dyDescent="0.3">
      <c r="A6845" s="114">
        <v>6842</v>
      </c>
      <c r="B6845" t="s">
        <v>497</v>
      </c>
      <c r="C6845" t="s">
        <v>128</v>
      </c>
      <c r="D6845" t="s">
        <v>102</v>
      </c>
      <c r="E6845" t="s">
        <v>5693</v>
      </c>
      <c r="F6845" s="109">
        <v>46185</v>
      </c>
      <c r="G6845" t="s">
        <v>758</v>
      </c>
      <c r="H6845">
        <v>5</v>
      </c>
      <c r="K6845">
        <v>1725000.0000000049</v>
      </c>
      <c r="L6845" t="s">
        <v>509</v>
      </c>
      <c r="M6845" t="s">
        <v>1677</v>
      </c>
      <c r="N6845">
        <v>1</v>
      </c>
    </row>
    <row r="6846" spans="1:14" ht="15" customHeight="1" x14ac:dyDescent="0.3">
      <c r="A6846" s="114">
        <v>6843</v>
      </c>
      <c r="B6846" t="s">
        <v>501</v>
      </c>
      <c r="C6846" t="s">
        <v>138</v>
      </c>
      <c r="D6846" t="s">
        <v>100</v>
      </c>
      <c r="E6846" t="s">
        <v>5694</v>
      </c>
      <c r="F6846" s="109">
        <v>46185</v>
      </c>
      <c r="G6846" t="s">
        <v>415</v>
      </c>
      <c r="H6846">
        <v>0.5</v>
      </c>
      <c r="K6846">
        <v>29999.999999999971</v>
      </c>
      <c r="L6846" t="s">
        <v>543</v>
      </c>
      <c r="M6846" t="s">
        <v>517</v>
      </c>
      <c r="N6846">
        <v>1</v>
      </c>
    </row>
    <row r="6847" spans="1:14" ht="15" customHeight="1" x14ac:dyDescent="0.3">
      <c r="A6847" s="114">
        <v>6844</v>
      </c>
      <c r="B6847" t="s">
        <v>501</v>
      </c>
      <c r="C6847" t="s">
        <v>134</v>
      </c>
      <c r="D6847" t="s">
        <v>102</v>
      </c>
      <c r="E6847" t="s">
        <v>5695</v>
      </c>
      <c r="F6847" s="109">
        <v>46185</v>
      </c>
      <c r="G6847" t="s">
        <v>415</v>
      </c>
      <c r="H6847">
        <v>6</v>
      </c>
      <c r="K6847">
        <v>319999.99999999971</v>
      </c>
      <c r="L6847" t="s">
        <v>509</v>
      </c>
      <c r="M6847" t="s">
        <v>1677</v>
      </c>
      <c r="N6847">
        <v>1</v>
      </c>
    </row>
    <row r="6848" spans="1:14" ht="15" customHeight="1" x14ac:dyDescent="0.3">
      <c r="A6848" s="114">
        <v>6845</v>
      </c>
      <c r="B6848" t="s">
        <v>444</v>
      </c>
      <c r="C6848" t="s">
        <v>138</v>
      </c>
      <c r="D6848" t="s">
        <v>100</v>
      </c>
      <c r="E6848" t="s">
        <v>5696</v>
      </c>
      <c r="F6848" s="109">
        <v>46185</v>
      </c>
      <c r="G6848" t="s">
        <v>415</v>
      </c>
      <c r="H6848">
        <v>34</v>
      </c>
      <c r="K6848">
        <v>2199375.0000000061</v>
      </c>
      <c r="L6848" t="s">
        <v>543</v>
      </c>
      <c r="M6848" t="s">
        <v>517</v>
      </c>
      <c r="N6848">
        <v>0</v>
      </c>
    </row>
    <row r="6849" spans="1:14" ht="15" customHeight="1" x14ac:dyDescent="0.3">
      <c r="A6849" s="114">
        <v>6846</v>
      </c>
      <c r="B6849" t="s">
        <v>444</v>
      </c>
      <c r="C6849" t="s">
        <v>134</v>
      </c>
      <c r="D6849" t="s">
        <v>102</v>
      </c>
      <c r="E6849" t="s">
        <v>5697</v>
      </c>
      <c r="F6849" s="109">
        <v>46185</v>
      </c>
      <c r="G6849" t="s">
        <v>415</v>
      </c>
      <c r="H6849">
        <v>1</v>
      </c>
      <c r="K6849">
        <v>57500.00000000016</v>
      </c>
      <c r="L6849" t="s">
        <v>509</v>
      </c>
      <c r="M6849" t="s">
        <v>1677</v>
      </c>
      <c r="N6849">
        <v>0</v>
      </c>
    </row>
    <row r="6850" spans="1:14" ht="15" customHeight="1" x14ac:dyDescent="0.3">
      <c r="A6850" s="114">
        <v>6847</v>
      </c>
      <c r="B6850" t="s">
        <v>444</v>
      </c>
      <c r="C6850" t="s">
        <v>127</v>
      </c>
      <c r="D6850" t="s">
        <v>102</v>
      </c>
      <c r="E6850" t="s">
        <v>5698</v>
      </c>
      <c r="F6850" s="109">
        <v>46185</v>
      </c>
      <c r="G6850" t="s">
        <v>415</v>
      </c>
      <c r="H6850">
        <v>4</v>
      </c>
      <c r="K6850">
        <v>172500.00000000047</v>
      </c>
      <c r="L6850" t="s">
        <v>509</v>
      </c>
      <c r="M6850" t="s">
        <v>1677</v>
      </c>
      <c r="N6850">
        <v>0</v>
      </c>
    </row>
    <row r="6851" spans="1:14" ht="15" customHeight="1" x14ac:dyDescent="0.3">
      <c r="A6851" s="114">
        <v>6848</v>
      </c>
      <c r="B6851" t="s">
        <v>430</v>
      </c>
      <c r="C6851" t="s">
        <v>127</v>
      </c>
      <c r="D6851" t="s">
        <v>102</v>
      </c>
      <c r="E6851" t="s">
        <v>5699</v>
      </c>
      <c r="F6851" s="109">
        <v>46185</v>
      </c>
      <c r="G6851" t="s">
        <v>415</v>
      </c>
      <c r="H6851">
        <v>10</v>
      </c>
      <c r="K6851">
        <v>387500.00000000041</v>
      </c>
      <c r="L6851" t="s">
        <v>509</v>
      </c>
      <c r="M6851" t="s">
        <v>1677</v>
      </c>
      <c r="N6851">
        <v>0</v>
      </c>
    </row>
    <row r="6852" spans="1:14" ht="15" customHeight="1" x14ac:dyDescent="0.3">
      <c r="A6852" s="114">
        <v>6849</v>
      </c>
      <c r="B6852" t="s">
        <v>430</v>
      </c>
      <c r="C6852" t="s">
        <v>127</v>
      </c>
      <c r="D6852" t="s">
        <v>102</v>
      </c>
      <c r="E6852" t="s">
        <v>5699</v>
      </c>
      <c r="F6852" s="109">
        <v>46185</v>
      </c>
      <c r="G6852" t="s">
        <v>415</v>
      </c>
      <c r="H6852">
        <v>9</v>
      </c>
      <c r="K6852">
        <v>348750.00000000035</v>
      </c>
      <c r="L6852" t="s">
        <v>509</v>
      </c>
      <c r="M6852" t="s">
        <v>1677</v>
      </c>
      <c r="N6852">
        <v>0</v>
      </c>
    </row>
    <row r="6853" spans="1:14" ht="15" customHeight="1" x14ac:dyDescent="0.3">
      <c r="A6853" s="114">
        <v>6850</v>
      </c>
      <c r="B6853" t="s">
        <v>430</v>
      </c>
      <c r="C6853" t="s">
        <v>82</v>
      </c>
      <c r="D6853" t="s">
        <v>79</v>
      </c>
      <c r="E6853" t="s">
        <v>5700</v>
      </c>
      <c r="F6853" s="109">
        <v>46186</v>
      </c>
      <c r="G6853" t="s">
        <v>443</v>
      </c>
      <c r="H6853">
        <v>4</v>
      </c>
      <c r="K6853">
        <v>18083.33333333335</v>
      </c>
      <c r="L6853" t="s">
        <v>516</v>
      </c>
      <c r="M6853" t="s">
        <v>517</v>
      </c>
      <c r="N6853">
        <v>0</v>
      </c>
    </row>
    <row r="6854" spans="1:14" ht="15" customHeight="1" x14ac:dyDescent="0.3">
      <c r="A6854" s="114">
        <v>6851</v>
      </c>
      <c r="B6854" t="s">
        <v>497</v>
      </c>
      <c r="C6854" t="s">
        <v>25</v>
      </c>
      <c r="D6854" t="s">
        <v>26</v>
      </c>
      <c r="E6854" t="s">
        <v>5701</v>
      </c>
      <c r="F6854" s="109">
        <v>46186</v>
      </c>
      <c r="G6854" t="s">
        <v>2561</v>
      </c>
      <c r="H6854">
        <v>1</v>
      </c>
      <c r="K6854">
        <v>3881250.0000000107</v>
      </c>
      <c r="L6854" t="s">
        <v>509</v>
      </c>
      <c r="M6854" s="110" t="s">
        <v>2940</v>
      </c>
      <c r="N6854">
        <v>1</v>
      </c>
    </row>
    <row r="6855" spans="1:14" ht="15" customHeight="1" x14ac:dyDescent="0.3">
      <c r="A6855" s="114">
        <v>6852</v>
      </c>
      <c r="B6855" t="s">
        <v>459</v>
      </c>
      <c r="C6855" t="s">
        <v>226</v>
      </c>
      <c r="D6855" t="s">
        <v>26</v>
      </c>
      <c r="E6855" t="s">
        <v>5702</v>
      </c>
      <c r="F6855" s="109">
        <v>46183</v>
      </c>
      <c r="G6855" t="s">
        <v>428</v>
      </c>
      <c r="H6855">
        <v>1</v>
      </c>
      <c r="K6855">
        <v>170000.00000000064</v>
      </c>
      <c r="L6855" t="s">
        <v>509</v>
      </c>
      <c r="M6855" t="s">
        <v>505</v>
      </c>
      <c r="N6855">
        <v>3</v>
      </c>
    </row>
    <row r="6856" spans="1:14" ht="15" customHeight="1" x14ac:dyDescent="0.3">
      <c r="A6856" s="114">
        <v>6853</v>
      </c>
      <c r="B6856" t="s">
        <v>459</v>
      </c>
      <c r="C6856" t="s">
        <v>138</v>
      </c>
      <c r="D6856" t="s">
        <v>100</v>
      </c>
      <c r="E6856" t="s">
        <v>5703</v>
      </c>
      <c r="F6856" s="109">
        <v>46183</v>
      </c>
      <c r="G6856" t="s">
        <v>415</v>
      </c>
      <c r="H6856">
        <v>2</v>
      </c>
      <c r="K6856">
        <v>127500.00000000048</v>
      </c>
      <c r="L6856" t="s">
        <v>513</v>
      </c>
      <c r="M6856" t="s">
        <v>580</v>
      </c>
      <c r="N6856">
        <v>3</v>
      </c>
    </row>
    <row r="6857" spans="1:14" ht="15" customHeight="1" x14ac:dyDescent="0.3">
      <c r="A6857" s="114">
        <v>6854</v>
      </c>
      <c r="B6857" t="s">
        <v>459</v>
      </c>
      <c r="C6857" t="s">
        <v>226</v>
      </c>
      <c r="D6857" t="s">
        <v>26</v>
      </c>
      <c r="E6857" t="s">
        <v>5704</v>
      </c>
      <c r="F6857" s="109">
        <v>46184</v>
      </c>
      <c r="G6857" t="s">
        <v>428</v>
      </c>
      <c r="H6857">
        <v>1</v>
      </c>
      <c r="K6857">
        <v>170000.00000000064</v>
      </c>
      <c r="L6857" t="s">
        <v>513</v>
      </c>
      <c r="M6857" t="s">
        <v>505</v>
      </c>
      <c r="N6857">
        <v>3</v>
      </c>
    </row>
    <row r="6858" spans="1:14" ht="15" customHeight="1" x14ac:dyDescent="0.3">
      <c r="A6858" s="114">
        <v>6855</v>
      </c>
      <c r="B6858" t="s">
        <v>459</v>
      </c>
      <c r="C6858" t="s">
        <v>138</v>
      </c>
      <c r="D6858" t="s">
        <v>100</v>
      </c>
      <c r="E6858" t="s">
        <v>5705</v>
      </c>
      <c r="F6858" s="109">
        <v>46185</v>
      </c>
      <c r="G6858" t="s">
        <v>415</v>
      </c>
      <c r="H6858">
        <v>1</v>
      </c>
      <c r="K6858">
        <v>63750.00000000024</v>
      </c>
      <c r="L6858" t="s">
        <v>513</v>
      </c>
      <c r="M6858" t="s">
        <v>580</v>
      </c>
      <c r="N6858">
        <v>0</v>
      </c>
    </row>
    <row r="6859" spans="1:14" ht="15" customHeight="1" x14ac:dyDescent="0.3">
      <c r="A6859" s="114">
        <v>6856</v>
      </c>
      <c r="B6859" t="s">
        <v>459</v>
      </c>
      <c r="C6859" t="s">
        <v>138</v>
      </c>
      <c r="D6859" t="s">
        <v>100</v>
      </c>
      <c r="E6859" t="s">
        <v>5705</v>
      </c>
      <c r="F6859" s="109">
        <v>46185</v>
      </c>
      <c r="G6859" t="s">
        <v>415</v>
      </c>
      <c r="H6859">
        <v>1.5</v>
      </c>
      <c r="K6859">
        <v>95625.000000000364</v>
      </c>
      <c r="L6859" t="s">
        <v>507</v>
      </c>
      <c r="M6859" t="s">
        <v>505</v>
      </c>
      <c r="N6859">
        <v>1</v>
      </c>
    </row>
    <row r="6860" spans="1:14" ht="15" customHeight="1" x14ac:dyDescent="0.3">
      <c r="A6860" s="114">
        <v>6857</v>
      </c>
      <c r="B6860" t="s">
        <v>459</v>
      </c>
      <c r="C6860" t="s">
        <v>128</v>
      </c>
      <c r="D6860" t="s">
        <v>102</v>
      </c>
      <c r="E6860" t="s">
        <v>5706</v>
      </c>
      <c r="F6860" s="109">
        <v>46186</v>
      </c>
      <c r="G6860" t="s">
        <v>415</v>
      </c>
      <c r="H6860">
        <v>9</v>
      </c>
      <c r="K6860">
        <v>382500.00000000146</v>
      </c>
      <c r="L6860" t="s">
        <v>509</v>
      </c>
      <c r="M6860" t="s">
        <v>505</v>
      </c>
      <c r="N6860">
        <v>2</v>
      </c>
    </row>
    <row r="6861" spans="1:14" ht="15" customHeight="1" x14ac:dyDescent="0.3">
      <c r="A6861" s="114">
        <v>6858</v>
      </c>
      <c r="B6861" t="s">
        <v>444</v>
      </c>
      <c r="C6861" t="s">
        <v>138</v>
      </c>
      <c r="D6861" t="s">
        <v>100</v>
      </c>
      <c r="E6861" t="s">
        <v>5707</v>
      </c>
      <c r="F6861" s="109">
        <v>46189</v>
      </c>
      <c r="G6861" t="s">
        <v>415</v>
      </c>
      <c r="H6861">
        <v>1</v>
      </c>
      <c r="K6861">
        <v>64687.500000000182</v>
      </c>
      <c r="L6861" t="s">
        <v>543</v>
      </c>
      <c r="M6861" t="s">
        <v>517</v>
      </c>
      <c r="N6861">
        <v>0</v>
      </c>
    </row>
    <row r="6862" spans="1:14" ht="15" customHeight="1" x14ac:dyDescent="0.3">
      <c r="A6862" s="114">
        <v>6859</v>
      </c>
      <c r="B6862" t="s">
        <v>444</v>
      </c>
      <c r="C6862" t="s">
        <v>127</v>
      </c>
      <c r="D6862" t="s">
        <v>102</v>
      </c>
      <c r="E6862" t="s">
        <v>5708</v>
      </c>
      <c r="F6862" s="109">
        <v>46189</v>
      </c>
      <c r="G6862" t="s">
        <v>415</v>
      </c>
      <c r="H6862">
        <v>10</v>
      </c>
      <c r="K6862">
        <v>431250.00000000122</v>
      </c>
      <c r="L6862" t="s">
        <v>509</v>
      </c>
      <c r="M6862" t="s">
        <v>1677</v>
      </c>
      <c r="N6862">
        <v>1</v>
      </c>
    </row>
    <row r="6863" spans="1:14" ht="15" customHeight="1" x14ac:dyDescent="0.3">
      <c r="A6863" s="114">
        <v>6860</v>
      </c>
      <c r="B6863" t="s">
        <v>444</v>
      </c>
      <c r="C6863" t="s">
        <v>134</v>
      </c>
      <c r="D6863" t="s">
        <v>102</v>
      </c>
      <c r="E6863" t="s">
        <v>5709</v>
      </c>
      <c r="F6863" s="109">
        <v>46189</v>
      </c>
      <c r="G6863" t="s">
        <v>415</v>
      </c>
      <c r="H6863">
        <v>1</v>
      </c>
      <c r="K6863">
        <v>57500.00000000016</v>
      </c>
      <c r="L6863" t="s">
        <v>509</v>
      </c>
      <c r="M6863" t="s">
        <v>1677</v>
      </c>
      <c r="N6863">
        <v>0</v>
      </c>
    </row>
    <row r="6864" spans="1:14" ht="15" customHeight="1" x14ac:dyDescent="0.3">
      <c r="A6864" s="114">
        <v>6861</v>
      </c>
      <c r="B6864" t="s">
        <v>471</v>
      </c>
      <c r="C6864" t="s">
        <v>138</v>
      </c>
      <c r="D6864" t="s">
        <v>100</v>
      </c>
      <c r="E6864" t="s">
        <v>5710</v>
      </c>
      <c r="F6864" s="109">
        <v>46189</v>
      </c>
      <c r="G6864" t="s">
        <v>415</v>
      </c>
      <c r="H6864">
        <v>0.3</v>
      </c>
      <c r="K6864">
        <v>19406.250000000055</v>
      </c>
      <c r="L6864" t="s">
        <v>516</v>
      </c>
      <c r="M6864" t="s">
        <v>517</v>
      </c>
      <c r="N6864">
        <v>0</v>
      </c>
    </row>
    <row r="6865" spans="1:14" ht="15" customHeight="1" x14ac:dyDescent="0.3">
      <c r="A6865" s="114">
        <v>6862</v>
      </c>
      <c r="B6865" t="s">
        <v>471</v>
      </c>
      <c r="C6865" t="s">
        <v>104</v>
      </c>
      <c r="D6865" t="s">
        <v>102</v>
      </c>
      <c r="E6865" t="s">
        <v>5711</v>
      </c>
      <c r="F6865" s="109">
        <v>46189</v>
      </c>
      <c r="G6865" t="s">
        <v>415</v>
      </c>
      <c r="H6865">
        <v>24</v>
      </c>
      <c r="K6865">
        <v>138000.00000000038</v>
      </c>
      <c r="L6865" t="s">
        <v>507</v>
      </c>
      <c r="M6865" t="s">
        <v>953</v>
      </c>
      <c r="N6865">
        <v>3</v>
      </c>
    </row>
    <row r="6866" spans="1:14" ht="15" customHeight="1" x14ac:dyDescent="0.3">
      <c r="A6866" s="114">
        <v>6863</v>
      </c>
      <c r="B6866" t="s">
        <v>430</v>
      </c>
      <c r="C6866" t="s">
        <v>138</v>
      </c>
      <c r="D6866" t="s">
        <v>100</v>
      </c>
      <c r="E6866" t="s">
        <v>5712</v>
      </c>
      <c r="F6866" s="109">
        <v>46189</v>
      </c>
      <c r="G6866" t="s">
        <v>415</v>
      </c>
      <c r="H6866">
        <v>0.3</v>
      </c>
      <c r="K6866">
        <v>17437.500000000018</v>
      </c>
      <c r="L6866" t="s">
        <v>516</v>
      </c>
      <c r="M6866" t="s">
        <v>517</v>
      </c>
      <c r="N6866">
        <v>0</v>
      </c>
    </row>
    <row r="6867" spans="1:14" ht="15" customHeight="1" x14ac:dyDescent="0.3">
      <c r="A6867" s="114">
        <v>6864</v>
      </c>
      <c r="B6867" t="s">
        <v>430</v>
      </c>
      <c r="C6867" t="s">
        <v>127</v>
      </c>
      <c r="D6867" t="s">
        <v>102</v>
      </c>
      <c r="E6867" t="s">
        <v>5713</v>
      </c>
      <c r="F6867" s="109">
        <v>46189</v>
      </c>
      <c r="G6867" t="s">
        <v>415</v>
      </c>
      <c r="H6867">
        <v>9</v>
      </c>
      <c r="K6867">
        <v>348750.00000000035</v>
      </c>
      <c r="L6867" t="s">
        <v>509</v>
      </c>
      <c r="M6867" t="s">
        <v>1677</v>
      </c>
      <c r="N6867">
        <v>1</v>
      </c>
    </row>
    <row r="6868" spans="1:14" ht="15" customHeight="1" x14ac:dyDescent="0.3">
      <c r="A6868" s="114">
        <v>6865</v>
      </c>
      <c r="B6868" t="s">
        <v>497</v>
      </c>
      <c r="C6868" t="s">
        <v>217</v>
      </c>
      <c r="D6868" t="s">
        <v>102</v>
      </c>
      <c r="E6868" t="s">
        <v>5714</v>
      </c>
      <c r="F6868" s="109">
        <v>46190</v>
      </c>
      <c r="G6868" t="s">
        <v>425</v>
      </c>
      <c r="H6868">
        <v>5</v>
      </c>
      <c r="K6868">
        <v>323437.50000000087</v>
      </c>
      <c r="L6868" t="s">
        <v>509</v>
      </c>
      <c r="M6868" t="s">
        <v>1677</v>
      </c>
      <c r="N6868">
        <v>1</v>
      </c>
    </row>
    <row r="6869" spans="1:14" ht="15" customHeight="1" x14ac:dyDescent="0.3">
      <c r="A6869" s="114">
        <v>6866</v>
      </c>
      <c r="B6869" t="s">
        <v>497</v>
      </c>
      <c r="C6869" t="s">
        <v>213</v>
      </c>
      <c r="D6869" t="s">
        <v>102</v>
      </c>
      <c r="E6869" t="s">
        <v>5715</v>
      </c>
      <c r="F6869" s="109">
        <v>46190</v>
      </c>
      <c r="G6869" t="s">
        <v>466</v>
      </c>
      <c r="H6869">
        <v>1</v>
      </c>
      <c r="K6869">
        <v>43125.000000000116</v>
      </c>
      <c r="L6869" t="s">
        <v>509</v>
      </c>
      <c r="M6869">
        <v>0</v>
      </c>
      <c r="N6869">
        <v>0</v>
      </c>
    </row>
    <row r="6870" spans="1:14" ht="15" customHeight="1" x14ac:dyDescent="0.3">
      <c r="A6870" s="114">
        <v>6867</v>
      </c>
      <c r="B6870" t="s">
        <v>459</v>
      </c>
      <c r="C6870" t="s">
        <v>128</v>
      </c>
      <c r="D6870" t="s">
        <v>102</v>
      </c>
      <c r="E6870" t="s">
        <v>5716</v>
      </c>
      <c r="F6870" s="109">
        <v>46189</v>
      </c>
      <c r="G6870" t="s">
        <v>415</v>
      </c>
      <c r="H6870">
        <v>10</v>
      </c>
      <c r="K6870">
        <v>425000.00000000157</v>
      </c>
      <c r="L6870" t="s">
        <v>509</v>
      </c>
      <c r="M6870" t="s">
        <v>1334</v>
      </c>
      <c r="N6870">
        <v>1</v>
      </c>
    </row>
    <row r="6871" spans="1:14" ht="15" customHeight="1" x14ac:dyDescent="0.3">
      <c r="A6871" s="114">
        <v>6868</v>
      </c>
      <c r="B6871" t="s">
        <v>459</v>
      </c>
      <c r="C6871" t="s">
        <v>127</v>
      </c>
      <c r="D6871" t="s">
        <v>102</v>
      </c>
      <c r="E6871" t="s">
        <v>5717</v>
      </c>
      <c r="F6871" s="109">
        <v>46190</v>
      </c>
      <c r="G6871" t="s">
        <v>415</v>
      </c>
      <c r="H6871">
        <v>2</v>
      </c>
      <c r="K6871">
        <v>85000.00000000032</v>
      </c>
      <c r="L6871" t="s">
        <v>509</v>
      </c>
      <c r="M6871" t="s">
        <v>1334</v>
      </c>
      <c r="N6871">
        <v>1</v>
      </c>
    </row>
    <row r="6872" spans="1:14" ht="15" customHeight="1" x14ac:dyDescent="0.3">
      <c r="A6872" s="114">
        <v>6869</v>
      </c>
      <c r="B6872" t="s">
        <v>459</v>
      </c>
      <c r="C6872" t="s">
        <v>138</v>
      </c>
      <c r="D6872" t="s">
        <v>100</v>
      </c>
      <c r="E6872" t="s">
        <v>5718</v>
      </c>
      <c r="F6872" s="109">
        <v>46190</v>
      </c>
      <c r="G6872" t="s">
        <v>415</v>
      </c>
      <c r="H6872">
        <v>12</v>
      </c>
      <c r="K6872">
        <v>765000.00000000291</v>
      </c>
      <c r="L6872" t="s">
        <v>713</v>
      </c>
      <c r="M6872" t="s">
        <v>505</v>
      </c>
      <c r="N6872">
        <v>0</v>
      </c>
    </row>
    <row r="6873" spans="1:14" ht="15" customHeight="1" x14ac:dyDescent="0.3">
      <c r="A6873" s="114">
        <v>6870</v>
      </c>
      <c r="B6873" t="s">
        <v>444</v>
      </c>
      <c r="C6873" t="s">
        <v>138</v>
      </c>
      <c r="D6873" t="s">
        <v>100</v>
      </c>
      <c r="E6873" t="s">
        <v>5719</v>
      </c>
      <c r="F6873" s="109">
        <v>46190</v>
      </c>
      <c r="G6873" t="s">
        <v>415</v>
      </c>
      <c r="H6873">
        <v>2</v>
      </c>
      <c r="K6873">
        <v>129375.00000000036</v>
      </c>
      <c r="L6873" t="s">
        <v>543</v>
      </c>
      <c r="M6873" t="s">
        <v>517</v>
      </c>
      <c r="N6873">
        <v>0</v>
      </c>
    </row>
    <row r="6874" spans="1:14" ht="15" customHeight="1" x14ac:dyDescent="0.3">
      <c r="A6874" s="114">
        <v>6871</v>
      </c>
      <c r="B6874" t="s">
        <v>444</v>
      </c>
      <c r="C6874" t="s">
        <v>127</v>
      </c>
      <c r="D6874" t="s">
        <v>102</v>
      </c>
      <c r="E6874" t="s">
        <v>5720</v>
      </c>
      <c r="F6874" s="109">
        <v>46190</v>
      </c>
      <c r="G6874" t="s">
        <v>415</v>
      </c>
      <c r="H6874">
        <v>11</v>
      </c>
      <c r="K6874">
        <v>474375.00000000134</v>
      </c>
      <c r="L6874" t="s">
        <v>509</v>
      </c>
      <c r="M6874" t="s">
        <v>1677</v>
      </c>
      <c r="N6874">
        <v>1</v>
      </c>
    </row>
    <row r="6875" spans="1:14" ht="15" customHeight="1" x14ac:dyDescent="0.3">
      <c r="A6875" s="114">
        <v>6872</v>
      </c>
      <c r="B6875" t="s">
        <v>471</v>
      </c>
      <c r="C6875" t="s">
        <v>111</v>
      </c>
      <c r="D6875" t="s">
        <v>102</v>
      </c>
      <c r="E6875" t="s">
        <v>5721</v>
      </c>
      <c r="F6875" s="109">
        <v>46190</v>
      </c>
      <c r="G6875" t="s">
        <v>415</v>
      </c>
      <c r="H6875">
        <v>4</v>
      </c>
      <c r="K6875">
        <v>68089.583333333518</v>
      </c>
      <c r="L6875" t="s">
        <v>696</v>
      </c>
      <c r="M6875" t="s">
        <v>953</v>
      </c>
      <c r="N6875">
        <v>3</v>
      </c>
    </row>
    <row r="6876" spans="1:14" ht="15" customHeight="1" x14ac:dyDescent="0.3">
      <c r="A6876" s="114">
        <v>6873</v>
      </c>
      <c r="B6876" t="s">
        <v>471</v>
      </c>
      <c r="C6876" t="s">
        <v>123</v>
      </c>
      <c r="D6876" t="s">
        <v>102</v>
      </c>
      <c r="E6876" t="s">
        <v>5722</v>
      </c>
      <c r="F6876" s="109">
        <v>46190</v>
      </c>
      <c r="G6876" t="s">
        <v>415</v>
      </c>
      <c r="H6876">
        <v>1</v>
      </c>
      <c r="K6876">
        <v>6792.1875000000191</v>
      </c>
      <c r="L6876" t="s">
        <v>696</v>
      </c>
      <c r="M6876" t="s">
        <v>1677</v>
      </c>
      <c r="N6876">
        <v>0</v>
      </c>
    </row>
    <row r="6877" spans="1:14" ht="15" customHeight="1" x14ac:dyDescent="0.3">
      <c r="A6877" s="114">
        <v>6874</v>
      </c>
      <c r="B6877" t="s">
        <v>471</v>
      </c>
      <c r="C6877" t="s">
        <v>138</v>
      </c>
      <c r="D6877" t="s">
        <v>100</v>
      </c>
      <c r="E6877" t="s">
        <v>5723</v>
      </c>
      <c r="F6877" s="109">
        <v>46190</v>
      </c>
      <c r="G6877" t="s">
        <v>415</v>
      </c>
      <c r="H6877">
        <v>0.2</v>
      </c>
      <c r="K6877">
        <v>12937.500000000036</v>
      </c>
      <c r="L6877" t="s">
        <v>516</v>
      </c>
      <c r="M6877" t="s">
        <v>517</v>
      </c>
      <c r="N6877">
        <v>0</v>
      </c>
    </row>
    <row r="6878" spans="1:14" ht="15" customHeight="1" x14ac:dyDescent="0.3">
      <c r="A6878" s="114">
        <v>6875</v>
      </c>
      <c r="B6878" t="s">
        <v>430</v>
      </c>
      <c r="C6878" t="s">
        <v>127</v>
      </c>
      <c r="D6878" t="s">
        <v>102</v>
      </c>
      <c r="E6878" t="s">
        <v>5724</v>
      </c>
      <c r="F6878" s="109">
        <v>46190</v>
      </c>
      <c r="G6878" t="s">
        <v>415</v>
      </c>
      <c r="H6878">
        <v>10</v>
      </c>
      <c r="K6878">
        <v>387500.00000000041</v>
      </c>
      <c r="L6878" t="s">
        <v>509</v>
      </c>
      <c r="M6878" t="s">
        <v>1677</v>
      </c>
      <c r="N6878">
        <v>1</v>
      </c>
    </row>
    <row r="6879" spans="1:14" ht="15" customHeight="1" x14ac:dyDescent="0.3">
      <c r="A6879" s="114">
        <v>6876</v>
      </c>
      <c r="B6879" t="s">
        <v>497</v>
      </c>
      <c r="C6879" t="s">
        <v>128</v>
      </c>
      <c r="D6879" t="s">
        <v>102</v>
      </c>
      <c r="E6879" t="s">
        <v>5725</v>
      </c>
      <c r="F6879" s="109">
        <v>46190</v>
      </c>
      <c r="G6879" t="s">
        <v>415</v>
      </c>
      <c r="H6879">
        <v>5</v>
      </c>
      <c r="K6879">
        <v>215625.00000000061</v>
      </c>
      <c r="L6879" t="s">
        <v>509</v>
      </c>
      <c r="M6879" t="s">
        <v>1677</v>
      </c>
      <c r="N6879">
        <v>0</v>
      </c>
    </row>
    <row r="6880" spans="1:14" ht="15" customHeight="1" x14ac:dyDescent="0.3">
      <c r="A6880" s="114">
        <v>6877</v>
      </c>
      <c r="B6880" t="s">
        <v>497</v>
      </c>
      <c r="C6880" t="s">
        <v>127</v>
      </c>
      <c r="D6880" t="s">
        <v>102</v>
      </c>
      <c r="E6880" t="s">
        <v>5726</v>
      </c>
      <c r="F6880" s="109">
        <v>46190</v>
      </c>
      <c r="G6880" t="s">
        <v>415</v>
      </c>
      <c r="H6880">
        <v>5</v>
      </c>
      <c r="K6880">
        <v>215625.00000000061</v>
      </c>
      <c r="L6880" t="s">
        <v>509</v>
      </c>
      <c r="M6880" t="s">
        <v>1677</v>
      </c>
      <c r="N6880">
        <v>1</v>
      </c>
    </row>
    <row r="6881" spans="1:14" ht="15" customHeight="1" x14ac:dyDescent="0.3">
      <c r="A6881" s="114">
        <v>6878</v>
      </c>
      <c r="B6881" t="s">
        <v>535</v>
      </c>
      <c r="C6881" t="s">
        <v>1067</v>
      </c>
      <c r="D6881" t="s">
        <v>102</v>
      </c>
      <c r="E6881" t="s">
        <v>5727</v>
      </c>
      <c r="F6881" s="109">
        <v>46191</v>
      </c>
      <c r="G6881" t="s">
        <v>415</v>
      </c>
      <c r="H6881">
        <v>6</v>
      </c>
      <c r="K6881">
        <v>487499.99999999907</v>
      </c>
      <c r="L6881" t="s">
        <v>509</v>
      </c>
      <c r="M6881" t="s">
        <v>580</v>
      </c>
      <c r="N6881">
        <v>2</v>
      </c>
    </row>
    <row r="6882" spans="1:14" ht="15" customHeight="1" x14ac:dyDescent="0.3">
      <c r="A6882" s="114">
        <v>6879</v>
      </c>
      <c r="B6882" t="s">
        <v>535</v>
      </c>
      <c r="C6882" t="s">
        <v>138</v>
      </c>
      <c r="D6882" t="s">
        <v>100</v>
      </c>
      <c r="E6882" t="s">
        <v>5728</v>
      </c>
      <c r="F6882" s="109">
        <v>46191</v>
      </c>
      <c r="G6882" t="s">
        <v>415</v>
      </c>
      <c r="H6882">
        <v>1</v>
      </c>
      <c r="K6882">
        <v>60937.499999999884</v>
      </c>
      <c r="L6882" t="s">
        <v>516</v>
      </c>
      <c r="M6882" t="s">
        <v>517</v>
      </c>
      <c r="N6882">
        <v>0</v>
      </c>
    </row>
    <row r="6883" spans="1:14" ht="15" customHeight="1" x14ac:dyDescent="0.3">
      <c r="A6883" s="114">
        <v>6880</v>
      </c>
      <c r="B6883" t="s">
        <v>459</v>
      </c>
      <c r="C6883" t="s">
        <v>127</v>
      </c>
      <c r="D6883" t="s">
        <v>102</v>
      </c>
      <c r="E6883" t="s">
        <v>5729</v>
      </c>
      <c r="F6883" s="109">
        <v>46191</v>
      </c>
      <c r="G6883" t="s">
        <v>415</v>
      </c>
      <c r="H6883">
        <v>8</v>
      </c>
      <c r="K6883">
        <v>340000.00000000128</v>
      </c>
      <c r="L6883" t="s">
        <v>509</v>
      </c>
      <c r="M6883" t="s">
        <v>1334</v>
      </c>
      <c r="N6883">
        <v>1</v>
      </c>
    </row>
    <row r="6884" spans="1:14" ht="15" customHeight="1" x14ac:dyDescent="0.3">
      <c r="A6884" s="114">
        <v>6881</v>
      </c>
      <c r="B6884" t="s">
        <v>459</v>
      </c>
      <c r="C6884" t="s">
        <v>128</v>
      </c>
      <c r="D6884" t="s">
        <v>102</v>
      </c>
      <c r="E6884" t="s">
        <v>5730</v>
      </c>
      <c r="F6884" s="109">
        <v>46191</v>
      </c>
      <c r="G6884" t="s">
        <v>415</v>
      </c>
      <c r="H6884">
        <v>1</v>
      </c>
      <c r="K6884">
        <v>42500.00000000016</v>
      </c>
      <c r="L6884" t="s">
        <v>509</v>
      </c>
      <c r="M6884" t="s">
        <v>1334</v>
      </c>
      <c r="N6884">
        <v>0</v>
      </c>
    </row>
    <row r="6885" spans="1:14" ht="15" customHeight="1" x14ac:dyDescent="0.3">
      <c r="A6885" s="114">
        <v>6882</v>
      </c>
      <c r="B6885" t="s">
        <v>499</v>
      </c>
      <c r="C6885" t="s">
        <v>502</v>
      </c>
      <c r="D6885" t="s">
        <v>100</v>
      </c>
      <c r="E6885" t="s">
        <v>5731</v>
      </c>
      <c r="F6885" s="109">
        <v>46191</v>
      </c>
      <c r="G6885" t="s">
        <v>426</v>
      </c>
      <c r="H6885">
        <v>1</v>
      </c>
      <c r="K6885">
        <v>39999.999999999964</v>
      </c>
      <c r="L6885" t="s">
        <v>507</v>
      </c>
      <c r="M6885" t="s">
        <v>505</v>
      </c>
      <c r="N6885">
        <v>1</v>
      </c>
    </row>
    <row r="6886" spans="1:14" ht="15" customHeight="1" x14ac:dyDescent="0.3">
      <c r="A6886" s="114">
        <v>6883</v>
      </c>
      <c r="B6886" t="s">
        <v>499</v>
      </c>
      <c r="C6886" t="s">
        <v>105</v>
      </c>
      <c r="D6886" t="s">
        <v>102</v>
      </c>
      <c r="E6886" t="s">
        <v>5732</v>
      </c>
      <c r="F6886" s="109">
        <v>46191</v>
      </c>
      <c r="G6886" t="s">
        <v>415</v>
      </c>
      <c r="H6886">
        <v>31</v>
      </c>
      <c r="K6886">
        <v>165333.33333333317</v>
      </c>
      <c r="L6886" t="s">
        <v>507</v>
      </c>
      <c r="M6886" t="s">
        <v>505</v>
      </c>
      <c r="N6886">
        <v>1</v>
      </c>
    </row>
    <row r="6887" spans="1:14" ht="15" customHeight="1" x14ac:dyDescent="0.3">
      <c r="A6887" s="114">
        <v>6884</v>
      </c>
      <c r="B6887" t="s">
        <v>499</v>
      </c>
      <c r="C6887" t="s">
        <v>111</v>
      </c>
      <c r="D6887" t="s">
        <v>102</v>
      </c>
      <c r="E6887" t="s">
        <v>5733</v>
      </c>
      <c r="F6887" s="109">
        <v>46191</v>
      </c>
      <c r="G6887" t="s">
        <v>415</v>
      </c>
      <c r="H6887">
        <v>1</v>
      </c>
      <c r="K6887">
        <v>15788.888888888872</v>
      </c>
      <c r="L6887" t="s">
        <v>507</v>
      </c>
      <c r="M6887" s="110" t="s">
        <v>2782</v>
      </c>
      <c r="N6887">
        <v>1</v>
      </c>
    </row>
    <row r="6888" spans="1:14" ht="15" customHeight="1" x14ac:dyDescent="0.3">
      <c r="A6888" s="114">
        <v>6885</v>
      </c>
      <c r="B6888" t="s">
        <v>499</v>
      </c>
      <c r="C6888" t="s">
        <v>138</v>
      </c>
      <c r="D6888" t="s">
        <v>100</v>
      </c>
      <c r="E6888" t="s">
        <v>5734</v>
      </c>
      <c r="F6888" s="109">
        <v>46191</v>
      </c>
      <c r="G6888" t="s">
        <v>415</v>
      </c>
      <c r="H6888">
        <v>3</v>
      </c>
      <c r="K6888">
        <v>179999.99999999983</v>
      </c>
      <c r="L6888" t="s">
        <v>516</v>
      </c>
      <c r="M6888" t="s">
        <v>517</v>
      </c>
      <c r="N6888">
        <v>0</v>
      </c>
    </row>
    <row r="6889" spans="1:14" ht="15" customHeight="1" x14ac:dyDescent="0.3">
      <c r="A6889" s="114">
        <v>6886</v>
      </c>
      <c r="B6889" t="s">
        <v>444</v>
      </c>
      <c r="C6889" t="s">
        <v>138</v>
      </c>
      <c r="D6889" t="s">
        <v>100</v>
      </c>
      <c r="E6889" t="s">
        <v>5735</v>
      </c>
      <c r="F6889" s="109">
        <v>46191</v>
      </c>
      <c r="G6889" t="s">
        <v>415</v>
      </c>
      <c r="H6889">
        <v>1</v>
      </c>
      <c r="K6889">
        <v>64687.500000000182</v>
      </c>
      <c r="L6889" t="s">
        <v>554</v>
      </c>
      <c r="M6889" t="s">
        <v>517</v>
      </c>
      <c r="N6889">
        <v>0</v>
      </c>
    </row>
    <row r="6890" spans="1:14" ht="15" customHeight="1" x14ac:dyDescent="0.3">
      <c r="A6890" s="114">
        <v>6887</v>
      </c>
      <c r="B6890" t="s">
        <v>444</v>
      </c>
      <c r="C6890" t="s">
        <v>134</v>
      </c>
      <c r="D6890" t="s">
        <v>102</v>
      </c>
      <c r="E6890" t="s">
        <v>5736</v>
      </c>
      <c r="F6890" s="109">
        <v>46191</v>
      </c>
      <c r="G6890" t="s">
        <v>415</v>
      </c>
      <c r="H6890">
        <v>4</v>
      </c>
      <c r="K6890">
        <v>230000.00000000064</v>
      </c>
      <c r="L6890" t="s">
        <v>509</v>
      </c>
      <c r="M6890" t="s">
        <v>1677</v>
      </c>
      <c r="N6890">
        <v>1</v>
      </c>
    </row>
    <row r="6891" spans="1:14" ht="15" customHeight="1" x14ac:dyDescent="0.3">
      <c r="A6891" s="114">
        <v>6888</v>
      </c>
      <c r="B6891" t="s">
        <v>444</v>
      </c>
      <c r="C6891" t="s">
        <v>1067</v>
      </c>
      <c r="D6891" t="s">
        <v>102</v>
      </c>
      <c r="E6891" t="s">
        <v>5737</v>
      </c>
      <c r="F6891" s="109">
        <v>46191</v>
      </c>
      <c r="G6891" t="s">
        <v>415</v>
      </c>
      <c r="H6891">
        <v>3</v>
      </c>
      <c r="K6891">
        <v>258750.00000000073</v>
      </c>
      <c r="L6891" t="s">
        <v>509</v>
      </c>
      <c r="M6891" t="s">
        <v>505</v>
      </c>
      <c r="N6891">
        <v>0</v>
      </c>
    </row>
    <row r="6892" spans="1:14" ht="15" customHeight="1" x14ac:dyDescent="0.3">
      <c r="A6892" s="114">
        <v>6889</v>
      </c>
      <c r="B6892" t="s">
        <v>471</v>
      </c>
      <c r="C6892" t="s">
        <v>138</v>
      </c>
      <c r="D6892" t="s">
        <v>100</v>
      </c>
      <c r="E6892" t="s">
        <v>5738</v>
      </c>
      <c r="F6892" s="109">
        <v>46191</v>
      </c>
      <c r="G6892" t="s">
        <v>415</v>
      </c>
      <c r="H6892">
        <v>4</v>
      </c>
      <c r="K6892">
        <v>258750.00000000073</v>
      </c>
      <c r="L6892" t="s">
        <v>516</v>
      </c>
      <c r="M6892" t="s">
        <v>517</v>
      </c>
      <c r="N6892">
        <v>0</v>
      </c>
    </row>
    <row r="6893" spans="1:14" ht="15" customHeight="1" x14ac:dyDescent="0.3">
      <c r="A6893" s="114">
        <v>6890</v>
      </c>
      <c r="B6893" t="s">
        <v>471</v>
      </c>
      <c r="C6893" t="s">
        <v>87</v>
      </c>
      <c r="D6893" t="s">
        <v>79</v>
      </c>
      <c r="E6893" t="s">
        <v>5739</v>
      </c>
      <c r="F6893" s="109">
        <v>46191</v>
      </c>
      <c r="G6893" t="s">
        <v>433</v>
      </c>
      <c r="H6893">
        <v>3</v>
      </c>
      <c r="K6893">
        <v>21562.500000000058</v>
      </c>
      <c r="L6893" t="s">
        <v>516</v>
      </c>
      <c r="M6893" t="s">
        <v>517</v>
      </c>
      <c r="N6893">
        <v>0</v>
      </c>
    </row>
    <row r="6894" spans="1:14" ht="15" customHeight="1" x14ac:dyDescent="0.3">
      <c r="A6894" s="114">
        <v>6891</v>
      </c>
      <c r="B6894" t="s">
        <v>471</v>
      </c>
      <c r="C6894" t="s">
        <v>101</v>
      </c>
      <c r="D6894" t="s">
        <v>102</v>
      </c>
      <c r="E6894" t="s">
        <v>5740</v>
      </c>
      <c r="F6894" s="109">
        <v>46191</v>
      </c>
      <c r="G6894" t="s">
        <v>415</v>
      </c>
      <c r="H6894">
        <v>15</v>
      </c>
      <c r="K6894">
        <v>646875.00000000175</v>
      </c>
      <c r="L6894" t="s">
        <v>507</v>
      </c>
      <c r="M6894" t="s">
        <v>953</v>
      </c>
      <c r="N6894">
        <v>3</v>
      </c>
    </row>
    <row r="6895" spans="1:14" ht="15" customHeight="1" x14ac:dyDescent="0.3">
      <c r="A6895" s="114">
        <v>6892</v>
      </c>
      <c r="B6895" t="s">
        <v>471</v>
      </c>
      <c r="C6895" t="s">
        <v>105</v>
      </c>
      <c r="D6895" t="s">
        <v>102</v>
      </c>
      <c r="E6895" t="s">
        <v>5741</v>
      </c>
      <c r="F6895" s="109">
        <v>46191</v>
      </c>
      <c r="G6895" t="s">
        <v>415</v>
      </c>
      <c r="H6895">
        <v>22</v>
      </c>
      <c r="K6895">
        <v>126500.00000000035</v>
      </c>
      <c r="L6895" t="s">
        <v>507</v>
      </c>
      <c r="M6895" t="s">
        <v>953</v>
      </c>
      <c r="N6895">
        <v>2</v>
      </c>
    </row>
    <row r="6896" spans="1:14" ht="15" customHeight="1" x14ac:dyDescent="0.3">
      <c r="A6896" s="114">
        <v>6893</v>
      </c>
      <c r="B6896" t="s">
        <v>413</v>
      </c>
      <c r="C6896" t="s">
        <v>128</v>
      </c>
      <c r="D6896" t="s">
        <v>102</v>
      </c>
      <c r="E6896" t="s">
        <v>5742</v>
      </c>
      <c r="F6896" s="109">
        <v>46191</v>
      </c>
      <c r="G6896" t="s">
        <v>415</v>
      </c>
      <c r="H6896">
        <v>6</v>
      </c>
      <c r="K6896">
        <v>247499.99999999927</v>
      </c>
      <c r="L6896" t="s">
        <v>509</v>
      </c>
      <c r="M6896" t="s">
        <v>1677</v>
      </c>
      <c r="N6896">
        <v>1</v>
      </c>
    </row>
    <row r="6897" spans="1:14" ht="15" customHeight="1" x14ac:dyDescent="0.3">
      <c r="A6897" s="114">
        <v>6894</v>
      </c>
      <c r="B6897" t="s">
        <v>413</v>
      </c>
      <c r="C6897" t="s">
        <v>127</v>
      </c>
      <c r="D6897" t="s">
        <v>102</v>
      </c>
      <c r="E6897" t="s">
        <v>5743</v>
      </c>
      <c r="F6897" s="109">
        <v>46191</v>
      </c>
      <c r="G6897" t="s">
        <v>415</v>
      </c>
      <c r="H6897">
        <v>3</v>
      </c>
      <c r="K6897">
        <v>123749.99999999964</v>
      </c>
      <c r="L6897" t="s">
        <v>509</v>
      </c>
      <c r="M6897" t="s">
        <v>1677</v>
      </c>
      <c r="N6897">
        <v>1</v>
      </c>
    </row>
    <row r="6898" spans="1:14" ht="15" customHeight="1" x14ac:dyDescent="0.3">
      <c r="A6898" s="114">
        <v>6895</v>
      </c>
      <c r="B6898" t="s">
        <v>413</v>
      </c>
      <c r="C6898" t="s">
        <v>625</v>
      </c>
      <c r="D6898" t="s">
        <v>100</v>
      </c>
      <c r="E6898" t="s">
        <v>5744</v>
      </c>
      <c r="F6898" s="109">
        <v>46191</v>
      </c>
      <c r="G6898" t="s">
        <v>627</v>
      </c>
      <c r="H6898">
        <v>1</v>
      </c>
      <c r="K6898">
        <v>41249.999999999884</v>
      </c>
      <c r="L6898" t="s">
        <v>618</v>
      </c>
      <c r="M6898" t="s">
        <v>669</v>
      </c>
      <c r="N6898">
        <v>0</v>
      </c>
    </row>
    <row r="6899" spans="1:14" ht="15" customHeight="1" x14ac:dyDescent="0.3">
      <c r="A6899" s="114">
        <v>6896</v>
      </c>
      <c r="B6899" t="s">
        <v>430</v>
      </c>
      <c r="C6899" t="s">
        <v>128</v>
      </c>
      <c r="D6899" t="s">
        <v>102</v>
      </c>
      <c r="E6899" t="s">
        <v>5745</v>
      </c>
      <c r="F6899" s="109">
        <v>46191</v>
      </c>
      <c r="G6899" t="s">
        <v>415</v>
      </c>
      <c r="H6899">
        <v>4</v>
      </c>
      <c r="K6899">
        <v>155000.00000000015</v>
      </c>
      <c r="L6899" t="s">
        <v>509</v>
      </c>
      <c r="M6899" t="s">
        <v>1677</v>
      </c>
      <c r="N6899">
        <v>0</v>
      </c>
    </row>
    <row r="6900" spans="1:14" ht="15" customHeight="1" x14ac:dyDescent="0.3">
      <c r="A6900" s="114">
        <v>6897</v>
      </c>
      <c r="B6900" t="s">
        <v>430</v>
      </c>
      <c r="C6900" t="s">
        <v>127</v>
      </c>
      <c r="D6900" t="s">
        <v>102</v>
      </c>
      <c r="E6900" t="s">
        <v>5746</v>
      </c>
      <c r="F6900" s="109">
        <v>46191</v>
      </c>
      <c r="G6900" t="s">
        <v>415</v>
      </c>
      <c r="H6900">
        <v>6</v>
      </c>
      <c r="K6900">
        <v>232500.00000000023</v>
      </c>
      <c r="L6900" t="s">
        <v>509</v>
      </c>
      <c r="M6900" t="s">
        <v>1677</v>
      </c>
      <c r="N6900">
        <v>0</v>
      </c>
    </row>
    <row r="6901" spans="1:14" ht="15" customHeight="1" x14ac:dyDescent="0.3">
      <c r="A6901" s="114">
        <v>6898</v>
      </c>
      <c r="B6901" t="s">
        <v>497</v>
      </c>
      <c r="C6901" t="s">
        <v>133</v>
      </c>
      <c r="D6901" t="s">
        <v>102</v>
      </c>
      <c r="E6901" t="s">
        <v>5747</v>
      </c>
      <c r="F6901" s="109">
        <v>46192</v>
      </c>
      <c r="G6901" t="s">
        <v>415</v>
      </c>
      <c r="H6901">
        <v>1</v>
      </c>
      <c r="K6901">
        <v>57500.00000000016</v>
      </c>
      <c r="L6901" t="s">
        <v>509</v>
      </c>
      <c r="M6901" t="s">
        <v>1677</v>
      </c>
      <c r="N6901">
        <v>1</v>
      </c>
    </row>
    <row r="6902" spans="1:14" ht="15" customHeight="1" x14ac:dyDescent="0.3">
      <c r="A6902" s="114">
        <v>6899</v>
      </c>
      <c r="B6902" t="s">
        <v>497</v>
      </c>
      <c r="C6902" t="s">
        <v>134</v>
      </c>
      <c r="D6902" t="s">
        <v>102</v>
      </c>
      <c r="E6902" t="s">
        <v>5748</v>
      </c>
      <c r="F6902" s="109">
        <v>46192</v>
      </c>
      <c r="G6902" t="s">
        <v>415</v>
      </c>
      <c r="H6902">
        <v>5</v>
      </c>
      <c r="K6902">
        <v>287500.00000000081</v>
      </c>
      <c r="L6902" t="s">
        <v>509</v>
      </c>
      <c r="M6902" t="s">
        <v>1677</v>
      </c>
      <c r="N6902">
        <v>1</v>
      </c>
    </row>
    <row r="6903" spans="1:14" ht="15" customHeight="1" x14ac:dyDescent="0.3">
      <c r="A6903" s="114">
        <v>6900</v>
      </c>
      <c r="B6903" t="s">
        <v>499</v>
      </c>
      <c r="C6903" t="s">
        <v>133</v>
      </c>
      <c r="D6903" t="s">
        <v>102</v>
      </c>
      <c r="E6903" t="s">
        <v>5749</v>
      </c>
      <c r="F6903" s="109">
        <v>46192</v>
      </c>
      <c r="G6903" t="s">
        <v>415</v>
      </c>
      <c r="H6903">
        <v>3</v>
      </c>
      <c r="K6903">
        <v>159999.99999999985</v>
      </c>
      <c r="L6903" t="s">
        <v>509</v>
      </c>
      <c r="M6903" t="s">
        <v>505</v>
      </c>
      <c r="N6903">
        <v>1</v>
      </c>
    </row>
    <row r="6904" spans="1:14" ht="15" customHeight="1" x14ac:dyDescent="0.3">
      <c r="A6904" s="114">
        <v>6901</v>
      </c>
      <c r="B6904" t="s">
        <v>499</v>
      </c>
      <c r="C6904" t="s">
        <v>134</v>
      </c>
      <c r="D6904" t="s">
        <v>102</v>
      </c>
      <c r="E6904" t="s">
        <v>5750</v>
      </c>
      <c r="F6904" s="109">
        <v>46192</v>
      </c>
      <c r="G6904" t="s">
        <v>415</v>
      </c>
      <c r="H6904">
        <v>2</v>
      </c>
      <c r="K6904">
        <v>106666.66666666656</v>
      </c>
      <c r="L6904" t="s">
        <v>509</v>
      </c>
      <c r="M6904" t="s">
        <v>505</v>
      </c>
      <c r="N6904">
        <v>1</v>
      </c>
    </row>
    <row r="6905" spans="1:14" ht="15" customHeight="1" x14ac:dyDescent="0.3">
      <c r="A6905" s="114">
        <v>6902</v>
      </c>
      <c r="B6905" t="s">
        <v>499</v>
      </c>
      <c r="C6905" t="s">
        <v>138</v>
      </c>
      <c r="D6905" t="s">
        <v>100</v>
      </c>
      <c r="E6905" t="s">
        <v>5751</v>
      </c>
      <c r="F6905" s="109">
        <v>46192</v>
      </c>
      <c r="G6905" t="s">
        <v>415</v>
      </c>
      <c r="H6905">
        <v>3</v>
      </c>
      <c r="K6905">
        <v>179999.99999999983</v>
      </c>
      <c r="L6905" t="s">
        <v>516</v>
      </c>
      <c r="M6905" t="s">
        <v>517</v>
      </c>
      <c r="N6905">
        <v>0</v>
      </c>
    </row>
    <row r="6906" spans="1:14" ht="15" customHeight="1" x14ac:dyDescent="0.3">
      <c r="A6906" s="114">
        <v>6903</v>
      </c>
      <c r="B6906" t="s">
        <v>430</v>
      </c>
      <c r="C6906" t="s">
        <v>138</v>
      </c>
      <c r="D6906" t="s">
        <v>100</v>
      </c>
      <c r="E6906" t="s">
        <v>5752</v>
      </c>
      <c r="F6906" s="109">
        <v>46193</v>
      </c>
      <c r="G6906" t="s">
        <v>415</v>
      </c>
      <c r="H6906">
        <v>6</v>
      </c>
      <c r="K6906">
        <v>348750.00000000035</v>
      </c>
      <c r="L6906" t="s">
        <v>554</v>
      </c>
      <c r="M6906" t="s">
        <v>517</v>
      </c>
      <c r="N6906">
        <v>0</v>
      </c>
    </row>
    <row r="6907" spans="1:14" ht="15" customHeight="1" x14ac:dyDescent="0.3">
      <c r="A6907" s="114">
        <v>6904</v>
      </c>
      <c r="B6907" t="s">
        <v>430</v>
      </c>
      <c r="C6907" t="s">
        <v>502</v>
      </c>
      <c r="D6907" t="s">
        <v>100</v>
      </c>
      <c r="E6907" t="s">
        <v>5753</v>
      </c>
      <c r="F6907" s="109">
        <v>46193</v>
      </c>
      <c r="G6907" t="s">
        <v>426</v>
      </c>
      <c r="H6907">
        <v>1</v>
      </c>
      <c r="K6907">
        <v>38750.000000000036</v>
      </c>
      <c r="L6907" t="s">
        <v>554</v>
      </c>
      <c r="M6907" t="s">
        <v>517</v>
      </c>
      <c r="N6907">
        <v>0</v>
      </c>
    </row>
    <row r="6908" spans="1:14" ht="15" customHeight="1" x14ac:dyDescent="0.3">
      <c r="A6908" s="114">
        <v>6905</v>
      </c>
      <c r="B6908" t="s">
        <v>430</v>
      </c>
      <c r="C6908" t="s">
        <v>127</v>
      </c>
      <c r="D6908" t="s">
        <v>102</v>
      </c>
      <c r="E6908" t="s">
        <v>5754</v>
      </c>
      <c r="F6908" s="109">
        <v>46193</v>
      </c>
      <c r="G6908" t="s">
        <v>415</v>
      </c>
      <c r="H6908">
        <v>2</v>
      </c>
      <c r="K6908">
        <v>77500.000000000073</v>
      </c>
      <c r="L6908" t="s">
        <v>509</v>
      </c>
      <c r="M6908" t="s">
        <v>1677</v>
      </c>
      <c r="N6908">
        <v>0</v>
      </c>
    </row>
    <row r="6909" spans="1:14" ht="15" customHeight="1" x14ac:dyDescent="0.3">
      <c r="A6909" s="114">
        <v>6906</v>
      </c>
      <c r="B6909" t="s">
        <v>430</v>
      </c>
      <c r="C6909" t="s">
        <v>128</v>
      </c>
      <c r="D6909" t="s">
        <v>102</v>
      </c>
      <c r="E6909" t="s">
        <v>5755</v>
      </c>
      <c r="F6909" s="109">
        <v>46193</v>
      </c>
      <c r="G6909" t="s">
        <v>415</v>
      </c>
      <c r="H6909">
        <v>7</v>
      </c>
      <c r="K6909">
        <v>271250.00000000029</v>
      </c>
      <c r="L6909" t="s">
        <v>509</v>
      </c>
      <c r="M6909" t="s">
        <v>1677</v>
      </c>
      <c r="N6909">
        <v>1</v>
      </c>
    </row>
    <row r="6910" spans="1:14" ht="15" customHeight="1" x14ac:dyDescent="0.3">
      <c r="A6910" s="114">
        <v>6907</v>
      </c>
      <c r="B6910" t="s">
        <v>497</v>
      </c>
      <c r="C6910" t="s">
        <v>127</v>
      </c>
      <c r="D6910" t="s">
        <v>102</v>
      </c>
      <c r="E6910" t="s">
        <v>5756</v>
      </c>
      <c r="F6910" s="109">
        <v>46193</v>
      </c>
      <c r="G6910" t="s">
        <v>415</v>
      </c>
      <c r="H6910">
        <v>3</v>
      </c>
      <c r="K6910">
        <v>129375.00000000036</v>
      </c>
      <c r="L6910" t="s">
        <v>509</v>
      </c>
      <c r="M6910" t="s">
        <v>1677</v>
      </c>
      <c r="N6910">
        <v>1</v>
      </c>
    </row>
    <row r="6911" spans="1:14" ht="15" customHeight="1" x14ac:dyDescent="0.3">
      <c r="A6911" s="114">
        <v>6908</v>
      </c>
      <c r="B6911" t="s">
        <v>497</v>
      </c>
      <c r="C6911" t="s">
        <v>128</v>
      </c>
      <c r="D6911" t="s">
        <v>102</v>
      </c>
      <c r="E6911" t="s">
        <v>5757</v>
      </c>
      <c r="F6911" s="109">
        <v>46193</v>
      </c>
      <c r="G6911" t="s">
        <v>415</v>
      </c>
      <c r="H6911">
        <v>5</v>
      </c>
      <c r="K6911">
        <v>215625.00000000061</v>
      </c>
      <c r="L6911" t="s">
        <v>509</v>
      </c>
      <c r="M6911">
        <v>0</v>
      </c>
      <c r="N6911">
        <v>0</v>
      </c>
    </row>
    <row r="6912" spans="1:14" ht="15" customHeight="1" x14ac:dyDescent="0.3">
      <c r="A6912" s="114">
        <v>6909</v>
      </c>
      <c r="B6912" t="s">
        <v>497</v>
      </c>
      <c r="C6912" t="s">
        <v>133</v>
      </c>
      <c r="D6912" t="s">
        <v>102</v>
      </c>
      <c r="E6912" t="s">
        <v>5758</v>
      </c>
      <c r="F6912" s="109">
        <v>46193</v>
      </c>
      <c r="G6912" t="s">
        <v>415</v>
      </c>
      <c r="H6912">
        <v>1</v>
      </c>
      <c r="K6912">
        <v>57500.00000000016</v>
      </c>
      <c r="L6912" t="s">
        <v>509</v>
      </c>
      <c r="M6912" t="s">
        <v>1677</v>
      </c>
      <c r="N6912">
        <v>1</v>
      </c>
    </row>
    <row r="6913" spans="1:14" ht="15" customHeight="1" x14ac:dyDescent="0.3">
      <c r="A6913" s="114">
        <v>6910</v>
      </c>
      <c r="B6913" t="s">
        <v>497</v>
      </c>
      <c r="C6913" t="s">
        <v>132</v>
      </c>
      <c r="D6913" t="s">
        <v>102</v>
      </c>
      <c r="E6913" t="s">
        <v>5759</v>
      </c>
      <c r="F6913" s="109">
        <v>46193</v>
      </c>
      <c r="G6913" t="s">
        <v>941</v>
      </c>
      <c r="H6913">
        <v>2</v>
      </c>
      <c r="K6913">
        <v>690000.00000000186</v>
      </c>
      <c r="L6913" t="s">
        <v>618</v>
      </c>
      <c r="M6913" t="s">
        <v>669</v>
      </c>
      <c r="N6913">
        <v>0</v>
      </c>
    </row>
    <row r="6914" spans="1:14" ht="15" customHeight="1" x14ac:dyDescent="0.3">
      <c r="A6914" s="114">
        <v>6911</v>
      </c>
      <c r="B6914" t="s">
        <v>459</v>
      </c>
      <c r="C6914" t="s">
        <v>127</v>
      </c>
      <c r="D6914" t="s">
        <v>102</v>
      </c>
      <c r="E6914" t="s">
        <v>5760</v>
      </c>
      <c r="F6914" s="109">
        <v>46192</v>
      </c>
      <c r="G6914" t="s">
        <v>415</v>
      </c>
      <c r="H6914">
        <v>6</v>
      </c>
      <c r="K6914">
        <v>255000.00000000096</v>
      </c>
      <c r="L6914" t="s">
        <v>509</v>
      </c>
      <c r="M6914" t="s">
        <v>1334</v>
      </c>
      <c r="N6914">
        <v>1</v>
      </c>
    </row>
    <row r="6915" spans="1:14" ht="15" customHeight="1" x14ac:dyDescent="0.3">
      <c r="A6915" s="114">
        <v>6912</v>
      </c>
      <c r="B6915" t="s">
        <v>459</v>
      </c>
      <c r="C6915" t="s">
        <v>138</v>
      </c>
      <c r="D6915" t="s">
        <v>100</v>
      </c>
      <c r="E6915" t="s">
        <v>5761</v>
      </c>
      <c r="F6915" s="109">
        <v>46192</v>
      </c>
      <c r="G6915" t="s">
        <v>415</v>
      </c>
      <c r="H6915">
        <v>1</v>
      </c>
      <c r="K6915">
        <v>63750.00000000024</v>
      </c>
      <c r="L6915" t="s">
        <v>509</v>
      </c>
      <c r="M6915" t="s">
        <v>505</v>
      </c>
      <c r="N6915">
        <v>0</v>
      </c>
    </row>
    <row r="6916" spans="1:14" ht="15" customHeight="1" x14ac:dyDescent="0.3">
      <c r="A6916" s="114">
        <v>6913</v>
      </c>
      <c r="B6916" t="s">
        <v>459</v>
      </c>
      <c r="C6916" t="s">
        <v>127</v>
      </c>
      <c r="D6916" t="s">
        <v>102</v>
      </c>
      <c r="E6916" t="s">
        <v>5762</v>
      </c>
      <c r="F6916" s="109">
        <v>46193</v>
      </c>
      <c r="G6916" t="s">
        <v>415</v>
      </c>
      <c r="H6916">
        <v>1</v>
      </c>
      <c r="K6916">
        <v>42500.00000000016</v>
      </c>
      <c r="L6916" t="s">
        <v>509</v>
      </c>
      <c r="M6916" t="s">
        <v>1334</v>
      </c>
      <c r="N6916">
        <v>1</v>
      </c>
    </row>
    <row r="6917" spans="1:14" ht="15" customHeight="1" x14ac:dyDescent="0.3">
      <c r="A6917" s="114">
        <v>6914</v>
      </c>
      <c r="B6917" t="s">
        <v>459</v>
      </c>
      <c r="C6917" t="s">
        <v>131</v>
      </c>
      <c r="D6917" t="s">
        <v>102</v>
      </c>
      <c r="E6917" t="s">
        <v>5763</v>
      </c>
      <c r="F6917" s="109">
        <v>46193</v>
      </c>
      <c r="G6917" t="s">
        <v>415</v>
      </c>
      <c r="H6917">
        <v>3</v>
      </c>
      <c r="K6917">
        <v>127500.00000000048</v>
      </c>
      <c r="L6917" t="s">
        <v>509</v>
      </c>
      <c r="M6917" t="s">
        <v>1334</v>
      </c>
      <c r="N6917">
        <v>1</v>
      </c>
    </row>
    <row r="6918" spans="1:14" ht="15" customHeight="1" x14ac:dyDescent="0.3">
      <c r="A6918" s="114">
        <v>6915</v>
      </c>
      <c r="B6918" t="s">
        <v>459</v>
      </c>
      <c r="C6918" t="s">
        <v>111</v>
      </c>
      <c r="D6918" t="s">
        <v>102</v>
      </c>
      <c r="E6918" t="s">
        <v>5764</v>
      </c>
      <c r="F6918" s="109">
        <v>46193</v>
      </c>
      <c r="G6918" t="s">
        <v>415</v>
      </c>
      <c r="H6918">
        <v>3</v>
      </c>
      <c r="K6918">
        <v>50327.083333333525</v>
      </c>
      <c r="L6918" t="s">
        <v>509</v>
      </c>
      <c r="M6918" t="s">
        <v>505</v>
      </c>
      <c r="N6918">
        <v>1</v>
      </c>
    </row>
    <row r="6919" spans="1:14" ht="15" customHeight="1" x14ac:dyDescent="0.3">
      <c r="A6919" s="114">
        <v>6916</v>
      </c>
      <c r="B6919" t="s">
        <v>444</v>
      </c>
      <c r="C6919" t="s">
        <v>138</v>
      </c>
      <c r="D6919" t="s">
        <v>100</v>
      </c>
      <c r="E6919" t="s">
        <v>5765</v>
      </c>
      <c r="F6919" s="109">
        <v>46192</v>
      </c>
      <c r="G6919" t="s">
        <v>415</v>
      </c>
      <c r="H6919">
        <v>3</v>
      </c>
      <c r="K6919">
        <v>194062.50000000052</v>
      </c>
      <c r="L6919" t="s">
        <v>554</v>
      </c>
      <c r="M6919" t="s">
        <v>517</v>
      </c>
      <c r="N6919">
        <v>0</v>
      </c>
    </row>
    <row r="6920" spans="1:14" ht="15" customHeight="1" x14ac:dyDescent="0.3">
      <c r="A6920" s="114">
        <v>6917</v>
      </c>
      <c r="B6920" t="s">
        <v>444</v>
      </c>
      <c r="C6920" t="s">
        <v>217</v>
      </c>
      <c r="D6920" t="s">
        <v>102</v>
      </c>
      <c r="E6920" t="s">
        <v>5766</v>
      </c>
      <c r="F6920" s="109">
        <v>46192</v>
      </c>
      <c r="G6920" t="s">
        <v>425</v>
      </c>
      <c r="H6920">
        <v>4</v>
      </c>
      <c r="K6920">
        <v>258750.00000000073</v>
      </c>
      <c r="L6920" t="s">
        <v>509</v>
      </c>
      <c r="M6920" t="s">
        <v>1677</v>
      </c>
      <c r="N6920">
        <v>1</v>
      </c>
    </row>
    <row r="6921" spans="1:14" ht="15" customHeight="1" x14ac:dyDescent="0.3">
      <c r="A6921" s="114">
        <v>6918</v>
      </c>
      <c r="B6921" t="s">
        <v>444</v>
      </c>
      <c r="C6921" t="s">
        <v>133</v>
      </c>
      <c r="D6921" t="s">
        <v>102</v>
      </c>
      <c r="E6921" t="s">
        <v>5767</v>
      </c>
      <c r="F6921" s="109">
        <v>46192</v>
      </c>
      <c r="G6921" t="s">
        <v>415</v>
      </c>
      <c r="H6921">
        <v>2</v>
      </c>
      <c r="K6921">
        <v>115000.00000000032</v>
      </c>
      <c r="L6921" t="s">
        <v>509</v>
      </c>
      <c r="M6921" t="s">
        <v>1677</v>
      </c>
      <c r="N6921">
        <v>0</v>
      </c>
    </row>
    <row r="6922" spans="1:14" ht="15" customHeight="1" x14ac:dyDescent="0.3">
      <c r="A6922" s="114">
        <v>6919</v>
      </c>
      <c r="B6922" t="s">
        <v>444</v>
      </c>
      <c r="C6922" t="s">
        <v>4054</v>
      </c>
      <c r="D6922" t="s">
        <v>102</v>
      </c>
      <c r="E6922" t="s">
        <v>4055</v>
      </c>
      <c r="F6922" s="109">
        <v>46192</v>
      </c>
      <c r="G6922" t="s">
        <v>425</v>
      </c>
      <c r="H6922">
        <v>1</v>
      </c>
      <c r="K6922">
        <v>64687.500000000182</v>
      </c>
      <c r="L6922" t="s">
        <v>509</v>
      </c>
      <c r="M6922" t="s">
        <v>1677</v>
      </c>
      <c r="N6922">
        <v>1</v>
      </c>
    </row>
    <row r="6923" spans="1:14" ht="15" customHeight="1" x14ac:dyDescent="0.3">
      <c r="A6923" s="114">
        <v>6920</v>
      </c>
      <c r="B6923" t="s">
        <v>444</v>
      </c>
      <c r="C6923" t="s">
        <v>138</v>
      </c>
      <c r="D6923" t="s">
        <v>100</v>
      </c>
      <c r="E6923" t="s">
        <v>5768</v>
      </c>
      <c r="F6923" s="109">
        <v>46193</v>
      </c>
      <c r="G6923" t="s">
        <v>415</v>
      </c>
      <c r="H6923">
        <v>2</v>
      </c>
      <c r="K6923">
        <v>129375.00000000036</v>
      </c>
      <c r="L6923" t="s">
        <v>554</v>
      </c>
      <c r="M6923" t="s">
        <v>517</v>
      </c>
      <c r="N6923">
        <v>0</v>
      </c>
    </row>
    <row r="6924" spans="1:14" ht="15" customHeight="1" x14ac:dyDescent="0.3">
      <c r="A6924" s="114">
        <v>6921</v>
      </c>
      <c r="B6924" t="s">
        <v>444</v>
      </c>
      <c r="C6924" t="s">
        <v>134</v>
      </c>
      <c r="D6924" t="s">
        <v>102</v>
      </c>
      <c r="E6924" t="s">
        <v>5769</v>
      </c>
      <c r="F6924" s="109">
        <v>46193</v>
      </c>
      <c r="G6924" t="s">
        <v>415</v>
      </c>
      <c r="H6924">
        <v>3</v>
      </c>
      <c r="K6924">
        <v>172500.00000000047</v>
      </c>
      <c r="L6924" t="s">
        <v>509</v>
      </c>
      <c r="M6924" t="s">
        <v>1677</v>
      </c>
      <c r="N6924">
        <v>1</v>
      </c>
    </row>
    <row r="6925" spans="1:14" ht="15" customHeight="1" x14ac:dyDescent="0.3">
      <c r="A6925" s="114">
        <v>6922</v>
      </c>
      <c r="B6925" t="s">
        <v>444</v>
      </c>
      <c r="C6925" t="s">
        <v>2968</v>
      </c>
      <c r="D6925" t="s">
        <v>102</v>
      </c>
      <c r="E6925" t="s">
        <v>2969</v>
      </c>
      <c r="F6925" s="109">
        <v>46193</v>
      </c>
      <c r="G6925" t="s">
        <v>2946</v>
      </c>
      <c r="H6925">
        <v>3</v>
      </c>
      <c r="K6925">
        <v>86250.000000000233</v>
      </c>
      <c r="L6925" t="s">
        <v>509</v>
      </c>
      <c r="M6925" t="s">
        <v>1677</v>
      </c>
      <c r="N6925">
        <v>1</v>
      </c>
    </row>
    <row r="6926" spans="1:14" ht="15" customHeight="1" x14ac:dyDescent="0.3">
      <c r="A6926" s="114">
        <v>6923</v>
      </c>
      <c r="B6926" t="s">
        <v>471</v>
      </c>
      <c r="C6926" t="s">
        <v>138</v>
      </c>
      <c r="D6926" t="s">
        <v>100</v>
      </c>
      <c r="E6926" t="s">
        <v>5770</v>
      </c>
      <c r="F6926" s="109">
        <v>46193</v>
      </c>
      <c r="G6926" t="s">
        <v>415</v>
      </c>
      <c r="H6926">
        <v>2</v>
      </c>
      <c r="K6926">
        <v>129375.00000000036</v>
      </c>
      <c r="L6926" t="s">
        <v>516</v>
      </c>
      <c r="M6926" t="s">
        <v>517</v>
      </c>
      <c r="N6926">
        <v>0</v>
      </c>
    </row>
    <row r="6927" spans="1:14" ht="15" customHeight="1" x14ac:dyDescent="0.3">
      <c r="A6927" s="114">
        <v>6924</v>
      </c>
      <c r="B6927" t="s">
        <v>471</v>
      </c>
      <c r="C6927" t="s">
        <v>86</v>
      </c>
      <c r="D6927" t="s">
        <v>79</v>
      </c>
      <c r="E6927" t="s">
        <v>5771</v>
      </c>
      <c r="F6927" s="109">
        <v>46193</v>
      </c>
      <c r="G6927" t="s">
        <v>433</v>
      </c>
      <c r="H6927">
        <v>4</v>
      </c>
      <c r="K6927">
        <v>28750.00000000008</v>
      </c>
      <c r="L6927" t="s">
        <v>516</v>
      </c>
      <c r="M6927" t="s">
        <v>517</v>
      </c>
      <c r="N6927">
        <v>0</v>
      </c>
    </row>
    <row r="6928" spans="1:14" ht="15" customHeight="1" x14ac:dyDescent="0.3">
      <c r="A6928" s="114">
        <v>6925</v>
      </c>
      <c r="B6928" t="s">
        <v>471</v>
      </c>
      <c r="C6928" t="s">
        <v>138</v>
      </c>
      <c r="D6928" t="s">
        <v>100</v>
      </c>
      <c r="E6928" t="s">
        <v>5772</v>
      </c>
      <c r="F6928" s="109">
        <v>46193</v>
      </c>
      <c r="G6928" t="s">
        <v>415</v>
      </c>
      <c r="H6928">
        <v>5</v>
      </c>
      <c r="K6928">
        <v>323437.50000000087</v>
      </c>
      <c r="L6928" t="s">
        <v>558</v>
      </c>
      <c r="M6928" t="s">
        <v>531</v>
      </c>
      <c r="N6928">
        <v>10</v>
      </c>
    </row>
    <row r="6929" spans="1:14" ht="15" customHeight="1" x14ac:dyDescent="0.3">
      <c r="A6929" s="114">
        <v>6926</v>
      </c>
      <c r="B6929" t="s">
        <v>413</v>
      </c>
      <c r="C6929" t="s">
        <v>127</v>
      </c>
      <c r="D6929" t="s">
        <v>102</v>
      </c>
      <c r="E6929" t="s">
        <v>5773</v>
      </c>
      <c r="F6929" s="109">
        <v>46193</v>
      </c>
      <c r="G6929" t="s">
        <v>415</v>
      </c>
      <c r="H6929">
        <v>2</v>
      </c>
      <c r="K6929">
        <v>82499.999999999767</v>
      </c>
      <c r="L6929" t="s">
        <v>509</v>
      </c>
      <c r="M6929" t="s">
        <v>917</v>
      </c>
      <c r="N6929">
        <v>1</v>
      </c>
    </row>
    <row r="6930" spans="1:14" ht="15" customHeight="1" x14ac:dyDescent="0.3">
      <c r="A6930" s="114">
        <v>6927</v>
      </c>
      <c r="B6930" t="s">
        <v>413</v>
      </c>
      <c r="C6930" t="s">
        <v>131</v>
      </c>
      <c r="D6930" t="s">
        <v>102</v>
      </c>
      <c r="E6930" t="s">
        <v>5774</v>
      </c>
      <c r="F6930" s="109">
        <v>46193</v>
      </c>
      <c r="G6930" t="s">
        <v>415</v>
      </c>
      <c r="H6930">
        <v>1</v>
      </c>
      <c r="K6930">
        <v>41249.999999999884</v>
      </c>
      <c r="L6930" t="s">
        <v>509</v>
      </c>
      <c r="M6930" t="s">
        <v>1677</v>
      </c>
      <c r="N6930">
        <v>1</v>
      </c>
    </row>
    <row r="6931" spans="1:14" ht="15" customHeight="1" x14ac:dyDescent="0.3">
      <c r="A6931" s="114">
        <v>6928</v>
      </c>
      <c r="B6931" t="s">
        <v>413</v>
      </c>
      <c r="C6931" t="s">
        <v>133</v>
      </c>
      <c r="D6931" t="s">
        <v>102</v>
      </c>
      <c r="E6931" t="s">
        <v>5775</v>
      </c>
      <c r="F6931" s="109">
        <v>46193</v>
      </c>
      <c r="G6931" t="s">
        <v>415</v>
      </c>
      <c r="H6931">
        <v>3</v>
      </c>
      <c r="K6931">
        <v>164999.99999999953</v>
      </c>
      <c r="L6931" t="s">
        <v>509</v>
      </c>
      <c r="M6931" t="s">
        <v>1677</v>
      </c>
      <c r="N6931">
        <v>1</v>
      </c>
    </row>
    <row r="6932" spans="1:14" ht="15" customHeight="1" x14ac:dyDescent="0.3">
      <c r="A6932" s="114">
        <v>6929</v>
      </c>
      <c r="B6932" t="s">
        <v>474</v>
      </c>
      <c r="C6932" t="s">
        <v>5776</v>
      </c>
      <c r="D6932" t="s">
        <v>26</v>
      </c>
      <c r="E6932" t="s">
        <v>3509</v>
      </c>
      <c r="F6932" s="109">
        <v>46193</v>
      </c>
      <c r="G6932" t="s">
        <v>1893</v>
      </c>
      <c r="H6932">
        <v>2.5</v>
      </c>
      <c r="K6932">
        <v>218750.00000000041</v>
      </c>
      <c r="L6932" t="s">
        <v>545</v>
      </c>
      <c r="M6932" t="s">
        <v>514</v>
      </c>
      <c r="N6932">
        <v>20</v>
      </c>
    </row>
    <row r="6933" spans="1:14" ht="15" customHeight="1" x14ac:dyDescent="0.3">
      <c r="A6933" s="114">
        <v>6930</v>
      </c>
      <c r="B6933" t="s">
        <v>474</v>
      </c>
      <c r="C6933" t="s">
        <v>3630</v>
      </c>
      <c r="D6933" t="s">
        <v>69</v>
      </c>
      <c r="E6933" t="s">
        <v>3633</v>
      </c>
      <c r="F6933" s="109">
        <v>46193</v>
      </c>
      <c r="G6933" t="s">
        <v>3632</v>
      </c>
      <c r="H6933">
        <v>1.2</v>
      </c>
      <c r="K6933">
        <v>1260000.0000000023</v>
      </c>
      <c r="L6933" t="s">
        <v>526</v>
      </c>
      <c r="M6933" t="s">
        <v>505</v>
      </c>
      <c r="N6933">
        <v>3</v>
      </c>
    </row>
    <row r="6934" spans="1:14" ht="15" customHeight="1" x14ac:dyDescent="0.3">
      <c r="A6934" s="114">
        <v>6931</v>
      </c>
      <c r="B6934" t="s">
        <v>430</v>
      </c>
      <c r="C6934" t="s">
        <v>127</v>
      </c>
      <c r="D6934" t="s">
        <v>102</v>
      </c>
      <c r="E6934" t="s">
        <v>5777</v>
      </c>
      <c r="F6934" s="109">
        <v>46193</v>
      </c>
      <c r="G6934" t="s">
        <v>415</v>
      </c>
      <c r="H6934">
        <v>2</v>
      </c>
      <c r="K6934">
        <v>77500.000000000073</v>
      </c>
      <c r="L6934" t="s">
        <v>509</v>
      </c>
      <c r="M6934" t="s">
        <v>1677</v>
      </c>
      <c r="N6934">
        <v>0</v>
      </c>
    </row>
    <row r="6935" spans="1:14" ht="15" customHeight="1" x14ac:dyDescent="0.3">
      <c r="A6935" s="114">
        <v>6932</v>
      </c>
      <c r="B6935" t="s">
        <v>430</v>
      </c>
      <c r="C6935" t="s">
        <v>128</v>
      </c>
      <c r="D6935" t="s">
        <v>102</v>
      </c>
      <c r="E6935" t="s">
        <v>5778</v>
      </c>
      <c r="F6935" s="109">
        <v>46193</v>
      </c>
      <c r="G6935" t="s">
        <v>415</v>
      </c>
      <c r="H6935">
        <v>6</v>
      </c>
      <c r="K6935">
        <v>232500.00000000023</v>
      </c>
      <c r="L6935" t="s">
        <v>509</v>
      </c>
      <c r="M6935" t="s">
        <v>1677</v>
      </c>
      <c r="N6935">
        <v>1</v>
      </c>
    </row>
    <row r="6936" spans="1:14" ht="15" customHeight="1" x14ac:dyDescent="0.3">
      <c r="A6936" s="114">
        <v>6933</v>
      </c>
      <c r="B6936" t="s">
        <v>430</v>
      </c>
      <c r="C6936" t="s">
        <v>138</v>
      </c>
      <c r="D6936" t="s">
        <v>100</v>
      </c>
      <c r="E6936" t="s">
        <v>5779</v>
      </c>
      <c r="F6936" s="109">
        <v>46193</v>
      </c>
      <c r="G6936" t="s">
        <v>415</v>
      </c>
      <c r="H6936">
        <v>6</v>
      </c>
      <c r="K6936">
        <v>348750.00000000035</v>
      </c>
      <c r="L6936" t="s">
        <v>554</v>
      </c>
      <c r="M6936" t="s">
        <v>517</v>
      </c>
      <c r="N6936">
        <v>0</v>
      </c>
    </row>
    <row r="6937" spans="1:14" ht="15" customHeight="1" x14ac:dyDescent="0.3">
      <c r="A6937" s="114">
        <v>6934</v>
      </c>
      <c r="B6937" t="s">
        <v>497</v>
      </c>
      <c r="C6937" t="s">
        <v>127</v>
      </c>
      <c r="D6937" t="s">
        <v>102</v>
      </c>
      <c r="E6937" t="s">
        <v>5780</v>
      </c>
      <c r="F6937" s="109">
        <v>46194</v>
      </c>
      <c r="G6937" t="s">
        <v>415</v>
      </c>
      <c r="H6937">
        <v>2</v>
      </c>
      <c r="K6937">
        <v>86250.000000000233</v>
      </c>
      <c r="L6937" t="s">
        <v>509</v>
      </c>
      <c r="M6937" t="s">
        <v>1677</v>
      </c>
      <c r="N6937">
        <v>1</v>
      </c>
    </row>
    <row r="6938" spans="1:14" ht="15" customHeight="1" x14ac:dyDescent="0.3">
      <c r="A6938" s="114">
        <v>6935</v>
      </c>
      <c r="B6938" t="s">
        <v>497</v>
      </c>
      <c r="C6938" t="s">
        <v>128</v>
      </c>
      <c r="D6938" t="s">
        <v>102</v>
      </c>
      <c r="E6938" t="s">
        <v>5781</v>
      </c>
      <c r="F6938" s="109">
        <v>46194</v>
      </c>
      <c r="G6938" t="s">
        <v>415</v>
      </c>
      <c r="H6938">
        <v>6</v>
      </c>
      <c r="K6938">
        <v>258750.00000000073</v>
      </c>
      <c r="L6938" t="s">
        <v>509</v>
      </c>
      <c r="M6938" t="s">
        <v>1677</v>
      </c>
      <c r="N6938">
        <v>1</v>
      </c>
    </row>
    <row r="6939" spans="1:14" ht="15" customHeight="1" x14ac:dyDescent="0.3">
      <c r="A6939" s="114">
        <v>6936</v>
      </c>
      <c r="B6939" t="s">
        <v>497</v>
      </c>
      <c r="C6939" t="s">
        <v>138</v>
      </c>
      <c r="D6939" t="s">
        <v>100</v>
      </c>
      <c r="E6939" t="s">
        <v>5782</v>
      </c>
      <c r="F6939" s="109">
        <v>46194</v>
      </c>
      <c r="G6939" t="s">
        <v>415</v>
      </c>
      <c r="H6939">
        <v>6</v>
      </c>
      <c r="K6939">
        <v>388125.00000000105</v>
      </c>
      <c r="L6939" t="s">
        <v>516</v>
      </c>
      <c r="M6939" t="s">
        <v>517</v>
      </c>
      <c r="N6939">
        <v>0</v>
      </c>
    </row>
    <row r="6940" spans="1:14" ht="15" customHeight="1" x14ac:dyDescent="0.3">
      <c r="A6940" s="114">
        <v>6937</v>
      </c>
      <c r="B6940" t="s">
        <v>535</v>
      </c>
      <c r="C6940" t="s">
        <v>127</v>
      </c>
      <c r="D6940" t="s">
        <v>102</v>
      </c>
      <c r="E6940" t="s">
        <v>5783</v>
      </c>
      <c r="F6940" s="109">
        <v>46194</v>
      </c>
      <c r="G6940" t="s">
        <v>415</v>
      </c>
      <c r="H6940">
        <v>4</v>
      </c>
      <c r="K6940">
        <v>162499.99999999968</v>
      </c>
      <c r="L6940" t="s">
        <v>509</v>
      </c>
      <c r="M6940" t="s">
        <v>1677</v>
      </c>
      <c r="N6940">
        <v>1</v>
      </c>
    </row>
    <row r="6941" spans="1:14" ht="15" customHeight="1" x14ac:dyDescent="0.3">
      <c r="A6941" s="114">
        <v>6938</v>
      </c>
      <c r="B6941" t="s">
        <v>535</v>
      </c>
      <c r="C6941" t="s">
        <v>2968</v>
      </c>
      <c r="D6941" t="s">
        <v>102</v>
      </c>
      <c r="E6941" t="s">
        <v>2969</v>
      </c>
      <c r="F6941" s="109">
        <v>46194</v>
      </c>
      <c r="G6941" t="s">
        <v>2946</v>
      </c>
      <c r="H6941">
        <v>3</v>
      </c>
      <c r="K6941">
        <v>81249.99999999984</v>
      </c>
      <c r="L6941" t="s">
        <v>509</v>
      </c>
      <c r="M6941" t="s">
        <v>1677</v>
      </c>
      <c r="N6941">
        <v>1</v>
      </c>
    </row>
    <row r="6942" spans="1:14" ht="15" customHeight="1" x14ac:dyDescent="0.3">
      <c r="A6942" s="114">
        <v>6939</v>
      </c>
      <c r="B6942" t="s">
        <v>535</v>
      </c>
      <c r="C6942" t="s">
        <v>138</v>
      </c>
      <c r="D6942" t="s">
        <v>100</v>
      </c>
      <c r="E6942" t="s">
        <v>5784</v>
      </c>
      <c r="F6942" s="109">
        <v>46194</v>
      </c>
      <c r="G6942" t="s">
        <v>415</v>
      </c>
      <c r="H6942">
        <v>6</v>
      </c>
      <c r="K6942">
        <v>365624.9999999993</v>
      </c>
      <c r="L6942" t="s">
        <v>516</v>
      </c>
      <c r="M6942" t="s">
        <v>517</v>
      </c>
      <c r="N6942">
        <v>0</v>
      </c>
    </row>
    <row r="6943" spans="1:14" ht="15" customHeight="1" x14ac:dyDescent="0.3">
      <c r="A6943" s="114">
        <v>6940</v>
      </c>
      <c r="B6943" t="s">
        <v>482</v>
      </c>
      <c r="C6943">
        <v>210767</v>
      </c>
      <c r="D6943" t="s">
        <v>26</v>
      </c>
      <c r="E6943" t="s">
        <v>5785</v>
      </c>
      <c r="F6943" s="109">
        <v>46195</v>
      </c>
      <c r="G6943" t="s">
        <v>437</v>
      </c>
      <c r="H6943">
        <v>3</v>
      </c>
      <c r="K6943">
        <v>471093.7499999982</v>
      </c>
      <c r="L6943" t="s">
        <v>530</v>
      </c>
      <c r="M6943" t="s">
        <v>514</v>
      </c>
      <c r="N6943">
        <v>3</v>
      </c>
    </row>
    <row r="6944" spans="1:14" ht="15" customHeight="1" x14ac:dyDescent="0.3">
      <c r="A6944" s="114">
        <v>6941</v>
      </c>
      <c r="B6944" t="s">
        <v>499</v>
      </c>
      <c r="C6944" t="s">
        <v>101</v>
      </c>
      <c r="D6944" t="s">
        <v>102</v>
      </c>
      <c r="E6944" t="s">
        <v>5786</v>
      </c>
      <c r="F6944" s="109">
        <v>46194</v>
      </c>
      <c r="G6944" t="s">
        <v>415</v>
      </c>
      <c r="H6944">
        <v>32</v>
      </c>
      <c r="K6944">
        <v>1279999.9999999988</v>
      </c>
      <c r="L6944" t="s">
        <v>507</v>
      </c>
      <c r="M6944" t="s">
        <v>505</v>
      </c>
      <c r="N6944">
        <v>1</v>
      </c>
    </row>
    <row r="6945" spans="1:14" ht="15" customHeight="1" x14ac:dyDescent="0.3">
      <c r="A6945" s="114">
        <v>6942</v>
      </c>
      <c r="B6945" t="s">
        <v>499</v>
      </c>
      <c r="C6945" t="s">
        <v>133</v>
      </c>
      <c r="D6945" t="s">
        <v>102</v>
      </c>
      <c r="E6945" t="s">
        <v>5787</v>
      </c>
      <c r="F6945" s="109">
        <v>46194</v>
      </c>
      <c r="G6945" t="s">
        <v>415</v>
      </c>
      <c r="H6945">
        <v>3</v>
      </c>
      <c r="K6945">
        <v>159999.99999999985</v>
      </c>
      <c r="L6945" t="s">
        <v>509</v>
      </c>
      <c r="M6945" t="s">
        <v>505</v>
      </c>
      <c r="N6945">
        <v>1</v>
      </c>
    </row>
    <row r="6946" spans="1:14" ht="15" customHeight="1" x14ac:dyDescent="0.3">
      <c r="A6946" s="114">
        <v>6943</v>
      </c>
      <c r="B6946" t="s">
        <v>499</v>
      </c>
      <c r="C6946" t="s">
        <v>138</v>
      </c>
      <c r="D6946" t="s">
        <v>100</v>
      </c>
      <c r="E6946" t="s">
        <v>5788</v>
      </c>
      <c r="F6946" s="109">
        <v>46194</v>
      </c>
      <c r="G6946" t="s">
        <v>415</v>
      </c>
      <c r="H6946">
        <v>6</v>
      </c>
      <c r="K6946">
        <v>359999.99999999965</v>
      </c>
      <c r="L6946" t="s">
        <v>516</v>
      </c>
      <c r="M6946" t="s">
        <v>517</v>
      </c>
      <c r="N6946">
        <v>0</v>
      </c>
    </row>
    <row r="6947" spans="1:14" ht="15" customHeight="1" x14ac:dyDescent="0.3">
      <c r="A6947" s="114">
        <v>6944</v>
      </c>
      <c r="B6947" t="s">
        <v>413</v>
      </c>
      <c r="C6947" t="s">
        <v>625</v>
      </c>
      <c r="D6947" t="s">
        <v>100</v>
      </c>
      <c r="E6947" t="s">
        <v>5789</v>
      </c>
      <c r="F6947" s="109">
        <v>46195</v>
      </c>
      <c r="G6947" t="s">
        <v>627</v>
      </c>
      <c r="H6947">
        <v>1</v>
      </c>
      <c r="K6947">
        <v>41249.999999999884</v>
      </c>
      <c r="L6947" t="s">
        <v>618</v>
      </c>
      <c r="M6947" t="s">
        <v>669</v>
      </c>
      <c r="N6947">
        <v>0</v>
      </c>
    </row>
    <row r="6948" spans="1:14" ht="15" customHeight="1" x14ac:dyDescent="0.3">
      <c r="A6948" s="114">
        <v>6945</v>
      </c>
      <c r="B6948" t="s">
        <v>413</v>
      </c>
      <c r="C6948" t="s">
        <v>133</v>
      </c>
      <c r="D6948" t="s">
        <v>102</v>
      </c>
      <c r="E6948" t="s">
        <v>5790</v>
      </c>
      <c r="F6948" s="109">
        <v>46195</v>
      </c>
      <c r="G6948" t="s">
        <v>415</v>
      </c>
      <c r="H6948">
        <v>7</v>
      </c>
      <c r="K6948">
        <v>384999.99999999889</v>
      </c>
      <c r="L6948" t="s">
        <v>509</v>
      </c>
      <c r="M6948" t="s">
        <v>1677</v>
      </c>
      <c r="N6948">
        <v>1</v>
      </c>
    </row>
    <row r="6949" spans="1:14" ht="15" customHeight="1" x14ac:dyDescent="0.3">
      <c r="A6949" s="114">
        <v>6946</v>
      </c>
      <c r="B6949" t="s">
        <v>413</v>
      </c>
      <c r="C6949" t="s">
        <v>134</v>
      </c>
      <c r="D6949" t="s">
        <v>102</v>
      </c>
      <c r="E6949" t="s">
        <v>5791</v>
      </c>
      <c r="F6949" s="109">
        <v>46195</v>
      </c>
      <c r="G6949" t="s">
        <v>415</v>
      </c>
      <c r="H6949">
        <v>4</v>
      </c>
      <c r="K6949">
        <v>219999.99999999936</v>
      </c>
      <c r="L6949" t="s">
        <v>509</v>
      </c>
      <c r="M6949" t="s">
        <v>1677</v>
      </c>
      <c r="N6949">
        <v>1</v>
      </c>
    </row>
    <row r="6950" spans="1:14" ht="15" customHeight="1" x14ac:dyDescent="0.3">
      <c r="A6950" s="114">
        <v>6947</v>
      </c>
      <c r="B6950" t="s">
        <v>501</v>
      </c>
      <c r="C6950" t="s">
        <v>127</v>
      </c>
      <c r="D6950" t="s">
        <v>102</v>
      </c>
      <c r="E6950" t="s">
        <v>5792</v>
      </c>
      <c r="F6950" s="109">
        <v>46195</v>
      </c>
      <c r="G6950" t="s">
        <v>415</v>
      </c>
      <c r="H6950">
        <v>9</v>
      </c>
      <c r="K6950">
        <v>359999.99999999965</v>
      </c>
      <c r="L6950" t="s">
        <v>509</v>
      </c>
      <c r="M6950" t="s">
        <v>1677</v>
      </c>
      <c r="N6950">
        <v>1</v>
      </c>
    </row>
    <row r="6951" spans="1:14" ht="15" customHeight="1" x14ac:dyDescent="0.3">
      <c r="A6951" s="114">
        <v>6948</v>
      </c>
      <c r="B6951" t="s">
        <v>501</v>
      </c>
      <c r="C6951" t="s">
        <v>128</v>
      </c>
      <c r="D6951" t="s">
        <v>102</v>
      </c>
      <c r="E6951" t="s">
        <v>5793</v>
      </c>
      <c r="F6951" s="109">
        <v>46195</v>
      </c>
      <c r="G6951" t="s">
        <v>415</v>
      </c>
      <c r="H6951">
        <v>4</v>
      </c>
      <c r="K6951">
        <v>159999.99999999985</v>
      </c>
      <c r="L6951" t="s">
        <v>509</v>
      </c>
      <c r="M6951" t="s">
        <v>1677</v>
      </c>
      <c r="N6951">
        <v>0</v>
      </c>
    </row>
    <row r="6952" spans="1:14" ht="15" customHeight="1" x14ac:dyDescent="0.3">
      <c r="A6952" s="114">
        <v>6949</v>
      </c>
      <c r="B6952" t="s">
        <v>501</v>
      </c>
      <c r="C6952" t="s">
        <v>133</v>
      </c>
      <c r="D6952" t="s">
        <v>102</v>
      </c>
      <c r="E6952" t="s">
        <v>5794</v>
      </c>
      <c r="F6952" s="109">
        <v>46195</v>
      </c>
      <c r="G6952" t="s">
        <v>415</v>
      </c>
      <c r="H6952">
        <v>1</v>
      </c>
      <c r="K6952">
        <v>53333.333333333278</v>
      </c>
      <c r="L6952" t="s">
        <v>509</v>
      </c>
      <c r="M6952" t="s">
        <v>1677</v>
      </c>
      <c r="N6952">
        <v>0</v>
      </c>
    </row>
    <row r="6953" spans="1:14" ht="15" customHeight="1" x14ac:dyDescent="0.3">
      <c r="A6953" s="114">
        <v>6950</v>
      </c>
      <c r="B6953" t="s">
        <v>459</v>
      </c>
      <c r="C6953" t="s">
        <v>138</v>
      </c>
      <c r="D6953" t="s">
        <v>100</v>
      </c>
      <c r="E6953" t="s">
        <v>5795</v>
      </c>
      <c r="F6953" s="109">
        <v>46194</v>
      </c>
      <c r="G6953" t="s">
        <v>415</v>
      </c>
      <c r="H6953">
        <v>2.5</v>
      </c>
      <c r="K6953">
        <v>159375.00000000061</v>
      </c>
      <c r="L6953" t="s">
        <v>545</v>
      </c>
      <c r="M6953" t="s">
        <v>580</v>
      </c>
      <c r="N6953">
        <v>8</v>
      </c>
    </row>
    <row r="6954" spans="1:14" ht="15" customHeight="1" x14ac:dyDescent="0.3">
      <c r="A6954" s="114">
        <v>6951</v>
      </c>
      <c r="B6954" t="s">
        <v>459</v>
      </c>
      <c r="C6954" t="s">
        <v>138</v>
      </c>
      <c r="D6954" t="s">
        <v>100</v>
      </c>
      <c r="E6954" t="s">
        <v>5795</v>
      </c>
      <c r="F6954" s="109">
        <v>46194</v>
      </c>
      <c r="G6954" t="s">
        <v>415</v>
      </c>
      <c r="H6954">
        <v>12</v>
      </c>
      <c r="K6954">
        <v>765000.00000000291</v>
      </c>
      <c r="L6954" t="s">
        <v>558</v>
      </c>
      <c r="M6954" t="s">
        <v>580</v>
      </c>
      <c r="N6954">
        <v>0</v>
      </c>
    </row>
    <row r="6955" spans="1:14" ht="15" customHeight="1" x14ac:dyDescent="0.3">
      <c r="A6955" s="114">
        <v>6952</v>
      </c>
      <c r="B6955" t="s">
        <v>459</v>
      </c>
      <c r="C6955" t="s">
        <v>138</v>
      </c>
      <c r="D6955" t="s">
        <v>100</v>
      </c>
      <c r="E6955" t="s">
        <v>5795</v>
      </c>
      <c r="F6955" s="109">
        <v>46195</v>
      </c>
      <c r="G6955" t="s">
        <v>415</v>
      </c>
      <c r="H6955">
        <v>3.5</v>
      </c>
      <c r="K6955">
        <v>223125.00000000084</v>
      </c>
      <c r="L6955" t="s">
        <v>545</v>
      </c>
      <c r="M6955" t="s">
        <v>580</v>
      </c>
      <c r="N6955">
        <v>10</v>
      </c>
    </row>
    <row r="6956" spans="1:14" ht="15" customHeight="1" x14ac:dyDescent="0.3">
      <c r="A6956" s="114">
        <v>6953</v>
      </c>
      <c r="B6956" t="s">
        <v>459</v>
      </c>
      <c r="C6956" t="s">
        <v>138</v>
      </c>
      <c r="D6956" t="s">
        <v>100</v>
      </c>
      <c r="E6956" t="s">
        <v>5795</v>
      </c>
      <c r="F6956" s="109">
        <v>46195</v>
      </c>
      <c r="G6956" t="s">
        <v>415</v>
      </c>
      <c r="H6956">
        <v>6</v>
      </c>
      <c r="K6956">
        <v>382500.00000000146</v>
      </c>
      <c r="L6956" t="s">
        <v>558</v>
      </c>
      <c r="M6956" t="s">
        <v>580</v>
      </c>
      <c r="N6956">
        <v>6</v>
      </c>
    </row>
    <row r="6957" spans="1:14" ht="15" customHeight="1" x14ac:dyDescent="0.3">
      <c r="A6957" s="114">
        <v>6954</v>
      </c>
      <c r="B6957" t="s">
        <v>444</v>
      </c>
      <c r="C6957" t="s">
        <v>82</v>
      </c>
      <c r="D6957" t="s">
        <v>79</v>
      </c>
      <c r="E6957" t="s">
        <v>5796</v>
      </c>
      <c r="F6957" s="109">
        <v>46195</v>
      </c>
      <c r="G6957" t="s">
        <v>443</v>
      </c>
      <c r="H6957">
        <v>35</v>
      </c>
      <c r="K6957">
        <v>176093.75000000049</v>
      </c>
      <c r="L6957" t="s">
        <v>543</v>
      </c>
      <c r="M6957" t="s">
        <v>517</v>
      </c>
      <c r="N6957">
        <v>0</v>
      </c>
    </row>
    <row r="6958" spans="1:14" ht="15" customHeight="1" x14ac:dyDescent="0.3">
      <c r="A6958" s="114">
        <v>6955</v>
      </c>
      <c r="B6958" t="s">
        <v>444</v>
      </c>
      <c r="C6958" t="s">
        <v>502</v>
      </c>
      <c r="D6958" t="s">
        <v>100</v>
      </c>
      <c r="E6958" t="s">
        <v>5797</v>
      </c>
      <c r="F6958" s="109">
        <v>46195</v>
      </c>
      <c r="G6958" t="s">
        <v>426</v>
      </c>
      <c r="H6958">
        <v>3</v>
      </c>
      <c r="K6958">
        <v>129375.00000000036</v>
      </c>
      <c r="L6958" t="s">
        <v>507</v>
      </c>
      <c r="M6958" t="s">
        <v>505</v>
      </c>
      <c r="N6958">
        <v>1</v>
      </c>
    </row>
    <row r="6959" spans="1:14" ht="15" customHeight="1" x14ac:dyDescent="0.3">
      <c r="A6959" s="114">
        <v>6956</v>
      </c>
      <c r="B6959" t="s">
        <v>444</v>
      </c>
      <c r="C6959" t="s">
        <v>138</v>
      </c>
      <c r="D6959" t="s">
        <v>100</v>
      </c>
      <c r="E6959" t="s">
        <v>5798</v>
      </c>
      <c r="F6959" s="109">
        <v>46195</v>
      </c>
      <c r="G6959" t="s">
        <v>415</v>
      </c>
      <c r="H6959">
        <v>0.5</v>
      </c>
      <c r="K6959">
        <v>32343.750000000091</v>
      </c>
      <c r="L6959" t="s">
        <v>713</v>
      </c>
      <c r="M6959" t="s">
        <v>917</v>
      </c>
      <c r="N6959">
        <v>0</v>
      </c>
    </row>
    <row r="6960" spans="1:14" ht="15" customHeight="1" x14ac:dyDescent="0.3">
      <c r="A6960" s="114">
        <v>6957</v>
      </c>
      <c r="B6960" t="s">
        <v>499</v>
      </c>
      <c r="C6960" t="s">
        <v>134</v>
      </c>
      <c r="D6960" t="s">
        <v>102</v>
      </c>
      <c r="E6960" t="s">
        <v>5799</v>
      </c>
      <c r="F6960" s="109">
        <v>46195</v>
      </c>
      <c r="G6960" t="s">
        <v>415</v>
      </c>
      <c r="H6960">
        <v>6</v>
      </c>
      <c r="K6960">
        <v>319999.99999999971</v>
      </c>
      <c r="L6960" t="s">
        <v>509</v>
      </c>
      <c r="M6960" t="s">
        <v>505</v>
      </c>
      <c r="N6960">
        <v>1</v>
      </c>
    </row>
    <row r="6961" spans="1:14" ht="15" customHeight="1" x14ac:dyDescent="0.3">
      <c r="A6961" s="114">
        <v>6958</v>
      </c>
      <c r="B6961" t="s">
        <v>499</v>
      </c>
      <c r="C6961" t="s">
        <v>133</v>
      </c>
      <c r="D6961" t="s">
        <v>102</v>
      </c>
      <c r="E6961" t="s">
        <v>5800</v>
      </c>
      <c r="F6961" s="109">
        <v>46195</v>
      </c>
      <c r="G6961" t="s">
        <v>415</v>
      </c>
      <c r="H6961">
        <v>1</v>
      </c>
      <c r="K6961">
        <v>53333.333333333278</v>
      </c>
      <c r="L6961" t="s">
        <v>509</v>
      </c>
      <c r="M6961" t="s">
        <v>505</v>
      </c>
      <c r="N6961">
        <v>1</v>
      </c>
    </row>
    <row r="6962" spans="1:14" ht="15" customHeight="1" x14ac:dyDescent="0.3">
      <c r="A6962" s="114">
        <v>6959</v>
      </c>
      <c r="B6962" t="s">
        <v>499</v>
      </c>
      <c r="C6962" t="s">
        <v>4054</v>
      </c>
      <c r="D6962" t="s">
        <v>102</v>
      </c>
      <c r="E6962" t="s">
        <v>4055</v>
      </c>
      <c r="F6962" s="109">
        <v>46195</v>
      </c>
      <c r="G6962" t="s">
        <v>425</v>
      </c>
      <c r="H6962">
        <v>1</v>
      </c>
      <c r="K6962">
        <v>59999.999999999942</v>
      </c>
      <c r="L6962" t="s">
        <v>509</v>
      </c>
      <c r="M6962" t="s">
        <v>505</v>
      </c>
      <c r="N6962">
        <v>1</v>
      </c>
    </row>
    <row r="6963" spans="1:14" ht="15" customHeight="1" x14ac:dyDescent="0.3">
      <c r="A6963" s="114">
        <v>6960</v>
      </c>
      <c r="B6963" t="s">
        <v>430</v>
      </c>
      <c r="C6963" t="s">
        <v>123</v>
      </c>
      <c r="D6963" t="s">
        <v>102</v>
      </c>
      <c r="E6963" t="s">
        <v>5801</v>
      </c>
      <c r="F6963" s="109">
        <v>46195</v>
      </c>
      <c r="G6963" t="s">
        <v>415</v>
      </c>
      <c r="H6963">
        <v>7</v>
      </c>
      <c r="K6963">
        <v>42721.875000000044</v>
      </c>
      <c r="L6963" t="s">
        <v>696</v>
      </c>
      <c r="M6963" t="s">
        <v>1677</v>
      </c>
      <c r="N6963">
        <v>0</v>
      </c>
    </row>
    <row r="6964" spans="1:14" ht="15" customHeight="1" x14ac:dyDescent="0.3">
      <c r="A6964" s="114">
        <v>6961</v>
      </c>
      <c r="B6964" t="s">
        <v>430</v>
      </c>
      <c r="C6964" t="s">
        <v>127</v>
      </c>
      <c r="D6964" t="s">
        <v>102</v>
      </c>
      <c r="E6964" t="s">
        <v>5802</v>
      </c>
      <c r="F6964" s="109">
        <v>46195</v>
      </c>
      <c r="G6964" t="s">
        <v>415</v>
      </c>
      <c r="H6964">
        <v>2</v>
      </c>
      <c r="K6964">
        <v>77500.000000000073</v>
      </c>
      <c r="L6964" t="s">
        <v>696</v>
      </c>
      <c r="M6964" t="s">
        <v>1677</v>
      </c>
      <c r="N6964">
        <v>0</v>
      </c>
    </row>
    <row r="6965" spans="1:14" ht="15" customHeight="1" x14ac:dyDescent="0.3">
      <c r="A6965" s="114">
        <v>6962</v>
      </c>
      <c r="B6965" t="s">
        <v>430</v>
      </c>
      <c r="C6965" t="s">
        <v>128</v>
      </c>
      <c r="D6965" t="s">
        <v>102</v>
      </c>
      <c r="E6965" t="s">
        <v>5803</v>
      </c>
      <c r="F6965" s="109">
        <v>46195</v>
      </c>
      <c r="G6965" t="s">
        <v>415</v>
      </c>
      <c r="H6965">
        <v>8</v>
      </c>
      <c r="K6965">
        <v>310000.00000000029</v>
      </c>
      <c r="L6965" t="s">
        <v>696</v>
      </c>
      <c r="M6965" t="s">
        <v>1677</v>
      </c>
      <c r="N6965">
        <v>1</v>
      </c>
    </row>
    <row r="6966" spans="1:14" ht="15" customHeight="1" x14ac:dyDescent="0.3">
      <c r="A6966" s="114">
        <v>6963</v>
      </c>
      <c r="B6966" t="s">
        <v>471</v>
      </c>
      <c r="C6966" t="s">
        <v>82</v>
      </c>
      <c r="D6966" t="s">
        <v>79</v>
      </c>
      <c r="E6966" t="s">
        <v>5804</v>
      </c>
      <c r="F6966" s="109">
        <v>46196</v>
      </c>
      <c r="G6966" t="s">
        <v>443</v>
      </c>
      <c r="H6966">
        <v>9</v>
      </c>
      <c r="K6966">
        <v>45281.250000000124</v>
      </c>
      <c r="L6966" t="s">
        <v>516</v>
      </c>
      <c r="M6966" t="s">
        <v>517</v>
      </c>
      <c r="N6966">
        <v>0</v>
      </c>
    </row>
    <row r="6967" spans="1:14" ht="15" customHeight="1" x14ac:dyDescent="0.3">
      <c r="A6967" s="114">
        <v>6964</v>
      </c>
      <c r="B6967" t="s">
        <v>471</v>
      </c>
      <c r="C6967" t="s">
        <v>89</v>
      </c>
      <c r="D6967" t="s">
        <v>79</v>
      </c>
      <c r="E6967" t="s">
        <v>5805</v>
      </c>
      <c r="F6967" s="109">
        <v>46196</v>
      </c>
      <c r="G6967" t="s">
        <v>433</v>
      </c>
      <c r="H6967">
        <v>3</v>
      </c>
      <c r="K6967">
        <v>28750.00000000008</v>
      </c>
      <c r="L6967" t="s">
        <v>516</v>
      </c>
      <c r="M6967" t="s">
        <v>517</v>
      </c>
      <c r="N6967">
        <v>0</v>
      </c>
    </row>
    <row r="6968" spans="1:14" ht="15" customHeight="1" x14ac:dyDescent="0.3">
      <c r="A6968" s="114">
        <v>6965</v>
      </c>
      <c r="B6968" t="s">
        <v>471</v>
      </c>
      <c r="C6968" t="s">
        <v>138</v>
      </c>
      <c r="D6968" t="s">
        <v>100</v>
      </c>
      <c r="E6968" t="s">
        <v>5806</v>
      </c>
      <c r="F6968" s="109">
        <v>46196</v>
      </c>
      <c r="G6968" t="s">
        <v>415</v>
      </c>
      <c r="H6968">
        <v>4</v>
      </c>
      <c r="K6968">
        <v>258750.00000000073</v>
      </c>
      <c r="L6968" t="s">
        <v>516</v>
      </c>
      <c r="M6968" t="s">
        <v>517</v>
      </c>
      <c r="N6968">
        <v>0</v>
      </c>
    </row>
    <row r="6969" spans="1:14" ht="15" customHeight="1" x14ac:dyDescent="0.3">
      <c r="A6969" s="114">
        <v>6966</v>
      </c>
      <c r="B6969" t="s">
        <v>497</v>
      </c>
      <c r="C6969" t="s">
        <v>212</v>
      </c>
      <c r="D6969" t="s">
        <v>102</v>
      </c>
      <c r="E6969" t="s">
        <v>5807</v>
      </c>
      <c r="F6969" s="109">
        <v>46196</v>
      </c>
      <c r="G6969" t="s">
        <v>466</v>
      </c>
      <c r="H6969">
        <v>2</v>
      </c>
      <c r="K6969">
        <v>129375.00000000036</v>
      </c>
      <c r="L6969" t="s">
        <v>526</v>
      </c>
      <c r="M6969" t="s">
        <v>1677</v>
      </c>
      <c r="N6969">
        <v>0</v>
      </c>
    </row>
    <row r="6970" spans="1:14" ht="15" customHeight="1" x14ac:dyDescent="0.3">
      <c r="A6970" s="114">
        <v>6967</v>
      </c>
      <c r="B6970" t="s">
        <v>497</v>
      </c>
      <c r="C6970" t="s">
        <v>2968</v>
      </c>
      <c r="D6970" t="s">
        <v>102</v>
      </c>
      <c r="E6970" t="s">
        <v>2969</v>
      </c>
      <c r="F6970" s="109">
        <v>46196</v>
      </c>
      <c r="G6970" t="s">
        <v>2946</v>
      </c>
      <c r="H6970">
        <v>3</v>
      </c>
      <c r="K6970">
        <v>86250.000000000233</v>
      </c>
      <c r="L6970" t="s">
        <v>526</v>
      </c>
      <c r="M6970" t="s">
        <v>1677</v>
      </c>
      <c r="N6970">
        <v>1</v>
      </c>
    </row>
    <row r="6971" spans="1:14" ht="15" customHeight="1" x14ac:dyDescent="0.3">
      <c r="A6971" s="114">
        <v>6968</v>
      </c>
      <c r="B6971" t="s">
        <v>501</v>
      </c>
      <c r="C6971" t="s">
        <v>128</v>
      </c>
      <c r="D6971" t="s">
        <v>102</v>
      </c>
      <c r="E6971" t="s">
        <v>5808</v>
      </c>
      <c r="F6971" s="109">
        <v>46196</v>
      </c>
      <c r="G6971" t="s">
        <v>415</v>
      </c>
      <c r="H6971">
        <v>4</v>
      </c>
      <c r="K6971">
        <v>159999.99999999985</v>
      </c>
      <c r="L6971" t="s">
        <v>509</v>
      </c>
      <c r="M6971" t="s">
        <v>1677</v>
      </c>
      <c r="N6971">
        <v>1</v>
      </c>
    </row>
    <row r="6972" spans="1:14" ht="15" customHeight="1" x14ac:dyDescent="0.3">
      <c r="A6972" s="114">
        <v>6969</v>
      </c>
      <c r="B6972" t="s">
        <v>501</v>
      </c>
      <c r="C6972" t="s">
        <v>127</v>
      </c>
      <c r="D6972" t="s">
        <v>102</v>
      </c>
      <c r="E6972" t="s">
        <v>5809</v>
      </c>
      <c r="F6972" s="109">
        <v>46196</v>
      </c>
      <c r="G6972" t="s">
        <v>415</v>
      </c>
      <c r="H6972">
        <v>5</v>
      </c>
      <c r="K6972">
        <v>199999.9999999998</v>
      </c>
      <c r="L6972" t="s">
        <v>509</v>
      </c>
      <c r="M6972" t="s">
        <v>1677</v>
      </c>
      <c r="N6972">
        <v>0</v>
      </c>
    </row>
    <row r="6973" spans="1:14" ht="15" customHeight="1" x14ac:dyDescent="0.3">
      <c r="A6973" s="114">
        <v>6970</v>
      </c>
      <c r="B6973" t="s">
        <v>501</v>
      </c>
      <c r="C6973" t="s">
        <v>138</v>
      </c>
      <c r="D6973" t="s">
        <v>100</v>
      </c>
      <c r="E6973" t="s">
        <v>5810</v>
      </c>
      <c r="F6973" s="109">
        <v>46196</v>
      </c>
      <c r="G6973" t="s">
        <v>415</v>
      </c>
      <c r="H6973">
        <v>0.5</v>
      </c>
      <c r="K6973">
        <v>29999.999999999971</v>
      </c>
      <c r="L6973" t="s">
        <v>516</v>
      </c>
      <c r="M6973" t="s">
        <v>517</v>
      </c>
      <c r="N6973">
        <v>0</v>
      </c>
    </row>
    <row r="6974" spans="1:14" ht="15" customHeight="1" x14ac:dyDescent="0.3">
      <c r="A6974" s="114">
        <v>6971</v>
      </c>
      <c r="B6974" t="s">
        <v>444</v>
      </c>
      <c r="C6974" t="s">
        <v>138</v>
      </c>
      <c r="D6974" t="s">
        <v>100</v>
      </c>
      <c r="E6974" t="s">
        <v>5811</v>
      </c>
      <c r="F6974" s="109">
        <v>46196</v>
      </c>
      <c r="G6974" t="s">
        <v>415</v>
      </c>
      <c r="H6974">
        <v>0.5</v>
      </c>
      <c r="K6974">
        <v>32343.750000000091</v>
      </c>
      <c r="L6974" t="s">
        <v>713</v>
      </c>
      <c r="M6974" t="s">
        <v>917</v>
      </c>
      <c r="N6974">
        <v>0</v>
      </c>
    </row>
    <row r="6975" spans="1:14" ht="15" customHeight="1" x14ac:dyDescent="0.3">
      <c r="A6975" s="114">
        <v>6972</v>
      </c>
      <c r="B6975" t="s">
        <v>444</v>
      </c>
      <c r="C6975" t="s">
        <v>138</v>
      </c>
      <c r="D6975" t="s">
        <v>100</v>
      </c>
      <c r="E6975" t="s">
        <v>5812</v>
      </c>
      <c r="F6975" s="109">
        <v>46196</v>
      </c>
      <c r="G6975" t="s">
        <v>415</v>
      </c>
      <c r="H6975">
        <v>5</v>
      </c>
      <c r="K6975">
        <v>323437.50000000087</v>
      </c>
      <c r="L6975" t="s">
        <v>513</v>
      </c>
      <c r="M6975" t="s">
        <v>514</v>
      </c>
      <c r="N6975">
        <v>0</v>
      </c>
    </row>
    <row r="6976" spans="1:14" ht="15" customHeight="1" x14ac:dyDescent="0.3">
      <c r="A6976" s="114">
        <v>6973</v>
      </c>
      <c r="B6976" t="s">
        <v>430</v>
      </c>
      <c r="C6976" t="s">
        <v>138</v>
      </c>
      <c r="D6976" t="s">
        <v>100</v>
      </c>
      <c r="E6976" t="s">
        <v>5813</v>
      </c>
      <c r="F6976" s="109">
        <v>46196</v>
      </c>
      <c r="G6976" t="s">
        <v>415</v>
      </c>
      <c r="H6976">
        <v>0.5</v>
      </c>
      <c r="K6976">
        <v>29062.500000000029</v>
      </c>
      <c r="L6976" t="s">
        <v>554</v>
      </c>
      <c r="M6976" t="s">
        <v>517</v>
      </c>
      <c r="N6976">
        <v>0</v>
      </c>
    </row>
    <row r="6977" spans="1:14" ht="15" customHeight="1" x14ac:dyDescent="0.3">
      <c r="A6977" s="114">
        <v>6974</v>
      </c>
      <c r="B6977" t="s">
        <v>430</v>
      </c>
      <c r="C6977" t="s">
        <v>127</v>
      </c>
      <c r="D6977" t="s">
        <v>102</v>
      </c>
      <c r="E6977" t="s">
        <v>5814</v>
      </c>
      <c r="F6977" s="109">
        <v>46196</v>
      </c>
      <c r="G6977" t="s">
        <v>415</v>
      </c>
      <c r="H6977">
        <v>6</v>
      </c>
      <c r="K6977">
        <v>232500.00000000023</v>
      </c>
      <c r="L6977" t="s">
        <v>509</v>
      </c>
      <c r="M6977" t="s">
        <v>1677</v>
      </c>
      <c r="N6977">
        <v>0</v>
      </c>
    </row>
    <row r="6978" spans="1:14" ht="15" customHeight="1" x14ac:dyDescent="0.3">
      <c r="A6978" s="114">
        <v>6975</v>
      </c>
      <c r="B6978" t="s">
        <v>430</v>
      </c>
      <c r="C6978" t="s">
        <v>128</v>
      </c>
      <c r="D6978" t="s">
        <v>102</v>
      </c>
      <c r="E6978" t="s">
        <v>5815</v>
      </c>
      <c r="F6978" s="109">
        <v>46196</v>
      </c>
      <c r="G6978" t="s">
        <v>415</v>
      </c>
      <c r="H6978">
        <v>8</v>
      </c>
      <c r="K6978">
        <v>310000.00000000029</v>
      </c>
      <c r="L6978" t="s">
        <v>509</v>
      </c>
      <c r="M6978" t="s">
        <v>1677</v>
      </c>
      <c r="N6978">
        <v>1</v>
      </c>
    </row>
    <row r="6979" spans="1:14" ht="15" customHeight="1" x14ac:dyDescent="0.3">
      <c r="A6979" s="114">
        <v>6976</v>
      </c>
      <c r="B6979" t="s">
        <v>413</v>
      </c>
      <c r="C6979" t="s">
        <v>131</v>
      </c>
      <c r="D6979" t="s">
        <v>102</v>
      </c>
      <c r="E6979" t="s">
        <v>5816</v>
      </c>
      <c r="F6979" s="109">
        <v>46197</v>
      </c>
      <c r="G6979" t="s">
        <v>415</v>
      </c>
      <c r="H6979">
        <v>5</v>
      </c>
      <c r="K6979">
        <v>206249.99999999939</v>
      </c>
      <c r="L6979" t="s">
        <v>509</v>
      </c>
      <c r="M6979" t="s">
        <v>1677</v>
      </c>
      <c r="N6979">
        <v>1</v>
      </c>
    </row>
    <row r="6980" spans="1:14" ht="15" customHeight="1" x14ac:dyDescent="0.3">
      <c r="A6980" s="114">
        <v>6977</v>
      </c>
      <c r="B6980" t="s">
        <v>413</v>
      </c>
      <c r="C6980" t="s">
        <v>25</v>
      </c>
      <c r="D6980" t="s">
        <v>26</v>
      </c>
      <c r="E6980" t="s">
        <v>5817</v>
      </c>
      <c r="F6980" s="109">
        <v>46197</v>
      </c>
      <c r="G6980" t="s">
        <v>2563</v>
      </c>
      <c r="H6980">
        <v>1</v>
      </c>
      <c r="K6980">
        <v>3712499.9999999893</v>
      </c>
      <c r="L6980" t="s">
        <v>509</v>
      </c>
      <c r="M6980" t="s">
        <v>514</v>
      </c>
      <c r="N6980">
        <v>1</v>
      </c>
    </row>
    <row r="6981" spans="1:14" ht="15" customHeight="1" x14ac:dyDescent="0.3">
      <c r="A6981" s="114">
        <v>6978</v>
      </c>
      <c r="B6981" t="s">
        <v>459</v>
      </c>
      <c r="C6981" t="s">
        <v>138</v>
      </c>
      <c r="D6981" t="s">
        <v>100</v>
      </c>
      <c r="E6981" t="s">
        <v>5818</v>
      </c>
      <c r="F6981" s="109">
        <v>46196</v>
      </c>
      <c r="G6981" t="s">
        <v>415</v>
      </c>
      <c r="H6981">
        <v>6</v>
      </c>
      <c r="K6981">
        <v>382500.00000000146</v>
      </c>
      <c r="L6981" t="s">
        <v>558</v>
      </c>
      <c r="M6981" t="s">
        <v>580</v>
      </c>
      <c r="N6981">
        <v>10</v>
      </c>
    </row>
    <row r="6982" spans="1:14" ht="15" customHeight="1" x14ac:dyDescent="0.3">
      <c r="A6982" s="114">
        <v>6979</v>
      </c>
      <c r="B6982" t="s">
        <v>459</v>
      </c>
      <c r="C6982" t="s">
        <v>138</v>
      </c>
      <c r="D6982" t="s">
        <v>100</v>
      </c>
      <c r="E6982" t="s">
        <v>5818</v>
      </c>
      <c r="F6982" s="109">
        <v>46196</v>
      </c>
      <c r="G6982" t="s">
        <v>415</v>
      </c>
      <c r="H6982">
        <v>4</v>
      </c>
      <c r="K6982">
        <v>255000.00000000096</v>
      </c>
      <c r="L6982" t="s">
        <v>545</v>
      </c>
      <c r="M6982" t="s">
        <v>580</v>
      </c>
      <c r="N6982">
        <v>8</v>
      </c>
    </row>
    <row r="6983" spans="1:14" ht="15" customHeight="1" x14ac:dyDescent="0.3">
      <c r="A6983" s="114">
        <v>6980</v>
      </c>
      <c r="B6983" t="s">
        <v>459</v>
      </c>
      <c r="C6983" t="s">
        <v>138</v>
      </c>
      <c r="D6983" t="s">
        <v>100</v>
      </c>
      <c r="E6983" t="s">
        <v>5818</v>
      </c>
      <c r="F6983" s="109">
        <v>46197</v>
      </c>
      <c r="G6983" t="s">
        <v>415</v>
      </c>
      <c r="H6983">
        <v>8</v>
      </c>
      <c r="K6983">
        <v>318750.00000000122</v>
      </c>
      <c r="L6983" t="s">
        <v>545</v>
      </c>
      <c r="M6983" t="s">
        <v>580</v>
      </c>
      <c r="N6983">
        <v>10</v>
      </c>
    </row>
    <row r="6984" spans="1:14" ht="15" customHeight="1" x14ac:dyDescent="0.3">
      <c r="A6984" s="114">
        <v>6981</v>
      </c>
      <c r="B6984" t="s">
        <v>459</v>
      </c>
      <c r="C6984" t="s">
        <v>138</v>
      </c>
      <c r="D6984" t="s">
        <v>100</v>
      </c>
      <c r="E6984" t="s">
        <v>5818</v>
      </c>
      <c r="F6984" s="109">
        <v>46197</v>
      </c>
      <c r="G6984" t="s">
        <v>415</v>
      </c>
      <c r="H6984">
        <v>5</v>
      </c>
      <c r="K6984">
        <v>318750.00000000122</v>
      </c>
      <c r="L6984" t="s">
        <v>558</v>
      </c>
      <c r="M6984" t="s">
        <v>505</v>
      </c>
      <c r="N6984">
        <v>10</v>
      </c>
    </row>
    <row r="6985" spans="1:14" ht="15" customHeight="1" x14ac:dyDescent="0.3">
      <c r="A6985" s="114">
        <v>6982</v>
      </c>
      <c r="B6985" t="s">
        <v>444</v>
      </c>
      <c r="C6985" t="s">
        <v>138</v>
      </c>
      <c r="D6985" t="s">
        <v>100</v>
      </c>
      <c r="E6985" t="s">
        <v>5819</v>
      </c>
      <c r="F6985" s="109">
        <v>46197</v>
      </c>
      <c r="G6985" t="s">
        <v>415</v>
      </c>
      <c r="H6985">
        <v>1</v>
      </c>
      <c r="K6985">
        <v>64687.500000000182</v>
      </c>
      <c r="L6985" t="s">
        <v>713</v>
      </c>
      <c r="M6985" t="s">
        <v>917</v>
      </c>
      <c r="N6985">
        <v>0</v>
      </c>
    </row>
    <row r="6986" spans="1:14" ht="15" customHeight="1" x14ac:dyDescent="0.3">
      <c r="A6986" s="114">
        <v>6983</v>
      </c>
      <c r="B6986" t="s">
        <v>444</v>
      </c>
      <c r="C6986" t="s">
        <v>138</v>
      </c>
      <c r="D6986" t="s">
        <v>100</v>
      </c>
      <c r="E6986" t="s">
        <v>5819</v>
      </c>
      <c r="F6986" s="109">
        <v>46197</v>
      </c>
      <c r="G6986" t="s">
        <v>415</v>
      </c>
      <c r="H6986">
        <v>4</v>
      </c>
      <c r="K6986">
        <v>258750.00000000073</v>
      </c>
      <c r="L6986" t="s">
        <v>513</v>
      </c>
      <c r="M6986" t="s">
        <v>514</v>
      </c>
      <c r="N6986">
        <v>0</v>
      </c>
    </row>
    <row r="6987" spans="1:14" ht="15" customHeight="1" x14ac:dyDescent="0.3">
      <c r="A6987" s="114">
        <v>6984</v>
      </c>
      <c r="B6987" t="s">
        <v>430</v>
      </c>
      <c r="C6987" t="s">
        <v>131</v>
      </c>
      <c r="D6987" t="s">
        <v>102</v>
      </c>
      <c r="E6987" t="s">
        <v>5820</v>
      </c>
      <c r="F6987" s="109">
        <v>46197</v>
      </c>
      <c r="G6987" t="s">
        <v>415</v>
      </c>
      <c r="H6987">
        <v>8</v>
      </c>
      <c r="K6987">
        <v>310000.00000000029</v>
      </c>
      <c r="L6987" t="s">
        <v>509</v>
      </c>
      <c r="M6987" t="s">
        <v>1677</v>
      </c>
      <c r="N6987">
        <v>1</v>
      </c>
    </row>
    <row r="6988" spans="1:14" ht="15" customHeight="1" x14ac:dyDescent="0.3">
      <c r="A6988" s="114">
        <v>6985</v>
      </c>
      <c r="B6988" t="s">
        <v>430</v>
      </c>
      <c r="C6988" t="s">
        <v>127</v>
      </c>
      <c r="D6988" t="s">
        <v>102</v>
      </c>
      <c r="E6988" t="s">
        <v>5821</v>
      </c>
      <c r="F6988" s="109">
        <v>46197</v>
      </c>
      <c r="G6988" t="s">
        <v>415</v>
      </c>
      <c r="H6988">
        <v>4</v>
      </c>
      <c r="K6988">
        <v>155000.00000000015</v>
      </c>
      <c r="L6988" t="s">
        <v>509</v>
      </c>
      <c r="M6988" t="s">
        <v>1677</v>
      </c>
      <c r="N6988">
        <v>0</v>
      </c>
    </row>
    <row r="6989" spans="1:14" ht="15" customHeight="1" x14ac:dyDescent="0.3">
      <c r="A6989" s="114">
        <v>6986</v>
      </c>
      <c r="B6989" t="s">
        <v>501</v>
      </c>
      <c r="C6989" t="s">
        <v>127</v>
      </c>
      <c r="D6989" t="s">
        <v>102</v>
      </c>
      <c r="E6989" t="s">
        <v>5822</v>
      </c>
      <c r="F6989" s="109">
        <v>46198</v>
      </c>
      <c r="G6989" t="s">
        <v>415</v>
      </c>
      <c r="H6989">
        <v>2</v>
      </c>
      <c r="K6989">
        <v>79999.999999999927</v>
      </c>
      <c r="L6989" t="s">
        <v>509</v>
      </c>
      <c r="M6989" t="s">
        <v>1677</v>
      </c>
      <c r="N6989">
        <v>0</v>
      </c>
    </row>
    <row r="6990" spans="1:14" ht="15" customHeight="1" x14ac:dyDescent="0.3">
      <c r="A6990" s="114">
        <v>6987</v>
      </c>
      <c r="B6990" t="s">
        <v>501</v>
      </c>
      <c r="C6990" t="s">
        <v>131</v>
      </c>
      <c r="D6990" t="s">
        <v>102</v>
      </c>
      <c r="E6990" t="s">
        <v>5823</v>
      </c>
      <c r="F6990" s="109">
        <v>46198</v>
      </c>
      <c r="G6990" t="s">
        <v>415</v>
      </c>
      <c r="H6990">
        <v>3</v>
      </c>
      <c r="K6990">
        <v>119999.99999999988</v>
      </c>
      <c r="L6990" t="s">
        <v>509</v>
      </c>
      <c r="M6990" t="s">
        <v>1677</v>
      </c>
      <c r="N6990">
        <v>1</v>
      </c>
    </row>
    <row r="6991" spans="1:14" ht="15" customHeight="1" x14ac:dyDescent="0.3">
      <c r="A6991" s="114">
        <v>6988</v>
      </c>
      <c r="B6991" t="s">
        <v>501</v>
      </c>
      <c r="C6991" t="s">
        <v>92</v>
      </c>
      <c r="D6991" t="s">
        <v>79</v>
      </c>
      <c r="E6991" t="s">
        <v>5824</v>
      </c>
      <c r="F6991" s="109">
        <v>46198</v>
      </c>
      <c r="G6991" t="s">
        <v>433</v>
      </c>
      <c r="H6991">
        <v>4</v>
      </c>
      <c r="K6991">
        <v>39999.999999999964</v>
      </c>
      <c r="L6991" t="s">
        <v>509</v>
      </c>
      <c r="M6991" t="s">
        <v>517</v>
      </c>
      <c r="N6991">
        <v>0</v>
      </c>
    </row>
    <row r="6992" spans="1:14" ht="15" customHeight="1" x14ac:dyDescent="0.3">
      <c r="A6992" s="114">
        <v>6989</v>
      </c>
      <c r="B6992" t="s">
        <v>501</v>
      </c>
      <c r="C6992" t="s">
        <v>127</v>
      </c>
      <c r="D6992" t="s">
        <v>102</v>
      </c>
      <c r="E6992" t="s">
        <v>5825</v>
      </c>
      <c r="F6992" s="109">
        <v>46197</v>
      </c>
      <c r="G6992" t="s">
        <v>415</v>
      </c>
      <c r="H6992">
        <v>4</v>
      </c>
      <c r="K6992">
        <v>159999.99999999985</v>
      </c>
      <c r="L6992" t="s">
        <v>509</v>
      </c>
      <c r="M6992" t="s">
        <v>1677</v>
      </c>
      <c r="N6992">
        <v>0</v>
      </c>
    </row>
    <row r="6993" spans="1:14" ht="15" customHeight="1" x14ac:dyDescent="0.3">
      <c r="A6993" s="114">
        <v>6990</v>
      </c>
      <c r="B6993" t="s">
        <v>501</v>
      </c>
      <c r="C6993" t="s">
        <v>131</v>
      </c>
      <c r="D6993" t="s">
        <v>102</v>
      </c>
      <c r="E6993" t="s">
        <v>5826</v>
      </c>
      <c r="F6993" s="109">
        <v>46197</v>
      </c>
      <c r="G6993" t="s">
        <v>415</v>
      </c>
      <c r="H6993">
        <v>4</v>
      </c>
      <c r="K6993">
        <v>159999.99999999985</v>
      </c>
      <c r="L6993" t="s">
        <v>509</v>
      </c>
      <c r="M6993" t="s">
        <v>1677</v>
      </c>
      <c r="N6993">
        <v>1</v>
      </c>
    </row>
    <row r="6994" spans="1:14" ht="15" customHeight="1" x14ac:dyDescent="0.3">
      <c r="A6994" s="114">
        <v>6991</v>
      </c>
      <c r="B6994" t="s">
        <v>501</v>
      </c>
      <c r="C6994" t="s">
        <v>133</v>
      </c>
      <c r="D6994" t="s">
        <v>102</v>
      </c>
      <c r="E6994" t="s">
        <v>5827</v>
      </c>
      <c r="F6994" s="109">
        <v>46197</v>
      </c>
      <c r="G6994" t="s">
        <v>415</v>
      </c>
      <c r="H6994">
        <v>2</v>
      </c>
      <c r="K6994">
        <v>106666.66666666656</v>
      </c>
      <c r="L6994" t="s">
        <v>509</v>
      </c>
      <c r="M6994" t="s">
        <v>1677</v>
      </c>
      <c r="N6994">
        <v>1</v>
      </c>
    </row>
    <row r="6995" spans="1:14" ht="15" customHeight="1" x14ac:dyDescent="0.3">
      <c r="A6995" s="114">
        <v>6992</v>
      </c>
      <c r="B6995" t="s">
        <v>413</v>
      </c>
      <c r="C6995" t="s">
        <v>127</v>
      </c>
      <c r="D6995" t="s">
        <v>102</v>
      </c>
      <c r="E6995" t="s">
        <v>5828</v>
      </c>
      <c r="F6995" s="109">
        <v>46199</v>
      </c>
      <c r="G6995" t="s">
        <v>415</v>
      </c>
      <c r="H6995">
        <v>1</v>
      </c>
      <c r="K6995">
        <v>41249.999999999884</v>
      </c>
      <c r="L6995" t="s">
        <v>509</v>
      </c>
      <c r="M6995" t="s">
        <v>505</v>
      </c>
      <c r="N6995">
        <v>1</v>
      </c>
    </row>
    <row r="6996" spans="1:14" ht="15" customHeight="1" x14ac:dyDescent="0.3">
      <c r="A6996" s="114">
        <v>6993</v>
      </c>
      <c r="B6996" t="s">
        <v>413</v>
      </c>
      <c r="C6996" t="s">
        <v>113</v>
      </c>
      <c r="D6996" t="s">
        <v>102</v>
      </c>
      <c r="E6996" t="s">
        <v>5829</v>
      </c>
      <c r="F6996" s="109">
        <v>46199</v>
      </c>
      <c r="G6996" t="s">
        <v>415</v>
      </c>
      <c r="H6996">
        <v>6</v>
      </c>
      <c r="K6996">
        <v>232031.24999999933</v>
      </c>
      <c r="L6996" t="s">
        <v>509</v>
      </c>
      <c r="M6996" t="s">
        <v>505</v>
      </c>
      <c r="N6996">
        <v>1</v>
      </c>
    </row>
    <row r="6997" spans="1:14" ht="15" customHeight="1" x14ac:dyDescent="0.3">
      <c r="A6997" s="114">
        <v>6994</v>
      </c>
      <c r="B6997" t="s">
        <v>471</v>
      </c>
      <c r="C6997" t="s">
        <v>82</v>
      </c>
      <c r="D6997" t="s">
        <v>79</v>
      </c>
      <c r="E6997" t="s">
        <v>5830</v>
      </c>
      <c r="F6997" s="109">
        <v>46199</v>
      </c>
      <c r="G6997" t="s">
        <v>443</v>
      </c>
      <c r="H6997">
        <v>6</v>
      </c>
      <c r="K6997">
        <v>30187.500000000084</v>
      </c>
      <c r="L6997" t="s">
        <v>554</v>
      </c>
      <c r="M6997" t="s">
        <v>517</v>
      </c>
      <c r="N6997">
        <v>0</v>
      </c>
    </row>
    <row r="6998" spans="1:14" ht="15" customHeight="1" x14ac:dyDescent="0.3">
      <c r="A6998" s="114">
        <v>6995</v>
      </c>
      <c r="B6998" t="s">
        <v>471</v>
      </c>
      <c r="C6998" t="s">
        <v>84</v>
      </c>
      <c r="D6998" t="s">
        <v>79</v>
      </c>
      <c r="E6998" t="s">
        <v>5831</v>
      </c>
      <c r="F6998" s="109">
        <v>46199</v>
      </c>
      <c r="G6998" t="s">
        <v>443</v>
      </c>
      <c r="H6998">
        <v>33</v>
      </c>
      <c r="K6998">
        <v>166031.25000000047</v>
      </c>
      <c r="L6998" t="s">
        <v>554</v>
      </c>
      <c r="M6998" t="s">
        <v>517</v>
      </c>
      <c r="N6998">
        <v>0</v>
      </c>
    </row>
    <row r="6999" spans="1:14" ht="15" customHeight="1" x14ac:dyDescent="0.3">
      <c r="A6999" s="114">
        <v>6996</v>
      </c>
      <c r="B6999" t="s">
        <v>501</v>
      </c>
      <c r="C6999" t="s">
        <v>127</v>
      </c>
      <c r="D6999" t="s">
        <v>102</v>
      </c>
      <c r="E6999" t="s">
        <v>5832</v>
      </c>
      <c r="F6999" s="109">
        <v>46199</v>
      </c>
      <c r="G6999" t="s">
        <v>415</v>
      </c>
      <c r="H6999">
        <v>12</v>
      </c>
      <c r="K6999">
        <v>479999.99999999953</v>
      </c>
      <c r="L6999" t="s">
        <v>509</v>
      </c>
      <c r="M6999" t="s">
        <v>1677</v>
      </c>
      <c r="N6999">
        <v>1</v>
      </c>
    </row>
    <row r="7000" spans="1:14" ht="15" customHeight="1" x14ac:dyDescent="0.3">
      <c r="A7000" s="114">
        <v>6997</v>
      </c>
      <c r="B7000" t="s">
        <v>501</v>
      </c>
      <c r="C7000" t="s">
        <v>128</v>
      </c>
      <c r="D7000" t="s">
        <v>102</v>
      </c>
      <c r="E7000" t="s">
        <v>5833</v>
      </c>
      <c r="F7000" s="109">
        <v>46199</v>
      </c>
      <c r="G7000" t="s">
        <v>415</v>
      </c>
      <c r="H7000">
        <v>3</v>
      </c>
      <c r="K7000">
        <v>119999.99999999988</v>
      </c>
      <c r="L7000" t="s">
        <v>509</v>
      </c>
      <c r="M7000" t="s">
        <v>1677</v>
      </c>
      <c r="N7000">
        <v>0</v>
      </c>
    </row>
    <row r="7001" spans="1:14" ht="15" customHeight="1" x14ac:dyDescent="0.3">
      <c r="A7001" s="114">
        <v>6998</v>
      </c>
      <c r="B7001" t="s">
        <v>444</v>
      </c>
      <c r="C7001" t="s">
        <v>138</v>
      </c>
      <c r="D7001" t="s">
        <v>100</v>
      </c>
      <c r="E7001" t="s">
        <v>5834</v>
      </c>
      <c r="F7001" s="109">
        <v>46198</v>
      </c>
      <c r="G7001" t="s">
        <v>415</v>
      </c>
      <c r="H7001">
        <v>6</v>
      </c>
      <c r="K7001">
        <v>388125.00000000105</v>
      </c>
      <c r="L7001" t="s">
        <v>554</v>
      </c>
      <c r="M7001" t="s">
        <v>517</v>
      </c>
      <c r="N7001">
        <v>0</v>
      </c>
    </row>
    <row r="7002" spans="1:14" ht="15" customHeight="1" x14ac:dyDescent="0.3">
      <c r="A7002" s="114">
        <v>6999</v>
      </c>
      <c r="B7002" t="s">
        <v>444</v>
      </c>
      <c r="C7002" t="s">
        <v>370</v>
      </c>
      <c r="D7002" t="s">
        <v>371</v>
      </c>
      <c r="E7002" t="s">
        <v>372</v>
      </c>
      <c r="F7002" s="109">
        <v>46198</v>
      </c>
      <c r="G7002" t="s">
        <v>2384</v>
      </c>
      <c r="H7002">
        <v>15</v>
      </c>
      <c r="K7002">
        <v>646875.00000000175</v>
      </c>
      <c r="L7002" t="s">
        <v>713</v>
      </c>
      <c r="M7002" t="s">
        <v>917</v>
      </c>
      <c r="N7002">
        <v>0</v>
      </c>
    </row>
    <row r="7003" spans="1:14" ht="15" customHeight="1" x14ac:dyDescent="0.3">
      <c r="A7003" s="114">
        <v>7000</v>
      </c>
      <c r="B7003" t="s">
        <v>444</v>
      </c>
      <c r="C7003" t="s">
        <v>138</v>
      </c>
      <c r="D7003" t="s">
        <v>100</v>
      </c>
      <c r="E7003" t="s">
        <v>5835</v>
      </c>
      <c r="F7003" s="109">
        <v>46199</v>
      </c>
      <c r="G7003" t="s">
        <v>415</v>
      </c>
      <c r="H7003">
        <v>1</v>
      </c>
      <c r="K7003">
        <v>64687.500000000182</v>
      </c>
      <c r="L7003" t="s">
        <v>713</v>
      </c>
      <c r="M7003" t="s">
        <v>917</v>
      </c>
      <c r="N7003">
        <v>0</v>
      </c>
    </row>
    <row r="7004" spans="1:14" ht="15" customHeight="1" x14ac:dyDescent="0.3">
      <c r="A7004" s="114">
        <v>7001</v>
      </c>
      <c r="B7004" t="s">
        <v>444</v>
      </c>
      <c r="C7004" t="s">
        <v>373</v>
      </c>
      <c r="D7004" t="s">
        <v>371</v>
      </c>
      <c r="E7004" t="s">
        <v>374</v>
      </c>
      <c r="F7004" s="109">
        <v>46199</v>
      </c>
      <c r="G7004" t="s">
        <v>2384</v>
      </c>
      <c r="H7004">
        <v>15</v>
      </c>
      <c r="K7004">
        <v>646875.00000000175</v>
      </c>
      <c r="L7004" t="s">
        <v>713</v>
      </c>
      <c r="M7004" t="s">
        <v>917</v>
      </c>
      <c r="N7004">
        <v>0</v>
      </c>
    </row>
    <row r="7005" spans="1:14" ht="15" customHeight="1" x14ac:dyDescent="0.3">
      <c r="A7005" s="114">
        <v>7002</v>
      </c>
      <c r="B7005" t="s">
        <v>430</v>
      </c>
      <c r="C7005" t="s">
        <v>123</v>
      </c>
      <c r="D7005" t="s">
        <v>102</v>
      </c>
      <c r="E7005" t="s">
        <v>5836</v>
      </c>
      <c r="F7005" s="109">
        <v>46198</v>
      </c>
      <c r="G7005" t="s">
        <v>415</v>
      </c>
      <c r="H7005">
        <v>10</v>
      </c>
      <c r="K7005">
        <v>61031.250000000065</v>
      </c>
      <c r="L7005" t="s">
        <v>696</v>
      </c>
      <c r="M7005" t="s">
        <v>1677</v>
      </c>
      <c r="N7005">
        <v>1</v>
      </c>
    </row>
    <row r="7006" spans="1:14" ht="15" customHeight="1" x14ac:dyDescent="0.3">
      <c r="A7006" s="114">
        <v>7003</v>
      </c>
      <c r="B7006" t="s">
        <v>430</v>
      </c>
      <c r="C7006" t="s">
        <v>126</v>
      </c>
      <c r="D7006" t="s">
        <v>102</v>
      </c>
      <c r="E7006" t="s">
        <v>5837</v>
      </c>
      <c r="F7006" s="109">
        <v>46198</v>
      </c>
      <c r="G7006" t="s">
        <v>415</v>
      </c>
      <c r="H7006">
        <v>14</v>
      </c>
      <c r="K7006">
        <v>290538.88888888917</v>
      </c>
      <c r="L7006" t="s">
        <v>696</v>
      </c>
      <c r="M7006" t="s">
        <v>1677</v>
      </c>
      <c r="N7006">
        <v>1</v>
      </c>
    </row>
    <row r="7007" spans="1:14" ht="15" customHeight="1" x14ac:dyDescent="0.3">
      <c r="A7007" s="114">
        <v>7004</v>
      </c>
      <c r="B7007" t="s">
        <v>430</v>
      </c>
      <c r="C7007" t="s">
        <v>131</v>
      </c>
      <c r="D7007" t="s">
        <v>102</v>
      </c>
      <c r="E7007" t="s">
        <v>5838</v>
      </c>
      <c r="F7007" s="109">
        <v>46197</v>
      </c>
      <c r="G7007" t="s">
        <v>415</v>
      </c>
      <c r="H7007">
        <v>13</v>
      </c>
      <c r="K7007">
        <v>503750.00000000052</v>
      </c>
      <c r="L7007" t="s">
        <v>509</v>
      </c>
      <c r="M7007" t="s">
        <v>1677</v>
      </c>
      <c r="N7007">
        <v>1</v>
      </c>
    </row>
    <row r="7008" spans="1:14" ht="15" customHeight="1" x14ac:dyDescent="0.3">
      <c r="A7008" s="114">
        <v>7005</v>
      </c>
      <c r="B7008" t="s">
        <v>430</v>
      </c>
      <c r="C7008" t="s">
        <v>127</v>
      </c>
      <c r="D7008" t="s">
        <v>102</v>
      </c>
      <c r="E7008" t="s">
        <v>5839</v>
      </c>
      <c r="F7008" s="109">
        <v>46197</v>
      </c>
      <c r="G7008" t="s">
        <v>415</v>
      </c>
      <c r="H7008">
        <v>1</v>
      </c>
      <c r="K7008">
        <v>38750.000000000036</v>
      </c>
      <c r="L7008" t="s">
        <v>509</v>
      </c>
      <c r="M7008" t="s">
        <v>1677</v>
      </c>
      <c r="N7008">
        <v>0</v>
      </c>
    </row>
    <row r="7009" spans="1:14" ht="15" customHeight="1" x14ac:dyDescent="0.3">
      <c r="A7009" s="114">
        <v>7006</v>
      </c>
      <c r="B7009" t="s">
        <v>482</v>
      </c>
      <c r="C7009">
        <v>210767</v>
      </c>
      <c r="D7009" t="s">
        <v>26</v>
      </c>
      <c r="E7009" t="s">
        <v>5840</v>
      </c>
      <c r="F7009" s="109">
        <v>46200</v>
      </c>
      <c r="G7009" t="s">
        <v>437</v>
      </c>
      <c r="H7009">
        <v>7</v>
      </c>
      <c r="K7009">
        <v>2198437.4999999916</v>
      </c>
      <c r="L7009" t="s">
        <v>530</v>
      </c>
      <c r="M7009" t="s">
        <v>514</v>
      </c>
      <c r="N7009">
        <v>10</v>
      </c>
    </row>
    <row r="7010" spans="1:14" ht="15" customHeight="1" x14ac:dyDescent="0.3">
      <c r="A7010" s="114">
        <v>7007</v>
      </c>
      <c r="B7010" t="s">
        <v>482</v>
      </c>
      <c r="C7010" t="s">
        <v>146</v>
      </c>
      <c r="D7010" t="s">
        <v>100</v>
      </c>
      <c r="E7010" t="s">
        <v>5841</v>
      </c>
      <c r="F7010" s="109">
        <v>46200</v>
      </c>
      <c r="G7010" t="s">
        <v>451</v>
      </c>
      <c r="H7010">
        <v>0.75</v>
      </c>
      <c r="K7010">
        <v>125624.99999999952</v>
      </c>
      <c r="L7010" t="s">
        <v>530</v>
      </c>
      <c r="M7010" t="s">
        <v>593</v>
      </c>
      <c r="N7010">
        <v>0</v>
      </c>
    </row>
    <row r="7011" spans="1:14" ht="15" customHeight="1" x14ac:dyDescent="0.3">
      <c r="A7011" s="114">
        <v>7008</v>
      </c>
      <c r="B7011" t="s">
        <v>413</v>
      </c>
      <c r="C7011" t="s">
        <v>4050</v>
      </c>
      <c r="D7011" t="s">
        <v>102</v>
      </c>
      <c r="E7011" t="s">
        <v>4051</v>
      </c>
      <c r="F7011" s="109">
        <v>46200</v>
      </c>
      <c r="G7011" t="s">
        <v>425</v>
      </c>
      <c r="H7011">
        <v>8</v>
      </c>
      <c r="K7011">
        <v>433124.99999999872</v>
      </c>
      <c r="L7011" t="s">
        <v>509</v>
      </c>
      <c r="M7011" t="s">
        <v>505</v>
      </c>
      <c r="N7011">
        <v>1</v>
      </c>
    </row>
    <row r="7012" spans="1:14" ht="15" customHeight="1" x14ac:dyDescent="0.3">
      <c r="A7012" s="114">
        <v>7009</v>
      </c>
      <c r="B7012" t="s">
        <v>444</v>
      </c>
      <c r="C7012" t="s">
        <v>3004</v>
      </c>
      <c r="D7012" t="s">
        <v>3009</v>
      </c>
      <c r="E7012" t="s">
        <v>3010</v>
      </c>
      <c r="F7012" s="109">
        <v>46200</v>
      </c>
      <c r="G7012" t="s">
        <v>3012</v>
      </c>
      <c r="H7012">
        <v>0.5</v>
      </c>
      <c r="K7012">
        <v>603750.00000000163</v>
      </c>
      <c r="L7012" t="s">
        <v>513</v>
      </c>
      <c r="M7012" t="s">
        <v>514</v>
      </c>
      <c r="N7012">
        <v>4</v>
      </c>
    </row>
    <row r="7013" spans="1:14" ht="15" customHeight="1" x14ac:dyDescent="0.3">
      <c r="A7013" s="114">
        <v>7010</v>
      </c>
      <c r="B7013" t="s">
        <v>444</v>
      </c>
      <c r="C7013" t="s">
        <v>138</v>
      </c>
      <c r="D7013" t="s">
        <v>100</v>
      </c>
      <c r="E7013" t="s">
        <v>5842</v>
      </c>
      <c r="F7013" s="109">
        <v>46200</v>
      </c>
      <c r="G7013" t="s">
        <v>415</v>
      </c>
      <c r="H7013">
        <v>14</v>
      </c>
      <c r="K7013">
        <v>905625.00000000256</v>
      </c>
      <c r="L7013" t="s">
        <v>713</v>
      </c>
      <c r="M7013" t="s">
        <v>917</v>
      </c>
      <c r="N7013">
        <v>0</v>
      </c>
    </row>
    <row r="7014" spans="1:14" ht="15" customHeight="1" x14ac:dyDescent="0.3">
      <c r="A7014" s="114">
        <v>7011</v>
      </c>
      <c r="B7014" t="s">
        <v>459</v>
      </c>
      <c r="C7014" t="s">
        <v>138</v>
      </c>
      <c r="D7014" t="s">
        <v>100</v>
      </c>
      <c r="E7014" t="s">
        <v>5843</v>
      </c>
      <c r="F7014" s="109">
        <v>46198</v>
      </c>
      <c r="G7014" t="s">
        <v>415</v>
      </c>
      <c r="H7014">
        <v>9</v>
      </c>
      <c r="K7014">
        <v>573750.0000000021</v>
      </c>
      <c r="L7014" t="s">
        <v>558</v>
      </c>
      <c r="M7014" t="s">
        <v>580</v>
      </c>
      <c r="N7014">
        <v>10</v>
      </c>
    </row>
    <row r="7015" spans="1:14" ht="15" customHeight="1" x14ac:dyDescent="0.3">
      <c r="A7015" s="114">
        <v>7012</v>
      </c>
      <c r="B7015" t="s">
        <v>459</v>
      </c>
      <c r="C7015" t="s">
        <v>138</v>
      </c>
      <c r="D7015" t="s">
        <v>100</v>
      </c>
      <c r="E7015" t="s">
        <v>5843</v>
      </c>
      <c r="F7015" s="109">
        <v>46198</v>
      </c>
      <c r="G7015" t="s">
        <v>415</v>
      </c>
      <c r="H7015">
        <v>12</v>
      </c>
      <c r="K7015">
        <v>765000.00000000291</v>
      </c>
      <c r="L7015" t="s">
        <v>545</v>
      </c>
      <c r="M7015" t="s">
        <v>580</v>
      </c>
      <c r="N7015">
        <v>5</v>
      </c>
    </row>
    <row r="7016" spans="1:14" ht="15" customHeight="1" x14ac:dyDescent="0.3">
      <c r="A7016" s="114">
        <v>7013</v>
      </c>
      <c r="B7016" t="s">
        <v>459</v>
      </c>
      <c r="C7016" t="s">
        <v>2957</v>
      </c>
      <c r="D7016" t="s">
        <v>102</v>
      </c>
      <c r="E7016" t="s">
        <v>2958</v>
      </c>
      <c r="F7016" s="109">
        <v>46199</v>
      </c>
      <c r="G7016" t="s">
        <v>2946</v>
      </c>
      <c r="H7016">
        <v>4</v>
      </c>
      <c r="K7016">
        <v>113333.33333333375</v>
      </c>
      <c r="L7016" t="s">
        <v>545</v>
      </c>
      <c r="M7016" t="s">
        <v>1334</v>
      </c>
      <c r="N7016">
        <v>1</v>
      </c>
    </row>
    <row r="7017" spans="1:14" ht="15" customHeight="1" x14ac:dyDescent="0.3">
      <c r="A7017" s="114">
        <v>7014</v>
      </c>
      <c r="B7017" t="s">
        <v>459</v>
      </c>
      <c r="C7017" t="s">
        <v>2968</v>
      </c>
      <c r="D7017" t="s">
        <v>102</v>
      </c>
      <c r="E7017" t="s">
        <v>2969</v>
      </c>
      <c r="F7017" s="109">
        <v>46199</v>
      </c>
      <c r="G7017" t="s">
        <v>2946</v>
      </c>
      <c r="H7017">
        <v>3</v>
      </c>
      <c r="K7017">
        <v>85000.00000000032</v>
      </c>
      <c r="L7017" t="s">
        <v>545</v>
      </c>
      <c r="M7017" t="s">
        <v>1334</v>
      </c>
      <c r="N7017">
        <v>1</v>
      </c>
    </row>
    <row r="7018" spans="1:14" ht="15" customHeight="1" x14ac:dyDescent="0.3">
      <c r="A7018" s="114">
        <v>7015</v>
      </c>
      <c r="B7018" t="s">
        <v>459</v>
      </c>
      <c r="C7018" t="s">
        <v>138</v>
      </c>
      <c r="D7018" t="s">
        <v>100</v>
      </c>
      <c r="E7018" t="s">
        <v>5844</v>
      </c>
      <c r="F7018" s="109">
        <v>46200</v>
      </c>
      <c r="G7018" t="s">
        <v>415</v>
      </c>
      <c r="H7018">
        <v>24</v>
      </c>
      <c r="K7018">
        <v>1530000.0000000058</v>
      </c>
      <c r="L7018" t="s">
        <v>545</v>
      </c>
      <c r="M7018" t="s">
        <v>505</v>
      </c>
      <c r="N7018">
        <v>0</v>
      </c>
    </row>
    <row r="7019" spans="1:14" ht="15" customHeight="1" x14ac:dyDescent="0.3">
      <c r="A7019" s="114">
        <v>7016</v>
      </c>
      <c r="B7019" t="s">
        <v>459</v>
      </c>
      <c r="C7019" t="s">
        <v>138</v>
      </c>
      <c r="D7019" t="s">
        <v>100</v>
      </c>
      <c r="E7019" t="s">
        <v>5844</v>
      </c>
      <c r="F7019" s="109">
        <v>46200</v>
      </c>
      <c r="G7019" t="s">
        <v>415</v>
      </c>
      <c r="H7019">
        <v>24</v>
      </c>
      <c r="K7019">
        <v>1530000.0000000058</v>
      </c>
      <c r="L7019" t="s">
        <v>558</v>
      </c>
      <c r="M7019" t="s">
        <v>505</v>
      </c>
      <c r="N7019">
        <v>0</v>
      </c>
    </row>
    <row r="7020" spans="1:14" ht="15" customHeight="1" x14ac:dyDescent="0.3">
      <c r="A7020" s="114">
        <v>7017</v>
      </c>
      <c r="B7020" t="s">
        <v>501</v>
      </c>
      <c r="C7020" t="s">
        <v>125</v>
      </c>
      <c r="D7020" t="s">
        <v>102</v>
      </c>
      <c r="E7020" t="s">
        <v>5845</v>
      </c>
      <c r="F7020" s="109">
        <v>46200</v>
      </c>
      <c r="G7020" t="s">
        <v>415</v>
      </c>
      <c r="H7020">
        <v>8</v>
      </c>
      <c r="K7020">
        <v>141155.55555555542</v>
      </c>
      <c r="L7020" t="s">
        <v>509</v>
      </c>
      <c r="M7020" t="s">
        <v>1677</v>
      </c>
      <c r="N7020">
        <v>1</v>
      </c>
    </row>
    <row r="7021" spans="1:14" ht="15" customHeight="1" x14ac:dyDescent="0.3">
      <c r="A7021" s="114">
        <v>7018</v>
      </c>
      <c r="B7021" t="s">
        <v>501</v>
      </c>
      <c r="C7021" t="s">
        <v>133</v>
      </c>
      <c r="D7021" t="s">
        <v>102</v>
      </c>
      <c r="E7021" t="s">
        <v>5846</v>
      </c>
      <c r="F7021" s="109">
        <v>46200</v>
      </c>
      <c r="G7021" t="s">
        <v>415</v>
      </c>
      <c r="H7021">
        <v>2</v>
      </c>
      <c r="K7021">
        <v>106666.66666666656</v>
      </c>
      <c r="L7021" t="s">
        <v>509</v>
      </c>
      <c r="M7021" t="s">
        <v>1677</v>
      </c>
      <c r="N7021">
        <v>0</v>
      </c>
    </row>
    <row r="7022" spans="1:14" ht="15" customHeight="1" x14ac:dyDescent="0.3">
      <c r="A7022" s="114">
        <v>7019</v>
      </c>
      <c r="B7022" t="s">
        <v>501</v>
      </c>
      <c r="C7022" t="s">
        <v>127</v>
      </c>
      <c r="D7022" t="s">
        <v>102</v>
      </c>
      <c r="E7022" t="s">
        <v>5847</v>
      </c>
      <c r="F7022" s="109">
        <v>46200</v>
      </c>
      <c r="G7022" t="s">
        <v>415</v>
      </c>
      <c r="H7022">
        <v>5</v>
      </c>
      <c r="K7022">
        <v>199999.9999999998</v>
      </c>
      <c r="L7022" t="s">
        <v>509</v>
      </c>
      <c r="M7022" t="s">
        <v>1677</v>
      </c>
      <c r="N7022">
        <v>0</v>
      </c>
    </row>
    <row r="7023" spans="1:14" ht="15" customHeight="1" x14ac:dyDescent="0.3">
      <c r="A7023" s="114">
        <v>7020</v>
      </c>
      <c r="B7023" t="s">
        <v>501</v>
      </c>
      <c r="C7023" t="s">
        <v>138</v>
      </c>
      <c r="D7023" t="s">
        <v>100</v>
      </c>
      <c r="E7023" t="s">
        <v>5848</v>
      </c>
      <c r="F7023" s="109">
        <v>46200</v>
      </c>
      <c r="G7023" t="s">
        <v>415</v>
      </c>
      <c r="H7023">
        <v>4</v>
      </c>
      <c r="K7023">
        <v>239999.99999999977</v>
      </c>
      <c r="L7023" t="s">
        <v>554</v>
      </c>
      <c r="M7023" t="s">
        <v>517</v>
      </c>
      <c r="N7023">
        <v>0</v>
      </c>
    </row>
    <row r="7024" spans="1:14" ht="15" customHeight="1" x14ac:dyDescent="0.3">
      <c r="A7024" s="114">
        <v>7021</v>
      </c>
      <c r="B7024" t="s">
        <v>501</v>
      </c>
      <c r="C7024" t="s">
        <v>395</v>
      </c>
      <c r="D7024" t="s">
        <v>77</v>
      </c>
      <c r="E7024" t="s">
        <v>396</v>
      </c>
      <c r="F7024" s="109">
        <v>46200</v>
      </c>
      <c r="G7024" t="s">
        <v>1745</v>
      </c>
      <c r="H7024">
        <v>1</v>
      </c>
      <c r="K7024">
        <v>139999.99999999985</v>
      </c>
      <c r="L7024" t="s">
        <v>513</v>
      </c>
      <c r="M7024" t="s">
        <v>514</v>
      </c>
      <c r="N7024">
        <v>3</v>
      </c>
    </row>
    <row r="7025" spans="1:14" ht="15" customHeight="1" x14ac:dyDescent="0.3">
      <c r="A7025" s="114">
        <v>7022</v>
      </c>
      <c r="B7025" t="s">
        <v>501</v>
      </c>
      <c r="C7025" t="s">
        <v>395</v>
      </c>
      <c r="D7025" t="s">
        <v>77</v>
      </c>
      <c r="E7025" t="s">
        <v>396</v>
      </c>
      <c r="F7025" s="109">
        <v>46200</v>
      </c>
      <c r="G7025" t="s">
        <v>1745</v>
      </c>
      <c r="H7025">
        <v>0.3</v>
      </c>
      <c r="K7025">
        <v>41999.999999999956</v>
      </c>
      <c r="L7025" t="s">
        <v>513</v>
      </c>
      <c r="M7025" t="s">
        <v>514</v>
      </c>
      <c r="N7025">
        <v>0</v>
      </c>
    </row>
    <row r="7026" spans="1:14" ht="15" customHeight="1" x14ac:dyDescent="0.3">
      <c r="A7026" s="114">
        <v>7023</v>
      </c>
      <c r="B7026" t="s">
        <v>474</v>
      </c>
      <c r="C7026" t="s">
        <v>146</v>
      </c>
      <c r="D7026" t="s">
        <v>100</v>
      </c>
      <c r="E7026" t="s">
        <v>5849</v>
      </c>
      <c r="F7026" s="109">
        <v>46201</v>
      </c>
      <c r="G7026" t="s">
        <v>451</v>
      </c>
      <c r="H7026">
        <v>0.2</v>
      </c>
      <c r="K7026">
        <v>35000.000000000065</v>
      </c>
      <c r="L7026" t="s">
        <v>530</v>
      </c>
      <c r="M7026" t="s">
        <v>593</v>
      </c>
      <c r="N7026">
        <v>0</v>
      </c>
    </row>
    <row r="7027" spans="1:14" ht="15" customHeight="1" x14ac:dyDescent="0.3">
      <c r="A7027" s="114">
        <v>7024</v>
      </c>
      <c r="B7027" t="s">
        <v>430</v>
      </c>
      <c r="C7027" t="s">
        <v>125</v>
      </c>
      <c r="D7027" t="s">
        <v>102</v>
      </c>
      <c r="E7027" t="s">
        <v>5850</v>
      </c>
      <c r="F7027" s="109">
        <v>46200</v>
      </c>
      <c r="G7027" t="s">
        <v>415</v>
      </c>
      <c r="H7027">
        <v>13</v>
      </c>
      <c r="K7027">
        <v>222209.72222222245</v>
      </c>
      <c r="L7027" t="s">
        <v>509</v>
      </c>
      <c r="M7027" t="s">
        <v>1677</v>
      </c>
      <c r="N7027">
        <v>1</v>
      </c>
    </row>
    <row r="7028" spans="1:14" ht="15" customHeight="1" x14ac:dyDescent="0.3">
      <c r="A7028" s="114">
        <v>7025</v>
      </c>
      <c r="B7028" t="s">
        <v>430</v>
      </c>
      <c r="C7028" t="s">
        <v>123</v>
      </c>
      <c r="D7028" t="s">
        <v>102</v>
      </c>
      <c r="E7028" t="s">
        <v>5851</v>
      </c>
      <c r="F7028" s="109">
        <v>46200</v>
      </c>
      <c r="G7028" t="s">
        <v>415</v>
      </c>
      <c r="H7028">
        <v>6</v>
      </c>
      <c r="K7028">
        <v>36618.750000000036</v>
      </c>
      <c r="L7028" t="s">
        <v>509</v>
      </c>
      <c r="M7028" t="s">
        <v>1677</v>
      </c>
      <c r="N7028">
        <v>0</v>
      </c>
    </row>
    <row r="7029" spans="1:14" ht="15" customHeight="1" x14ac:dyDescent="0.3">
      <c r="A7029" s="114">
        <v>7026</v>
      </c>
      <c r="B7029" t="s">
        <v>430</v>
      </c>
      <c r="C7029" t="s">
        <v>138</v>
      </c>
      <c r="D7029" t="s">
        <v>100</v>
      </c>
      <c r="E7029" t="s">
        <v>5852</v>
      </c>
      <c r="F7029" s="109">
        <v>46200</v>
      </c>
      <c r="G7029" t="s">
        <v>415</v>
      </c>
      <c r="H7029">
        <v>6</v>
      </c>
      <c r="K7029">
        <v>348750.00000000035</v>
      </c>
      <c r="L7029" t="s">
        <v>554</v>
      </c>
      <c r="M7029" t="s">
        <v>517</v>
      </c>
      <c r="N7029">
        <v>1</v>
      </c>
    </row>
    <row r="7030" spans="1:14" ht="15" customHeight="1" x14ac:dyDescent="0.3">
      <c r="A7030" s="114">
        <v>7027</v>
      </c>
      <c r="B7030" t="s">
        <v>535</v>
      </c>
      <c r="C7030" t="s">
        <v>215</v>
      </c>
      <c r="D7030" t="s">
        <v>102</v>
      </c>
      <c r="E7030" t="s">
        <v>5853</v>
      </c>
      <c r="F7030" s="109">
        <v>46200</v>
      </c>
      <c r="G7030" t="s">
        <v>466</v>
      </c>
      <c r="H7030">
        <v>7</v>
      </c>
      <c r="K7030">
        <v>426562.49999999919</v>
      </c>
      <c r="L7030" t="s">
        <v>526</v>
      </c>
      <c r="M7030" t="s">
        <v>1677</v>
      </c>
      <c r="N7030">
        <v>1</v>
      </c>
    </row>
    <row r="7031" spans="1:14" ht="15" customHeight="1" x14ac:dyDescent="0.3">
      <c r="A7031" s="114">
        <v>7028</v>
      </c>
      <c r="B7031" t="s">
        <v>497</v>
      </c>
      <c r="C7031" t="s">
        <v>215</v>
      </c>
      <c r="D7031" t="s">
        <v>102</v>
      </c>
      <c r="E7031" t="s">
        <v>5854</v>
      </c>
      <c r="F7031" s="109">
        <v>46200</v>
      </c>
      <c r="G7031" t="s">
        <v>466</v>
      </c>
      <c r="H7031">
        <v>4</v>
      </c>
      <c r="K7031">
        <v>258750.00000000073</v>
      </c>
      <c r="L7031" t="s">
        <v>526</v>
      </c>
      <c r="M7031" t="s">
        <v>1677</v>
      </c>
      <c r="N7031">
        <v>1</v>
      </c>
    </row>
    <row r="7032" spans="1:14" ht="15" customHeight="1" x14ac:dyDescent="0.3">
      <c r="A7032" s="114">
        <v>7029</v>
      </c>
      <c r="B7032" t="s">
        <v>430</v>
      </c>
      <c r="C7032" t="s">
        <v>127</v>
      </c>
      <c r="D7032" t="s">
        <v>102</v>
      </c>
      <c r="E7032" t="s">
        <v>5855</v>
      </c>
      <c r="F7032" s="109">
        <v>46202</v>
      </c>
      <c r="G7032" t="s">
        <v>415</v>
      </c>
      <c r="H7032">
        <v>5</v>
      </c>
      <c r="K7032">
        <v>193750.0000000002</v>
      </c>
      <c r="L7032" t="s">
        <v>509</v>
      </c>
      <c r="M7032" t="s">
        <v>1677</v>
      </c>
      <c r="N7032">
        <v>0</v>
      </c>
    </row>
    <row r="7033" spans="1:14" ht="15" customHeight="1" x14ac:dyDescent="0.3">
      <c r="A7033" s="114">
        <v>7030</v>
      </c>
      <c r="B7033" t="s">
        <v>430</v>
      </c>
      <c r="C7033" t="s">
        <v>123</v>
      </c>
      <c r="D7033" t="s">
        <v>102</v>
      </c>
      <c r="E7033" t="s">
        <v>5856</v>
      </c>
      <c r="F7033" s="109">
        <v>46202</v>
      </c>
      <c r="G7033" t="s">
        <v>415</v>
      </c>
      <c r="H7033">
        <v>13</v>
      </c>
      <c r="K7033">
        <v>79340.625000000087</v>
      </c>
      <c r="L7033" t="s">
        <v>509</v>
      </c>
      <c r="M7033" t="s">
        <v>1677</v>
      </c>
      <c r="N7033">
        <v>1</v>
      </c>
    </row>
    <row r="7034" spans="1:14" ht="15" customHeight="1" x14ac:dyDescent="0.3">
      <c r="A7034" s="114">
        <v>7031</v>
      </c>
      <c r="B7034" t="s">
        <v>430</v>
      </c>
      <c r="C7034" t="s">
        <v>89</v>
      </c>
      <c r="D7034" t="s">
        <v>79</v>
      </c>
      <c r="E7034" t="s">
        <v>5857</v>
      </c>
      <c r="F7034" s="109">
        <v>46202</v>
      </c>
      <c r="G7034" t="s">
        <v>443</v>
      </c>
      <c r="H7034">
        <v>6</v>
      </c>
      <c r="K7034">
        <v>27125.000000000029</v>
      </c>
      <c r="L7034" t="s">
        <v>516</v>
      </c>
      <c r="M7034" t="s">
        <v>517</v>
      </c>
      <c r="N7034">
        <v>0</v>
      </c>
    </row>
    <row r="7035" spans="1:14" ht="15" customHeight="1" x14ac:dyDescent="0.3">
      <c r="A7035" s="114">
        <v>7032</v>
      </c>
      <c r="B7035" t="s">
        <v>430</v>
      </c>
      <c r="C7035" t="s">
        <v>138</v>
      </c>
      <c r="D7035" t="s">
        <v>100</v>
      </c>
      <c r="E7035" t="s">
        <v>5858</v>
      </c>
      <c r="F7035" s="109">
        <v>46202</v>
      </c>
      <c r="G7035" t="s">
        <v>415</v>
      </c>
      <c r="H7035">
        <v>6</v>
      </c>
      <c r="K7035">
        <v>348750.00000000035</v>
      </c>
      <c r="L7035" t="s">
        <v>516</v>
      </c>
      <c r="M7035" t="s">
        <v>517</v>
      </c>
      <c r="N7035">
        <v>0</v>
      </c>
    </row>
    <row r="7036" spans="1:14" ht="15" customHeight="1" x14ac:dyDescent="0.3">
      <c r="A7036" s="114">
        <v>7033</v>
      </c>
      <c r="B7036" t="s">
        <v>459</v>
      </c>
      <c r="C7036" t="s">
        <v>138</v>
      </c>
      <c r="D7036" t="s">
        <v>100</v>
      </c>
      <c r="E7036" t="s">
        <v>5859</v>
      </c>
      <c r="F7036" s="109">
        <v>46201</v>
      </c>
      <c r="G7036" t="s">
        <v>415</v>
      </c>
      <c r="H7036">
        <v>0.3</v>
      </c>
      <c r="K7036">
        <v>20250</v>
      </c>
      <c r="L7036" t="s">
        <v>513</v>
      </c>
      <c r="M7036" t="s">
        <v>580</v>
      </c>
      <c r="N7036">
        <v>0</v>
      </c>
    </row>
    <row r="7037" spans="1:14" ht="15" customHeight="1" x14ac:dyDescent="0.3">
      <c r="A7037" s="114">
        <v>7034</v>
      </c>
      <c r="B7037" t="s">
        <v>459</v>
      </c>
      <c r="C7037" t="s">
        <v>138</v>
      </c>
      <c r="D7037" t="s">
        <v>100</v>
      </c>
      <c r="E7037" t="s">
        <v>5859</v>
      </c>
      <c r="F7037" s="109">
        <v>46201</v>
      </c>
      <c r="G7037" t="s">
        <v>415</v>
      </c>
      <c r="H7037">
        <v>6</v>
      </c>
      <c r="K7037">
        <v>405000</v>
      </c>
      <c r="L7037" t="s">
        <v>516</v>
      </c>
      <c r="M7037" t="s">
        <v>517</v>
      </c>
      <c r="N7037">
        <v>0</v>
      </c>
    </row>
    <row r="7038" spans="1:14" ht="15" customHeight="1" x14ac:dyDescent="0.3">
      <c r="A7038" s="114">
        <v>7035</v>
      </c>
      <c r="B7038" t="s">
        <v>459</v>
      </c>
      <c r="C7038" t="s">
        <v>138</v>
      </c>
      <c r="D7038" t="s">
        <v>100</v>
      </c>
      <c r="E7038" t="s">
        <v>5859</v>
      </c>
      <c r="F7038" s="109">
        <v>46202</v>
      </c>
      <c r="G7038" t="s">
        <v>415</v>
      </c>
      <c r="H7038">
        <v>20</v>
      </c>
      <c r="K7038">
        <v>1350000</v>
      </c>
      <c r="L7038" t="s">
        <v>545</v>
      </c>
      <c r="M7038" t="s">
        <v>580</v>
      </c>
      <c r="N7038">
        <v>0</v>
      </c>
    </row>
    <row r="7039" spans="1:14" ht="15" customHeight="1" x14ac:dyDescent="0.3">
      <c r="A7039" s="114">
        <v>7036</v>
      </c>
      <c r="B7039" t="s">
        <v>459</v>
      </c>
      <c r="C7039" t="s">
        <v>138</v>
      </c>
      <c r="D7039" t="s">
        <v>100</v>
      </c>
      <c r="E7039" t="s">
        <v>5859</v>
      </c>
      <c r="F7039" s="109">
        <v>46202</v>
      </c>
      <c r="G7039" t="s">
        <v>415</v>
      </c>
      <c r="H7039">
        <v>2</v>
      </c>
      <c r="K7039">
        <v>135000</v>
      </c>
      <c r="L7039" t="s">
        <v>545</v>
      </c>
      <c r="M7039" t="s">
        <v>580</v>
      </c>
      <c r="N7039">
        <v>0</v>
      </c>
    </row>
    <row r="7040" spans="1:14" ht="15" customHeight="1" x14ac:dyDescent="0.3">
      <c r="A7040" s="114">
        <v>7037</v>
      </c>
      <c r="B7040" t="s">
        <v>459</v>
      </c>
      <c r="C7040" t="s">
        <v>138</v>
      </c>
      <c r="D7040" t="s">
        <v>100</v>
      </c>
      <c r="E7040" t="s">
        <v>5859</v>
      </c>
      <c r="F7040" s="109">
        <v>46202</v>
      </c>
      <c r="G7040" t="s">
        <v>415</v>
      </c>
      <c r="H7040">
        <v>34</v>
      </c>
      <c r="K7040">
        <v>2295000</v>
      </c>
      <c r="L7040" t="s">
        <v>558</v>
      </c>
      <c r="M7040" t="s">
        <v>580</v>
      </c>
      <c r="N7040">
        <v>0</v>
      </c>
    </row>
    <row r="7041" spans="1:14" ht="15" customHeight="1" x14ac:dyDescent="0.3">
      <c r="A7041" s="114">
        <v>7038</v>
      </c>
      <c r="B7041" t="s">
        <v>501</v>
      </c>
      <c r="C7041" t="s">
        <v>113</v>
      </c>
      <c r="D7041" t="s">
        <v>102</v>
      </c>
      <c r="E7041" t="s">
        <v>5860</v>
      </c>
      <c r="F7041" s="109">
        <v>46202</v>
      </c>
      <c r="G7041" t="s">
        <v>415</v>
      </c>
      <c r="H7041">
        <v>7</v>
      </c>
      <c r="K7041">
        <v>278906.25000000105</v>
      </c>
      <c r="L7041" t="s">
        <v>509</v>
      </c>
      <c r="M7041" t="s">
        <v>505</v>
      </c>
      <c r="N7041">
        <v>0</v>
      </c>
    </row>
    <row r="7042" spans="1:14" ht="15" customHeight="1" x14ac:dyDescent="0.3">
      <c r="A7042" s="114">
        <v>7039</v>
      </c>
      <c r="B7042" t="s">
        <v>501</v>
      </c>
      <c r="C7042" t="s">
        <v>127</v>
      </c>
      <c r="D7042" t="s">
        <v>102</v>
      </c>
      <c r="E7042" t="s">
        <v>5861</v>
      </c>
      <c r="F7042" s="109">
        <v>46202</v>
      </c>
      <c r="G7042" t="s">
        <v>415</v>
      </c>
      <c r="H7042">
        <v>1</v>
      </c>
      <c r="K7042">
        <v>42500.00000000016</v>
      </c>
      <c r="L7042" t="s">
        <v>509</v>
      </c>
      <c r="M7042" t="s">
        <v>1677</v>
      </c>
      <c r="N7042">
        <v>0</v>
      </c>
    </row>
    <row r="7043" spans="1:14" ht="15" customHeight="1" x14ac:dyDescent="0.3">
      <c r="A7043" s="114">
        <v>7040</v>
      </c>
      <c r="B7043" t="s">
        <v>501</v>
      </c>
      <c r="C7043" t="s">
        <v>123</v>
      </c>
      <c r="D7043" t="s">
        <v>102</v>
      </c>
      <c r="E7043" t="s">
        <v>5862</v>
      </c>
      <c r="F7043" s="109">
        <v>46202</v>
      </c>
      <c r="G7043" t="s">
        <v>415</v>
      </c>
      <c r="H7043">
        <v>4</v>
      </c>
      <c r="K7043">
        <v>26775.000000000102</v>
      </c>
      <c r="L7043" t="s">
        <v>509</v>
      </c>
      <c r="M7043" t="s">
        <v>1677</v>
      </c>
      <c r="N7043">
        <v>0</v>
      </c>
    </row>
    <row r="7044" spans="1:14" ht="15" customHeight="1" x14ac:dyDescent="0.3">
      <c r="A7044" s="114">
        <v>7041</v>
      </c>
      <c r="B7044" t="s">
        <v>501</v>
      </c>
      <c r="C7044" t="s">
        <v>138</v>
      </c>
      <c r="D7044" t="s">
        <v>100</v>
      </c>
      <c r="E7044" t="s">
        <v>5863</v>
      </c>
      <c r="F7044" s="109">
        <v>46202</v>
      </c>
      <c r="G7044" t="s">
        <v>415</v>
      </c>
      <c r="H7044">
        <v>0.5</v>
      </c>
      <c r="K7044">
        <v>31875.00000000012</v>
      </c>
      <c r="L7044" t="s">
        <v>554</v>
      </c>
      <c r="M7044" t="s">
        <v>517</v>
      </c>
      <c r="N7044">
        <v>0</v>
      </c>
    </row>
    <row r="7045" spans="1:14" ht="15" customHeight="1" x14ac:dyDescent="0.3">
      <c r="A7045" s="114">
        <v>7042</v>
      </c>
      <c r="B7045" t="s">
        <v>444</v>
      </c>
      <c r="C7045" t="s">
        <v>3004</v>
      </c>
      <c r="D7045" t="s">
        <v>3009</v>
      </c>
      <c r="E7045" t="s">
        <v>3010</v>
      </c>
      <c r="F7045" s="109">
        <v>46202</v>
      </c>
      <c r="G7045" t="s">
        <v>3012</v>
      </c>
      <c r="H7045">
        <v>0.3</v>
      </c>
      <c r="K7045">
        <v>383249.99999999965</v>
      </c>
      <c r="L7045" t="s">
        <v>513</v>
      </c>
      <c r="M7045" t="s">
        <v>514</v>
      </c>
      <c r="N7045">
        <v>3</v>
      </c>
    </row>
    <row r="7046" spans="1:14" ht="15" customHeight="1" x14ac:dyDescent="0.3">
      <c r="A7046" s="114">
        <v>7043</v>
      </c>
      <c r="B7046" t="s">
        <v>444</v>
      </c>
      <c r="C7046" t="s">
        <v>138</v>
      </c>
      <c r="D7046" t="s">
        <v>100</v>
      </c>
      <c r="E7046" t="s">
        <v>5864</v>
      </c>
      <c r="F7046" s="109">
        <v>46202</v>
      </c>
      <c r="G7046" t="s">
        <v>415</v>
      </c>
      <c r="H7046">
        <v>20</v>
      </c>
      <c r="K7046">
        <v>1368749.9999999988</v>
      </c>
      <c r="L7046" t="s">
        <v>545</v>
      </c>
      <c r="M7046" t="s">
        <v>514</v>
      </c>
      <c r="N7046">
        <v>0</v>
      </c>
    </row>
    <row r="7047" spans="1:14" ht="15" customHeight="1" x14ac:dyDescent="0.3">
      <c r="A7047" s="114">
        <v>7044</v>
      </c>
      <c r="B7047" t="s">
        <v>471</v>
      </c>
      <c r="C7047" t="s">
        <v>502</v>
      </c>
      <c r="D7047" t="s">
        <v>100</v>
      </c>
      <c r="E7047" t="s">
        <v>5865</v>
      </c>
      <c r="F7047" s="109">
        <v>46202</v>
      </c>
      <c r="G7047" t="s">
        <v>426</v>
      </c>
      <c r="H7047">
        <v>2</v>
      </c>
      <c r="K7047">
        <v>91249.999999999927</v>
      </c>
      <c r="L7047" t="s">
        <v>507</v>
      </c>
      <c r="M7047" t="s">
        <v>698</v>
      </c>
      <c r="N7047">
        <v>3</v>
      </c>
    </row>
    <row r="7048" spans="1:14" ht="15" customHeight="1" x14ac:dyDescent="0.3">
      <c r="A7048" s="114">
        <v>7045</v>
      </c>
      <c r="B7048" t="s">
        <v>497</v>
      </c>
      <c r="C7048" t="s">
        <v>138</v>
      </c>
      <c r="D7048" t="s">
        <v>100</v>
      </c>
      <c r="E7048" t="s">
        <v>5866</v>
      </c>
      <c r="F7048" s="109">
        <v>46203</v>
      </c>
      <c r="G7048" t="s">
        <v>415</v>
      </c>
      <c r="H7048">
        <v>6</v>
      </c>
      <c r="K7048">
        <v>410624.99999999965</v>
      </c>
      <c r="L7048" t="s">
        <v>516</v>
      </c>
      <c r="M7048" t="s">
        <v>517</v>
      </c>
      <c r="N7048">
        <v>0</v>
      </c>
    </row>
    <row r="7049" spans="1:14" ht="15" customHeight="1" x14ac:dyDescent="0.3">
      <c r="A7049" s="114">
        <v>7046</v>
      </c>
      <c r="B7049" t="s">
        <v>497</v>
      </c>
      <c r="C7049" t="s">
        <v>126</v>
      </c>
      <c r="D7049" t="s">
        <v>102</v>
      </c>
      <c r="E7049" t="s">
        <v>5867</v>
      </c>
      <c r="F7049" s="109">
        <v>46203</v>
      </c>
      <c r="G7049" t="s">
        <v>415</v>
      </c>
      <c r="H7049">
        <v>3</v>
      </c>
      <c r="K7049">
        <v>73304.166666666599</v>
      </c>
      <c r="L7049" t="s">
        <v>509</v>
      </c>
      <c r="M7049" t="s">
        <v>1677</v>
      </c>
      <c r="N7049">
        <v>1</v>
      </c>
    </row>
    <row r="7050" spans="1:14" ht="15" customHeight="1" x14ac:dyDescent="0.3">
      <c r="A7050" s="114">
        <v>7047</v>
      </c>
      <c r="B7050" t="s">
        <v>497</v>
      </c>
      <c r="C7050" t="s">
        <v>127</v>
      </c>
      <c r="D7050" t="s">
        <v>102</v>
      </c>
      <c r="E7050" t="s">
        <v>5868</v>
      </c>
      <c r="F7050" s="109">
        <v>46203</v>
      </c>
      <c r="G7050" t="s">
        <v>415</v>
      </c>
      <c r="H7050">
        <v>4</v>
      </c>
      <c r="K7050">
        <v>182499.99999999985</v>
      </c>
      <c r="L7050" t="s">
        <v>509</v>
      </c>
      <c r="M7050">
        <v>0</v>
      </c>
      <c r="N7050">
        <v>0</v>
      </c>
    </row>
    <row r="7051" spans="1:14" ht="15" customHeight="1" x14ac:dyDescent="0.3">
      <c r="A7051" s="114">
        <v>7048</v>
      </c>
      <c r="B7051" t="s">
        <v>497</v>
      </c>
      <c r="C7051" t="s">
        <v>133</v>
      </c>
      <c r="D7051" t="s">
        <v>102</v>
      </c>
      <c r="E7051" t="s">
        <v>5869</v>
      </c>
      <c r="F7051" s="109">
        <v>46203</v>
      </c>
      <c r="G7051" t="s">
        <v>415</v>
      </c>
      <c r="H7051">
        <v>3</v>
      </c>
      <c r="K7051">
        <v>182499.99999999985</v>
      </c>
      <c r="L7051" t="s">
        <v>509</v>
      </c>
      <c r="M7051">
        <v>0</v>
      </c>
      <c r="N7051">
        <v>0</v>
      </c>
    </row>
    <row r="7052" spans="1:14" ht="15" customHeight="1" x14ac:dyDescent="0.3">
      <c r="A7052" s="114">
        <v>7049</v>
      </c>
      <c r="B7052" t="s">
        <v>499</v>
      </c>
      <c r="C7052" t="s">
        <v>104</v>
      </c>
      <c r="D7052" t="s">
        <v>102</v>
      </c>
      <c r="E7052" t="s">
        <v>5870</v>
      </c>
      <c r="F7052" s="109">
        <v>46203</v>
      </c>
      <c r="G7052" t="s">
        <v>415</v>
      </c>
      <c r="H7052">
        <v>57</v>
      </c>
      <c r="K7052">
        <v>323000.00000000122</v>
      </c>
      <c r="L7052" t="s">
        <v>507</v>
      </c>
      <c r="M7052" t="s">
        <v>505</v>
      </c>
      <c r="N7052">
        <v>1</v>
      </c>
    </row>
    <row r="7053" spans="1:14" ht="15" customHeight="1" x14ac:dyDescent="0.3">
      <c r="A7053" s="114">
        <v>7050</v>
      </c>
      <c r="B7053" t="s">
        <v>499</v>
      </c>
      <c r="C7053" t="s">
        <v>105</v>
      </c>
      <c r="D7053" t="s">
        <v>102</v>
      </c>
      <c r="E7053" t="s">
        <v>5871</v>
      </c>
      <c r="F7053" s="109">
        <v>46203</v>
      </c>
      <c r="G7053" t="s">
        <v>415</v>
      </c>
      <c r="H7053">
        <v>1</v>
      </c>
      <c r="K7053">
        <v>5666.6666666666879</v>
      </c>
      <c r="L7053" t="s">
        <v>507</v>
      </c>
      <c r="M7053" s="110" t="s">
        <v>2782</v>
      </c>
      <c r="N7053">
        <v>1</v>
      </c>
    </row>
    <row r="7054" spans="1:14" ht="15" customHeight="1" x14ac:dyDescent="0.3">
      <c r="A7054" s="114">
        <v>7051</v>
      </c>
      <c r="B7054" t="s">
        <v>499</v>
      </c>
      <c r="C7054" t="s">
        <v>502</v>
      </c>
      <c r="D7054" t="s">
        <v>100</v>
      </c>
      <c r="E7054" t="s">
        <v>5872</v>
      </c>
      <c r="F7054" s="109">
        <v>46203</v>
      </c>
      <c r="G7054" t="s">
        <v>426</v>
      </c>
      <c r="H7054">
        <v>1</v>
      </c>
      <c r="K7054">
        <v>42500.00000000016</v>
      </c>
      <c r="L7054" t="s">
        <v>507</v>
      </c>
      <c r="M7054" t="s">
        <v>505</v>
      </c>
      <c r="N7054">
        <v>1</v>
      </c>
    </row>
    <row r="7055" spans="1:14" ht="15" customHeight="1" x14ac:dyDescent="0.3">
      <c r="A7055" s="114">
        <v>7052</v>
      </c>
      <c r="B7055" t="s">
        <v>499</v>
      </c>
      <c r="C7055" t="s">
        <v>138</v>
      </c>
      <c r="D7055" t="s">
        <v>100</v>
      </c>
      <c r="E7055" t="s">
        <v>5873</v>
      </c>
      <c r="F7055" s="109">
        <v>46203</v>
      </c>
      <c r="G7055" t="s">
        <v>415</v>
      </c>
      <c r="H7055">
        <v>2</v>
      </c>
      <c r="K7055">
        <v>127500.00000000048</v>
      </c>
      <c r="L7055" t="s">
        <v>516</v>
      </c>
      <c r="M7055" t="s">
        <v>517</v>
      </c>
      <c r="N7055">
        <v>0</v>
      </c>
    </row>
    <row r="7056" spans="1:14" ht="15" customHeight="1" x14ac:dyDescent="0.3">
      <c r="A7056" s="114">
        <v>7053</v>
      </c>
      <c r="B7056" t="s">
        <v>501</v>
      </c>
      <c r="C7056" t="s">
        <v>113</v>
      </c>
      <c r="D7056" t="s">
        <v>102</v>
      </c>
      <c r="E7056" t="s">
        <v>5874</v>
      </c>
      <c r="F7056" s="109">
        <v>46203</v>
      </c>
      <c r="G7056" t="s">
        <v>415</v>
      </c>
      <c r="H7056">
        <v>6</v>
      </c>
      <c r="K7056">
        <v>239062.5000000009</v>
      </c>
      <c r="L7056" t="s">
        <v>509</v>
      </c>
      <c r="M7056" t="s">
        <v>505</v>
      </c>
      <c r="N7056">
        <v>1</v>
      </c>
    </row>
    <row r="7057" spans="1:14" ht="15" customHeight="1" x14ac:dyDescent="0.3">
      <c r="A7057" s="114">
        <v>7054</v>
      </c>
      <c r="B7057" t="s">
        <v>501</v>
      </c>
      <c r="C7057" t="s">
        <v>125</v>
      </c>
      <c r="D7057" t="s">
        <v>102</v>
      </c>
      <c r="E7057" t="s">
        <v>5875</v>
      </c>
      <c r="F7057" s="109">
        <v>46203</v>
      </c>
      <c r="G7057" t="s">
        <v>415</v>
      </c>
      <c r="H7057">
        <v>2</v>
      </c>
      <c r="K7057">
        <v>37494.444444444583</v>
      </c>
      <c r="L7057" t="s">
        <v>509</v>
      </c>
      <c r="M7057" t="s">
        <v>1677</v>
      </c>
      <c r="N7057">
        <v>0</v>
      </c>
    </row>
    <row r="7058" spans="1:14" ht="15" customHeight="1" x14ac:dyDescent="0.3">
      <c r="A7058" s="114">
        <v>7055</v>
      </c>
      <c r="B7058" t="s">
        <v>501</v>
      </c>
      <c r="C7058" t="s">
        <v>127</v>
      </c>
      <c r="D7058" t="s">
        <v>102</v>
      </c>
      <c r="E7058" t="s">
        <v>5876</v>
      </c>
      <c r="F7058" s="109">
        <v>46203</v>
      </c>
      <c r="G7058" t="s">
        <v>415</v>
      </c>
      <c r="H7058">
        <v>5</v>
      </c>
      <c r="K7058">
        <v>212500.00000000079</v>
      </c>
      <c r="L7058" t="s">
        <v>509</v>
      </c>
      <c r="M7058" t="s">
        <v>1677</v>
      </c>
      <c r="N7058">
        <v>1</v>
      </c>
    </row>
    <row r="7059" spans="1:14" ht="15" customHeight="1" x14ac:dyDescent="0.3">
      <c r="A7059" s="114">
        <v>7056</v>
      </c>
      <c r="B7059" t="s">
        <v>444</v>
      </c>
      <c r="C7059" t="s">
        <v>138</v>
      </c>
      <c r="D7059" t="s">
        <v>100</v>
      </c>
      <c r="E7059" t="s">
        <v>5877</v>
      </c>
      <c r="F7059" s="109">
        <v>46203</v>
      </c>
      <c r="G7059" t="s">
        <v>415</v>
      </c>
      <c r="H7059">
        <v>30</v>
      </c>
      <c r="K7059">
        <v>2053124.9999999981</v>
      </c>
      <c r="L7059" t="s">
        <v>713</v>
      </c>
      <c r="M7059" t="s">
        <v>917</v>
      </c>
      <c r="N7059">
        <v>0</v>
      </c>
    </row>
    <row r="7060" spans="1:14" ht="15" customHeight="1" x14ac:dyDescent="0.3">
      <c r="A7060" s="114">
        <v>7057</v>
      </c>
      <c r="B7060" t="s">
        <v>444</v>
      </c>
      <c r="C7060" t="s">
        <v>3004</v>
      </c>
      <c r="D7060" t="s">
        <v>3009</v>
      </c>
      <c r="E7060" t="s">
        <v>3010</v>
      </c>
      <c r="F7060" s="109">
        <v>46203</v>
      </c>
      <c r="G7060" t="s">
        <v>3011</v>
      </c>
      <c r="H7060">
        <v>0.5</v>
      </c>
      <c r="K7060">
        <v>364999.99999999971</v>
      </c>
      <c r="L7060" t="s">
        <v>513</v>
      </c>
      <c r="M7060" t="s">
        <v>537</v>
      </c>
      <c r="N7060">
        <v>0</v>
      </c>
    </row>
    <row r="7061" spans="1:14" ht="15" customHeight="1" x14ac:dyDescent="0.3">
      <c r="A7061" s="114">
        <v>7058</v>
      </c>
      <c r="B7061" t="s">
        <v>497</v>
      </c>
      <c r="C7061" t="s">
        <v>113</v>
      </c>
      <c r="D7061" t="s">
        <v>102</v>
      </c>
      <c r="E7061" t="s">
        <v>5878</v>
      </c>
      <c r="F7061" s="109">
        <v>46204</v>
      </c>
      <c r="G7061" t="s">
        <v>415</v>
      </c>
      <c r="H7061">
        <v>8</v>
      </c>
      <c r="K7061">
        <v>342187.49999999971</v>
      </c>
      <c r="L7061" t="s">
        <v>509</v>
      </c>
      <c r="M7061" s="110" t="s">
        <v>2940</v>
      </c>
      <c r="N7061">
        <v>1</v>
      </c>
    </row>
    <row r="7062" spans="1:14" ht="15" customHeight="1" x14ac:dyDescent="0.3">
      <c r="A7062" s="114">
        <v>7059</v>
      </c>
      <c r="B7062" t="s">
        <v>501</v>
      </c>
      <c r="C7062" t="s">
        <v>113</v>
      </c>
      <c r="D7062" t="s">
        <v>102</v>
      </c>
      <c r="E7062" t="s">
        <v>5879</v>
      </c>
      <c r="F7062" s="109">
        <v>46204</v>
      </c>
      <c r="G7062" t="s">
        <v>415</v>
      </c>
      <c r="H7062">
        <v>11</v>
      </c>
      <c r="K7062">
        <v>438281.25000000163</v>
      </c>
      <c r="L7062" t="s">
        <v>509</v>
      </c>
      <c r="M7062" t="s">
        <v>505</v>
      </c>
      <c r="N7062">
        <v>0</v>
      </c>
    </row>
    <row r="7063" spans="1:14" ht="15" customHeight="1" x14ac:dyDescent="0.3">
      <c r="A7063" s="114">
        <v>7060</v>
      </c>
      <c r="B7063" t="s">
        <v>535</v>
      </c>
      <c r="C7063" t="s">
        <v>105</v>
      </c>
      <c r="D7063" t="s">
        <v>102</v>
      </c>
      <c r="E7063" t="s">
        <v>5880</v>
      </c>
      <c r="F7063" s="109">
        <v>46204</v>
      </c>
      <c r="G7063" t="s">
        <v>415</v>
      </c>
      <c r="H7063">
        <v>11</v>
      </c>
      <c r="K7063">
        <v>63250.000000000175</v>
      </c>
      <c r="L7063" t="s">
        <v>507</v>
      </c>
      <c r="M7063" t="s">
        <v>514</v>
      </c>
      <c r="N7063">
        <v>1</v>
      </c>
    </row>
    <row r="7064" spans="1:14" ht="15" customHeight="1" x14ac:dyDescent="0.3">
      <c r="A7064" s="114">
        <v>7061</v>
      </c>
      <c r="B7064" t="s">
        <v>535</v>
      </c>
      <c r="C7064" t="s">
        <v>127</v>
      </c>
      <c r="D7064" t="s">
        <v>102</v>
      </c>
      <c r="E7064" t="s">
        <v>5881</v>
      </c>
      <c r="F7064" s="109">
        <v>46204</v>
      </c>
      <c r="G7064" t="s">
        <v>415</v>
      </c>
      <c r="H7064">
        <v>1</v>
      </c>
      <c r="K7064">
        <v>43125.000000000116</v>
      </c>
      <c r="L7064" t="s">
        <v>526</v>
      </c>
      <c r="M7064" t="s">
        <v>1677</v>
      </c>
      <c r="N7064">
        <v>1</v>
      </c>
    </row>
    <row r="7065" spans="1:14" ht="15" customHeight="1" x14ac:dyDescent="0.3">
      <c r="A7065" s="114">
        <v>7062</v>
      </c>
      <c r="B7065" t="s">
        <v>535</v>
      </c>
      <c r="C7065" t="s">
        <v>134</v>
      </c>
      <c r="D7065" t="s">
        <v>102</v>
      </c>
      <c r="E7065" t="s">
        <v>5882</v>
      </c>
      <c r="F7065" s="109">
        <v>46204</v>
      </c>
      <c r="G7065" t="s">
        <v>415</v>
      </c>
      <c r="H7065">
        <v>2</v>
      </c>
      <c r="K7065">
        <v>115000.00000000032</v>
      </c>
      <c r="L7065" t="s">
        <v>526</v>
      </c>
      <c r="M7065" t="s">
        <v>1677</v>
      </c>
      <c r="N7065">
        <v>1</v>
      </c>
    </row>
    <row r="7066" spans="1:14" ht="15" customHeight="1" x14ac:dyDescent="0.3">
      <c r="A7066" s="114">
        <v>7063</v>
      </c>
      <c r="B7066" t="s">
        <v>535</v>
      </c>
      <c r="C7066" t="s">
        <v>138</v>
      </c>
      <c r="D7066" t="s">
        <v>100</v>
      </c>
      <c r="E7066" t="s">
        <v>5883</v>
      </c>
      <c r="F7066" s="109">
        <v>46204</v>
      </c>
      <c r="G7066" t="s">
        <v>415</v>
      </c>
      <c r="H7066">
        <v>1</v>
      </c>
      <c r="K7066">
        <v>64687.500000000182</v>
      </c>
      <c r="L7066" t="s">
        <v>507</v>
      </c>
      <c r="M7066" t="s">
        <v>514</v>
      </c>
      <c r="N7066">
        <v>1</v>
      </c>
    </row>
    <row r="7067" spans="1:14" ht="15" customHeight="1" x14ac:dyDescent="0.3">
      <c r="A7067" s="114">
        <v>7064</v>
      </c>
      <c r="B7067" t="s">
        <v>535</v>
      </c>
      <c r="C7067" t="s">
        <v>3004</v>
      </c>
      <c r="D7067" t="s">
        <v>3009</v>
      </c>
      <c r="E7067" t="s">
        <v>3010</v>
      </c>
      <c r="F7067" s="109">
        <v>46204</v>
      </c>
      <c r="G7067" t="s">
        <v>3012</v>
      </c>
      <c r="H7067">
        <v>0.2</v>
      </c>
      <c r="K7067">
        <v>241500.00000000067</v>
      </c>
      <c r="L7067" t="s">
        <v>513</v>
      </c>
      <c r="M7067" t="s">
        <v>537</v>
      </c>
      <c r="N7067">
        <v>1</v>
      </c>
    </row>
    <row r="7068" spans="1:14" ht="15" customHeight="1" x14ac:dyDescent="0.3">
      <c r="A7068" s="114">
        <v>7065</v>
      </c>
      <c r="B7068" t="s">
        <v>444</v>
      </c>
      <c r="C7068" t="s">
        <v>111</v>
      </c>
      <c r="D7068" t="s">
        <v>102</v>
      </c>
      <c r="E7068" t="s">
        <v>5884</v>
      </c>
      <c r="F7068" s="109">
        <v>46204</v>
      </c>
      <c r="G7068" t="s">
        <v>415</v>
      </c>
      <c r="H7068">
        <v>20</v>
      </c>
      <c r="K7068">
        <v>360184.02777777746</v>
      </c>
      <c r="L7068" t="s">
        <v>696</v>
      </c>
      <c r="M7068" t="s">
        <v>1677</v>
      </c>
      <c r="N7068">
        <v>0</v>
      </c>
    </row>
    <row r="7069" spans="1:14" ht="15" customHeight="1" x14ac:dyDescent="0.3">
      <c r="A7069" s="114">
        <v>7066</v>
      </c>
      <c r="B7069" t="s">
        <v>444</v>
      </c>
      <c r="C7069" t="s">
        <v>3004</v>
      </c>
      <c r="D7069" t="s">
        <v>3009</v>
      </c>
      <c r="E7069" t="s">
        <v>3010</v>
      </c>
      <c r="F7069" s="109">
        <v>46204</v>
      </c>
      <c r="G7069" t="s">
        <v>3012</v>
      </c>
      <c r="H7069">
        <v>0.5</v>
      </c>
      <c r="K7069">
        <v>638749.99999999942</v>
      </c>
      <c r="L7069" t="s">
        <v>513</v>
      </c>
      <c r="M7069" t="s">
        <v>514</v>
      </c>
      <c r="N7069">
        <v>3</v>
      </c>
    </row>
    <row r="7070" spans="1:14" ht="15" customHeight="1" x14ac:dyDescent="0.3">
      <c r="A7070" s="114">
        <v>7067</v>
      </c>
      <c r="B7070" t="s">
        <v>413</v>
      </c>
      <c r="C7070" t="s">
        <v>113</v>
      </c>
      <c r="D7070" t="s">
        <v>102</v>
      </c>
      <c r="E7070" t="s">
        <v>5885</v>
      </c>
      <c r="F7070" s="109">
        <v>46204</v>
      </c>
      <c r="G7070" t="s">
        <v>415</v>
      </c>
      <c r="H7070">
        <v>2</v>
      </c>
      <c r="K7070">
        <v>82031.250000000146</v>
      </c>
      <c r="L7070" t="s">
        <v>509</v>
      </c>
      <c r="M7070" t="s">
        <v>505</v>
      </c>
      <c r="N7070">
        <v>1</v>
      </c>
    </row>
    <row r="7071" spans="1:14" ht="15" customHeight="1" x14ac:dyDescent="0.3">
      <c r="A7071" s="114">
        <v>7068</v>
      </c>
      <c r="B7071" t="s">
        <v>413</v>
      </c>
      <c r="C7071" t="s">
        <v>111</v>
      </c>
      <c r="D7071" t="s">
        <v>102</v>
      </c>
      <c r="E7071" t="s">
        <v>5886</v>
      </c>
      <c r="F7071" s="109">
        <v>46204</v>
      </c>
      <c r="G7071" t="s">
        <v>415</v>
      </c>
      <c r="H7071">
        <v>8</v>
      </c>
      <c r="K7071">
        <v>138152.77777777804</v>
      </c>
      <c r="L7071" t="s">
        <v>509</v>
      </c>
      <c r="M7071" t="s">
        <v>505</v>
      </c>
      <c r="N7071">
        <v>1</v>
      </c>
    </row>
    <row r="7072" spans="1:14" ht="15" customHeight="1" x14ac:dyDescent="0.3">
      <c r="A7072" s="114">
        <v>7069</v>
      </c>
      <c r="B7072" t="s">
        <v>499</v>
      </c>
      <c r="C7072" t="s">
        <v>104</v>
      </c>
      <c r="D7072" t="s">
        <v>102</v>
      </c>
      <c r="E7072" t="s">
        <v>5887</v>
      </c>
      <c r="F7072" s="109">
        <v>46204</v>
      </c>
      <c r="G7072" t="s">
        <v>415</v>
      </c>
      <c r="H7072">
        <v>25</v>
      </c>
      <c r="K7072">
        <v>141666.66666666721</v>
      </c>
      <c r="L7072" t="s">
        <v>507</v>
      </c>
      <c r="M7072" t="s">
        <v>505</v>
      </c>
      <c r="N7072">
        <v>1</v>
      </c>
    </row>
    <row r="7073" spans="1:14" ht="15" customHeight="1" x14ac:dyDescent="0.3">
      <c r="A7073" s="114">
        <v>7070</v>
      </c>
      <c r="B7073" t="s">
        <v>499</v>
      </c>
      <c r="C7073" t="s">
        <v>105</v>
      </c>
      <c r="D7073" t="s">
        <v>102</v>
      </c>
      <c r="E7073" t="s">
        <v>5888</v>
      </c>
      <c r="F7073" s="109">
        <v>46204</v>
      </c>
      <c r="G7073" t="s">
        <v>415</v>
      </c>
      <c r="H7073">
        <v>49</v>
      </c>
      <c r="K7073">
        <v>277666.66666666773</v>
      </c>
      <c r="L7073" t="s">
        <v>507</v>
      </c>
      <c r="M7073" t="s">
        <v>505</v>
      </c>
      <c r="N7073">
        <v>1</v>
      </c>
    </row>
    <row r="7074" spans="1:14" ht="15" customHeight="1" x14ac:dyDescent="0.3">
      <c r="A7074" s="114">
        <v>7071</v>
      </c>
      <c r="B7074" t="s">
        <v>471</v>
      </c>
      <c r="C7074" t="s">
        <v>113</v>
      </c>
      <c r="D7074" t="s">
        <v>102</v>
      </c>
      <c r="E7074" t="s">
        <v>5889</v>
      </c>
      <c r="F7074" s="109">
        <v>46204</v>
      </c>
      <c r="G7074" t="s">
        <v>415</v>
      </c>
      <c r="H7074">
        <v>1</v>
      </c>
      <c r="K7074">
        <v>42773.437499999964</v>
      </c>
      <c r="L7074" t="s">
        <v>519</v>
      </c>
      <c r="M7074" t="s">
        <v>1677</v>
      </c>
      <c r="N7074">
        <v>0</v>
      </c>
    </row>
    <row r="7075" spans="1:14" ht="15" customHeight="1" x14ac:dyDescent="0.3">
      <c r="A7075" s="114">
        <v>7072</v>
      </c>
      <c r="B7075" t="s">
        <v>471</v>
      </c>
      <c r="C7075" t="s">
        <v>127</v>
      </c>
      <c r="D7075" t="s">
        <v>102</v>
      </c>
      <c r="E7075" t="s">
        <v>5890</v>
      </c>
      <c r="F7075" s="109">
        <v>46204</v>
      </c>
      <c r="G7075" t="s">
        <v>415</v>
      </c>
      <c r="H7075">
        <v>7</v>
      </c>
      <c r="K7075">
        <v>319374.99999999971</v>
      </c>
      <c r="L7075" t="s">
        <v>519</v>
      </c>
      <c r="M7075" t="s">
        <v>1677</v>
      </c>
      <c r="N7075">
        <v>0</v>
      </c>
    </row>
    <row r="7076" spans="1:14" ht="15" customHeight="1" x14ac:dyDescent="0.3">
      <c r="A7076" s="114">
        <v>7073</v>
      </c>
      <c r="B7076" t="s">
        <v>471</v>
      </c>
      <c r="C7076" t="s">
        <v>134</v>
      </c>
      <c r="D7076" t="s">
        <v>102</v>
      </c>
      <c r="E7076" t="s">
        <v>5891</v>
      </c>
      <c r="F7076" s="109">
        <v>46204</v>
      </c>
      <c r="G7076" t="s">
        <v>415</v>
      </c>
      <c r="H7076">
        <v>1</v>
      </c>
      <c r="K7076">
        <v>60833.333333333278</v>
      </c>
      <c r="L7076" t="s">
        <v>519</v>
      </c>
      <c r="M7076" t="s">
        <v>1677</v>
      </c>
      <c r="N7076">
        <v>1</v>
      </c>
    </row>
    <row r="7077" spans="1:14" ht="15" customHeight="1" x14ac:dyDescent="0.3">
      <c r="A7077" s="114">
        <v>7074</v>
      </c>
      <c r="B7077" t="s">
        <v>463</v>
      </c>
      <c r="C7077" t="s">
        <v>127</v>
      </c>
      <c r="D7077" t="s">
        <v>102</v>
      </c>
      <c r="E7077" t="s">
        <v>5892</v>
      </c>
      <c r="F7077" s="109">
        <v>46205</v>
      </c>
      <c r="G7077" t="s">
        <v>415</v>
      </c>
      <c r="H7077">
        <v>8</v>
      </c>
      <c r="K7077">
        <v>355000.00000000029</v>
      </c>
      <c r="L7077" t="s">
        <v>526</v>
      </c>
      <c r="M7077" t="s">
        <v>1677</v>
      </c>
      <c r="N7077">
        <v>1</v>
      </c>
    </row>
    <row r="7078" spans="1:14" ht="15" customHeight="1" x14ac:dyDescent="0.3">
      <c r="A7078" s="114">
        <v>7075</v>
      </c>
      <c r="B7078" t="s">
        <v>463</v>
      </c>
      <c r="C7078" t="s">
        <v>3004</v>
      </c>
      <c r="D7078" t="s">
        <v>3009</v>
      </c>
      <c r="E7078" t="s">
        <v>3010</v>
      </c>
      <c r="F7078" s="109">
        <v>46205</v>
      </c>
      <c r="G7078" t="s">
        <v>3012</v>
      </c>
      <c r="H7078">
        <v>0.3</v>
      </c>
      <c r="K7078">
        <v>372750.00000000035</v>
      </c>
      <c r="L7078" t="s">
        <v>513</v>
      </c>
      <c r="M7078" t="s">
        <v>514</v>
      </c>
      <c r="N7078">
        <v>10</v>
      </c>
    </row>
    <row r="7079" spans="1:14" ht="15" customHeight="1" x14ac:dyDescent="0.3">
      <c r="A7079" s="114">
        <v>7076</v>
      </c>
      <c r="B7079" t="s">
        <v>497</v>
      </c>
      <c r="C7079" t="s">
        <v>126</v>
      </c>
      <c r="D7079" t="s">
        <v>102</v>
      </c>
      <c r="E7079" t="s">
        <v>5893</v>
      </c>
      <c r="F7079" s="109">
        <v>46205</v>
      </c>
      <c r="G7079" t="s">
        <v>415</v>
      </c>
      <c r="H7079">
        <v>5</v>
      </c>
      <c r="K7079">
        <v>122173.61111111101</v>
      </c>
      <c r="L7079" t="s">
        <v>509</v>
      </c>
      <c r="M7079" t="s">
        <v>1677</v>
      </c>
      <c r="N7079">
        <v>1</v>
      </c>
    </row>
    <row r="7080" spans="1:14" ht="15" customHeight="1" x14ac:dyDescent="0.3">
      <c r="A7080" s="114">
        <v>7077</v>
      </c>
      <c r="B7080" t="s">
        <v>497</v>
      </c>
      <c r="C7080" t="s">
        <v>207</v>
      </c>
      <c r="D7080" t="s">
        <v>102</v>
      </c>
      <c r="E7080" t="s">
        <v>5894</v>
      </c>
      <c r="F7080" s="109">
        <v>46205</v>
      </c>
      <c r="G7080" t="s">
        <v>466</v>
      </c>
      <c r="H7080">
        <v>1</v>
      </c>
      <c r="K7080">
        <v>45624.999999999964</v>
      </c>
      <c r="L7080" t="s">
        <v>509</v>
      </c>
      <c r="M7080">
        <v>0</v>
      </c>
      <c r="N7080">
        <v>0</v>
      </c>
    </row>
    <row r="7081" spans="1:14" ht="15" customHeight="1" x14ac:dyDescent="0.3">
      <c r="A7081" s="114">
        <v>7078</v>
      </c>
      <c r="B7081" t="s">
        <v>497</v>
      </c>
      <c r="C7081" t="s">
        <v>502</v>
      </c>
      <c r="D7081" t="s">
        <v>100</v>
      </c>
      <c r="E7081" t="s">
        <v>5895</v>
      </c>
      <c r="F7081" s="109">
        <v>46205</v>
      </c>
      <c r="G7081" t="s">
        <v>426</v>
      </c>
      <c r="H7081">
        <v>1</v>
      </c>
      <c r="K7081">
        <v>45624.999999999964</v>
      </c>
      <c r="L7081" t="s">
        <v>516</v>
      </c>
      <c r="M7081" t="s">
        <v>517</v>
      </c>
      <c r="N7081">
        <v>0</v>
      </c>
    </row>
    <row r="7082" spans="1:14" ht="15" customHeight="1" x14ac:dyDescent="0.3">
      <c r="A7082" s="114">
        <v>7079</v>
      </c>
      <c r="B7082" t="s">
        <v>430</v>
      </c>
      <c r="C7082" t="s">
        <v>138</v>
      </c>
      <c r="D7082" t="s">
        <v>100</v>
      </c>
      <c r="E7082" t="s">
        <v>5896</v>
      </c>
      <c r="F7082" s="109">
        <v>46205</v>
      </c>
      <c r="G7082" t="s">
        <v>415</v>
      </c>
      <c r="H7082">
        <v>4</v>
      </c>
      <c r="K7082">
        <v>247499.99999999927</v>
      </c>
      <c r="L7082" t="s">
        <v>507</v>
      </c>
      <c r="M7082" t="s">
        <v>505</v>
      </c>
      <c r="N7082">
        <v>0</v>
      </c>
    </row>
    <row r="7083" spans="1:14" ht="15" customHeight="1" x14ac:dyDescent="0.3">
      <c r="A7083" s="114">
        <v>7080</v>
      </c>
      <c r="B7083" t="s">
        <v>430</v>
      </c>
      <c r="C7083" t="s">
        <v>138</v>
      </c>
      <c r="D7083" t="s">
        <v>100</v>
      </c>
      <c r="E7083" t="s">
        <v>5896</v>
      </c>
      <c r="F7083" s="109">
        <v>46205</v>
      </c>
      <c r="G7083" t="s">
        <v>415</v>
      </c>
      <c r="H7083">
        <v>4</v>
      </c>
      <c r="K7083">
        <v>247499.99999999927</v>
      </c>
      <c r="L7083" t="s">
        <v>516</v>
      </c>
      <c r="M7083" t="s">
        <v>517</v>
      </c>
      <c r="N7083">
        <v>0</v>
      </c>
    </row>
    <row r="7084" spans="1:14" ht="15" customHeight="1" x14ac:dyDescent="0.3">
      <c r="A7084" s="114">
        <v>7081</v>
      </c>
      <c r="B7084" t="s">
        <v>430</v>
      </c>
      <c r="C7084" t="s">
        <v>502</v>
      </c>
      <c r="D7084" t="s">
        <v>100</v>
      </c>
      <c r="E7084" t="s">
        <v>5897</v>
      </c>
      <c r="F7084" s="109">
        <v>46205</v>
      </c>
      <c r="G7084" t="s">
        <v>426</v>
      </c>
      <c r="H7084">
        <v>2</v>
      </c>
      <c r="K7084">
        <v>82499.999999999767</v>
      </c>
      <c r="L7084" t="s">
        <v>507</v>
      </c>
      <c r="M7084" t="s">
        <v>505</v>
      </c>
      <c r="N7084">
        <v>0</v>
      </c>
    </row>
    <row r="7085" spans="1:14" ht="15" customHeight="1" x14ac:dyDescent="0.3">
      <c r="A7085" s="114">
        <v>7082</v>
      </c>
      <c r="B7085" t="s">
        <v>430</v>
      </c>
      <c r="C7085" t="s">
        <v>126</v>
      </c>
      <c r="D7085" t="s">
        <v>102</v>
      </c>
      <c r="E7085" t="s">
        <v>5898</v>
      </c>
      <c r="F7085" s="109">
        <v>46205</v>
      </c>
      <c r="G7085" t="s">
        <v>415</v>
      </c>
      <c r="H7085">
        <v>1</v>
      </c>
      <c r="K7085">
        <v>22091.666666666602</v>
      </c>
      <c r="L7085" t="s">
        <v>509</v>
      </c>
      <c r="M7085" t="s">
        <v>1677</v>
      </c>
      <c r="N7085">
        <v>0</v>
      </c>
    </row>
    <row r="7086" spans="1:14" ht="15" customHeight="1" x14ac:dyDescent="0.3">
      <c r="A7086" s="114">
        <v>7083</v>
      </c>
      <c r="B7086" t="s">
        <v>430</v>
      </c>
      <c r="C7086" t="s">
        <v>111</v>
      </c>
      <c r="D7086" t="s">
        <v>102</v>
      </c>
      <c r="E7086" t="s">
        <v>5899</v>
      </c>
      <c r="F7086" s="109">
        <v>46205</v>
      </c>
      <c r="G7086" t="s">
        <v>415</v>
      </c>
      <c r="H7086">
        <v>7</v>
      </c>
      <c r="K7086">
        <v>113976.04166666634</v>
      </c>
      <c r="L7086" t="s">
        <v>696</v>
      </c>
      <c r="M7086" t="s">
        <v>505</v>
      </c>
      <c r="N7086">
        <v>0</v>
      </c>
    </row>
    <row r="7087" spans="1:14" ht="15" customHeight="1" x14ac:dyDescent="0.3">
      <c r="A7087" s="114">
        <v>7084</v>
      </c>
      <c r="B7087" t="s">
        <v>499</v>
      </c>
      <c r="C7087" t="s">
        <v>111</v>
      </c>
      <c r="D7087" t="s">
        <v>102</v>
      </c>
      <c r="E7087" t="s">
        <v>5900</v>
      </c>
      <c r="F7087" s="109">
        <v>46205</v>
      </c>
      <c r="G7087" t="s">
        <v>758</v>
      </c>
      <c r="H7087">
        <v>6</v>
      </c>
      <c r="K7087">
        <v>1020000.0000000038</v>
      </c>
      <c r="L7087" t="s">
        <v>696</v>
      </c>
      <c r="M7087" t="s">
        <v>505</v>
      </c>
      <c r="N7087">
        <v>1</v>
      </c>
    </row>
    <row r="7088" spans="1:14" ht="15" customHeight="1" x14ac:dyDescent="0.3">
      <c r="A7088" s="114">
        <v>7085</v>
      </c>
      <c r="B7088" t="s">
        <v>499</v>
      </c>
      <c r="C7088" t="s">
        <v>89</v>
      </c>
      <c r="D7088" t="s">
        <v>79</v>
      </c>
      <c r="E7088" t="s">
        <v>5901</v>
      </c>
      <c r="F7088" s="109">
        <v>46205</v>
      </c>
      <c r="G7088" t="s">
        <v>433</v>
      </c>
      <c r="H7088">
        <v>6</v>
      </c>
      <c r="K7088">
        <v>56666.666666666875</v>
      </c>
      <c r="L7088" t="s">
        <v>516</v>
      </c>
      <c r="M7088" t="s">
        <v>517</v>
      </c>
      <c r="N7088">
        <v>0.1</v>
      </c>
    </row>
    <row r="7089" spans="1:14" ht="15" customHeight="1" x14ac:dyDescent="0.3">
      <c r="A7089" s="114">
        <v>7086</v>
      </c>
      <c r="B7089" t="s">
        <v>499</v>
      </c>
      <c r="C7089" t="s">
        <v>502</v>
      </c>
      <c r="D7089" t="s">
        <v>100</v>
      </c>
      <c r="E7089" t="s">
        <v>5902</v>
      </c>
      <c r="F7089" s="109">
        <v>46205</v>
      </c>
      <c r="G7089" t="s">
        <v>426</v>
      </c>
      <c r="H7089">
        <v>2</v>
      </c>
      <c r="K7089">
        <v>85000.00000000032</v>
      </c>
      <c r="L7089" t="s">
        <v>507</v>
      </c>
      <c r="M7089" t="s">
        <v>505</v>
      </c>
      <c r="N7089">
        <v>1</v>
      </c>
    </row>
    <row r="7090" spans="1:14" ht="15" customHeight="1" x14ac:dyDescent="0.3">
      <c r="A7090" s="114">
        <v>7087</v>
      </c>
      <c r="B7090" t="s">
        <v>499</v>
      </c>
      <c r="C7090" t="s">
        <v>138</v>
      </c>
      <c r="D7090" t="s">
        <v>100</v>
      </c>
      <c r="E7090" t="s">
        <v>5903</v>
      </c>
      <c r="F7090" s="109">
        <v>46205</v>
      </c>
      <c r="G7090" t="s">
        <v>415</v>
      </c>
      <c r="H7090">
        <v>2</v>
      </c>
      <c r="K7090">
        <v>127500.00000000048</v>
      </c>
      <c r="L7090" t="s">
        <v>516</v>
      </c>
      <c r="M7090" t="s">
        <v>517</v>
      </c>
      <c r="N7090">
        <v>0</v>
      </c>
    </row>
    <row r="7091" spans="1:14" ht="15" customHeight="1" x14ac:dyDescent="0.3">
      <c r="A7091" s="114">
        <v>7088</v>
      </c>
      <c r="B7091" t="s">
        <v>501</v>
      </c>
      <c r="C7091" t="s">
        <v>127</v>
      </c>
      <c r="D7091" t="s">
        <v>102</v>
      </c>
      <c r="E7091" t="s">
        <v>5904</v>
      </c>
      <c r="F7091" s="109">
        <v>46205</v>
      </c>
      <c r="G7091" t="s">
        <v>415</v>
      </c>
      <c r="H7091">
        <v>13</v>
      </c>
      <c r="K7091">
        <v>552500.0000000021</v>
      </c>
      <c r="L7091" t="s">
        <v>509</v>
      </c>
      <c r="M7091" t="s">
        <v>1677</v>
      </c>
      <c r="N7091">
        <v>1</v>
      </c>
    </row>
    <row r="7092" spans="1:14" ht="15" customHeight="1" x14ac:dyDescent="0.3">
      <c r="A7092" s="114">
        <v>7089</v>
      </c>
      <c r="B7092" t="s">
        <v>444</v>
      </c>
      <c r="C7092" t="s">
        <v>138</v>
      </c>
      <c r="D7092" t="s">
        <v>100</v>
      </c>
      <c r="E7092" t="s">
        <v>5905</v>
      </c>
      <c r="F7092" s="109">
        <v>46205</v>
      </c>
      <c r="G7092" t="s">
        <v>415</v>
      </c>
      <c r="H7092">
        <v>30</v>
      </c>
      <c r="K7092">
        <v>2053124.9999999981</v>
      </c>
      <c r="L7092" t="s">
        <v>545</v>
      </c>
      <c r="M7092" t="s">
        <v>917</v>
      </c>
      <c r="N7092">
        <v>0</v>
      </c>
    </row>
    <row r="7093" spans="1:14" ht="15" customHeight="1" x14ac:dyDescent="0.3">
      <c r="A7093" s="114">
        <v>7090</v>
      </c>
      <c r="B7093" t="s">
        <v>444</v>
      </c>
      <c r="C7093" t="s">
        <v>111</v>
      </c>
      <c r="D7093" t="s">
        <v>102</v>
      </c>
      <c r="E7093" t="s">
        <v>5906</v>
      </c>
      <c r="F7093" s="109">
        <v>46205</v>
      </c>
      <c r="G7093" t="s">
        <v>415</v>
      </c>
      <c r="H7093">
        <v>15</v>
      </c>
      <c r="K7093">
        <v>270138.02083333308</v>
      </c>
      <c r="L7093" t="s">
        <v>696</v>
      </c>
      <c r="M7093" t="s">
        <v>1677</v>
      </c>
      <c r="N7093">
        <v>0</v>
      </c>
    </row>
    <row r="7094" spans="1:14" ht="15" customHeight="1" x14ac:dyDescent="0.3">
      <c r="A7094" s="114">
        <v>7091</v>
      </c>
      <c r="B7094" t="s">
        <v>444</v>
      </c>
      <c r="C7094" t="s">
        <v>3004</v>
      </c>
      <c r="D7094" t="s">
        <v>3009</v>
      </c>
      <c r="E7094" t="s">
        <v>3010</v>
      </c>
      <c r="F7094" s="109">
        <v>46205</v>
      </c>
      <c r="G7094" t="s">
        <v>3011</v>
      </c>
      <c r="H7094">
        <v>0.5</v>
      </c>
      <c r="K7094">
        <v>364999.99999999971</v>
      </c>
      <c r="L7094" t="s">
        <v>513</v>
      </c>
      <c r="M7094" t="s">
        <v>537</v>
      </c>
      <c r="N7094">
        <v>0</v>
      </c>
    </row>
    <row r="7095" spans="1:14" ht="15" customHeight="1" x14ac:dyDescent="0.3">
      <c r="A7095" s="114">
        <v>7092</v>
      </c>
      <c r="B7095" t="s">
        <v>471</v>
      </c>
      <c r="C7095" t="s">
        <v>127</v>
      </c>
      <c r="D7095" t="s">
        <v>102</v>
      </c>
      <c r="E7095" t="s">
        <v>5907</v>
      </c>
      <c r="F7095" s="109">
        <v>46205</v>
      </c>
      <c r="G7095" t="s">
        <v>415</v>
      </c>
      <c r="H7095">
        <v>2</v>
      </c>
      <c r="K7095">
        <v>91249.999999999927</v>
      </c>
      <c r="L7095" t="s">
        <v>509</v>
      </c>
      <c r="M7095" t="s">
        <v>1677</v>
      </c>
      <c r="N7095">
        <v>1</v>
      </c>
    </row>
    <row r="7096" spans="1:14" ht="15" customHeight="1" x14ac:dyDescent="0.3">
      <c r="A7096" s="114">
        <v>7093</v>
      </c>
      <c r="B7096" t="s">
        <v>471</v>
      </c>
      <c r="C7096" t="s">
        <v>111</v>
      </c>
      <c r="D7096" t="s">
        <v>102</v>
      </c>
      <c r="E7096" t="s">
        <v>5908</v>
      </c>
      <c r="F7096" s="109">
        <v>46205</v>
      </c>
      <c r="G7096" t="s">
        <v>415</v>
      </c>
      <c r="H7096">
        <v>11</v>
      </c>
      <c r="K7096">
        <v>198101.21527777761</v>
      </c>
      <c r="L7096" t="s">
        <v>509</v>
      </c>
      <c r="M7096" t="s">
        <v>953</v>
      </c>
      <c r="N7096">
        <v>2</v>
      </c>
    </row>
    <row r="7097" spans="1:14" ht="15" customHeight="1" x14ac:dyDescent="0.3">
      <c r="A7097" s="114">
        <v>7094</v>
      </c>
      <c r="B7097" t="s">
        <v>474</v>
      </c>
      <c r="C7097" t="s">
        <v>146</v>
      </c>
      <c r="D7097" t="s">
        <v>100</v>
      </c>
      <c r="E7097" t="s">
        <v>5909</v>
      </c>
      <c r="F7097" s="109">
        <v>46205</v>
      </c>
      <c r="G7097" t="s">
        <v>451</v>
      </c>
      <c r="H7097">
        <v>0.2</v>
      </c>
      <c r="K7097">
        <v>36999.999999999935</v>
      </c>
      <c r="L7097" t="s">
        <v>576</v>
      </c>
      <c r="M7097" t="s">
        <v>593</v>
      </c>
      <c r="N7097">
        <v>0</v>
      </c>
    </row>
    <row r="7098" spans="1:14" ht="15" customHeight="1" x14ac:dyDescent="0.3">
      <c r="A7098" s="114">
        <v>7095</v>
      </c>
      <c r="B7098" t="s">
        <v>459</v>
      </c>
      <c r="C7098" t="s">
        <v>138</v>
      </c>
      <c r="D7098" t="s">
        <v>100</v>
      </c>
      <c r="E7098" t="s">
        <v>5910</v>
      </c>
      <c r="F7098" s="109">
        <v>46203</v>
      </c>
      <c r="G7098" t="s">
        <v>415</v>
      </c>
      <c r="H7098">
        <v>0.7</v>
      </c>
      <c r="K7098">
        <v>47249.999999999993</v>
      </c>
      <c r="L7098" t="s">
        <v>509</v>
      </c>
      <c r="M7098" t="s">
        <v>505</v>
      </c>
      <c r="N7098">
        <v>2</v>
      </c>
    </row>
    <row r="7099" spans="1:14" ht="15" customHeight="1" x14ac:dyDescent="0.3">
      <c r="A7099" s="114">
        <v>7096</v>
      </c>
      <c r="B7099" t="s">
        <v>459</v>
      </c>
      <c r="C7099" t="s">
        <v>138</v>
      </c>
      <c r="D7099" t="s">
        <v>100</v>
      </c>
      <c r="E7099" t="s">
        <v>5910</v>
      </c>
      <c r="F7099" s="109">
        <v>46204</v>
      </c>
      <c r="G7099" t="s">
        <v>415</v>
      </c>
      <c r="H7099">
        <v>1</v>
      </c>
      <c r="K7099">
        <v>67500</v>
      </c>
      <c r="L7099" t="s">
        <v>509</v>
      </c>
      <c r="M7099" t="s">
        <v>505</v>
      </c>
      <c r="N7099">
        <v>2</v>
      </c>
    </row>
    <row r="7100" spans="1:14" ht="15" customHeight="1" x14ac:dyDescent="0.3">
      <c r="A7100" s="114">
        <v>7097</v>
      </c>
      <c r="B7100" t="s">
        <v>459</v>
      </c>
      <c r="C7100" t="s">
        <v>126</v>
      </c>
      <c r="D7100" t="s">
        <v>102</v>
      </c>
      <c r="E7100" t="s">
        <v>5911</v>
      </c>
      <c r="F7100" s="109">
        <v>46204</v>
      </c>
      <c r="G7100" t="s">
        <v>415</v>
      </c>
      <c r="H7100">
        <v>2</v>
      </c>
      <c r="K7100">
        <v>48200</v>
      </c>
      <c r="L7100" t="s">
        <v>509</v>
      </c>
      <c r="M7100" t="s">
        <v>1334</v>
      </c>
      <c r="N7100">
        <v>0</v>
      </c>
    </row>
    <row r="7101" spans="1:14" ht="15" customHeight="1" x14ac:dyDescent="0.3">
      <c r="A7101" s="114">
        <v>7098</v>
      </c>
      <c r="B7101" t="s">
        <v>459</v>
      </c>
      <c r="C7101" t="s">
        <v>138</v>
      </c>
      <c r="D7101" t="s">
        <v>100</v>
      </c>
      <c r="E7101" t="s">
        <v>5912</v>
      </c>
      <c r="F7101" s="109">
        <v>46205</v>
      </c>
      <c r="G7101" t="s">
        <v>415</v>
      </c>
      <c r="H7101">
        <v>0.7</v>
      </c>
      <c r="K7101">
        <v>47249.999999999993</v>
      </c>
      <c r="L7101" t="s">
        <v>509</v>
      </c>
      <c r="M7101" t="s">
        <v>505</v>
      </c>
      <c r="N7101">
        <v>2</v>
      </c>
    </row>
    <row r="7102" spans="1:14" ht="15" customHeight="1" x14ac:dyDescent="0.3">
      <c r="A7102" s="114">
        <v>7099</v>
      </c>
      <c r="B7102" t="s">
        <v>463</v>
      </c>
      <c r="C7102" t="s">
        <v>134</v>
      </c>
      <c r="D7102" t="s">
        <v>102</v>
      </c>
      <c r="E7102" t="s">
        <v>5913</v>
      </c>
      <c r="F7102" s="109">
        <v>46206</v>
      </c>
      <c r="G7102" t="s">
        <v>415</v>
      </c>
      <c r="H7102">
        <v>2</v>
      </c>
      <c r="K7102">
        <v>118333.33333333344</v>
      </c>
      <c r="L7102" t="s">
        <v>526</v>
      </c>
      <c r="M7102" t="s">
        <v>1677</v>
      </c>
      <c r="N7102">
        <v>0</v>
      </c>
    </row>
    <row r="7103" spans="1:14" ht="15" customHeight="1" x14ac:dyDescent="0.3">
      <c r="A7103" s="114">
        <v>7100</v>
      </c>
      <c r="B7103" t="s">
        <v>463</v>
      </c>
      <c r="C7103" t="s">
        <v>133</v>
      </c>
      <c r="D7103" t="s">
        <v>102</v>
      </c>
      <c r="E7103" t="s">
        <v>5914</v>
      </c>
      <c r="F7103" s="109">
        <v>46206</v>
      </c>
      <c r="G7103" t="s">
        <v>415</v>
      </c>
      <c r="H7103">
        <v>3</v>
      </c>
      <c r="K7103">
        <v>177500.00000000015</v>
      </c>
      <c r="L7103" t="s">
        <v>526</v>
      </c>
      <c r="M7103" t="s">
        <v>1677</v>
      </c>
      <c r="N7103">
        <v>0</v>
      </c>
    </row>
    <row r="7104" spans="1:14" ht="15" customHeight="1" x14ac:dyDescent="0.3">
      <c r="A7104" s="114">
        <v>7101</v>
      </c>
      <c r="B7104" t="s">
        <v>430</v>
      </c>
      <c r="C7104" t="s">
        <v>127</v>
      </c>
      <c r="D7104" t="s">
        <v>102</v>
      </c>
      <c r="E7104" t="s">
        <v>5915</v>
      </c>
      <c r="F7104" s="109">
        <v>46206</v>
      </c>
      <c r="G7104" t="s">
        <v>415</v>
      </c>
      <c r="H7104">
        <v>2</v>
      </c>
      <c r="K7104">
        <v>82499.999999999767</v>
      </c>
      <c r="L7104" t="s">
        <v>509</v>
      </c>
      <c r="M7104" t="s">
        <v>1677</v>
      </c>
      <c r="N7104">
        <v>0</v>
      </c>
    </row>
    <row r="7105" spans="1:14" ht="15" customHeight="1" x14ac:dyDescent="0.3">
      <c r="A7105" s="114">
        <v>7102</v>
      </c>
      <c r="B7105" t="s">
        <v>430</v>
      </c>
      <c r="C7105" t="s">
        <v>128</v>
      </c>
      <c r="D7105" t="s">
        <v>102</v>
      </c>
      <c r="E7105" t="s">
        <v>5916</v>
      </c>
      <c r="F7105" s="109">
        <v>46206</v>
      </c>
      <c r="G7105" t="s">
        <v>415</v>
      </c>
      <c r="H7105">
        <v>1</v>
      </c>
      <c r="K7105">
        <v>41249.999999999884</v>
      </c>
      <c r="L7105" t="s">
        <v>509</v>
      </c>
      <c r="M7105" t="s">
        <v>1677</v>
      </c>
      <c r="N7105">
        <v>0</v>
      </c>
    </row>
    <row r="7106" spans="1:14" ht="15" customHeight="1" x14ac:dyDescent="0.3">
      <c r="A7106" s="114">
        <v>7103</v>
      </c>
      <c r="B7106" t="s">
        <v>430</v>
      </c>
      <c r="C7106" t="s">
        <v>111</v>
      </c>
      <c r="D7106" t="s">
        <v>102</v>
      </c>
      <c r="E7106" t="s">
        <v>5917</v>
      </c>
      <c r="F7106" s="109">
        <v>46206</v>
      </c>
      <c r="G7106" t="s">
        <v>415</v>
      </c>
      <c r="H7106">
        <v>10</v>
      </c>
      <c r="K7106">
        <v>162822.91666666619</v>
      </c>
      <c r="L7106" t="s">
        <v>509</v>
      </c>
      <c r="M7106" t="s">
        <v>505</v>
      </c>
      <c r="N7106">
        <v>1</v>
      </c>
    </row>
    <row r="7107" spans="1:14" ht="15" customHeight="1" x14ac:dyDescent="0.3">
      <c r="A7107" s="114">
        <v>7104</v>
      </c>
      <c r="B7107" t="s">
        <v>430</v>
      </c>
      <c r="C7107" t="s">
        <v>138</v>
      </c>
      <c r="D7107" t="s">
        <v>100</v>
      </c>
      <c r="E7107" t="s">
        <v>5918</v>
      </c>
      <c r="F7107" s="109">
        <v>46206</v>
      </c>
      <c r="G7107" t="s">
        <v>415</v>
      </c>
      <c r="H7107">
        <v>2</v>
      </c>
      <c r="K7107">
        <v>123749.99999999964</v>
      </c>
      <c r="L7107" t="s">
        <v>545</v>
      </c>
      <c r="M7107" t="s">
        <v>2235</v>
      </c>
      <c r="N7107">
        <v>0</v>
      </c>
    </row>
    <row r="7108" spans="1:14" ht="15" customHeight="1" x14ac:dyDescent="0.3">
      <c r="A7108" s="114">
        <v>7105</v>
      </c>
      <c r="B7108" t="s">
        <v>501</v>
      </c>
      <c r="C7108" t="s">
        <v>127</v>
      </c>
      <c r="D7108" t="s">
        <v>102</v>
      </c>
      <c r="E7108" t="s">
        <v>5919</v>
      </c>
      <c r="F7108" s="109">
        <v>46206</v>
      </c>
      <c r="G7108" t="s">
        <v>415</v>
      </c>
      <c r="H7108">
        <v>4</v>
      </c>
      <c r="K7108">
        <v>170000.00000000064</v>
      </c>
      <c r="L7108" t="s">
        <v>509</v>
      </c>
      <c r="M7108" t="s">
        <v>1677</v>
      </c>
      <c r="N7108">
        <v>1</v>
      </c>
    </row>
    <row r="7109" spans="1:14" ht="15" customHeight="1" x14ac:dyDescent="0.3">
      <c r="A7109" s="114">
        <v>7106</v>
      </c>
      <c r="B7109" t="s">
        <v>501</v>
      </c>
      <c r="C7109" t="s">
        <v>111</v>
      </c>
      <c r="D7109" t="s">
        <v>102</v>
      </c>
      <c r="E7109" t="s">
        <v>5920</v>
      </c>
      <c r="F7109" s="109">
        <v>46206</v>
      </c>
      <c r="G7109" t="s">
        <v>415</v>
      </c>
      <c r="H7109">
        <v>4</v>
      </c>
      <c r="K7109">
        <v>67102.777777778028</v>
      </c>
      <c r="L7109" t="s">
        <v>509</v>
      </c>
      <c r="M7109" t="s">
        <v>505</v>
      </c>
      <c r="N7109">
        <v>0</v>
      </c>
    </row>
    <row r="7110" spans="1:14" ht="15" customHeight="1" x14ac:dyDescent="0.3">
      <c r="A7110" s="114">
        <v>7107</v>
      </c>
      <c r="B7110" t="s">
        <v>501</v>
      </c>
      <c r="C7110" t="s">
        <v>113</v>
      </c>
      <c r="D7110" t="s">
        <v>102</v>
      </c>
      <c r="E7110" t="s">
        <v>5921</v>
      </c>
      <c r="F7110" s="109">
        <v>46206</v>
      </c>
      <c r="G7110" t="s">
        <v>415</v>
      </c>
      <c r="H7110">
        <v>3</v>
      </c>
      <c r="K7110">
        <v>119531.25000000045</v>
      </c>
      <c r="L7110" t="s">
        <v>509</v>
      </c>
      <c r="M7110" t="s">
        <v>505</v>
      </c>
      <c r="N7110">
        <v>0</v>
      </c>
    </row>
    <row r="7111" spans="1:14" ht="15" customHeight="1" x14ac:dyDescent="0.3">
      <c r="A7111" s="114">
        <v>7108</v>
      </c>
      <c r="B7111" t="s">
        <v>444</v>
      </c>
      <c r="C7111" t="s">
        <v>138</v>
      </c>
      <c r="D7111" t="s">
        <v>100</v>
      </c>
      <c r="E7111" t="s">
        <v>5922</v>
      </c>
      <c r="F7111" s="109">
        <v>46205</v>
      </c>
      <c r="G7111" t="s">
        <v>415</v>
      </c>
      <c r="H7111">
        <v>4</v>
      </c>
      <c r="K7111">
        <v>273749.99999999977</v>
      </c>
      <c r="L7111" t="s">
        <v>558</v>
      </c>
      <c r="M7111" t="s">
        <v>514</v>
      </c>
      <c r="N7111">
        <v>0</v>
      </c>
    </row>
    <row r="7112" spans="1:14" ht="15" customHeight="1" x14ac:dyDescent="0.3">
      <c r="A7112" s="114">
        <v>7109</v>
      </c>
      <c r="B7112" t="s">
        <v>444</v>
      </c>
      <c r="C7112" t="s">
        <v>138</v>
      </c>
      <c r="D7112" t="s">
        <v>100</v>
      </c>
      <c r="E7112" t="s">
        <v>5922</v>
      </c>
      <c r="F7112" s="109">
        <v>46205</v>
      </c>
      <c r="G7112" t="s">
        <v>415</v>
      </c>
      <c r="H7112">
        <v>0.5</v>
      </c>
      <c r="K7112">
        <v>34218.749999999971</v>
      </c>
      <c r="L7112" t="s">
        <v>513</v>
      </c>
      <c r="M7112" t="s">
        <v>514</v>
      </c>
      <c r="N7112">
        <v>0</v>
      </c>
    </row>
    <row r="7113" spans="1:14" ht="15" customHeight="1" x14ac:dyDescent="0.3">
      <c r="A7113" s="114">
        <v>7110</v>
      </c>
      <c r="B7113" t="s">
        <v>444</v>
      </c>
      <c r="C7113" t="s">
        <v>128</v>
      </c>
      <c r="D7113" t="s">
        <v>102</v>
      </c>
      <c r="E7113" t="s">
        <v>5923</v>
      </c>
      <c r="F7113" s="109">
        <v>46205</v>
      </c>
      <c r="G7113" t="s">
        <v>415</v>
      </c>
      <c r="H7113">
        <v>10</v>
      </c>
      <c r="K7113">
        <v>456249.99999999959</v>
      </c>
      <c r="L7113" t="s">
        <v>509</v>
      </c>
      <c r="M7113" t="s">
        <v>1677</v>
      </c>
      <c r="N7113">
        <v>1</v>
      </c>
    </row>
    <row r="7114" spans="1:14" ht="15" customHeight="1" x14ac:dyDescent="0.3">
      <c r="A7114" s="114">
        <v>7111</v>
      </c>
      <c r="B7114" t="s">
        <v>413</v>
      </c>
      <c r="C7114" t="s">
        <v>128</v>
      </c>
      <c r="D7114" t="s">
        <v>102</v>
      </c>
      <c r="E7114" t="s">
        <v>5925</v>
      </c>
      <c r="F7114" s="109">
        <v>46205</v>
      </c>
      <c r="G7114" t="s">
        <v>415</v>
      </c>
      <c r="H7114">
        <v>10</v>
      </c>
      <c r="K7114">
        <v>437500.00000000081</v>
      </c>
      <c r="L7114" t="s">
        <v>509</v>
      </c>
      <c r="M7114" t="s">
        <v>1677</v>
      </c>
      <c r="N7114">
        <v>1</v>
      </c>
    </row>
    <row r="7115" spans="1:14" ht="15" customHeight="1" x14ac:dyDescent="0.3">
      <c r="A7115" s="114">
        <v>7112</v>
      </c>
      <c r="B7115" t="s">
        <v>463</v>
      </c>
      <c r="C7115" t="s">
        <v>134</v>
      </c>
      <c r="D7115" t="s">
        <v>102</v>
      </c>
      <c r="E7115" t="s">
        <v>5926</v>
      </c>
      <c r="F7115" s="109">
        <v>46207</v>
      </c>
      <c r="G7115" t="s">
        <v>415</v>
      </c>
      <c r="H7115">
        <v>6</v>
      </c>
      <c r="K7115">
        <v>355000.00000000029</v>
      </c>
      <c r="L7115" t="s">
        <v>526</v>
      </c>
      <c r="M7115" t="s">
        <v>1677</v>
      </c>
      <c r="N7115">
        <v>1</v>
      </c>
    </row>
    <row r="7116" spans="1:14" ht="15" customHeight="1" x14ac:dyDescent="0.3">
      <c r="A7116" s="114">
        <v>7113</v>
      </c>
      <c r="B7116" t="s">
        <v>430</v>
      </c>
      <c r="C7116" t="s">
        <v>138</v>
      </c>
      <c r="D7116" t="s">
        <v>100</v>
      </c>
      <c r="E7116" t="s">
        <v>5927</v>
      </c>
      <c r="F7116" s="109">
        <v>46207</v>
      </c>
      <c r="G7116" t="s">
        <v>415</v>
      </c>
      <c r="H7116">
        <v>6</v>
      </c>
      <c r="K7116">
        <v>371249.99999999895</v>
      </c>
      <c r="L7116" t="s">
        <v>554</v>
      </c>
      <c r="M7116" t="s">
        <v>517</v>
      </c>
      <c r="N7116">
        <v>0</v>
      </c>
    </row>
    <row r="7117" spans="1:14" ht="15" customHeight="1" x14ac:dyDescent="0.3">
      <c r="A7117" s="114">
        <v>7114</v>
      </c>
      <c r="B7117" t="s">
        <v>430</v>
      </c>
      <c r="C7117" t="s">
        <v>128</v>
      </c>
      <c r="D7117" t="s">
        <v>102</v>
      </c>
      <c r="E7117" t="s">
        <v>5928</v>
      </c>
      <c r="F7117" s="109">
        <v>46207</v>
      </c>
      <c r="G7117" t="s">
        <v>415</v>
      </c>
      <c r="H7117">
        <v>9</v>
      </c>
      <c r="K7117">
        <v>371249.99999999895</v>
      </c>
      <c r="L7117" t="s">
        <v>509</v>
      </c>
      <c r="M7117" t="s">
        <v>1677</v>
      </c>
      <c r="N7117">
        <v>1</v>
      </c>
    </row>
    <row r="7118" spans="1:14" ht="15" customHeight="1" x14ac:dyDescent="0.3">
      <c r="A7118" s="114">
        <v>7115</v>
      </c>
      <c r="B7118" t="s">
        <v>497</v>
      </c>
      <c r="C7118" t="s">
        <v>127</v>
      </c>
      <c r="D7118" t="s">
        <v>102</v>
      </c>
      <c r="E7118" t="s">
        <v>5929</v>
      </c>
      <c r="F7118" s="109">
        <v>46207</v>
      </c>
      <c r="G7118" t="s">
        <v>415</v>
      </c>
      <c r="H7118">
        <v>2</v>
      </c>
      <c r="K7118">
        <v>91249.999999999927</v>
      </c>
      <c r="L7118" t="s">
        <v>509</v>
      </c>
      <c r="M7118" t="s">
        <v>1677</v>
      </c>
      <c r="N7118">
        <v>0</v>
      </c>
    </row>
    <row r="7119" spans="1:14" ht="15" customHeight="1" x14ac:dyDescent="0.3">
      <c r="A7119" s="114">
        <v>7116</v>
      </c>
      <c r="B7119" t="s">
        <v>497</v>
      </c>
      <c r="C7119" t="s">
        <v>128</v>
      </c>
      <c r="D7119" t="s">
        <v>102</v>
      </c>
      <c r="E7119" t="s">
        <v>5928</v>
      </c>
      <c r="F7119" s="109">
        <v>46207</v>
      </c>
      <c r="G7119" t="s">
        <v>415</v>
      </c>
      <c r="H7119">
        <v>7</v>
      </c>
      <c r="K7119">
        <v>319374.99999999971</v>
      </c>
      <c r="L7119" t="s">
        <v>509</v>
      </c>
      <c r="M7119" t="s">
        <v>1677</v>
      </c>
      <c r="N7119">
        <v>1</v>
      </c>
    </row>
    <row r="7120" spans="1:14" ht="15" customHeight="1" x14ac:dyDescent="0.3">
      <c r="A7120" s="114">
        <v>7117</v>
      </c>
      <c r="B7120" t="s">
        <v>497</v>
      </c>
      <c r="C7120" t="s">
        <v>138</v>
      </c>
      <c r="D7120" t="s">
        <v>100</v>
      </c>
      <c r="E7120" t="s">
        <v>5930</v>
      </c>
      <c r="F7120" s="109">
        <v>46207</v>
      </c>
      <c r="G7120" t="s">
        <v>415</v>
      </c>
      <c r="H7120">
        <v>3</v>
      </c>
      <c r="K7120">
        <v>205312.49999999983</v>
      </c>
      <c r="L7120" t="s">
        <v>516</v>
      </c>
      <c r="M7120" t="s">
        <v>517</v>
      </c>
      <c r="N7120">
        <v>1</v>
      </c>
    </row>
    <row r="7121" spans="1:14" ht="15" customHeight="1" x14ac:dyDescent="0.3">
      <c r="A7121" s="114">
        <v>7118</v>
      </c>
      <c r="B7121" t="s">
        <v>459</v>
      </c>
      <c r="C7121" t="s">
        <v>138</v>
      </c>
      <c r="D7121" t="s">
        <v>100</v>
      </c>
      <c r="E7121" t="s">
        <v>5931</v>
      </c>
      <c r="F7121" s="109">
        <v>46207</v>
      </c>
      <c r="G7121" t="s">
        <v>415</v>
      </c>
      <c r="H7121">
        <v>0.4</v>
      </c>
      <c r="K7121">
        <v>27000</v>
      </c>
      <c r="L7121" t="s">
        <v>509</v>
      </c>
      <c r="M7121" t="s">
        <v>505</v>
      </c>
      <c r="N7121">
        <v>1</v>
      </c>
    </row>
    <row r="7122" spans="1:14" ht="15" customHeight="1" x14ac:dyDescent="0.3">
      <c r="A7122" s="114">
        <v>7119</v>
      </c>
      <c r="B7122" t="s">
        <v>459</v>
      </c>
      <c r="C7122" t="s">
        <v>127</v>
      </c>
      <c r="D7122" t="s">
        <v>102</v>
      </c>
      <c r="E7122" t="s">
        <v>5932</v>
      </c>
      <c r="F7122" s="109">
        <v>46207</v>
      </c>
      <c r="G7122" t="s">
        <v>415</v>
      </c>
      <c r="H7122">
        <v>4</v>
      </c>
      <c r="K7122">
        <v>180000</v>
      </c>
      <c r="L7122" t="s">
        <v>509</v>
      </c>
      <c r="M7122" t="s">
        <v>1334</v>
      </c>
      <c r="N7122">
        <v>1</v>
      </c>
    </row>
    <row r="7123" spans="1:14" ht="15" customHeight="1" x14ac:dyDescent="0.3">
      <c r="A7123" s="114">
        <v>7120</v>
      </c>
      <c r="B7123" t="s">
        <v>459</v>
      </c>
      <c r="C7123" t="s">
        <v>138</v>
      </c>
      <c r="D7123" t="s">
        <v>100</v>
      </c>
      <c r="E7123" t="s">
        <v>5933</v>
      </c>
      <c r="F7123" s="109">
        <v>46207</v>
      </c>
      <c r="G7123" t="s">
        <v>415</v>
      </c>
      <c r="H7123">
        <v>25</v>
      </c>
      <c r="K7123">
        <v>1687500</v>
      </c>
      <c r="L7123" t="s">
        <v>545</v>
      </c>
      <c r="M7123" t="s">
        <v>580</v>
      </c>
      <c r="N7123">
        <v>0</v>
      </c>
    </row>
    <row r="7124" spans="1:14" ht="15" customHeight="1" x14ac:dyDescent="0.3">
      <c r="A7124" s="114">
        <v>7121</v>
      </c>
      <c r="B7124" t="s">
        <v>459</v>
      </c>
      <c r="C7124" t="s">
        <v>127</v>
      </c>
      <c r="D7124" t="s">
        <v>102</v>
      </c>
      <c r="E7124" t="s">
        <v>5934</v>
      </c>
      <c r="F7124" s="109">
        <v>46207</v>
      </c>
      <c r="G7124" t="s">
        <v>415</v>
      </c>
      <c r="H7124">
        <v>5</v>
      </c>
      <c r="K7124">
        <v>225000</v>
      </c>
      <c r="L7124" t="s">
        <v>509</v>
      </c>
      <c r="M7124" t="s">
        <v>1334</v>
      </c>
      <c r="N7124">
        <v>1</v>
      </c>
    </row>
    <row r="7125" spans="1:14" ht="15" customHeight="1" x14ac:dyDescent="0.3">
      <c r="A7125" s="114">
        <v>7122</v>
      </c>
      <c r="B7125" t="s">
        <v>459</v>
      </c>
      <c r="C7125" t="s">
        <v>128</v>
      </c>
      <c r="D7125" t="s">
        <v>102</v>
      </c>
      <c r="E7125" t="s">
        <v>5935</v>
      </c>
      <c r="F7125" s="109">
        <v>46207</v>
      </c>
      <c r="G7125" t="s">
        <v>415</v>
      </c>
      <c r="H7125">
        <v>4</v>
      </c>
      <c r="K7125">
        <v>180000</v>
      </c>
      <c r="L7125" t="s">
        <v>509</v>
      </c>
      <c r="M7125" t="s">
        <v>1334</v>
      </c>
      <c r="N7125">
        <v>1</v>
      </c>
    </row>
    <row r="7126" spans="1:14" ht="15" customHeight="1" x14ac:dyDescent="0.3">
      <c r="A7126" s="114">
        <v>7123</v>
      </c>
      <c r="B7126" t="s">
        <v>535</v>
      </c>
      <c r="C7126" t="s">
        <v>134</v>
      </c>
      <c r="D7126" t="s">
        <v>102</v>
      </c>
      <c r="E7126" t="s">
        <v>5936</v>
      </c>
      <c r="F7126" s="109">
        <v>46206</v>
      </c>
      <c r="G7126" t="s">
        <v>415</v>
      </c>
      <c r="H7126">
        <v>5</v>
      </c>
      <c r="K7126">
        <v>287500.00000000081</v>
      </c>
      <c r="L7126" t="s">
        <v>526</v>
      </c>
      <c r="M7126" t="s">
        <v>1677</v>
      </c>
      <c r="N7126">
        <v>1</v>
      </c>
    </row>
    <row r="7127" spans="1:14" ht="15" customHeight="1" x14ac:dyDescent="0.3">
      <c r="A7127" s="114">
        <v>7124</v>
      </c>
      <c r="B7127" t="s">
        <v>535</v>
      </c>
      <c r="C7127" t="s">
        <v>138</v>
      </c>
      <c r="D7127" t="s">
        <v>100</v>
      </c>
      <c r="E7127" t="s">
        <v>5937</v>
      </c>
      <c r="F7127" s="109">
        <v>46206</v>
      </c>
      <c r="G7127" t="s">
        <v>415</v>
      </c>
      <c r="H7127">
        <v>0.3</v>
      </c>
      <c r="K7127">
        <v>19406.250000000055</v>
      </c>
      <c r="L7127" t="s">
        <v>513</v>
      </c>
      <c r="M7127" t="s">
        <v>514</v>
      </c>
      <c r="N7127">
        <v>3</v>
      </c>
    </row>
    <row r="7128" spans="1:14" ht="15" customHeight="1" x14ac:dyDescent="0.3">
      <c r="A7128" s="114">
        <v>7125</v>
      </c>
      <c r="B7128" t="s">
        <v>535</v>
      </c>
      <c r="C7128" t="s">
        <v>138</v>
      </c>
      <c r="D7128" t="s">
        <v>100</v>
      </c>
      <c r="E7128" t="s">
        <v>5937</v>
      </c>
      <c r="F7128" s="109">
        <v>46207</v>
      </c>
      <c r="G7128" t="s">
        <v>415</v>
      </c>
      <c r="H7128">
        <v>0.5</v>
      </c>
      <c r="K7128">
        <v>32343.750000000091</v>
      </c>
      <c r="L7128" t="s">
        <v>680</v>
      </c>
      <c r="M7128" t="s">
        <v>514</v>
      </c>
      <c r="N7128">
        <v>1</v>
      </c>
    </row>
    <row r="7129" spans="1:14" ht="15" customHeight="1" x14ac:dyDescent="0.3">
      <c r="A7129" s="114">
        <v>7126</v>
      </c>
      <c r="B7129" t="s">
        <v>535</v>
      </c>
      <c r="C7129" t="s">
        <v>136</v>
      </c>
      <c r="D7129" t="s">
        <v>102</v>
      </c>
      <c r="E7129" t="s">
        <v>5938</v>
      </c>
      <c r="F7129" s="109">
        <v>46207</v>
      </c>
      <c r="G7129" t="s">
        <v>415</v>
      </c>
      <c r="H7129">
        <v>3</v>
      </c>
      <c r="K7129">
        <v>258750.00000000073</v>
      </c>
      <c r="L7129" t="s">
        <v>526</v>
      </c>
      <c r="M7129" t="s">
        <v>1677</v>
      </c>
      <c r="N7129">
        <v>1</v>
      </c>
    </row>
    <row r="7130" spans="1:14" ht="15" customHeight="1" x14ac:dyDescent="0.3">
      <c r="A7130" s="114">
        <v>7127</v>
      </c>
      <c r="B7130" t="s">
        <v>535</v>
      </c>
      <c r="C7130" t="s">
        <v>134</v>
      </c>
      <c r="D7130" t="s">
        <v>102</v>
      </c>
      <c r="E7130" t="s">
        <v>5939</v>
      </c>
      <c r="F7130" s="109">
        <v>46207</v>
      </c>
      <c r="G7130" t="s">
        <v>415</v>
      </c>
      <c r="H7130">
        <v>1</v>
      </c>
      <c r="K7130">
        <v>57500.00000000016</v>
      </c>
      <c r="L7130" t="s">
        <v>526</v>
      </c>
      <c r="M7130" t="s">
        <v>1677</v>
      </c>
      <c r="N7130">
        <v>1</v>
      </c>
    </row>
    <row r="7131" spans="1:14" ht="15" customHeight="1" x14ac:dyDescent="0.3">
      <c r="A7131" s="114">
        <v>7128</v>
      </c>
      <c r="B7131" t="s">
        <v>501</v>
      </c>
      <c r="C7131" t="s">
        <v>127</v>
      </c>
      <c r="D7131" t="s">
        <v>102</v>
      </c>
      <c r="E7131" t="s">
        <v>5940</v>
      </c>
      <c r="F7131" s="109">
        <v>46207</v>
      </c>
      <c r="G7131" t="s">
        <v>415</v>
      </c>
      <c r="H7131">
        <v>2</v>
      </c>
      <c r="K7131">
        <v>85000.00000000032</v>
      </c>
      <c r="L7131" t="s">
        <v>509</v>
      </c>
      <c r="M7131" t="s">
        <v>1677</v>
      </c>
      <c r="N7131">
        <v>0</v>
      </c>
    </row>
    <row r="7132" spans="1:14" ht="15" customHeight="1" x14ac:dyDescent="0.3">
      <c r="A7132" s="114">
        <v>7129</v>
      </c>
      <c r="B7132" t="s">
        <v>501</v>
      </c>
      <c r="C7132" t="s">
        <v>128</v>
      </c>
      <c r="D7132" t="s">
        <v>102</v>
      </c>
      <c r="E7132" t="s">
        <v>5941</v>
      </c>
      <c r="F7132" s="109">
        <v>46207</v>
      </c>
      <c r="G7132" t="s">
        <v>415</v>
      </c>
      <c r="H7132">
        <v>5</v>
      </c>
      <c r="K7132">
        <v>212500.00000000079</v>
      </c>
      <c r="L7132" t="s">
        <v>509</v>
      </c>
      <c r="M7132" t="s">
        <v>1677</v>
      </c>
      <c r="N7132">
        <v>1</v>
      </c>
    </row>
    <row r="7133" spans="1:14" ht="15" customHeight="1" x14ac:dyDescent="0.3">
      <c r="A7133" s="114">
        <v>7130</v>
      </c>
      <c r="B7133" t="s">
        <v>501</v>
      </c>
      <c r="C7133" t="s">
        <v>138</v>
      </c>
      <c r="D7133" t="s">
        <v>100</v>
      </c>
      <c r="E7133" t="s">
        <v>5942</v>
      </c>
      <c r="F7133" s="109">
        <v>46207</v>
      </c>
      <c r="G7133" t="s">
        <v>415</v>
      </c>
      <c r="H7133">
        <v>6</v>
      </c>
      <c r="K7133">
        <v>382500.00000000146</v>
      </c>
      <c r="L7133" t="s">
        <v>516</v>
      </c>
      <c r="M7133" t="s">
        <v>517</v>
      </c>
      <c r="N7133">
        <v>0</v>
      </c>
    </row>
    <row r="7134" spans="1:14" ht="15" customHeight="1" x14ac:dyDescent="0.3">
      <c r="A7134" s="114">
        <v>7131</v>
      </c>
      <c r="B7134" t="s">
        <v>444</v>
      </c>
      <c r="C7134" t="s">
        <v>111</v>
      </c>
      <c r="D7134" t="s">
        <v>102</v>
      </c>
      <c r="E7134" t="s">
        <v>5943</v>
      </c>
      <c r="F7134" s="109">
        <v>46207</v>
      </c>
      <c r="G7134" t="s">
        <v>415</v>
      </c>
      <c r="H7134">
        <v>5</v>
      </c>
      <c r="K7134">
        <v>90046.006944444365</v>
      </c>
      <c r="L7134" t="s">
        <v>696</v>
      </c>
      <c r="M7134" t="s">
        <v>505</v>
      </c>
      <c r="N7134">
        <v>0</v>
      </c>
    </row>
    <row r="7135" spans="1:14" ht="15" customHeight="1" x14ac:dyDescent="0.3">
      <c r="A7135" s="114">
        <v>7132</v>
      </c>
      <c r="B7135" t="s">
        <v>444</v>
      </c>
      <c r="C7135" t="s">
        <v>128</v>
      </c>
      <c r="D7135" t="s">
        <v>102</v>
      </c>
      <c r="E7135" t="s">
        <v>5944</v>
      </c>
      <c r="F7135" s="109">
        <v>46207</v>
      </c>
      <c r="G7135" t="s">
        <v>415</v>
      </c>
      <c r="H7135">
        <v>2</v>
      </c>
      <c r="K7135">
        <v>91249.999999999927</v>
      </c>
      <c r="L7135" t="s">
        <v>509</v>
      </c>
      <c r="M7135" t="s">
        <v>1677</v>
      </c>
      <c r="N7135">
        <v>1</v>
      </c>
    </row>
    <row r="7136" spans="1:14" ht="15" customHeight="1" x14ac:dyDescent="0.3">
      <c r="A7136" s="114">
        <v>7133</v>
      </c>
      <c r="B7136" t="s">
        <v>444</v>
      </c>
      <c r="C7136" t="s">
        <v>130</v>
      </c>
      <c r="D7136" t="s">
        <v>102</v>
      </c>
      <c r="E7136" t="s">
        <v>5945</v>
      </c>
      <c r="F7136" s="109">
        <v>46207</v>
      </c>
      <c r="G7136" t="s">
        <v>415</v>
      </c>
      <c r="H7136">
        <v>5</v>
      </c>
      <c r="K7136">
        <v>228124.9999999998</v>
      </c>
      <c r="L7136" t="s">
        <v>509</v>
      </c>
      <c r="M7136" t="s">
        <v>1677</v>
      </c>
      <c r="N7136">
        <v>0</v>
      </c>
    </row>
    <row r="7137" spans="1:14" ht="15" customHeight="1" x14ac:dyDescent="0.3">
      <c r="A7137" s="114">
        <v>7134</v>
      </c>
      <c r="B7137" t="s">
        <v>471</v>
      </c>
      <c r="C7137" t="s">
        <v>138</v>
      </c>
      <c r="D7137" t="s">
        <v>100</v>
      </c>
      <c r="E7137" t="s">
        <v>5946</v>
      </c>
      <c r="F7137" s="109">
        <v>46206</v>
      </c>
      <c r="G7137" t="s">
        <v>415</v>
      </c>
      <c r="H7137">
        <v>6</v>
      </c>
      <c r="K7137">
        <v>410624.99999999965</v>
      </c>
      <c r="L7137" t="s">
        <v>516</v>
      </c>
      <c r="M7137" t="s">
        <v>517</v>
      </c>
      <c r="N7137">
        <v>0</v>
      </c>
    </row>
    <row r="7138" spans="1:14" ht="15" customHeight="1" x14ac:dyDescent="0.3">
      <c r="A7138" s="114">
        <v>7135</v>
      </c>
      <c r="B7138" t="s">
        <v>471</v>
      </c>
      <c r="C7138" t="s">
        <v>134</v>
      </c>
      <c r="D7138" t="s">
        <v>102</v>
      </c>
      <c r="E7138" t="s">
        <v>5947</v>
      </c>
      <c r="F7138" s="109">
        <v>46206</v>
      </c>
      <c r="G7138" t="s">
        <v>415</v>
      </c>
      <c r="H7138">
        <v>4</v>
      </c>
      <c r="K7138">
        <v>243333.33333333311</v>
      </c>
      <c r="L7138" t="s">
        <v>526</v>
      </c>
      <c r="M7138" t="s">
        <v>514</v>
      </c>
      <c r="N7138">
        <v>5</v>
      </c>
    </row>
    <row r="7139" spans="1:14" ht="15" customHeight="1" x14ac:dyDescent="0.3">
      <c r="A7139" s="114">
        <v>7136</v>
      </c>
      <c r="B7139" t="s">
        <v>471</v>
      </c>
      <c r="C7139" t="s">
        <v>136</v>
      </c>
      <c r="D7139" t="s">
        <v>102</v>
      </c>
      <c r="E7139" t="s">
        <v>5948</v>
      </c>
      <c r="F7139" s="109">
        <v>46207</v>
      </c>
      <c r="G7139" t="s">
        <v>415</v>
      </c>
      <c r="H7139">
        <v>3</v>
      </c>
      <c r="K7139">
        <v>273749.99999999977</v>
      </c>
      <c r="L7139" t="s">
        <v>526</v>
      </c>
      <c r="M7139" t="s">
        <v>514</v>
      </c>
      <c r="N7139">
        <v>6</v>
      </c>
    </row>
    <row r="7140" spans="1:14" ht="15" customHeight="1" x14ac:dyDescent="0.3">
      <c r="A7140" s="114">
        <v>7137</v>
      </c>
      <c r="B7140" t="s">
        <v>471</v>
      </c>
      <c r="C7140" t="s">
        <v>138</v>
      </c>
      <c r="D7140" t="s">
        <v>100</v>
      </c>
      <c r="E7140" t="s">
        <v>5949</v>
      </c>
      <c r="F7140" s="109">
        <v>46207</v>
      </c>
      <c r="G7140" t="s">
        <v>415</v>
      </c>
      <c r="H7140">
        <v>4</v>
      </c>
      <c r="K7140">
        <v>273749.99999999977</v>
      </c>
      <c r="L7140" t="s">
        <v>516</v>
      </c>
      <c r="M7140" t="s">
        <v>517</v>
      </c>
      <c r="N7140">
        <v>0</v>
      </c>
    </row>
    <row r="7141" spans="1:14" ht="15" customHeight="1" x14ac:dyDescent="0.3">
      <c r="A7141" s="114">
        <v>7138</v>
      </c>
      <c r="B7141" t="s">
        <v>413</v>
      </c>
      <c r="C7141" t="s">
        <v>138</v>
      </c>
      <c r="D7141" t="s">
        <v>100</v>
      </c>
      <c r="E7141" t="s">
        <v>5950</v>
      </c>
      <c r="F7141" s="109">
        <v>46207</v>
      </c>
      <c r="G7141" t="s">
        <v>415</v>
      </c>
      <c r="H7141">
        <v>6</v>
      </c>
      <c r="K7141">
        <v>393750.0000000007</v>
      </c>
      <c r="L7141" t="s">
        <v>554</v>
      </c>
      <c r="M7141" t="s">
        <v>517</v>
      </c>
      <c r="N7141">
        <v>0</v>
      </c>
    </row>
    <row r="7142" spans="1:14" ht="15" customHeight="1" x14ac:dyDescent="0.3">
      <c r="A7142" s="114">
        <v>7139</v>
      </c>
      <c r="B7142" t="s">
        <v>413</v>
      </c>
      <c r="C7142" t="s">
        <v>128</v>
      </c>
      <c r="D7142" t="s">
        <v>102</v>
      </c>
      <c r="E7142" t="s">
        <v>5951</v>
      </c>
      <c r="F7142" s="109">
        <v>46207</v>
      </c>
      <c r="G7142" t="s">
        <v>415</v>
      </c>
      <c r="H7142">
        <v>7</v>
      </c>
      <c r="K7142">
        <v>306250.00000000058</v>
      </c>
      <c r="L7142" t="s">
        <v>509</v>
      </c>
      <c r="M7142" t="s">
        <v>1334</v>
      </c>
      <c r="N7142">
        <v>1</v>
      </c>
    </row>
    <row r="7143" spans="1:14" ht="15" customHeight="1" x14ac:dyDescent="0.3">
      <c r="A7143" s="114">
        <v>7140</v>
      </c>
      <c r="B7143" t="s">
        <v>413</v>
      </c>
      <c r="C7143" t="s">
        <v>130</v>
      </c>
      <c r="D7143" t="s">
        <v>102</v>
      </c>
      <c r="E7143" t="s">
        <v>5952</v>
      </c>
      <c r="F7143" s="109">
        <v>46207</v>
      </c>
      <c r="G7143" t="s">
        <v>415</v>
      </c>
      <c r="H7143">
        <v>2</v>
      </c>
      <c r="K7143">
        <v>87500.00000000016</v>
      </c>
      <c r="L7143" t="s">
        <v>509</v>
      </c>
      <c r="M7143" t="s">
        <v>1334</v>
      </c>
      <c r="N7143">
        <v>1</v>
      </c>
    </row>
    <row r="7144" spans="1:14" ht="15" customHeight="1" x14ac:dyDescent="0.3">
      <c r="A7144" s="114">
        <v>7141</v>
      </c>
      <c r="B7144" t="s">
        <v>444</v>
      </c>
      <c r="C7144" t="s">
        <v>138</v>
      </c>
      <c r="D7144" t="s">
        <v>100</v>
      </c>
      <c r="E7144" t="s">
        <v>5953</v>
      </c>
      <c r="F7144" s="109">
        <v>46208</v>
      </c>
      <c r="G7144" t="s">
        <v>415</v>
      </c>
      <c r="H7144">
        <v>4</v>
      </c>
      <c r="K7144">
        <v>273749.99999999977</v>
      </c>
      <c r="L7144" t="s">
        <v>558</v>
      </c>
      <c r="M7144" t="s">
        <v>514</v>
      </c>
      <c r="N7144">
        <v>0</v>
      </c>
    </row>
    <row r="7145" spans="1:14" ht="15" customHeight="1" x14ac:dyDescent="0.3">
      <c r="A7145" s="114">
        <v>7142</v>
      </c>
      <c r="B7145" t="s">
        <v>444</v>
      </c>
      <c r="C7145" t="s">
        <v>104</v>
      </c>
      <c r="D7145" t="s">
        <v>102</v>
      </c>
      <c r="E7145" t="s">
        <v>5954</v>
      </c>
      <c r="F7145" s="109">
        <v>46208</v>
      </c>
      <c r="G7145" t="s">
        <v>415</v>
      </c>
      <c r="H7145">
        <v>30</v>
      </c>
      <c r="K7145">
        <v>182499.99999999985</v>
      </c>
      <c r="L7145" t="s">
        <v>696</v>
      </c>
      <c r="M7145" t="s">
        <v>505</v>
      </c>
      <c r="N7145">
        <v>1</v>
      </c>
    </row>
    <row r="7146" spans="1:14" ht="15" customHeight="1" x14ac:dyDescent="0.3">
      <c r="A7146" s="114">
        <v>7143</v>
      </c>
      <c r="B7146" t="s">
        <v>501</v>
      </c>
      <c r="C7146" t="s">
        <v>127</v>
      </c>
      <c r="D7146" t="s">
        <v>102</v>
      </c>
      <c r="E7146" t="s">
        <v>5955</v>
      </c>
      <c r="F7146" s="109">
        <v>46208</v>
      </c>
      <c r="G7146" t="s">
        <v>415</v>
      </c>
      <c r="H7146">
        <v>8</v>
      </c>
      <c r="K7146">
        <v>340000.00000000128</v>
      </c>
      <c r="L7146" t="s">
        <v>509</v>
      </c>
      <c r="M7146" t="s">
        <v>1677</v>
      </c>
      <c r="N7146">
        <v>1</v>
      </c>
    </row>
    <row r="7147" spans="1:14" ht="15" customHeight="1" x14ac:dyDescent="0.3">
      <c r="A7147" s="114">
        <v>7144</v>
      </c>
      <c r="B7147" t="s">
        <v>501</v>
      </c>
      <c r="C7147" t="s">
        <v>138</v>
      </c>
      <c r="D7147" t="s">
        <v>100</v>
      </c>
      <c r="E7147" t="s">
        <v>5956</v>
      </c>
      <c r="F7147" s="109">
        <v>46208</v>
      </c>
      <c r="G7147" t="s">
        <v>415</v>
      </c>
      <c r="H7147">
        <v>6</v>
      </c>
      <c r="K7147">
        <v>382500.00000000146</v>
      </c>
      <c r="L7147" t="s">
        <v>554</v>
      </c>
      <c r="M7147" t="s">
        <v>517</v>
      </c>
      <c r="N7147">
        <v>0</v>
      </c>
    </row>
    <row r="7148" spans="1:14" ht="15" customHeight="1" x14ac:dyDescent="0.3">
      <c r="A7148" s="114">
        <v>7145</v>
      </c>
      <c r="B7148" t="s">
        <v>413</v>
      </c>
      <c r="C7148" t="s">
        <v>127</v>
      </c>
      <c r="D7148" t="s">
        <v>102</v>
      </c>
      <c r="E7148" t="s">
        <v>5957</v>
      </c>
      <c r="F7148" s="109">
        <v>46208</v>
      </c>
      <c r="G7148" t="s">
        <v>415</v>
      </c>
      <c r="H7148">
        <v>5</v>
      </c>
      <c r="K7148">
        <v>218750.00000000041</v>
      </c>
      <c r="L7148" t="s">
        <v>509</v>
      </c>
      <c r="M7148" t="s">
        <v>1334</v>
      </c>
      <c r="N7148">
        <v>1</v>
      </c>
    </row>
    <row r="7149" spans="1:14" ht="15" customHeight="1" x14ac:dyDescent="0.3">
      <c r="A7149" s="114">
        <v>7146</v>
      </c>
      <c r="B7149" t="s">
        <v>413</v>
      </c>
      <c r="C7149" t="s">
        <v>2948</v>
      </c>
      <c r="D7149" t="s">
        <v>102</v>
      </c>
      <c r="E7149" t="s">
        <v>2950</v>
      </c>
      <c r="F7149" s="109">
        <v>46208</v>
      </c>
      <c r="G7149" t="s">
        <v>2946</v>
      </c>
      <c r="H7149">
        <v>3</v>
      </c>
      <c r="K7149">
        <v>87500.00000000016</v>
      </c>
      <c r="L7149" t="s">
        <v>509</v>
      </c>
      <c r="M7149" t="s">
        <v>1334</v>
      </c>
      <c r="N7149">
        <v>1</v>
      </c>
    </row>
    <row r="7150" spans="1:14" ht="15" customHeight="1" x14ac:dyDescent="0.3">
      <c r="A7150" s="114">
        <v>7147</v>
      </c>
      <c r="B7150" t="s">
        <v>463</v>
      </c>
      <c r="C7150" t="s">
        <v>215</v>
      </c>
      <c r="D7150" t="s">
        <v>102</v>
      </c>
      <c r="E7150" t="s">
        <v>5958</v>
      </c>
      <c r="F7150" s="109">
        <v>46208</v>
      </c>
      <c r="G7150" t="s">
        <v>466</v>
      </c>
      <c r="H7150">
        <v>2</v>
      </c>
      <c r="K7150">
        <v>133125.00000000012</v>
      </c>
      <c r="L7150" t="s">
        <v>526</v>
      </c>
      <c r="M7150" t="s">
        <v>1334</v>
      </c>
      <c r="N7150">
        <v>1</v>
      </c>
    </row>
    <row r="7151" spans="1:14" ht="15" customHeight="1" x14ac:dyDescent="0.3">
      <c r="A7151" s="114">
        <v>7148</v>
      </c>
      <c r="B7151" t="s">
        <v>463</v>
      </c>
      <c r="C7151" t="s">
        <v>217</v>
      </c>
      <c r="D7151" t="s">
        <v>102</v>
      </c>
      <c r="E7151" t="s">
        <v>5959</v>
      </c>
      <c r="F7151" s="109">
        <v>46208</v>
      </c>
      <c r="G7151" t="s">
        <v>425</v>
      </c>
      <c r="H7151">
        <v>1</v>
      </c>
      <c r="K7151">
        <v>66562.500000000058</v>
      </c>
      <c r="L7151" t="s">
        <v>526</v>
      </c>
      <c r="M7151" t="s">
        <v>1334</v>
      </c>
      <c r="N7151">
        <v>0</v>
      </c>
    </row>
    <row r="7152" spans="1:14" ht="15" customHeight="1" x14ac:dyDescent="0.3">
      <c r="A7152" s="114">
        <v>7149</v>
      </c>
      <c r="B7152" t="s">
        <v>463</v>
      </c>
      <c r="C7152" t="s">
        <v>2968</v>
      </c>
      <c r="D7152" t="s">
        <v>102</v>
      </c>
      <c r="E7152" t="s">
        <v>2969</v>
      </c>
      <c r="F7152" s="109">
        <v>46208</v>
      </c>
      <c r="G7152" t="s">
        <v>2946</v>
      </c>
      <c r="H7152">
        <v>2</v>
      </c>
      <c r="K7152">
        <v>59166.666666666722</v>
      </c>
      <c r="L7152" t="s">
        <v>526</v>
      </c>
      <c r="M7152" t="s">
        <v>1334</v>
      </c>
      <c r="N7152">
        <v>0</v>
      </c>
    </row>
    <row r="7153" spans="1:14" ht="15" customHeight="1" x14ac:dyDescent="0.3">
      <c r="A7153" s="114">
        <v>7150</v>
      </c>
      <c r="B7153" t="s">
        <v>497</v>
      </c>
      <c r="C7153" t="s">
        <v>2957</v>
      </c>
      <c r="D7153" t="s">
        <v>102</v>
      </c>
      <c r="E7153" t="s">
        <v>2958</v>
      </c>
      <c r="F7153" s="109">
        <v>46209</v>
      </c>
      <c r="G7153" t="s">
        <v>2946</v>
      </c>
      <c r="H7153">
        <v>2</v>
      </c>
      <c r="K7153">
        <v>60833.333333333278</v>
      </c>
      <c r="L7153" t="s">
        <v>509</v>
      </c>
      <c r="M7153" t="s">
        <v>1677</v>
      </c>
      <c r="N7153">
        <v>1</v>
      </c>
    </row>
    <row r="7154" spans="1:14" ht="15" customHeight="1" x14ac:dyDescent="0.3">
      <c r="A7154" s="114">
        <v>7151</v>
      </c>
      <c r="B7154" t="s">
        <v>497</v>
      </c>
      <c r="C7154" t="s">
        <v>132</v>
      </c>
      <c r="D7154" t="s">
        <v>102</v>
      </c>
      <c r="E7154" t="s">
        <v>5960</v>
      </c>
      <c r="F7154" s="109">
        <v>46209</v>
      </c>
      <c r="G7154" t="s">
        <v>415</v>
      </c>
      <c r="H7154">
        <v>4</v>
      </c>
      <c r="K7154">
        <v>182499.99999999985</v>
      </c>
      <c r="L7154" t="s">
        <v>509</v>
      </c>
      <c r="M7154">
        <v>1</v>
      </c>
      <c r="N7154">
        <v>1</v>
      </c>
    </row>
    <row r="7155" spans="1:14" ht="15" customHeight="1" x14ac:dyDescent="0.3">
      <c r="A7155" s="114">
        <v>7152</v>
      </c>
      <c r="B7155" t="s">
        <v>430</v>
      </c>
      <c r="C7155" t="s">
        <v>104</v>
      </c>
      <c r="D7155" t="s">
        <v>102</v>
      </c>
      <c r="E7155" t="s">
        <v>5961</v>
      </c>
      <c r="F7155" s="109">
        <v>46208</v>
      </c>
      <c r="G7155" t="s">
        <v>415</v>
      </c>
      <c r="H7155">
        <v>9</v>
      </c>
      <c r="K7155">
        <v>49499.999999999854</v>
      </c>
      <c r="L7155" t="s">
        <v>696</v>
      </c>
      <c r="M7155" t="s">
        <v>505</v>
      </c>
      <c r="N7155">
        <v>0</v>
      </c>
    </row>
    <row r="7156" spans="1:14" ht="15" customHeight="1" x14ac:dyDescent="0.3">
      <c r="A7156" s="114">
        <v>7153</v>
      </c>
      <c r="B7156" t="s">
        <v>430</v>
      </c>
      <c r="C7156" t="s">
        <v>127</v>
      </c>
      <c r="D7156" t="s">
        <v>102</v>
      </c>
      <c r="E7156" t="s">
        <v>5962</v>
      </c>
      <c r="F7156" s="109">
        <v>46208</v>
      </c>
      <c r="G7156" t="s">
        <v>415</v>
      </c>
      <c r="H7156">
        <v>3</v>
      </c>
      <c r="K7156">
        <v>123749.99999999964</v>
      </c>
      <c r="L7156" t="s">
        <v>696</v>
      </c>
      <c r="M7156" t="s">
        <v>1677</v>
      </c>
      <c r="N7156">
        <v>0</v>
      </c>
    </row>
    <row r="7157" spans="1:14" ht="15" customHeight="1" x14ac:dyDescent="0.3">
      <c r="A7157" s="114">
        <v>7154</v>
      </c>
      <c r="B7157" t="s">
        <v>430</v>
      </c>
      <c r="C7157" t="s">
        <v>128</v>
      </c>
      <c r="D7157" t="s">
        <v>102</v>
      </c>
      <c r="E7157" t="s">
        <v>5963</v>
      </c>
      <c r="F7157" s="109">
        <v>46208</v>
      </c>
      <c r="G7157" t="s">
        <v>415</v>
      </c>
      <c r="H7157">
        <v>4</v>
      </c>
      <c r="K7157">
        <v>164999.99999999953</v>
      </c>
      <c r="L7157" t="s">
        <v>696</v>
      </c>
      <c r="M7157" t="s">
        <v>1677</v>
      </c>
      <c r="N7157">
        <v>1</v>
      </c>
    </row>
    <row r="7158" spans="1:14" ht="15" customHeight="1" x14ac:dyDescent="0.3">
      <c r="A7158" s="114">
        <v>7155</v>
      </c>
      <c r="B7158" t="s">
        <v>430</v>
      </c>
      <c r="C7158" t="s">
        <v>132</v>
      </c>
      <c r="D7158" t="s">
        <v>102</v>
      </c>
      <c r="E7158" t="s">
        <v>5964</v>
      </c>
      <c r="F7158" s="109">
        <v>46208</v>
      </c>
      <c r="G7158" t="s">
        <v>415</v>
      </c>
      <c r="H7158">
        <v>1</v>
      </c>
      <c r="K7158">
        <v>41249.999999999884</v>
      </c>
      <c r="L7158" t="s">
        <v>696</v>
      </c>
      <c r="M7158" t="s">
        <v>1677</v>
      </c>
      <c r="N7158">
        <v>0</v>
      </c>
    </row>
    <row r="7159" spans="1:14" ht="15" customHeight="1" x14ac:dyDescent="0.3">
      <c r="A7159" s="114">
        <v>7156</v>
      </c>
      <c r="B7159" t="s">
        <v>497</v>
      </c>
      <c r="C7159" t="s">
        <v>111</v>
      </c>
      <c r="D7159" t="s">
        <v>102</v>
      </c>
      <c r="E7159" t="s">
        <v>5965</v>
      </c>
      <c r="F7159" s="109">
        <v>46210</v>
      </c>
      <c r="G7159" t="s">
        <v>415</v>
      </c>
      <c r="H7159">
        <v>4</v>
      </c>
      <c r="K7159">
        <v>72036.805555555489</v>
      </c>
      <c r="L7159" t="s">
        <v>509</v>
      </c>
      <c r="M7159" s="110" t="s">
        <v>2940</v>
      </c>
      <c r="N7159">
        <v>1</v>
      </c>
    </row>
    <row r="7160" spans="1:14" ht="15" customHeight="1" x14ac:dyDescent="0.3">
      <c r="A7160" s="114">
        <v>7157</v>
      </c>
      <c r="B7160" t="s">
        <v>497</v>
      </c>
      <c r="C7160" t="s">
        <v>127</v>
      </c>
      <c r="D7160" t="s">
        <v>102</v>
      </c>
      <c r="E7160" t="s">
        <v>5966</v>
      </c>
      <c r="F7160" s="109">
        <v>46210</v>
      </c>
      <c r="G7160" t="s">
        <v>415</v>
      </c>
      <c r="H7160">
        <v>1</v>
      </c>
      <c r="K7160">
        <v>45624.999999999964</v>
      </c>
      <c r="L7160" t="s">
        <v>509</v>
      </c>
      <c r="M7160" t="s">
        <v>1677</v>
      </c>
      <c r="N7160">
        <v>1</v>
      </c>
    </row>
    <row r="7161" spans="1:14" ht="15" customHeight="1" x14ac:dyDescent="0.3">
      <c r="A7161" s="114">
        <v>7158</v>
      </c>
      <c r="B7161" t="s">
        <v>497</v>
      </c>
      <c r="C7161" t="s">
        <v>128</v>
      </c>
      <c r="D7161" t="s">
        <v>102</v>
      </c>
      <c r="E7161" t="s">
        <v>5967</v>
      </c>
      <c r="F7161" s="109">
        <v>46210</v>
      </c>
      <c r="G7161" t="s">
        <v>415</v>
      </c>
      <c r="H7161">
        <v>1</v>
      </c>
      <c r="K7161">
        <v>45624.999999999964</v>
      </c>
      <c r="L7161" t="s">
        <v>509</v>
      </c>
      <c r="M7161">
        <v>1</v>
      </c>
      <c r="N7161">
        <v>1</v>
      </c>
    </row>
    <row r="7162" spans="1:14" ht="15" customHeight="1" x14ac:dyDescent="0.3">
      <c r="A7162" s="114">
        <v>7159</v>
      </c>
      <c r="B7162" t="s">
        <v>430</v>
      </c>
      <c r="C7162" t="s">
        <v>138</v>
      </c>
      <c r="D7162" t="s">
        <v>100</v>
      </c>
      <c r="E7162" t="s">
        <v>5968</v>
      </c>
      <c r="F7162" s="109">
        <v>46209</v>
      </c>
      <c r="G7162" t="s">
        <v>415</v>
      </c>
      <c r="H7162">
        <v>6</v>
      </c>
      <c r="K7162">
        <v>371249.99999999895</v>
      </c>
      <c r="L7162" t="s">
        <v>516</v>
      </c>
      <c r="M7162" t="s">
        <v>517</v>
      </c>
      <c r="N7162">
        <v>0</v>
      </c>
    </row>
    <row r="7163" spans="1:14" ht="15" customHeight="1" x14ac:dyDescent="0.3">
      <c r="A7163" s="114">
        <v>7160</v>
      </c>
      <c r="B7163" t="s">
        <v>430</v>
      </c>
      <c r="C7163" t="s">
        <v>111</v>
      </c>
      <c r="D7163" t="s">
        <v>102</v>
      </c>
      <c r="E7163" t="s">
        <v>5969</v>
      </c>
      <c r="F7163" s="109">
        <v>46209</v>
      </c>
      <c r="G7163" t="s">
        <v>415</v>
      </c>
      <c r="H7163">
        <v>4</v>
      </c>
      <c r="K7163">
        <v>65129.166666666475</v>
      </c>
      <c r="L7163" t="s">
        <v>516</v>
      </c>
      <c r="M7163" t="s">
        <v>505</v>
      </c>
      <c r="N7163">
        <v>1</v>
      </c>
    </row>
    <row r="7164" spans="1:14" ht="15" customHeight="1" x14ac:dyDescent="0.3">
      <c r="A7164" s="114">
        <v>7161</v>
      </c>
      <c r="B7164" t="s">
        <v>430</v>
      </c>
      <c r="C7164" t="s">
        <v>127</v>
      </c>
      <c r="D7164" t="s">
        <v>102</v>
      </c>
      <c r="E7164" t="s">
        <v>5970</v>
      </c>
      <c r="F7164" s="109">
        <v>46209</v>
      </c>
      <c r="G7164" t="s">
        <v>415</v>
      </c>
      <c r="H7164">
        <v>2</v>
      </c>
      <c r="K7164">
        <v>82499.999999999767</v>
      </c>
      <c r="L7164" t="s">
        <v>509</v>
      </c>
      <c r="M7164" t="s">
        <v>1677</v>
      </c>
      <c r="N7164">
        <v>0</v>
      </c>
    </row>
    <row r="7165" spans="1:14" ht="15" customHeight="1" x14ac:dyDescent="0.3">
      <c r="A7165" s="114">
        <v>7162</v>
      </c>
      <c r="B7165" t="s">
        <v>535</v>
      </c>
      <c r="C7165" t="s">
        <v>111</v>
      </c>
      <c r="D7165" t="s">
        <v>102</v>
      </c>
      <c r="E7165" t="s">
        <v>5971</v>
      </c>
      <c r="F7165" s="109">
        <v>46210</v>
      </c>
      <c r="G7165" t="s">
        <v>415</v>
      </c>
      <c r="H7165">
        <v>2</v>
      </c>
      <c r="K7165">
        <v>34044.791666666759</v>
      </c>
      <c r="L7165" t="s">
        <v>509</v>
      </c>
      <c r="M7165" t="s">
        <v>1677</v>
      </c>
      <c r="N7165">
        <v>1</v>
      </c>
    </row>
    <row r="7166" spans="1:14" ht="15" customHeight="1" x14ac:dyDescent="0.3">
      <c r="A7166" s="114">
        <v>7163</v>
      </c>
      <c r="B7166" t="s">
        <v>535</v>
      </c>
      <c r="C7166" t="s">
        <v>127</v>
      </c>
      <c r="D7166" t="s">
        <v>102</v>
      </c>
      <c r="E7166" t="s">
        <v>5972</v>
      </c>
      <c r="F7166" s="109">
        <v>46210</v>
      </c>
      <c r="G7166" t="s">
        <v>415</v>
      </c>
      <c r="H7166">
        <v>3</v>
      </c>
      <c r="K7166">
        <v>129375.00000000036</v>
      </c>
      <c r="L7166" t="s">
        <v>509</v>
      </c>
      <c r="M7166" t="s">
        <v>1677</v>
      </c>
      <c r="N7166">
        <v>1</v>
      </c>
    </row>
    <row r="7167" spans="1:14" ht="15" customHeight="1" x14ac:dyDescent="0.3">
      <c r="A7167" s="114">
        <v>7164</v>
      </c>
      <c r="B7167" t="s">
        <v>535</v>
      </c>
      <c r="C7167" t="s">
        <v>134</v>
      </c>
      <c r="D7167" t="s">
        <v>102</v>
      </c>
      <c r="E7167" t="s">
        <v>5973</v>
      </c>
      <c r="F7167" s="109">
        <v>46210</v>
      </c>
      <c r="G7167" t="s">
        <v>415</v>
      </c>
      <c r="H7167">
        <v>1</v>
      </c>
      <c r="K7167">
        <v>57500.00000000016</v>
      </c>
      <c r="L7167" t="s">
        <v>509</v>
      </c>
      <c r="M7167" t="s">
        <v>1677</v>
      </c>
      <c r="N7167">
        <v>1</v>
      </c>
    </row>
    <row r="7168" spans="1:14" ht="15" customHeight="1" x14ac:dyDescent="0.3">
      <c r="A7168" s="114">
        <v>7165</v>
      </c>
      <c r="B7168" t="s">
        <v>535</v>
      </c>
      <c r="C7168" t="s">
        <v>138</v>
      </c>
      <c r="D7168" t="s">
        <v>100</v>
      </c>
      <c r="E7168" t="s">
        <v>5974</v>
      </c>
      <c r="F7168" s="109">
        <v>46210</v>
      </c>
      <c r="G7168" t="s">
        <v>415</v>
      </c>
      <c r="H7168">
        <v>3</v>
      </c>
      <c r="K7168">
        <v>194062.50000000052</v>
      </c>
      <c r="L7168" t="s">
        <v>516</v>
      </c>
      <c r="M7168" t="s">
        <v>517</v>
      </c>
      <c r="N7168">
        <v>0</v>
      </c>
    </row>
    <row r="7169" spans="1:14" ht="15" customHeight="1" x14ac:dyDescent="0.3">
      <c r="A7169" s="114">
        <v>7166</v>
      </c>
      <c r="B7169" t="s">
        <v>444</v>
      </c>
      <c r="C7169" t="s">
        <v>138</v>
      </c>
      <c r="D7169" t="s">
        <v>100</v>
      </c>
      <c r="E7169" t="s">
        <v>5975</v>
      </c>
      <c r="F7169" s="109">
        <v>46209</v>
      </c>
      <c r="G7169" t="s">
        <v>415</v>
      </c>
      <c r="H7169">
        <v>2</v>
      </c>
      <c r="K7169">
        <v>136874.99999999988</v>
      </c>
      <c r="L7169" t="s">
        <v>516</v>
      </c>
      <c r="M7169" t="s">
        <v>517</v>
      </c>
      <c r="N7169">
        <v>0</v>
      </c>
    </row>
    <row r="7170" spans="1:14" ht="15" customHeight="1" x14ac:dyDescent="0.3">
      <c r="A7170" s="114">
        <v>7167</v>
      </c>
      <c r="B7170" t="s">
        <v>444</v>
      </c>
      <c r="C7170" t="s">
        <v>104</v>
      </c>
      <c r="D7170" t="s">
        <v>102</v>
      </c>
      <c r="E7170" t="s">
        <v>5976</v>
      </c>
      <c r="F7170" s="109">
        <v>46209</v>
      </c>
      <c r="G7170" t="s">
        <v>415</v>
      </c>
      <c r="H7170">
        <v>25</v>
      </c>
      <c r="K7170">
        <v>152083.3333333332</v>
      </c>
      <c r="L7170" t="s">
        <v>696</v>
      </c>
      <c r="M7170" t="s">
        <v>505</v>
      </c>
      <c r="N7170">
        <v>1</v>
      </c>
    </row>
    <row r="7171" spans="1:14" ht="15" customHeight="1" x14ac:dyDescent="0.3">
      <c r="A7171" s="114">
        <v>7168</v>
      </c>
      <c r="B7171" t="s">
        <v>444</v>
      </c>
      <c r="C7171" t="s">
        <v>138</v>
      </c>
      <c r="D7171" t="s">
        <v>100</v>
      </c>
      <c r="E7171" t="s">
        <v>5977</v>
      </c>
      <c r="F7171" s="109">
        <v>46210</v>
      </c>
      <c r="G7171" t="s">
        <v>415</v>
      </c>
      <c r="H7171">
        <v>120</v>
      </c>
      <c r="K7171">
        <v>8212499.9999999925</v>
      </c>
      <c r="L7171" t="s">
        <v>713</v>
      </c>
      <c r="M7171" t="s">
        <v>917</v>
      </c>
      <c r="N7171">
        <v>0</v>
      </c>
    </row>
    <row r="7172" spans="1:14" ht="15" customHeight="1" x14ac:dyDescent="0.3">
      <c r="A7172" s="114">
        <v>7169</v>
      </c>
      <c r="B7172" t="s">
        <v>413</v>
      </c>
      <c r="C7172" t="s">
        <v>625</v>
      </c>
      <c r="D7172" t="s">
        <v>100</v>
      </c>
      <c r="E7172" t="s">
        <v>5978</v>
      </c>
      <c r="F7172" s="109">
        <v>46210</v>
      </c>
      <c r="G7172" t="s">
        <v>1816</v>
      </c>
      <c r="H7172">
        <v>3</v>
      </c>
      <c r="K7172">
        <v>131250.00000000023</v>
      </c>
      <c r="L7172" t="s">
        <v>618</v>
      </c>
      <c r="M7172" t="s">
        <v>669</v>
      </c>
      <c r="N7172">
        <v>0</v>
      </c>
    </row>
    <row r="7173" spans="1:14" ht="15" customHeight="1" x14ac:dyDescent="0.3">
      <c r="A7173" s="114">
        <v>7170</v>
      </c>
      <c r="B7173" t="s">
        <v>413</v>
      </c>
      <c r="C7173" t="s">
        <v>127</v>
      </c>
      <c r="D7173" t="s">
        <v>102</v>
      </c>
      <c r="E7173" t="s">
        <v>5979</v>
      </c>
      <c r="F7173" s="109">
        <v>46210</v>
      </c>
      <c r="G7173" t="s">
        <v>415</v>
      </c>
      <c r="H7173">
        <v>5</v>
      </c>
      <c r="K7173">
        <v>218750.00000000041</v>
      </c>
      <c r="L7173" t="s">
        <v>509</v>
      </c>
      <c r="M7173" t="s">
        <v>1334</v>
      </c>
      <c r="N7173">
        <v>1</v>
      </c>
    </row>
    <row r="7174" spans="1:14" ht="15" customHeight="1" x14ac:dyDescent="0.3">
      <c r="A7174" s="114">
        <v>7171</v>
      </c>
      <c r="B7174" t="s">
        <v>413</v>
      </c>
      <c r="C7174" t="s">
        <v>128</v>
      </c>
      <c r="D7174" t="s">
        <v>102</v>
      </c>
      <c r="E7174" t="s">
        <v>5980</v>
      </c>
      <c r="F7174" s="109">
        <v>46210</v>
      </c>
      <c r="G7174" t="s">
        <v>415</v>
      </c>
      <c r="H7174">
        <v>4</v>
      </c>
      <c r="K7174">
        <v>175000.00000000032</v>
      </c>
      <c r="L7174" t="s">
        <v>509</v>
      </c>
      <c r="M7174" t="s">
        <v>1334</v>
      </c>
      <c r="N7174">
        <v>1</v>
      </c>
    </row>
    <row r="7175" spans="1:14" ht="15" customHeight="1" x14ac:dyDescent="0.3">
      <c r="A7175" s="114">
        <v>7172</v>
      </c>
      <c r="B7175" t="s">
        <v>501</v>
      </c>
      <c r="C7175" t="s">
        <v>127</v>
      </c>
      <c r="D7175" t="s">
        <v>102</v>
      </c>
      <c r="E7175" t="s">
        <v>5981</v>
      </c>
      <c r="F7175" s="109">
        <v>46210</v>
      </c>
      <c r="G7175" t="s">
        <v>415</v>
      </c>
      <c r="H7175">
        <v>5</v>
      </c>
      <c r="K7175">
        <v>212500.00000000079</v>
      </c>
      <c r="L7175" t="s">
        <v>509</v>
      </c>
      <c r="M7175" t="s">
        <v>1677</v>
      </c>
      <c r="N7175">
        <v>0</v>
      </c>
    </row>
    <row r="7176" spans="1:14" ht="15" customHeight="1" x14ac:dyDescent="0.3">
      <c r="A7176" s="114">
        <v>7173</v>
      </c>
      <c r="B7176" t="s">
        <v>501</v>
      </c>
      <c r="C7176" t="s">
        <v>128</v>
      </c>
      <c r="D7176" t="s">
        <v>102</v>
      </c>
      <c r="E7176" t="s">
        <v>5982</v>
      </c>
      <c r="F7176" s="109">
        <v>46210</v>
      </c>
      <c r="G7176" t="s">
        <v>415</v>
      </c>
      <c r="H7176">
        <v>4</v>
      </c>
      <c r="K7176">
        <v>170000.00000000064</v>
      </c>
      <c r="L7176" t="s">
        <v>509</v>
      </c>
      <c r="M7176" t="s">
        <v>1677</v>
      </c>
      <c r="N7176">
        <v>1</v>
      </c>
    </row>
    <row r="7177" spans="1:14" ht="15" customHeight="1" x14ac:dyDescent="0.3">
      <c r="A7177" s="114">
        <v>7174</v>
      </c>
      <c r="B7177" t="s">
        <v>501</v>
      </c>
      <c r="C7177" t="s">
        <v>138</v>
      </c>
      <c r="D7177" t="s">
        <v>100</v>
      </c>
      <c r="E7177" t="s">
        <v>5983</v>
      </c>
      <c r="F7177" s="109">
        <v>46210</v>
      </c>
      <c r="G7177" t="s">
        <v>415</v>
      </c>
      <c r="H7177">
        <v>6</v>
      </c>
      <c r="K7177">
        <v>382500.00000000146</v>
      </c>
      <c r="L7177" t="s">
        <v>516</v>
      </c>
      <c r="M7177" t="s">
        <v>517</v>
      </c>
      <c r="N7177">
        <v>0</v>
      </c>
    </row>
    <row r="7178" spans="1:14" ht="15" customHeight="1" x14ac:dyDescent="0.3">
      <c r="A7178" s="114">
        <v>7175</v>
      </c>
      <c r="B7178" t="s">
        <v>497</v>
      </c>
      <c r="C7178" t="s">
        <v>136</v>
      </c>
      <c r="D7178" t="s">
        <v>102</v>
      </c>
      <c r="E7178" t="s">
        <v>5984</v>
      </c>
      <c r="F7178" s="109">
        <v>46211</v>
      </c>
      <c r="G7178" t="s">
        <v>415</v>
      </c>
      <c r="H7178">
        <v>4</v>
      </c>
      <c r="K7178">
        <v>364999.99999999971</v>
      </c>
      <c r="L7178" t="s">
        <v>509</v>
      </c>
      <c r="M7178" t="s">
        <v>1677</v>
      </c>
      <c r="N7178">
        <v>1</v>
      </c>
    </row>
    <row r="7179" spans="1:14" ht="15" customHeight="1" x14ac:dyDescent="0.3">
      <c r="A7179" s="114">
        <v>7176</v>
      </c>
      <c r="B7179" t="s">
        <v>497</v>
      </c>
      <c r="C7179" t="s">
        <v>138</v>
      </c>
      <c r="D7179" t="s">
        <v>100</v>
      </c>
      <c r="E7179" t="s">
        <v>5985</v>
      </c>
      <c r="F7179" s="109">
        <v>46211</v>
      </c>
      <c r="G7179" t="s">
        <v>415</v>
      </c>
      <c r="H7179">
        <v>6</v>
      </c>
      <c r="K7179">
        <v>410624.99999999965</v>
      </c>
      <c r="L7179" t="s">
        <v>554</v>
      </c>
      <c r="M7179" t="s">
        <v>517</v>
      </c>
      <c r="N7179">
        <v>0</v>
      </c>
    </row>
    <row r="7180" spans="1:14" ht="15" customHeight="1" x14ac:dyDescent="0.3">
      <c r="A7180" s="114">
        <v>7177</v>
      </c>
      <c r="B7180" t="s">
        <v>459</v>
      </c>
      <c r="C7180" t="s">
        <v>138</v>
      </c>
      <c r="D7180" t="s">
        <v>100</v>
      </c>
      <c r="E7180" t="s">
        <v>5986</v>
      </c>
      <c r="F7180" s="109">
        <v>46209</v>
      </c>
      <c r="G7180" t="s">
        <v>415</v>
      </c>
      <c r="H7180">
        <v>2</v>
      </c>
      <c r="K7180">
        <v>135000</v>
      </c>
      <c r="L7180" t="s">
        <v>513</v>
      </c>
      <c r="M7180" t="s">
        <v>580</v>
      </c>
      <c r="N7180">
        <v>3</v>
      </c>
    </row>
    <row r="7181" spans="1:14" ht="15" customHeight="1" x14ac:dyDescent="0.3">
      <c r="A7181" s="114">
        <v>7178</v>
      </c>
      <c r="B7181" t="s">
        <v>459</v>
      </c>
      <c r="C7181" t="s">
        <v>111</v>
      </c>
      <c r="D7181" t="s">
        <v>102</v>
      </c>
      <c r="E7181" t="s">
        <v>5987</v>
      </c>
      <c r="F7181" s="109">
        <v>46209</v>
      </c>
      <c r="G7181" t="s">
        <v>415</v>
      </c>
      <c r="H7181">
        <v>2</v>
      </c>
      <c r="K7181">
        <v>35525</v>
      </c>
      <c r="L7181" t="s">
        <v>513</v>
      </c>
      <c r="M7181" t="s">
        <v>505</v>
      </c>
      <c r="N7181">
        <v>0</v>
      </c>
    </row>
    <row r="7182" spans="1:14" ht="15" customHeight="1" x14ac:dyDescent="0.3">
      <c r="A7182" s="114">
        <v>7179</v>
      </c>
      <c r="B7182" t="s">
        <v>459</v>
      </c>
      <c r="C7182" t="s">
        <v>138</v>
      </c>
      <c r="D7182" t="s">
        <v>100</v>
      </c>
      <c r="E7182" t="s">
        <v>5988</v>
      </c>
      <c r="F7182" s="109">
        <v>46209</v>
      </c>
      <c r="G7182" t="s">
        <v>415</v>
      </c>
      <c r="H7182">
        <v>3</v>
      </c>
      <c r="K7182">
        <v>202500</v>
      </c>
      <c r="L7182" t="s">
        <v>516</v>
      </c>
      <c r="M7182" t="s">
        <v>517</v>
      </c>
      <c r="N7182">
        <v>0</v>
      </c>
    </row>
    <row r="7183" spans="1:14" ht="15" customHeight="1" x14ac:dyDescent="0.3">
      <c r="A7183" s="114">
        <v>7180</v>
      </c>
      <c r="B7183" t="s">
        <v>459</v>
      </c>
      <c r="C7183" t="s">
        <v>111</v>
      </c>
      <c r="D7183" t="s">
        <v>102</v>
      </c>
      <c r="E7183" t="s">
        <v>5989</v>
      </c>
      <c r="F7183" s="109">
        <v>46210</v>
      </c>
      <c r="G7183" t="s">
        <v>415</v>
      </c>
      <c r="H7183">
        <v>3</v>
      </c>
      <c r="K7183">
        <v>53287.5</v>
      </c>
      <c r="L7183" t="s">
        <v>509</v>
      </c>
      <c r="M7183" t="s">
        <v>505</v>
      </c>
      <c r="N7183">
        <v>0</v>
      </c>
    </row>
    <row r="7184" spans="1:14" ht="15" customHeight="1" x14ac:dyDescent="0.3">
      <c r="A7184" s="114">
        <v>7181</v>
      </c>
      <c r="B7184" t="s">
        <v>459</v>
      </c>
      <c r="C7184" t="s">
        <v>127</v>
      </c>
      <c r="D7184" t="s">
        <v>102</v>
      </c>
      <c r="E7184" t="s">
        <v>5990</v>
      </c>
      <c r="F7184" s="109">
        <v>46210</v>
      </c>
      <c r="G7184" t="s">
        <v>415</v>
      </c>
      <c r="H7184">
        <v>3</v>
      </c>
      <c r="K7184">
        <v>135000</v>
      </c>
      <c r="L7184" t="s">
        <v>509</v>
      </c>
      <c r="M7184" t="s">
        <v>1334</v>
      </c>
      <c r="N7184">
        <v>1</v>
      </c>
    </row>
    <row r="7185" spans="1:14" ht="15" customHeight="1" x14ac:dyDescent="0.3">
      <c r="A7185" s="114">
        <v>7182</v>
      </c>
      <c r="B7185" t="s">
        <v>459</v>
      </c>
      <c r="C7185" t="s">
        <v>138</v>
      </c>
      <c r="D7185" t="s">
        <v>100</v>
      </c>
      <c r="E7185" t="s">
        <v>5991</v>
      </c>
      <c r="F7185" s="109">
        <v>46210</v>
      </c>
      <c r="G7185" t="s">
        <v>415</v>
      </c>
      <c r="H7185">
        <v>3</v>
      </c>
      <c r="K7185">
        <v>202500</v>
      </c>
      <c r="L7185" t="s">
        <v>516</v>
      </c>
      <c r="M7185" t="s">
        <v>517</v>
      </c>
      <c r="N7185">
        <v>1</v>
      </c>
    </row>
    <row r="7186" spans="1:14" ht="15" customHeight="1" x14ac:dyDescent="0.3">
      <c r="A7186" s="114">
        <v>7183</v>
      </c>
      <c r="B7186" t="s">
        <v>459</v>
      </c>
      <c r="C7186" t="s">
        <v>127</v>
      </c>
      <c r="D7186" t="s">
        <v>102</v>
      </c>
      <c r="E7186" t="s">
        <v>5992</v>
      </c>
      <c r="F7186" s="109">
        <v>46211</v>
      </c>
      <c r="G7186" t="s">
        <v>415</v>
      </c>
      <c r="H7186">
        <v>9</v>
      </c>
      <c r="K7186">
        <v>405000</v>
      </c>
      <c r="L7186" t="s">
        <v>509</v>
      </c>
      <c r="M7186" t="s">
        <v>1334</v>
      </c>
      <c r="N7186">
        <v>1</v>
      </c>
    </row>
    <row r="7187" spans="1:14" ht="15" customHeight="1" x14ac:dyDescent="0.3">
      <c r="A7187" s="114">
        <v>7184</v>
      </c>
      <c r="B7187" t="s">
        <v>459</v>
      </c>
      <c r="C7187" t="s">
        <v>138</v>
      </c>
      <c r="D7187" t="s">
        <v>100</v>
      </c>
      <c r="E7187" t="s">
        <v>5993</v>
      </c>
      <c r="F7187" s="109">
        <v>46211</v>
      </c>
      <c r="G7187" t="s">
        <v>415</v>
      </c>
      <c r="H7187">
        <v>4</v>
      </c>
      <c r="K7187">
        <v>270000</v>
      </c>
      <c r="L7187" t="s">
        <v>554</v>
      </c>
      <c r="M7187" t="s">
        <v>517</v>
      </c>
      <c r="N7187">
        <v>0</v>
      </c>
    </row>
    <row r="7188" spans="1:14" ht="15" customHeight="1" x14ac:dyDescent="0.3">
      <c r="A7188" s="114">
        <v>7185</v>
      </c>
      <c r="B7188" t="s">
        <v>444</v>
      </c>
      <c r="C7188" t="s">
        <v>138</v>
      </c>
      <c r="D7188" t="s">
        <v>100</v>
      </c>
      <c r="E7188" t="s">
        <v>5994</v>
      </c>
      <c r="F7188" s="109">
        <v>46211</v>
      </c>
      <c r="G7188" t="s">
        <v>415</v>
      </c>
      <c r="H7188">
        <v>3</v>
      </c>
      <c r="K7188">
        <v>205312.49999999983</v>
      </c>
      <c r="L7188" t="s">
        <v>554</v>
      </c>
      <c r="M7188" t="s">
        <v>517</v>
      </c>
      <c r="N7188">
        <v>0</v>
      </c>
    </row>
    <row r="7189" spans="1:14" ht="15" customHeight="1" x14ac:dyDescent="0.3">
      <c r="A7189" s="114">
        <v>7186</v>
      </c>
      <c r="B7189" t="s">
        <v>444</v>
      </c>
      <c r="C7189" t="s">
        <v>138</v>
      </c>
      <c r="D7189" t="s">
        <v>100</v>
      </c>
      <c r="E7189" t="s">
        <v>5994</v>
      </c>
      <c r="F7189" s="109">
        <v>46211</v>
      </c>
      <c r="G7189" t="s">
        <v>415</v>
      </c>
      <c r="H7189">
        <v>132</v>
      </c>
      <c r="K7189">
        <v>9033749.9999999925</v>
      </c>
      <c r="L7189" t="s">
        <v>713</v>
      </c>
      <c r="M7189" t="s">
        <v>917</v>
      </c>
      <c r="N7189">
        <v>0</v>
      </c>
    </row>
    <row r="7190" spans="1:14" ht="15" customHeight="1" x14ac:dyDescent="0.3">
      <c r="A7190" s="114">
        <v>7187</v>
      </c>
      <c r="B7190" t="s">
        <v>444</v>
      </c>
      <c r="C7190" t="s">
        <v>502</v>
      </c>
      <c r="D7190" t="s">
        <v>100</v>
      </c>
      <c r="E7190" t="s">
        <v>5995</v>
      </c>
      <c r="F7190" s="109">
        <v>46211</v>
      </c>
      <c r="G7190" t="s">
        <v>426</v>
      </c>
      <c r="H7190">
        <v>3</v>
      </c>
      <c r="K7190">
        <v>136874.99999999988</v>
      </c>
      <c r="L7190" t="s">
        <v>507</v>
      </c>
      <c r="M7190" t="s">
        <v>505</v>
      </c>
      <c r="N7190">
        <v>1</v>
      </c>
    </row>
    <row r="7191" spans="1:14" ht="15" customHeight="1" x14ac:dyDescent="0.3">
      <c r="A7191" s="114">
        <v>7188</v>
      </c>
      <c r="B7191" t="s">
        <v>471</v>
      </c>
      <c r="C7191" t="s">
        <v>138</v>
      </c>
      <c r="D7191" t="s">
        <v>100</v>
      </c>
      <c r="E7191" t="s">
        <v>5996</v>
      </c>
      <c r="F7191" s="109">
        <v>46211</v>
      </c>
      <c r="G7191" t="s">
        <v>415</v>
      </c>
      <c r="H7191">
        <v>6</v>
      </c>
      <c r="K7191">
        <v>410624.99999999965</v>
      </c>
      <c r="L7191" t="s">
        <v>516</v>
      </c>
      <c r="M7191" t="s">
        <v>517</v>
      </c>
      <c r="N7191">
        <v>0</v>
      </c>
    </row>
    <row r="7192" spans="1:14" ht="15" customHeight="1" x14ac:dyDescent="0.3">
      <c r="A7192" s="114">
        <v>7189</v>
      </c>
      <c r="B7192" t="s">
        <v>471</v>
      </c>
      <c r="C7192" t="s">
        <v>89</v>
      </c>
      <c r="D7192" t="s">
        <v>79</v>
      </c>
      <c r="E7192" t="s">
        <v>5997</v>
      </c>
      <c r="F7192" s="109">
        <v>46211</v>
      </c>
      <c r="G7192" t="s">
        <v>433</v>
      </c>
      <c r="H7192">
        <v>3</v>
      </c>
      <c r="K7192">
        <v>30416.666666666639</v>
      </c>
      <c r="L7192" t="s">
        <v>516</v>
      </c>
      <c r="M7192" t="s">
        <v>517</v>
      </c>
      <c r="N7192">
        <v>0</v>
      </c>
    </row>
    <row r="7193" spans="1:14" ht="15" customHeight="1" x14ac:dyDescent="0.3">
      <c r="A7193" s="114">
        <v>7190</v>
      </c>
      <c r="B7193" t="s">
        <v>471</v>
      </c>
      <c r="C7193" t="s">
        <v>502</v>
      </c>
      <c r="D7193" t="s">
        <v>100</v>
      </c>
      <c r="E7193" t="s">
        <v>5998</v>
      </c>
      <c r="F7193" s="109">
        <v>46211</v>
      </c>
      <c r="G7193" t="s">
        <v>426</v>
      </c>
      <c r="H7193">
        <v>6</v>
      </c>
      <c r="K7193">
        <v>273749.99999999977</v>
      </c>
      <c r="L7193" t="s">
        <v>680</v>
      </c>
      <c r="M7193" t="s">
        <v>953</v>
      </c>
      <c r="N7193">
        <v>0</v>
      </c>
    </row>
    <row r="7194" spans="1:14" ht="15" customHeight="1" x14ac:dyDescent="0.3">
      <c r="A7194" s="114">
        <v>7191</v>
      </c>
      <c r="B7194" t="s">
        <v>474</v>
      </c>
      <c r="C7194" t="s">
        <v>502</v>
      </c>
      <c r="D7194" t="s">
        <v>100</v>
      </c>
      <c r="E7194" t="s">
        <v>5999</v>
      </c>
      <c r="F7194" s="109">
        <v>46211</v>
      </c>
      <c r="G7194" t="s">
        <v>426</v>
      </c>
      <c r="H7194">
        <v>12</v>
      </c>
      <c r="K7194">
        <v>554999.99999999907</v>
      </c>
      <c r="L7194" t="s">
        <v>680</v>
      </c>
      <c r="M7194" t="s">
        <v>505</v>
      </c>
      <c r="N7194">
        <v>0</v>
      </c>
    </row>
    <row r="7195" spans="1:14" ht="15" customHeight="1" x14ac:dyDescent="0.3">
      <c r="A7195" s="114">
        <v>7192</v>
      </c>
      <c r="B7195" t="s">
        <v>430</v>
      </c>
      <c r="C7195" t="s">
        <v>138</v>
      </c>
      <c r="D7195" t="s">
        <v>100</v>
      </c>
      <c r="E7195" t="s">
        <v>6000</v>
      </c>
      <c r="F7195" s="109">
        <v>46211</v>
      </c>
      <c r="G7195" t="s">
        <v>415</v>
      </c>
      <c r="H7195">
        <v>6</v>
      </c>
      <c r="K7195">
        <v>371249.99999999895</v>
      </c>
      <c r="L7195" t="s">
        <v>516</v>
      </c>
      <c r="M7195" t="s">
        <v>517</v>
      </c>
      <c r="N7195">
        <v>0</v>
      </c>
    </row>
    <row r="7196" spans="1:14" ht="15" customHeight="1" x14ac:dyDescent="0.3">
      <c r="A7196" s="114">
        <v>7193</v>
      </c>
      <c r="B7196" t="s">
        <v>430</v>
      </c>
      <c r="C7196" t="s">
        <v>502</v>
      </c>
      <c r="D7196" t="s">
        <v>100</v>
      </c>
      <c r="E7196" t="s">
        <v>6001</v>
      </c>
      <c r="F7196" s="109">
        <v>46211</v>
      </c>
      <c r="G7196" t="s">
        <v>426</v>
      </c>
      <c r="H7196">
        <v>11</v>
      </c>
      <c r="K7196">
        <v>453749.99999999866</v>
      </c>
      <c r="L7196" t="s">
        <v>507</v>
      </c>
      <c r="M7196" t="s">
        <v>505</v>
      </c>
      <c r="N7196">
        <v>1</v>
      </c>
    </row>
    <row r="7197" spans="1:14" ht="15" customHeight="1" x14ac:dyDescent="0.3">
      <c r="A7197" s="114">
        <v>7194</v>
      </c>
      <c r="B7197" t="s">
        <v>497</v>
      </c>
      <c r="C7197" t="s">
        <v>212</v>
      </c>
      <c r="D7197" t="s">
        <v>102</v>
      </c>
      <c r="E7197" t="s">
        <v>6002</v>
      </c>
      <c r="F7197" s="109">
        <v>46212</v>
      </c>
      <c r="G7197" t="s">
        <v>466</v>
      </c>
      <c r="H7197">
        <v>5</v>
      </c>
      <c r="K7197">
        <v>273749.99999999977</v>
      </c>
      <c r="L7197" t="s">
        <v>509</v>
      </c>
      <c r="M7197" t="s">
        <v>1677</v>
      </c>
      <c r="N7197">
        <v>1</v>
      </c>
    </row>
    <row r="7198" spans="1:14" ht="15" customHeight="1" x14ac:dyDescent="0.3">
      <c r="A7198" s="114">
        <v>7195</v>
      </c>
      <c r="B7198" t="s">
        <v>497</v>
      </c>
      <c r="C7198" t="s">
        <v>625</v>
      </c>
      <c r="D7198" t="s">
        <v>100</v>
      </c>
      <c r="E7198" t="s">
        <v>6003</v>
      </c>
      <c r="F7198" s="109">
        <v>46212</v>
      </c>
      <c r="G7198" t="s">
        <v>944</v>
      </c>
      <c r="H7198">
        <v>6</v>
      </c>
      <c r="K7198">
        <v>273749.99999999977</v>
      </c>
      <c r="L7198" t="s">
        <v>618</v>
      </c>
      <c r="M7198" t="s">
        <v>669</v>
      </c>
      <c r="N7198">
        <v>0</v>
      </c>
    </row>
    <row r="7199" spans="1:14" ht="15" customHeight="1" x14ac:dyDescent="0.3">
      <c r="A7199" s="114">
        <v>7196</v>
      </c>
      <c r="B7199" t="s">
        <v>535</v>
      </c>
      <c r="C7199" t="s">
        <v>502</v>
      </c>
      <c r="D7199" t="s">
        <v>100</v>
      </c>
      <c r="E7199" t="s">
        <v>6004</v>
      </c>
      <c r="F7199" s="109">
        <v>46212</v>
      </c>
      <c r="G7199" t="s">
        <v>426</v>
      </c>
      <c r="H7199">
        <v>4</v>
      </c>
      <c r="K7199">
        <v>172500.00000000047</v>
      </c>
      <c r="L7199" t="s">
        <v>530</v>
      </c>
      <c r="M7199" t="s">
        <v>514</v>
      </c>
      <c r="N7199">
        <v>1</v>
      </c>
    </row>
    <row r="7200" spans="1:14" ht="15" customHeight="1" x14ac:dyDescent="0.3">
      <c r="A7200" s="114">
        <v>7197</v>
      </c>
      <c r="B7200" t="s">
        <v>535</v>
      </c>
      <c r="C7200" t="s">
        <v>86</v>
      </c>
      <c r="D7200" t="s">
        <v>79</v>
      </c>
      <c r="E7200" t="s">
        <v>6005</v>
      </c>
      <c r="F7200" s="109">
        <v>46212</v>
      </c>
      <c r="G7200" t="s">
        <v>433</v>
      </c>
      <c r="H7200">
        <v>5</v>
      </c>
      <c r="K7200">
        <v>35937.500000000102</v>
      </c>
      <c r="L7200" t="s">
        <v>516</v>
      </c>
      <c r="M7200" t="s">
        <v>517</v>
      </c>
      <c r="N7200">
        <v>0</v>
      </c>
    </row>
    <row r="7201" spans="1:14" ht="15" customHeight="1" x14ac:dyDescent="0.3">
      <c r="A7201" s="114">
        <v>7198</v>
      </c>
      <c r="B7201" t="s">
        <v>535</v>
      </c>
      <c r="C7201" t="s">
        <v>85</v>
      </c>
      <c r="D7201" t="s">
        <v>79</v>
      </c>
      <c r="E7201" t="s">
        <v>6006</v>
      </c>
      <c r="F7201" s="109">
        <v>46212</v>
      </c>
      <c r="G7201" t="s">
        <v>443</v>
      </c>
      <c r="H7201">
        <v>5</v>
      </c>
      <c r="K7201">
        <v>25156.250000000069</v>
      </c>
      <c r="L7201" t="s">
        <v>516</v>
      </c>
      <c r="M7201" t="s">
        <v>517</v>
      </c>
      <c r="N7201">
        <v>0</v>
      </c>
    </row>
    <row r="7202" spans="1:14" ht="15" customHeight="1" x14ac:dyDescent="0.3">
      <c r="A7202" s="114">
        <v>7199</v>
      </c>
      <c r="B7202" t="s">
        <v>535</v>
      </c>
      <c r="C7202" t="s">
        <v>83</v>
      </c>
      <c r="D7202" t="s">
        <v>79</v>
      </c>
      <c r="E7202" t="s">
        <v>6007</v>
      </c>
      <c r="F7202" s="109">
        <v>46212</v>
      </c>
      <c r="G7202" t="s">
        <v>443</v>
      </c>
      <c r="H7202">
        <v>25</v>
      </c>
      <c r="K7202">
        <v>125781.25000000035</v>
      </c>
      <c r="L7202" t="s">
        <v>516</v>
      </c>
      <c r="M7202" t="s">
        <v>517</v>
      </c>
      <c r="N7202">
        <v>0</v>
      </c>
    </row>
    <row r="7203" spans="1:14" ht="15" customHeight="1" x14ac:dyDescent="0.3">
      <c r="A7203" s="114">
        <v>7200</v>
      </c>
      <c r="B7203" t="s">
        <v>535</v>
      </c>
      <c r="C7203" t="s">
        <v>134</v>
      </c>
      <c r="D7203" t="s">
        <v>102</v>
      </c>
      <c r="E7203" t="s">
        <v>6008</v>
      </c>
      <c r="F7203" s="109">
        <v>46211</v>
      </c>
      <c r="G7203" t="s">
        <v>415</v>
      </c>
      <c r="H7203">
        <v>4</v>
      </c>
      <c r="K7203">
        <v>230000.00000000064</v>
      </c>
      <c r="L7203" t="s">
        <v>526</v>
      </c>
      <c r="M7203" t="s">
        <v>1677</v>
      </c>
      <c r="N7203">
        <v>1</v>
      </c>
    </row>
    <row r="7204" spans="1:14" ht="15" customHeight="1" x14ac:dyDescent="0.3">
      <c r="A7204" s="114">
        <v>7201</v>
      </c>
      <c r="B7204" t="s">
        <v>535</v>
      </c>
      <c r="C7204" t="s">
        <v>136</v>
      </c>
      <c r="D7204" t="s">
        <v>102</v>
      </c>
      <c r="E7204" t="s">
        <v>6009</v>
      </c>
      <c r="F7204" s="109">
        <v>46211</v>
      </c>
      <c r="G7204" t="s">
        <v>415</v>
      </c>
      <c r="H7204">
        <v>1</v>
      </c>
      <c r="K7204">
        <v>86250.000000000233</v>
      </c>
      <c r="L7204" t="s">
        <v>526</v>
      </c>
      <c r="M7204" t="s">
        <v>1677</v>
      </c>
      <c r="N7204">
        <v>1</v>
      </c>
    </row>
    <row r="7205" spans="1:14" ht="15" customHeight="1" x14ac:dyDescent="0.3">
      <c r="A7205" s="114">
        <v>7202</v>
      </c>
      <c r="B7205" t="s">
        <v>535</v>
      </c>
      <c r="C7205" t="s">
        <v>138</v>
      </c>
      <c r="D7205" t="s">
        <v>100</v>
      </c>
      <c r="E7205" t="s">
        <v>6010</v>
      </c>
      <c r="F7205" s="109">
        <v>46211</v>
      </c>
      <c r="G7205" t="s">
        <v>415</v>
      </c>
      <c r="H7205">
        <v>6</v>
      </c>
      <c r="K7205">
        <v>388125.00000000105</v>
      </c>
      <c r="L7205" t="s">
        <v>516</v>
      </c>
      <c r="M7205" t="s">
        <v>517</v>
      </c>
      <c r="N7205">
        <v>0</v>
      </c>
    </row>
    <row r="7206" spans="1:14" ht="15" customHeight="1" x14ac:dyDescent="0.3">
      <c r="A7206" s="114">
        <v>7203</v>
      </c>
      <c r="B7206" t="s">
        <v>444</v>
      </c>
      <c r="C7206" t="s">
        <v>138</v>
      </c>
      <c r="D7206" t="s">
        <v>100</v>
      </c>
      <c r="E7206" t="s">
        <v>6011</v>
      </c>
      <c r="F7206" s="109">
        <v>46212</v>
      </c>
      <c r="G7206" t="s">
        <v>415</v>
      </c>
      <c r="H7206">
        <v>3</v>
      </c>
      <c r="K7206">
        <v>205312.49999999983</v>
      </c>
      <c r="L7206" t="s">
        <v>554</v>
      </c>
      <c r="M7206" t="s">
        <v>517</v>
      </c>
      <c r="N7206">
        <v>0</v>
      </c>
    </row>
    <row r="7207" spans="1:14" ht="15" customHeight="1" x14ac:dyDescent="0.3">
      <c r="A7207" s="114">
        <v>7204</v>
      </c>
      <c r="B7207" t="s">
        <v>444</v>
      </c>
      <c r="C7207" t="s">
        <v>138</v>
      </c>
      <c r="D7207" t="s">
        <v>100</v>
      </c>
      <c r="E7207" t="s">
        <v>6012</v>
      </c>
      <c r="F7207" s="109">
        <v>46212</v>
      </c>
      <c r="G7207" t="s">
        <v>415</v>
      </c>
      <c r="H7207">
        <v>9</v>
      </c>
      <c r="K7207">
        <v>615937.49999999942</v>
      </c>
      <c r="L7207" t="s">
        <v>513</v>
      </c>
      <c r="M7207" t="s">
        <v>514</v>
      </c>
      <c r="N7207">
        <v>0</v>
      </c>
    </row>
    <row r="7208" spans="1:14" ht="15" customHeight="1" x14ac:dyDescent="0.3">
      <c r="A7208" s="114">
        <v>7205</v>
      </c>
      <c r="B7208" t="s">
        <v>463</v>
      </c>
      <c r="C7208" t="s">
        <v>136</v>
      </c>
      <c r="D7208" t="s">
        <v>102</v>
      </c>
      <c r="E7208" t="s">
        <v>6013</v>
      </c>
      <c r="F7208" s="109">
        <v>46212</v>
      </c>
      <c r="G7208" t="s">
        <v>415</v>
      </c>
      <c r="H7208">
        <v>6</v>
      </c>
      <c r="K7208">
        <v>532500.00000000047</v>
      </c>
      <c r="L7208" t="s">
        <v>526</v>
      </c>
      <c r="M7208" t="s">
        <v>1677</v>
      </c>
      <c r="N7208">
        <v>1</v>
      </c>
    </row>
    <row r="7209" spans="1:14" ht="15" customHeight="1" x14ac:dyDescent="0.3">
      <c r="A7209" s="114">
        <v>7206</v>
      </c>
      <c r="B7209" t="s">
        <v>501</v>
      </c>
      <c r="C7209" t="s">
        <v>130</v>
      </c>
      <c r="D7209" t="s">
        <v>102</v>
      </c>
      <c r="E7209" t="s">
        <v>6014</v>
      </c>
      <c r="F7209" s="109">
        <v>46212</v>
      </c>
      <c r="G7209" t="s">
        <v>415</v>
      </c>
      <c r="H7209">
        <v>3</v>
      </c>
      <c r="K7209">
        <v>127500.00000000048</v>
      </c>
      <c r="L7209" t="s">
        <v>509</v>
      </c>
      <c r="M7209" t="s">
        <v>1677</v>
      </c>
      <c r="N7209">
        <v>1</v>
      </c>
    </row>
    <row r="7210" spans="1:14" ht="15" customHeight="1" x14ac:dyDescent="0.3">
      <c r="A7210" s="114">
        <v>7207</v>
      </c>
      <c r="B7210" t="s">
        <v>501</v>
      </c>
      <c r="C7210" t="s">
        <v>127</v>
      </c>
      <c r="D7210" t="s">
        <v>102</v>
      </c>
      <c r="E7210" t="s">
        <v>6015</v>
      </c>
      <c r="F7210" s="109">
        <v>46212</v>
      </c>
      <c r="G7210" t="s">
        <v>415</v>
      </c>
      <c r="H7210">
        <v>6</v>
      </c>
      <c r="K7210">
        <v>255000.00000000096</v>
      </c>
      <c r="L7210" t="s">
        <v>509</v>
      </c>
      <c r="M7210" t="s">
        <v>1677</v>
      </c>
      <c r="N7210">
        <v>1</v>
      </c>
    </row>
    <row r="7211" spans="1:14" ht="15" customHeight="1" x14ac:dyDescent="0.3">
      <c r="A7211" s="114">
        <v>7208</v>
      </c>
      <c r="B7211" t="s">
        <v>501</v>
      </c>
      <c r="C7211" t="s">
        <v>138</v>
      </c>
      <c r="D7211" t="s">
        <v>100</v>
      </c>
      <c r="E7211" t="s">
        <v>6016</v>
      </c>
      <c r="F7211" s="109">
        <v>46212</v>
      </c>
      <c r="G7211" t="s">
        <v>415</v>
      </c>
      <c r="H7211">
        <v>0.5</v>
      </c>
      <c r="K7211">
        <v>31875.00000000012</v>
      </c>
      <c r="L7211" t="s">
        <v>543</v>
      </c>
      <c r="M7211" t="s">
        <v>517</v>
      </c>
      <c r="N7211">
        <v>0</v>
      </c>
    </row>
    <row r="7212" spans="1:14" ht="15" customHeight="1" x14ac:dyDescent="0.3">
      <c r="A7212" s="114">
        <v>7209</v>
      </c>
      <c r="B7212" t="s">
        <v>497</v>
      </c>
      <c r="C7212" t="s">
        <v>4048</v>
      </c>
      <c r="D7212" t="s">
        <v>102</v>
      </c>
      <c r="E7212" t="s">
        <v>4049</v>
      </c>
      <c r="F7212" s="109">
        <v>46213</v>
      </c>
      <c r="G7212" t="s">
        <v>425</v>
      </c>
      <c r="H7212">
        <v>3</v>
      </c>
      <c r="K7212">
        <v>136874.99999999988</v>
      </c>
      <c r="L7212" t="s">
        <v>509</v>
      </c>
      <c r="M7212" t="s">
        <v>1677</v>
      </c>
      <c r="N7212">
        <v>1</v>
      </c>
    </row>
    <row r="7213" spans="1:14" ht="15" customHeight="1" x14ac:dyDescent="0.3">
      <c r="A7213" s="114">
        <v>7210</v>
      </c>
      <c r="B7213" t="s">
        <v>497</v>
      </c>
      <c r="C7213" t="s">
        <v>215</v>
      </c>
      <c r="D7213" t="s">
        <v>102</v>
      </c>
      <c r="E7213" t="s">
        <v>6017</v>
      </c>
      <c r="F7213" s="109">
        <v>46213</v>
      </c>
      <c r="G7213" t="s">
        <v>466</v>
      </c>
      <c r="H7213">
        <v>2</v>
      </c>
      <c r="K7213">
        <v>136874.99999999988</v>
      </c>
      <c r="L7213" t="s">
        <v>509</v>
      </c>
      <c r="M7213">
        <v>1</v>
      </c>
      <c r="N7213">
        <v>1</v>
      </c>
    </row>
    <row r="7214" spans="1:14" ht="15" customHeight="1" x14ac:dyDescent="0.3">
      <c r="A7214" s="114">
        <v>7211</v>
      </c>
      <c r="B7214" t="s">
        <v>497</v>
      </c>
      <c r="C7214" t="s">
        <v>207</v>
      </c>
      <c r="D7214" t="s">
        <v>102</v>
      </c>
      <c r="E7214" t="s">
        <v>6018</v>
      </c>
      <c r="F7214" s="109">
        <v>46213</v>
      </c>
      <c r="G7214" t="s">
        <v>466</v>
      </c>
      <c r="H7214">
        <v>1</v>
      </c>
      <c r="K7214">
        <v>45624.999999999964</v>
      </c>
      <c r="L7214" t="s">
        <v>509</v>
      </c>
      <c r="M7214">
        <v>1</v>
      </c>
      <c r="N7214">
        <v>1</v>
      </c>
    </row>
    <row r="7215" spans="1:14" ht="15" customHeight="1" x14ac:dyDescent="0.3">
      <c r="A7215" s="114">
        <v>7212</v>
      </c>
      <c r="B7215" t="s">
        <v>497</v>
      </c>
      <c r="C7215" t="s">
        <v>502</v>
      </c>
      <c r="D7215" t="s">
        <v>100</v>
      </c>
      <c r="E7215" t="s">
        <v>6019</v>
      </c>
      <c r="F7215" s="109">
        <v>46213</v>
      </c>
      <c r="G7215" t="s">
        <v>426</v>
      </c>
      <c r="H7215">
        <v>1</v>
      </c>
      <c r="K7215">
        <v>45624.999999999964</v>
      </c>
      <c r="L7215" t="s">
        <v>554</v>
      </c>
      <c r="M7215" t="s">
        <v>517</v>
      </c>
      <c r="N7215">
        <v>1</v>
      </c>
    </row>
    <row r="7216" spans="1:14" ht="15" customHeight="1" x14ac:dyDescent="0.3">
      <c r="A7216" s="114">
        <v>7213</v>
      </c>
      <c r="B7216" t="s">
        <v>430</v>
      </c>
      <c r="C7216" t="s">
        <v>127</v>
      </c>
      <c r="D7216" t="s">
        <v>102</v>
      </c>
      <c r="E7216" t="s">
        <v>6020</v>
      </c>
      <c r="F7216" s="109">
        <v>46212</v>
      </c>
      <c r="G7216" t="s">
        <v>415</v>
      </c>
      <c r="H7216">
        <v>8</v>
      </c>
      <c r="K7216">
        <v>329999.99999999907</v>
      </c>
      <c r="L7216" t="s">
        <v>509</v>
      </c>
      <c r="M7216" t="s">
        <v>1677</v>
      </c>
      <c r="N7216">
        <v>1</v>
      </c>
    </row>
    <row r="7217" spans="1:14" ht="15" customHeight="1" x14ac:dyDescent="0.3">
      <c r="A7217" s="114">
        <v>7214</v>
      </c>
      <c r="B7217" t="s">
        <v>430</v>
      </c>
      <c r="C7217" t="s">
        <v>128</v>
      </c>
      <c r="D7217" t="s">
        <v>102</v>
      </c>
      <c r="E7217" t="s">
        <v>6021</v>
      </c>
      <c r="F7217" s="109">
        <v>46212</v>
      </c>
      <c r="G7217" t="s">
        <v>415</v>
      </c>
      <c r="H7217">
        <v>2</v>
      </c>
      <c r="K7217">
        <v>82499.999999999767</v>
      </c>
      <c r="L7217" t="s">
        <v>509</v>
      </c>
      <c r="M7217" t="s">
        <v>1677</v>
      </c>
      <c r="N7217">
        <v>0</v>
      </c>
    </row>
    <row r="7218" spans="1:14" ht="15" customHeight="1" x14ac:dyDescent="0.3">
      <c r="A7218" s="114">
        <v>7215</v>
      </c>
      <c r="B7218" t="s">
        <v>430</v>
      </c>
      <c r="C7218" t="s">
        <v>138</v>
      </c>
      <c r="D7218" t="s">
        <v>100</v>
      </c>
      <c r="E7218" t="s">
        <v>6022</v>
      </c>
      <c r="F7218" s="109">
        <v>46212</v>
      </c>
      <c r="G7218" t="s">
        <v>415</v>
      </c>
      <c r="H7218">
        <v>1</v>
      </c>
      <c r="K7218">
        <v>61874.999999999818</v>
      </c>
      <c r="L7218" t="s">
        <v>516</v>
      </c>
      <c r="M7218" t="s">
        <v>517</v>
      </c>
      <c r="N7218">
        <v>0</v>
      </c>
    </row>
    <row r="7219" spans="1:14" ht="15" customHeight="1" x14ac:dyDescent="0.3">
      <c r="A7219" s="114">
        <v>7216</v>
      </c>
      <c r="B7219" t="s">
        <v>459</v>
      </c>
      <c r="C7219" t="s">
        <v>127</v>
      </c>
      <c r="D7219" t="s">
        <v>102</v>
      </c>
      <c r="E7219" t="s">
        <v>6027</v>
      </c>
      <c r="F7219" s="109">
        <v>46212</v>
      </c>
      <c r="G7219" t="s">
        <v>415</v>
      </c>
      <c r="H7219">
        <v>9</v>
      </c>
      <c r="K7219">
        <v>405000</v>
      </c>
      <c r="L7219" t="s">
        <v>509</v>
      </c>
      <c r="M7219" t="s">
        <v>1334</v>
      </c>
      <c r="N7219">
        <v>1</v>
      </c>
    </row>
    <row r="7220" spans="1:14" ht="15" customHeight="1" x14ac:dyDescent="0.3">
      <c r="A7220" s="114">
        <v>7217</v>
      </c>
      <c r="B7220" t="s">
        <v>459</v>
      </c>
      <c r="C7220" t="s">
        <v>625</v>
      </c>
      <c r="D7220" t="s">
        <v>100</v>
      </c>
      <c r="E7220" t="s">
        <v>6028</v>
      </c>
      <c r="F7220" s="109">
        <v>46212</v>
      </c>
      <c r="G7220" t="s">
        <v>627</v>
      </c>
      <c r="H7220">
        <v>4</v>
      </c>
      <c r="K7220">
        <v>180000</v>
      </c>
      <c r="L7220" t="s">
        <v>618</v>
      </c>
      <c r="M7220" t="s">
        <v>669</v>
      </c>
      <c r="N7220">
        <v>0</v>
      </c>
    </row>
    <row r="7221" spans="1:14" ht="15" customHeight="1" x14ac:dyDescent="0.3">
      <c r="A7221" s="114">
        <v>7218</v>
      </c>
      <c r="B7221" t="s">
        <v>459</v>
      </c>
      <c r="C7221" t="s">
        <v>625</v>
      </c>
      <c r="D7221" t="s">
        <v>100</v>
      </c>
      <c r="E7221" t="s">
        <v>6028</v>
      </c>
      <c r="F7221" s="109">
        <v>46213</v>
      </c>
      <c r="G7221" t="s">
        <v>627</v>
      </c>
      <c r="H7221">
        <v>4</v>
      </c>
      <c r="K7221">
        <v>180000</v>
      </c>
      <c r="L7221" t="s">
        <v>618</v>
      </c>
      <c r="M7221" t="s">
        <v>669</v>
      </c>
      <c r="N7221">
        <v>1</v>
      </c>
    </row>
    <row r="7222" spans="1:14" ht="15" customHeight="1" x14ac:dyDescent="0.3">
      <c r="A7222" s="114">
        <v>7219</v>
      </c>
      <c r="B7222" t="s">
        <v>459</v>
      </c>
      <c r="C7222" t="s">
        <v>127</v>
      </c>
      <c r="D7222" t="s">
        <v>102</v>
      </c>
      <c r="E7222" t="s">
        <v>6029</v>
      </c>
      <c r="F7222" s="109">
        <v>46213</v>
      </c>
      <c r="G7222" t="s">
        <v>415</v>
      </c>
      <c r="H7222">
        <v>10</v>
      </c>
      <c r="K7222">
        <v>450000</v>
      </c>
      <c r="L7222" t="s">
        <v>509</v>
      </c>
      <c r="M7222" t="s">
        <v>1334</v>
      </c>
      <c r="N7222">
        <v>1</v>
      </c>
    </row>
    <row r="7223" spans="1:14" ht="15" customHeight="1" x14ac:dyDescent="0.3">
      <c r="A7223" s="114">
        <v>7220</v>
      </c>
      <c r="B7223" t="s">
        <v>444</v>
      </c>
      <c r="C7223" t="s">
        <v>138</v>
      </c>
      <c r="D7223" t="s">
        <v>100</v>
      </c>
      <c r="E7223" t="s">
        <v>6030</v>
      </c>
      <c r="F7223" s="109">
        <v>46213</v>
      </c>
      <c r="G7223" t="s">
        <v>415</v>
      </c>
      <c r="H7223">
        <v>6</v>
      </c>
      <c r="K7223">
        <v>410624.99999999965</v>
      </c>
      <c r="L7223" t="s">
        <v>543</v>
      </c>
      <c r="M7223" t="s">
        <v>517</v>
      </c>
      <c r="N7223">
        <v>0</v>
      </c>
    </row>
    <row r="7224" spans="1:14" ht="15" customHeight="1" x14ac:dyDescent="0.3">
      <c r="A7224" s="114">
        <v>7221</v>
      </c>
      <c r="B7224" t="s">
        <v>444</v>
      </c>
      <c r="C7224" t="s">
        <v>138</v>
      </c>
      <c r="D7224" t="s">
        <v>100</v>
      </c>
      <c r="E7224" t="s">
        <v>6030</v>
      </c>
      <c r="F7224" s="109">
        <v>46213</v>
      </c>
      <c r="G7224" t="s">
        <v>415</v>
      </c>
      <c r="H7224">
        <v>4</v>
      </c>
      <c r="K7224">
        <v>273749.99999999977</v>
      </c>
      <c r="L7224" t="s">
        <v>513</v>
      </c>
      <c r="M7224" t="s">
        <v>514</v>
      </c>
      <c r="N7224">
        <v>3</v>
      </c>
    </row>
    <row r="7225" spans="1:14" ht="15" customHeight="1" x14ac:dyDescent="0.3">
      <c r="A7225" s="114">
        <v>7222</v>
      </c>
      <c r="B7225" t="s">
        <v>444</v>
      </c>
      <c r="C7225" t="s">
        <v>138</v>
      </c>
      <c r="D7225" t="s">
        <v>100</v>
      </c>
      <c r="E7225" t="s">
        <v>6030</v>
      </c>
      <c r="F7225" s="109">
        <v>46213</v>
      </c>
      <c r="G7225" t="s">
        <v>415</v>
      </c>
      <c r="H7225">
        <v>2</v>
      </c>
      <c r="K7225">
        <v>136874.99999999988</v>
      </c>
      <c r="L7225" t="s">
        <v>713</v>
      </c>
      <c r="M7225" t="s">
        <v>917</v>
      </c>
      <c r="N7225">
        <v>0</v>
      </c>
    </row>
    <row r="7226" spans="1:14" ht="15" customHeight="1" x14ac:dyDescent="0.3">
      <c r="A7226" s="114">
        <v>7223</v>
      </c>
      <c r="B7226" t="s">
        <v>413</v>
      </c>
      <c r="C7226" t="s">
        <v>625</v>
      </c>
      <c r="D7226" t="s">
        <v>100</v>
      </c>
      <c r="E7226" t="s">
        <v>6031</v>
      </c>
      <c r="F7226" s="109">
        <v>46213</v>
      </c>
      <c r="G7226" t="s">
        <v>1356</v>
      </c>
      <c r="H7226">
        <v>4</v>
      </c>
      <c r="K7226">
        <v>175000.00000000032</v>
      </c>
      <c r="L7226" t="s">
        <v>554</v>
      </c>
      <c r="M7226" t="s">
        <v>669</v>
      </c>
      <c r="N7226">
        <v>0</v>
      </c>
    </row>
    <row r="7227" spans="1:14" ht="15" customHeight="1" x14ac:dyDescent="0.3">
      <c r="A7227" s="114">
        <v>7224</v>
      </c>
      <c r="B7227" t="s">
        <v>413</v>
      </c>
      <c r="C7227" t="s">
        <v>127</v>
      </c>
      <c r="D7227" t="s">
        <v>102</v>
      </c>
      <c r="E7227" t="s">
        <v>6032</v>
      </c>
      <c r="F7227" s="109">
        <v>46213</v>
      </c>
      <c r="G7227" t="s">
        <v>415</v>
      </c>
      <c r="H7227">
        <v>1</v>
      </c>
      <c r="K7227">
        <v>43750.00000000008</v>
      </c>
      <c r="L7227" t="s">
        <v>509</v>
      </c>
      <c r="M7227" t="s">
        <v>1334</v>
      </c>
      <c r="N7227">
        <v>1</v>
      </c>
    </row>
    <row r="7228" spans="1:14" ht="15" customHeight="1" x14ac:dyDescent="0.3">
      <c r="A7228" s="114">
        <v>7225</v>
      </c>
      <c r="B7228" t="s">
        <v>413</v>
      </c>
      <c r="C7228" t="s">
        <v>2948</v>
      </c>
      <c r="D7228" t="s">
        <v>102</v>
      </c>
      <c r="E7228" t="s">
        <v>2950</v>
      </c>
      <c r="F7228" s="109">
        <v>46213</v>
      </c>
      <c r="G7228" t="s">
        <v>2946</v>
      </c>
      <c r="H7228">
        <v>6</v>
      </c>
      <c r="K7228">
        <v>175000.00000000032</v>
      </c>
      <c r="L7228" t="s">
        <v>509</v>
      </c>
      <c r="M7228" t="s">
        <v>1334</v>
      </c>
      <c r="N7228">
        <v>1</v>
      </c>
    </row>
    <row r="7229" spans="1:14" ht="15" customHeight="1" x14ac:dyDescent="0.3">
      <c r="A7229" s="114">
        <v>7226</v>
      </c>
      <c r="B7229" t="s">
        <v>501</v>
      </c>
      <c r="C7229" t="s">
        <v>127</v>
      </c>
      <c r="D7229" t="s">
        <v>102</v>
      </c>
      <c r="E7229" t="s">
        <v>6033</v>
      </c>
      <c r="F7229" s="109">
        <v>46213</v>
      </c>
      <c r="G7229" t="s">
        <v>415</v>
      </c>
      <c r="H7229">
        <v>4</v>
      </c>
      <c r="K7229">
        <v>170000.00000000064</v>
      </c>
      <c r="L7229" t="s">
        <v>509</v>
      </c>
      <c r="M7229" t="s">
        <v>1677</v>
      </c>
      <c r="N7229">
        <v>0</v>
      </c>
    </row>
    <row r="7230" spans="1:14" ht="15" customHeight="1" x14ac:dyDescent="0.3">
      <c r="A7230" s="114">
        <v>7227</v>
      </c>
      <c r="B7230" t="s">
        <v>501</v>
      </c>
      <c r="C7230" t="s">
        <v>128</v>
      </c>
      <c r="D7230" t="s">
        <v>102</v>
      </c>
      <c r="E7230" t="s">
        <v>6034</v>
      </c>
      <c r="F7230" s="109">
        <v>46213</v>
      </c>
      <c r="G7230" t="s">
        <v>415</v>
      </c>
      <c r="H7230">
        <v>6</v>
      </c>
      <c r="K7230">
        <v>255000.00000000096</v>
      </c>
      <c r="L7230" t="s">
        <v>509</v>
      </c>
      <c r="M7230" t="s">
        <v>1677</v>
      </c>
      <c r="N7230">
        <v>1</v>
      </c>
    </row>
    <row r="7231" spans="1:14" ht="15" customHeight="1" x14ac:dyDescent="0.3">
      <c r="A7231" s="114">
        <v>7228</v>
      </c>
      <c r="B7231" t="s">
        <v>463</v>
      </c>
      <c r="C7231" t="s">
        <v>136</v>
      </c>
      <c r="D7231" t="s">
        <v>102</v>
      </c>
      <c r="E7231" t="s">
        <v>6035</v>
      </c>
      <c r="F7231" s="109">
        <v>46213</v>
      </c>
      <c r="G7231" t="s">
        <v>415</v>
      </c>
      <c r="H7231">
        <v>3</v>
      </c>
      <c r="K7231">
        <v>266250.00000000023</v>
      </c>
      <c r="L7231" t="s">
        <v>526</v>
      </c>
      <c r="M7231" t="s">
        <v>1677</v>
      </c>
      <c r="N7231">
        <v>1</v>
      </c>
    </row>
    <row r="7232" spans="1:14" ht="15" customHeight="1" x14ac:dyDescent="0.3">
      <c r="A7232" s="114">
        <v>7229</v>
      </c>
      <c r="B7232" t="s">
        <v>463</v>
      </c>
      <c r="C7232" t="s">
        <v>2948</v>
      </c>
      <c r="D7232" t="s">
        <v>102</v>
      </c>
      <c r="E7232" t="s">
        <v>2950</v>
      </c>
      <c r="F7232" s="109">
        <v>46213</v>
      </c>
      <c r="G7232" t="s">
        <v>2946</v>
      </c>
      <c r="H7232">
        <v>2</v>
      </c>
      <c r="K7232">
        <v>59166.666666666722</v>
      </c>
      <c r="L7232" t="s">
        <v>526</v>
      </c>
      <c r="M7232" t="s">
        <v>1677</v>
      </c>
      <c r="N7232">
        <v>0</v>
      </c>
    </row>
    <row r="7233" spans="1:14" ht="15" customHeight="1" x14ac:dyDescent="0.3">
      <c r="A7233" s="114">
        <v>7230</v>
      </c>
      <c r="B7233" t="s">
        <v>471</v>
      </c>
      <c r="C7233" t="s">
        <v>138</v>
      </c>
      <c r="D7233" t="s">
        <v>100</v>
      </c>
      <c r="E7233" t="s">
        <v>6036</v>
      </c>
      <c r="F7233" s="109">
        <v>46213</v>
      </c>
      <c r="G7233" t="s">
        <v>415</v>
      </c>
      <c r="H7233">
        <v>3</v>
      </c>
      <c r="K7233">
        <v>205312.49999999983</v>
      </c>
      <c r="L7233" t="s">
        <v>516</v>
      </c>
      <c r="M7233" t="s">
        <v>517</v>
      </c>
      <c r="N7233">
        <v>0</v>
      </c>
    </row>
    <row r="7234" spans="1:14" ht="15" customHeight="1" x14ac:dyDescent="0.3">
      <c r="A7234" s="114">
        <v>7231</v>
      </c>
      <c r="B7234" t="s">
        <v>471</v>
      </c>
      <c r="C7234" t="s">
        <v>502</v>
      </c>
      <c r="D7234" t="s">
        <v>100</v>
      </c>
      <c r="E7234" t="s">
        <v>6037</v>
      </c>
      <c r="F7234" s="109">
        <v>46213</v>
      </c>
      <c r="G7234" t="s">
        <v>426</v>
      </c>
      <c r="H7234">
        <v>2</v>
      </c>
      <c r="K7234">
        <v>91249.999999999927</v>
      </c>
      <c r="L7234" t="s">
        <v>516</v>
      </c>
      <c r="M7234" t="s">
        <v>517</v>
      </c>
      <c r="N7234">
        <v>0</v>
      </c>
    </row>
    <row r="7235" spans="1:14" ht="15" customHeight="1" x14ac:dyDescent="0.3">
      <c r="A7235" s="114">
        <v>7232</v>
      </c>
      <c r="B7235" t="s">
        <v>497</v>
      </c>
      <c r="C7235" t="s">
        <v>4048</v>
      </c>
      <c r="D7235" t="s">
        <v>102</v>
      </c>
      <c r="E7235" t="s">
        <v>4049</v>
      </c>
      <c r="F7235" s="109">
        <v>46214</v>
      </c>
      <c r="G7235" t="s">
        <v>425</v>
      </c>
      <c r="H7235">
        <v>6</v>
      </c>
      <c r="K7235">
        <v>273749.99999999977</v>
      </c>
      <c r="L7235" t="s">
        <v>509</v>
      </c>
      <c r="M7235" t="s">
        <v>1677</v>
      </c>
      <c r="N7235">
        <v>1</v>
      </c>
    </row>
    <row r="7236" spans="1:14" ht="15" customHeight="1" x14ac:dyDescent="0.3">
      <c r="A7236" s="114">
        <v>7233</v>
      </c>
      <c r="B7236" t="s">
        <v>497</v>
      </c>
      <c r="C7236" t="s">
        <v>502</v>
      </c>
      <c r="D7236" t="s">
        <v>100</v>
      </c>
      <c r="E7236" t="s">
        <v>6038</v>
      </c>
      <c r="F7236" s="109">
        <v>46214</v>
      </c>
      <c r="G7236" t="s">
        <v>426</v>
      </c>
      <c r="H7236">
        <v>1</v>
      </c>
      <c r="K7236">
        <v>45624.999999999964</v>
      </c>
      <c r="L7236" t="s">
        <v>554</v>
      </c>
      <c r="M7236" t="s">
        <v>517</v>
      </c>
      <c r="N7236">
        <v>0</v>
      </c>
    </row>
    <row r="7237" spans="1:14" ht="15" customHeight="1" x14ac:dyDescent="0.3">
      <c r="A7237" s="114">
        <v>7234</v>
      </c>
      <c r="B7237" t="s">
        <v>430</v>
      </c>
      <c r="C7237" t="s">
        <v>127</v>
      </c>
      <c r="D7237" t="s">
        <v>102</v>
      </c>
      <c r="E7237" t="s">
        <v>6039</v>
      </c>
      <c r="F7237" s="109">
        <v>46213</v>
      </c>
      <c r="G7237" t="s">
        <v>415</v>
      </c>
      <c r="H7237">
        <v>7</v>
      </c>
      <c r="K7237">
        <v>288749.99999999919</v>
      </c>
      <c r="L7237" t="s">
        <v>509</v>
      </c>
      <c r="M7237" t="s">
        <v>1677</v>
      </c>
      <c r="N7237">
        <v>1</v>
      </c>
    </row>
    <row r="7238" spans="1:14" ht="15" customHeight="1" x14ac:dyDescent="0.3">
      <c r="A7238" s="114">
        <v>7235</v>
      </c>
      <c r="B7238" t="s">
        <v>430</v>
      </c>
      <c r="C7238" t="s">
        <v>128</v>
      </c>
      <c r="D7238" t="s">
        <v>102</v>
      </c>
      <c r="E7238" t="s">
        <v>6040</v>
      </c>
      <c r="F7238" s="109">
        <v>46213</v>
      </c>
      <c r="G7238" t="s">
        <v>415</v>
      </c>
      <c r="H7238">
        <v>2</v>
      </c>
      <c r="K7238">
        <v>82499.999999999767</v>
      </c>
      <c r="L7238" t="s">
        <v>509</v>
      </c>
      <c r="M7238" t="s">
        <v>1677</v>
      </c>
      <c r="N7238">
        <v>0</v>
      </c>
    </row>
    <row r="7239" spans="1:14" ht="15" customHeight="1" x14ac:dyDescent="0.3">
      <c r="A7239" s="114">
        <v>7236</v>
      </c>
      <c r="B7239" t="s">
        <v>430</v>
      </c>
      <c r="C7239" t="s">
        <v>138</v>
      </c>
      <c r="D7239" t="s">
        <v>100</v>
      </c>
      <c r="E7239" t="s">
        <v>6041</v>
      </c>
      <c r="F7239" s="109">
        <v>46213</v>
      </c>
      <c r="G7239" t="s">
        <v>415</v>
      </c>
      <c r="H7239">
        <v>6</v>
      </c>
      <c r="K7239">
        <v>371249.99999999895</v>
      </c>
      <c r="L7239" t="s">
        <v>516</v>
      </c>
      <c r="M7239" t="s">
        <v>517</v>
      </c>
      <c r="N7239">
        <v>0</v>
      </c>
    </row>
    <row r="7240" spans="1:14" ht="15" customHeight="1" x14ac:dyDescent="0.3">
      <c r="A7240" s="114">
        <v>7237</v>
      </c>
      <c r="B7240" t="s">
        <v>459</v>
      </c>
      <c r="C7240" t="s">
        <v>128</v>
      </c>
      <c r="D7240" t="s">
        <v>102</v>
      </c>
      <c r="E7240" t="s">
        <v>6043</v>
      </c>
      <c r="F7240" s="109">
        <v>46214</v>
      </c>
      <c r="G7240" t="s">
        <v>415</v>
      </c>
      <c r="H7240">
        <v>4</v>
      </c>
      <c r="K7240">
        <v>180000</v>
      </c>
      <c r="L7240" t="s">
        <v>509</v>
      </c>
      <c r="M7240" t="s">
        <v>1334</v>
      </c>
      <c r="N7240">
        <v>1</v>
      </c>
    </row>
    <row r="7241" spans="1:14" ht="15" customHeight="1" x14ac:dyDescent="0.3">
      <c r="A7241" s="114">
        <v>7238</v>
      </c>
      <c r="B7241" t="s">
        <v>459</v>
      </c>
      <c r="C7241" t="s">
        <v>127</v>
      </c>
      <c r="D7241" t="s">
        <v>102</v>
      </c>
      <c r="E7241" t="s">
        <v>6044</v>
      </c>
      <c r="F7241" s="109">
        <v>46214</v>
      </c>
      <c r="G7241" t="s">
        <v>415</v>
      </c>
      <c r="H7241">
        <v>3</v>
      </c>
      <c r="K7241">
        <v>135000</v>
      </c>
      <c r="L7241" t="s">
        <v>509</v>
      </c>
      <c r="M7241" t="s">
        <v>1334</v>
      </c>
      <c r="N7241">
        <v>1</v>
      </c>
    </row>
    <row r="7242" spans="1:14" ht="15" customHeight="1" x14ac:dyDescent="0.3">
      <c r="A7242" s="114">
        <v>7239</v>
      </c>
      <c r="B7242" t="s">
        <v>459</v>
      </c>
      <c r="C7242" t="s">
        <v>625</v>
      </c>
      <c r="D7242" t="s">
        <v>100</v>
      </c>
      <c r="E7242" t="s">
        <v>6045</v>
      </c>
      <c r="F7242" s="109">
        <v>46214</v>
      </c>
      <c r="G7242" t="s">
        <v>627</v>
      </c>
      <c r="H7242">
        <v>4</v>
      </c>
      <c r="K7242">
        <v>180000</v>
      </c>
      <c r="L7242" t="s">
        <v>618</v>
      </c>
      <c r="M7242" t="s">
        <v>669</v>
      </c>
      <c r="N7242">
        <v>0</v>
      </c>
    </row>
    <row r="7243" spans="1:14" ht="15" customHeight="1" x14ac:dyDescent="0.3">
      <c r="A7243" s="114">
        <v>7240</v>
      </c>
      <c r="B7243" t="s">
        <v>444</v>
      </c>
      <c r="C7243" t="s">
        <v>138</v>
      </c>
      <c r="D7243" t="s">
        <v>100</v>
      </c>
      <c r="E7243" t="s">
        <v>6046</v>
      </c>
      <c r="F7243" s="109">
        <v>46214</v>
      </c>
      <c r="G7243" t="s">
        <v>415</v>
      </c>
      <c r="H7243">
        <v>6</v>
      </c>
      <c r="K7243">
        <v>410624.99999999965</v>
      </c>
      <c r="L7243" t="s">
        <v>554</v>
      </c>
      <c r="M7243" t="s">
        <v>517</v>
      </c>
      <c r="N7243">
        <v>0</v>
      </c>
    </row>
    <row r="7244" spans="1:14" ht="15" customHeight="1" x14ac:dyDescent="0.3">
      <c r="A7244" s="114">
        <v>7241</v>
      </c>
      <c r="B7244" t="s">
        <v>444</v>
      </c>
      <c r="C7244" t="s">
        <v>138</v>
      </c>
      <c r="D7244" t="s">
        <v>100</v>
      </c>
      <c r="E7244" t="s">
        <v>6046</v>
      </c>
      <c r="F7244" s="109">
        <v>46214</v>
      </c>
      <c r="G7244" t="s">
        <v>415</v>
      </c>
      <c r="H7244">
        <v>35</v>
      </c>
      <c r="K7244">
        <v>2395312.4999999981</v>
      </c>
      <c r="L7244" t="s">
        <v>696</v>
      </c>
      <c r="M7244" t="s">
        <v>505</v>
      </c>
      <c r="N7244">
        <v>0</v>
      </c>
    </row>
    <row r="7245" spans="1:14" ht="15" customHeight="1" x14ac:dyDescent="0.3">
      <c r="A7245" s="114">
        <v>7242</v>
      </c>
      <c r="B7245" t="s">
        <v>444</v>
      </c>
      <c r="C7245" t="s">
        <v>6025</v>
      </c>
      <c r="D7245" t="s">
        <v>180</v>
      </c>
      <c r="E7245" t="s">
        <v>6042</v>
      </c>
      <c r="F7245" s="109">
        <v>46214</v>
      </c>
      <c r="G7245" t="s">
        <v>767</v>
      </c>
      <c r="H7245">
        <v>3</v>
      </c>
      <c r="K7245">
        <v>136874.99999999988</v>
      </c>
      <c r="L7245" t="s">
        <v>513</v>
      </c>
      <c r="M7245" t="s">
        <v>514</v>
      </c>
      <c r="N7245">
        <v>0</v>
      </c>
    </row>
    <row r="7246" spans="1:14" ht="15" customHeight="1" x14ac:dyDescent="0.3">
      <c r="A7246" s="114">
        <v>7243</v>
      </c>
      <c r="B7246" t="s">
        <v>463</v>
      </c>
      <c r="C7246" t="s">
        <v>2948</v>
      </c>
      <c r="D7246" t="s">
        <v>102</v>
      </c>
      <c r="E7246" t="s">
        <v>2950</v>
      </c>
      <c r="F7246" s="109">
        <v>46214</v>
      </c>
      <c r="G7246" t="s">
        <v>2946</v>
      </c>
      <c r="H7246">
        <v>6</v>
      </c>
      <c r="K7246">
        <v>177500.00000000015</v>
      </c>
      <c r="L7246" t="s">
        <v>526</v>
      </c>
      <c r="M7246" t="s">
        <v>1334</v>
      </c>
      <c r="N7246">
        <v>1</v>
      </c>
    </row>
    <row r="7247" spans="1:14" ht="15" customHeight="1" x14ac:dyDescent="0.3">
      <c r="A7247" s="114">
        <v>7244</v>
      </c>
      <c r="B7247" t="s">
        <v>413</v>
      </c>
      <c r="C7247" t="s">
        <v>128</v>
      </c>
      <c r="D7247" t="s">
        <v>102</v>
      </c>
      <c r="E7247" t="s">
        <v>6047</v>
      </c>
      <c r="F7247" s="109">
        <v>46214</v>
      </c>
      <c r="G7247" t="s">
        <v>415</v>
      </c>
      <c r="H7247">
        <v>8</v>
      </c>
      <c r="K7247">
        <v>350000.00000000064</v>
      </c>
      <c r="L7247" t="s">
        <v>509</v>
      </c>
      <c r="M7247" t="s">
        <v>1334</v>
      </c>
      <c r="N7247">
        <v>1</v>
      </c>
    </row>
    <row r="7248" spans="1:14" ht="15" customHeight="1" x14ac:dyDescent="0.3">
      <c r="A7248" s="114">
        <v>7245</v>
      </c>
      <c r="B7248" t="s">
        <v>413</v>
      </c>
      <c r="C7248" t="s">
        <v>127</v>
      </c>
      <c r="D7248" t="s">
        <v>102</v>
      </c>
      <c r="E7248" t="s">
        <v>6048</v>
      </c>
      <c r="F7248" s="109">
        <v>46214</v>
      </c>
      <c r="G7248" t="s">
        <v>415</v>
      </c>
      <c r="H7248">
        <v>1</v>
      </c>
      <c r="K7248">
        <v>43750.00000000008</v>
      </c>
      <c r="L7248" t="s">
        <v>509</v>
      </c>
      <c r="M7248" t="s">
        <v>1334</v>
      </c>
      <c r="N7248">
        <v>1</v>
      </c>
    </row>
    <row r="7249" spans="1:14" ht="15" customHeight="1" x14ac:dyDescent="0.3">
      <c r="A7249" s="114">
        <v>7246</v>
      </c>
      <c r="B7249" t="s">
        <v>413</v>
      </c>
      <c r="C7249" t="s">
        <v>625</v>
      </c>
      <c r="D7249" t="s">
        <v>100</v>
      </c>
      <c r="E7249" t="s">
        <v>6049</v>
      </c>
      <c r="F7249" s="109">
        <v>46214</v>
      </c>
      <c r="G7249" t="s">
        <v>1356</v>
      </c>
      <c r="H7249">
        <v>4</v>
      </c>
      <c r="K7249">
        <v>175000.00000000032</v>
      </c>
      <c r="L7249" t="s">
        <v>618</v>
      </c>
      <c r="M7249" t="s">
        <v>669</v>
      </c>
      <c r="N7249">
        <v>0</v>
      </c>
    </row>
    <row r="7250" spans="1:14" ht="15" customHeight="1" x14ac:dyDescent="0.3">
      <c r="A7250" s="114">
        <v>7247</v>
      </c>
      <c r="B7250" t="s">
        <v>501</v>
      </c>
      <c r="C7250" t="s">
        <v>127</v>
      </c>
      <c r="D7250" t="s">
        <v>102</v>
      </c>
      <c r="E7250" t="s">
        <v>6050</v>
      </c>
      <c r="F7250" s="109">
        <v>46214</v>
      </c>
      <c r="G7250" t="s">
        <v>415</v>
      </c>
      <c r="H7250">
        <v>2</v>
      </c>
      <c r="K7250">
        <v>85000.00000000032</v>
      </c>
      <c r="L7250" t="s">
        <v>509</v>
      </c>
      <c r="M7250" t="s">
        <v>1677</v>
      </c>
      <c r="N7250">
        <v>0</v>
      </c>
    </row>
    <row r="7251" spans="1:14" ht="15" customHeight="1" x14ac:dyDescent="0.3">
      <c r="A7251" s="114">
        <v>7248</v>
      </c>
      <c r="B7251" t="s">
        <v>501</v>
      </c>
      <c r="C7251" t="s">
        <v>128</v>
      </c>
      <c r="D7251" t="s">
        <v>102</v>
      </c>
      <c r="E7251" t="s">
        <v>6051</v>
      </c>
      <c r="F7251" s="109">
        <v>46214</v>
      </c>
      <c r="G7251" t="s">
        <v>415</v>
      </c>
      <c r="H7251">
        <v>7</v>
      </c>
      <c r="K7251">
        <v>297500.00000000111</v>
      </c>
      <c r="L7251" t="s">
        <v>509</v>
      </c>
      <c r="M7251" t="s">
        <v>1677</v>
      </c>
      <c r="N7251">
        <v>1</v>
      </c>
    </row>
    <row r="7252" spans="1:14" ht="15" customHeight="1" x14ac:dyDescent="0.3">
      <c r="A7252" s="114">
        <v>7249</v>
      </c>
      <c r="B7252" t="s">
        <v>501</v>
      </c>
      <c r="C7252" t="s">
        <v>131</v>
      </c>
      <c r="D7252" t="s">
        <v>102</v>
      </c>
      <c r="E7252" t="s">
        <v>6052</v>
      </c>
      <c r="F7252" s="109">
        <v>46214</v>
      </c>
      <c r="G7252" t="s">
        <v>415</v>
      </c>
      <c r="H7252">
        <v>1</v>
      </c>
      <c r="K7252">
        <v>42500.00000000016</v>
      </c>
      <c r="L7252" t="s">
        <v>509</v>
      </c>
      <c r="M7252" t="s">
        <v>1677</v>
      </c>
      <c r="N7252">
        <v>1</v>
      </c>
    </row>
    <row r="7253" spans="1:14" ht="15" customHeight="1" x14ac:dyDescent="0.3">
      <c r="A7253" s="114">
        <v>7250</v>
      </c>
      <c r="B7253" t="s">
        <v>501</v>
      </c>
      <c r="C7253" t="s">
        <v>138</v>
      </c>
      <c r="D7253" t="s">
        <v>100</v>
      </c>
      <c r="E7253" t="s">
        <v>6053</v>
      </c>
      <c r="F7253" s="109">
        <v>46214</v>
      </c>
      <c r="G7253" t="s">
        <v>415</v>
      </c>
      <c r="H7253">
        <v>0.5</v>
      </c>
      <c r="K7253">
        <v>31875.00000000012</v>
      </c>
      <c r="L7253" t="s">
        <v>543</v>
      </c>
      <c r="M7253" t="s">
        <v>517</v>
      </c>
      <c r="N7253">
        <v>1</v>
      </c>
    </row>
    <row r="7254" spans="1:14" ht="15" customHeight="1" x14ac:dyDescent="0.3">
      <c r="A7254" s="114">
        <v>7251</v>
      </c>
      <c r="B7254" t="s">
        <v>430</v>
      </c>
      <c r="C7254" t="s">
        <v>127</v>
      </c>
      <c r="D7254" t="s">
        <v>102</v>
      </c>
      <c r="E7254" t="s">
        <v>6054</v>
      </c>
      <c r="F7254" s="109">
        <v>46214</v>
      </c>
      <c r="G7254" t="s">
        <v>415</v>
      </c>
      <c r="H7254">
        <v>8</v>
      </c>
      <c r="K7254">
        <v>329999.99999999907</v>
      </c>
      <c r="L7254" t="s">
        <v>509</v>
      </c>
      <c r="M7254" t="s">
        <v>1677</v>
      </c>
      <c r="N7254">
        <v>0</v>
      </c>
    </row>
    <row r="7255" spans="1:14" ht="15" customHeight="1" x14ac:dyDescent="0.3">
      <c r="A7255" s="114">
        <v>7252</v>
      </c>
      <c r="B7255" t="s">
        <v>430</v>
      </c>
      <c r="C7255" t="s">
        <v>130</v>
      </c>
      <c r="D7255" t="s">
        <v>102</v>
      </c>
      <c r="E7255" t="s">
        <v>6055</v>
      </c>
      <c r="F7255" s="109">
        <v>46214</v>
      </c>
      <c r="G7255" t="s">
        <v>415</v>
      </c>
      <c r="H7255">
        <v>1</v>
      </c>
      <c r="K7255">
        <v>41249.999999999884</v>
      </c>
      <c r="L7255" t="s">
        <v>509</v>
      </c>
      <c r="M7255" t="s">
        <v>1677</v>
      </c>
      <c r="N7255">
        <v>0</v>
      </c>
    </row>
    <row r="7256" spans="1:14" ht="15" customHeight="1" x14ac:dyDescent="0.3">
      <c r="A7256" s="114">
        <v>7253</v>
      </c>
      <c r="B7256" t="s">
        <v>430</v>
      </c>
      <c r="C7256" t="s">
        <v>138</v>
      </c>
      <c r="D7256" t="s">
        <v>100</v>
      </c>
      <c r="E7256" t="s">
        <v>6056</v>
      </c>
      <c r="F7256" s="109">
        <v>46214</v>
      </c>
      <c r="G7256" t="s">
        <v>415</v>
      </c>
      <c r="H7256">
        <v>6</v>
      </c>
      <c r="K7256">
        <v>371249.99999999895</v>
      </c>
      <c r="L7256" t="s">
        <v>516</v>
      </c>
      <c r="M7256" t="s">
        <v>517</v>
      </c>
      <c r="N7256">
        <v>0</v>
      </c>
    </row>
    <row r="7257" spans="1:14" ht="15" customHeight="1" x14ac:dyDescent="0.3">
      <c r="A7257" s="114">
        <v>7254</v>
      </c>
      <c r="B7257" t="s">
        <v>497</v>
      </c>
      <c r="C7257" t="s">
        <v>4048</v>
      </c>
      <c r="D7257" t="s">
        <v>102</v>
      </c>
      <c r="E7257" t="s">
        <v>4049</v>
      </c>
      <c r="F7257" s="109">
        <v>46215</v>
      </c>
      <c r="G7257" t="s">
        <v>425</v>
      </c>
      <c r="H7257">
        <v>6</v>
      </c>
      <c r="K7257">
        <v>273749.99999999977</v>
      </c>
      <c r="L7257" t="s">
        <v>509</v>
      </c>
      <c r="M7257" t="s">
        <v>1677</v>
      </c>
      <c r="N7257">
        <v>1</v>
      </c>
    </row>
    <row r="7258" spans="1:14" ht="15" customHeight="1" x14ac:dyDescent="0.3">
      <c r="A7258" s="114">
        <v>7255</v>
      </c>
      <c r="B7258" t="s">
        <v>497</v>
      </c>
      <c r="C7258" t="s">
        <v>138</v>
      </c>
      <c r="D7258" t="s">
        <v>100</v>
      </c>
      <c r="E7258" t="s">
        <v>6057</v>
      </c>
      <c r="F7258" s="109">
        <v>46215</v>
      </c>
      <c r="G7258" t="s">
        <v>415</v>
      </c>
      <c r="H7258">
        <v>6</v>
      </c>
      <c r="K7258">
        <v>410624.99999999965</v>
      </c>
      <c r="L7258" t="s">
        <v>516</v>
      </c>
      <c r="M7258" t="s">
        <v>517</v>
      </c>
      <c r="N7258">
        <v>0</v>
      </c>
    </row>
    <row r="7259" spans="1:14" ht="15" customHeight="1" x14ac:dyDescent="0.3">
      <c r="A7259" s="114">
        <v>7256</v>
      </c>
      <c r="B7259" t="s">
        <v>444</v>
      </c>
      <c r="C7259" t="s">
        <v>138</v>
      </c>
      <c r="D7259" t="s">
        <v>100</v>
      </c>
      <c r="E7259" t="s">
        <v>6058</v>
      </c>
      <c r="F7259" s="109">
        <v>46215</v>
      </c>
      <c r="G7259" t="s">
        <v>415</v>
      </c>
      <c r="H7259">
        <v>6</v>
      </c>
      <c r="K7259">
        <v>410624.99999999965</v>
      </c>
      <c r="L7259" t="s">
        <v>543</v>
      </c>
      <c r="M7259" t="s">
        <v>517</v>
      </c>
      <c r="N7259">
        <v>0</v>
      </c>
    </row>
    <row r="7260" spans="1:14" ht="15" customHeight="1" x14ac:dyDescent="0.3">
      <c r="A7260" s="114">
        <v>7257</v>
      </c>
      <c r="B7260" t="s">
        <v>444</v>
      </c>
      <c r="C7260" t="s">
        <v>138</v>
      </c>
      <c r="D7260" t="s">
        <v>100</v>
      </c>
      <c r="E7260" t="s">
        <v>6058</v>
      </c>
      <c r="F7260" s="109">
        <v>46215</v>
      </c>
      <c r="G7260" t="s">
        <v>415</v>
      </c>
      <c r="H7260">
        <v>100</v>
      </c>
      <c r="K7260">
        <v>6843749.9999999944</v>
      </c>
      <c r="L7260" t="s">
        <v>696</v>
      </c>
      <c r="M7260" t="s">
        <v>505</v>
      </c>
      <c r="N7260">
        <v>1</v>
      </c>
    </row>
    <row r="7261" spans="1:14" ht="15" customHeight="1" x14ac:dyDescent="0.3">
      <c r="A7261" s="114">
        <v>7258</v>
      </c>
      <c r="B7261" t="s">
        <v>471</v>
      </c>
      <c r="C7261" t="s">
        <v>138</v>
      </c>
      <c r="D7261" t="s">
        <v>100</v>
      </c>
      <c r="E7261" t="s">
        <v>6059</v>
      </c>
      <c r="F7261" s="109">
        <v>46215</v>
      </c>
      <c r="G7261" t="s">
        <v>415</v>
      </c>
      <c r="H7261">
        <v>6</v>
      </c>
      <c r="K7261">
        <v>410624.99999999965</v>
      </c>
      <c r="L7261" t="s">
        <v>516</v>
      </c>
      <c r="M7261" t="s">
        <v>517</v>
      </c>
      <c r="N7261">
        <v>0</v>
      </c>
    </row>
    <row r="7262" spans="1:14" ht="15" customHeight="1" x14ac:dyDescent="0.3">
      <c r="A7262" s="114">
        <v>7259</v>
      </c>
      <c r="B7262" t="s">
        <v>471</v>
      </c>
      <c r="C7262" t="s">
        <v>122</v>
      </c>
      <c r="D7262" t="s">
        <v>102</v>
      </c>
      <c r="E7262" t="s">
        <v>6060</v>
      </c>
      <c r="F7262" s="109">
        <v>46215</v>
      </c>
      <c r="G7262" t="s">
        <v>415</v>
      </c>
      <c r="H7262">
        <v>4</v>
      </c>
      <c r="K7262">
        <v>273749.99999999977</v>
      </c>
      <c r="L7262" t="s">
        <v>507</v>
      </c>
      <c r="M7262" t="s">
        <v>953</v>
      </c>
      <c r="N7262">
        <v>0</v>
      </c>
    </row>
    <row r="7263" spans="1:14" ht="15" customHeight="1" x14ac:dyDescent="0.3">
      <c r="A7263" s="114">
        <v>7260</v>
      </c>
      <c r="B7263" t="s">
        <v>463</v>
      </c>
      <c r="C7263" t="s">
        <v>4048</v>
      </c>
      <c r="D7263" t="s">
        <v>102</v>
      </c>
      <c r="E7263" t="s">
        <v>4049</v>
      </c>
      <c r="F7263" s="109">
        <v>46215</v>
      </c>
      <c r="G7263" t="s">
        <v>425</v>
      </c>
      <c r="H7263">
        <v>5</v>
      </c>
      <c r="K7263">
        <v>221875.0000000002</v>
      </c>
      <c r="L7263" t="s">
        <v>526</v>
      </c>
      <c r="M7263" t="s">
        <v>1677</v>
      </c>
      <c r="N7263">
        <v>0</v>
      </c>
    </row>
    <row r="7264" spans="1:14" ht="15" customHeight="1" x14ac:dyDescent="0.3">
      <c r="A7264" s="114">
        <v>7261</v>
      </c>
      <c r="B7264" t="s">
        <v>463</v>
      </c>
      <c r="C7264" t="s">
        <v>625</v>
      </c>
      <c r="D7264" t="s">
        <v>100</v>
      </c>
      <c r="E7264" t="s">
        <v>6061</v>
      </c>
      <c r="F7264" s="109">
        <v>46215</v>
      </c>
      <c r="G7264" t="s">
        <v>627</v>
      </c>
      <c r="H7264">
        <v>3</v>
      </c>
      <c r="K7264">
        <v>133125.00000000012</v>
      </c>
      <c r="L7264" t="s">
        <v>618</v>
      </c>
      <c r="M7264" t="s">
        <v>669</v>
      </c>
      <c r="N7264">
        <v>0</v>
      </c>
    </row>
    <row r="7265" spans="1:14" ht="15" customHeight="1" x14ac:dyDescent="0.3">
      <c r="A7265" s="114">
        <v>7262</v>
      </c>
      <c r="B7265" t="s">
        <v>430</v>
      </c>
      <c r="C7265" t="s">
        <v>128</v>
      </c>
      <c r="D7265" t="s">
        <v>102</v>
      </c>
      <c r="E7265" t="s">
        <v>6062</v>
      </c>
      <c r="F7265" s="109">
        <v>46215</v>
      </c>
      <c r="G7265" t="s">
        <v>415</v>
      </c>
      <c r="H7265">
        <v>1</v>
      </c>
      <c r="K7265">
        <v>41249.999999999884</v>
      </c>
      <c r="L7265" t="s">
        <v>509</v>
      </c>
      <c r="M7265" t="s">
        <v>1677</v>
      </c>
      <c r="N7265">
        <v>1</v>
      </c>
    </row>
    <row r="7266" spans="1:14" ht="15" customHeight="1" x14ac:dyDescent="0.3">
      <c r="A7266" s="114">
        <v>7263</v>
      </c>
      <c r="B7266" t="s">
        <v>430</v>
      </c>
      <c r="C7266" t="s">
        <v>127</v>
      </c>
      <c r="D7266" t="s">
        <v>102</v>
      </c>
      <c r="E7266" t="s">
        <v>6063</v>
      </c>
      <c r="F7266" s="109">
        <v>46215</v>
      </c>
      <c r="G7266" t="s">
        <v>415</v>
      </c>
      <c r="H7266">
        <v>7</v>
      </c>
      <c r="K7266">
        <v>288749.99999999919</v>
      </c>
      <c r="L7266" t="s">
        <v>509</v>
      </c>
      <c r="M7266" t="s">
        <v>1677</v>
      </c>
      <c r="N7266">
        <v>0</v>
      </c>
    </row>
    <row r="7267" spans="1:14" ht="15" customHeight="1" x14ac:dyDescent="0.3">
      <c r="A7267" s="114">
        <v>7264</v>
      </c>
      <c r="B7267" t="s">
        <v>430</v>
      </c>
      <c r="C7267" t="s">
        <v>138</v>
      </c>
      <c r="D7267" t="s">
        <v>100</v>
      </c>
      <c r="E7267" t="s">
        <v>6064</v>
      </c>
      <c r="F7267" s="109">
        <v>46215</v>
      </c>
      <c r="G7267" t="s">
        <v>415</v>
      </c>
      <c r="H7267">
        <v>6</v>
      </c>
      <c r="K7267">
        <v>371249.99999999895</v>
      </c>
      <c r="L7267" t="s">
        <v>516</v>
      </c>
      <c r="M7267" t="s">
        <v>517</v>
      </c>
      <c r="N7267">
        <v>1</v>
      </c>
    </row>
    <row r="7268" spans="1:14" ht="15" customHeight="1" x14ac:dyDescent="0.3">
      <c r="A7268" s="114">
        <v>7265</v>
      </c>
      <c r="B7268" t="s">
        <v>501</v>
      </c>
      <c r="C7268" t="s">
        <v>127</v>
      </c>
      <c r="D7268" t="s">
        <v>102</v>
      </c>
      <c r="E7268" t="s">
        <v>6065</v>
      </c>
      <c r="F7268" s="109">
        <v>46215</v>
      </c>
      <c r="G7268" t="s">
        <v>415</v>
      </c>
      <c r="H7268">
        <v>5</v>
      </c>
      <c r="K7268">
        <v>212500.00000000079</v>
      </c>
      <c r="L7268" t="s">
        <v>509</v>
      </c>
      <c r="M7268" t="s">
        <v>1677</v>
      </c>
      <c r="N7268">
        <v>1</v>
      </c>
    </row>
    <row r="7269" spans="1:14" ht="15" customHeight="1" x14ac:dyDescent="0.3">
      <c r="A7269" s="114">
        <v>7266</v>
      </c>
      <c r="B7269" t="s">
        <v>501</v>
      </c>
      <c r="C7269" t="s">
        <v>128</v>
      </c>
      <c r="D7269" t="s">
        <v>102</v>
      </c>
      <c r="E7269" t="s">
        <v>6066</v>
      </c>
      <c r="F7269" s="109">
        <v>46215</v>
      </c>
      <c r="G7269" t="s">
        <v>415</v>
      </c>
      <c r="H7269">
        <v>3</v>
      </c>
      <c r="K7269">
        <v>127500.00000000048</v>
      </c>
      <c r="L7269" t="s">
        <v>509</v>
      </c>
      <c r="M7269" t="s">
        <v>1677</v>
      </c>
      <c r="N7269">
        <v>1</v>
      </c>
    </row>
    <row r="7270" spans="1:14" ht="15" customHeight="1" x14ac:dyDescent="0.3">
      <c r="A7270" s="114">
        <v>7267</v>
      </c>
      <c r="B7270" t="s">
        <v>501</v>
      </c>
      <c r="C7270" t="s">
        <v>138</v>
      </c>
      <c r="D7270" t="s">
        <v>100</v>
      </c>
      <c r="E7270" t="s">
        <v>6067</v>
      </c>
      <c r="F7270" s="109">
        <v>46215</v>
      </c>
      <c r="G7270" t="s">
        <v>415</v>
      </c>
      <c r="H7270">
        <v>6</v>
      </c>
      <c r="K7270">
        <v>382500.00000000146</v>
      </c>
      <c r="L7270" t="s">
        <v>554</v>
      </c>
      <c r="M7270" t="s">
        <v>517</v>
      </c>
      <c r="N7270">
        <v>0</v>
      </c>
    </row>
    <row r="7271" spans="1:14" ht="15" customHeight="1" x14ac:dyDescent="0.3">
      <c r="A7271" s="114">
        <v>7268</v>
      </c>
      <c r="B7271" t="s">
        <v>535</v>
      </c>
      <c r="C7271" t="s">
        <v>138</v>
      </c>
      <c r="D7271" t="s">
        <v>100</v>
      </c>
      <c r="E7271" t="s">
        <v>6068</v>
      </c>
      <c r="F7271" s="109">
        <v>46215</v>
      </c>
      <c r="G7271" t="s">
        <v>415</v>
      </c>
      <c r="H7271">
        <v>52</v>
      </c>
      <c r="K7271">
        <v>3363750.0000000093</v>
      </c>
      <c r="L7271" t="s">
        <v>696</v>
      </c>
      <c r="M7271" t="s">
        <v>514</v>
      </c>
      <c r="N7271">
        <v>1</v>
      </c>
    </row>
    <row r="7272" spans="1:14" ht="15" customHeight="1" x14ac:dyDescent="0.3">
      <c r="A7272" s="114">
        <v>7269</v>
      </c>
      <c r="B7272" t="s">
        <v>535</v>
      </c>
      <c r="C7272" t="s">
        <v>138</v>
      </c>
      <c r="D7272" t="s">
        <v>100</v>
      </c>
      <c r="E7272" t="s">
        <v>6068</v>
      </c>
      <c r="F7272" s="109">
        <v>46215</v>
      </c>
      <c r="G7272" t="s">
        <v>415</v>
      </c>
      <c r="H7272">
        <v>6</v>
      </c>
      <c r="K7272">
        <v>388125.00000000105</v>
      </c>
      <c r="L7272" t="s">
        <v>554</v>
      </c>
      <c r="M7272" t="s">
        <v>517</v>
      </c>
      <c r="N7272">
        <v>0</v>
      </c>
    </row>
    <row r="7273" spans="1:14" ht="15" customHeight="1" x14ac:dyDescent="0.3">
      <c r="A7273" s="114">
        <v>7270</v>
      </c>
      <c r="B7273" t="s">
        <v>459</v>
      </c>
      <c r="C7273" t="s">
        <v>138</v>
      </c>
      <c r="D7273" t="s">
        <v>100</v>
      </c>
      <c r="E7273" t="s">
        <v>6069</v>
      </c>
      <c r="F7273" s="109">
        <v>46215</v>
      </c>
      <c r="G7273" t="s">
        <v>415</v>
      </c>
      <c r="H7273">
        <v>1</v>
      </c>
      <c r="K7273">
        <v>67500</v>
      </c>
      <c r="L7273" t="s">
        <v>516</v>
      </c>
      <c r="M7273" t="s">
        <v>517</v>
      </c>
      <c r="N7273">
        <v>0</v>
      </c>
    </row>
    <row r="7274" spans="1:14" ht="15" customHeight="1" x14ac:dyDescent="0.3">
      <c r="A7274" s="114">
        <v>7271</v>
      </c>
      <c r="B7274" t="s">
        <v>459</v>
      </c>
      <c r="C7274" t="s">
        <v>625</v>
      </c>
      <c r="D7274" t="s">
        <v>100</v>
      </c>
      <c r="E7274" t="s">
        <v>6070</v>
      </c>
      <c r="F7274" s="109">
        <v>46215</v>
      </c>
      <c r="G7274" t="s">
        <v>627</v>
      </c>
      <c r="H7274">
        <v>2</v>
      </c>
      <c r="K7274">
        <v>90000</v>
      </c>
      <c r="L7274" t="s">
        <v>618</v>
      </c>
      <c r="M7274" t="s">
        <v>669</v>
      </c>
      <c r="N7274">
        <v>0</v>
      </c>
    </row>
    <row r="7275" spans="1:14" ht="15" customHeight="1" x14ac:dyDescent="0.3">
      <c r="A7275" s="114">
        <v>7272</v>
      </c>
      <c r="B7275" t="s">
        <v>459</v>
      </c>
      <c r="C7275" t="s">
        <v>127</v>
      </c>
      <c r="D7275" t="s">
        <v>102</v>
      </c>
      <c r="E7275" t="s">
        <v>6071</v>
      </c>
      <c r="F7275" s="109">
        <v>46215</v>
      </c>
      <c r="G7275" t="s">
        <v>415</v>
      </c>
      <c r="H7275">
        <v>1</v>
      </c>
      <c r="K7275">
        <v>45000</v>
      </c>
      <c r="L7275" t="s">
        <v>509</v>
      </c>
      <c r="M7275" t="s">
        <v>1334</v>
      </c>
      <c r="N7275">
        <v>2</v>
      </c>
    </row>
    <row r="7276" spans="1:14" ht="15" customHeight="1" x14ac:dyDescent="0.3">
      <c r="A7276" s="114">
        <v>7273</v>
      </c>
      <c r="B7276" t="s">
        <v>459</v>
      </c>
      <c r="C7276" t="s">
        <v>128</v>
      </c>
      <c r="D7276" t="s">
        <v>102</v>
      </c>
      <c r="E7276" t="s">
        <v>6072</v>
      </c>
      <c r="F7276" s="109">
        <v>46215</v>
      </c>
      <c r="G7276" t="s">
        <v>415</v>
      </c>
      <c r="H7276">
        <v>6</v>
      </c>
      <c r="K7276">
        <v>270000</v>
      </c>
      <c r="L7276" t="s">
        <v>509</v>
      </c>
      <c r="M7276" t="s">
        <v>1334</v>
      </c>
      <c r="N7276">
        <v>0</v>
      </c>
    </row>
    <row r="7277" spans="1:14" ht="15" customHeight="1" x14ac:dyDescent="0.3">
      <c r="A7277" s="114">
        <v>7274</v>
      </c>
      <c r="B7277" t="s">
        <v>463</v>
      </c>
      <c r="C7277" t="s">
        <v>4048</v>
      </c>
      <c r="D7277" t="s">
        <v>102</v>
      </c>
      <c r="E7277" t="s">
        <v>4049</v>
      </c>
      <c r="F7277" s="109">
        <v>46216</v>
      </c>
      <c r="G7277" t="s">
        <v>425</v>
      </c>
      <c r="H7277">
        <v>5</v>
      </c>
      <c r="K7277">
        <v>221875.0000000002</v>
      </c>
      <c r="L7277" t="s">
        <v>526</v>
      </c>
      <c r="M7277" t="s">
        <v>580</v>
      </c>
      <c r="N7277">
        <v>0</v>
      </c>
    </row>
    <row r="7278" spans="1:14" ht="15" customHeight="1" x14ac:dyDescent="0.3">
      <c r="A7278" s="114">
        <v>7275</v>
      </c>
      <c r="B7278" t="s">
        <v>463</v>
      </c>
      <c r="C7278" t="s">
        <v>3004</v>
      </c>
      <c r="D7278" t="s">
        <v>3009</v>
      </c>
      <c r="E7278" t="s">
        <v>3010</v>
      </c>
      <c r="F7278" s="109">
        <v>46216</v>
      </c>
      <c r="G7278" t="s">
        <v>3007</v>
      </c>
      <c r="H7278">
        <v>0.5</v>
      </c>
      <c r="K7278">
        <v>133125.00000000012</v>
      </c>
      <c r="L7278" t="s">
        <v>526</v>
      </c>
      <c r="M7278" t="s">
        <v>514</v>
      </c>
      <c r="N7278">
        <v>0</v>
      </c>
    </row>
    <row r="7279" spans="1:14" ht="15" customHeight="1" x14ac:dyDescent="0.3">
      <c r="A7279" s="114">
        <v>7276</v>
      </c>
      <c r="B7279" t="s">
        <v>482</v>
      </c>
      <c r="C7279" t="s">
        <v>146</v>
      </c>
      <c r="D7279" t="s">
        <v>100</v>
      </c>
      <c r="E7279" t="s">
        <v>6073</v>
      </c>
      <c r="F7279" s="109">
        <v>46216</v>
      </c>
      <c r="G7279" t="s">
        <v>451</v>
      </c>
      <c r="H7279">
        <v>1</v>
      </c>
      <c r="K7279">
        <v>177500.00000000015</v>
      </c>
      <c r="L7279" t="s">
        <v>526</v>
      </c>
      <c r="M7279" t="s">
        <v>580</v>
      </c>
      <c r="N7279">
        <v>0</v>
      </c>
    </row>
    <row r="7280" spans="1:14" ht="15" customHeight="1" x14ac:dyDescent="0.3">
      <c r="A7280" s="114">
        <v>7277</v>
      </c>
      <c r="B7280" t="s">
        <v>482</v>
      </c>
      <c r="C7280" t="s">
        <v>164</v>
      </c>
      <c r="D7280" t="s">
        <v>100</v>
      </c>
      <c r="E7280" t="s">
        <v>6074</v>
      </c>
      <c r="F7280" s="109">
        <v>46216</v>
      </c>
      <c r="G7280" t="s">
        <v>415</v>
      </c>
      <c r="H7280">
        <v>0.2</v>
      </c>
      <c r="K7280">
        <v>106500.0000000001</v>
      </c>
      <c r="L7280" t="s">
        <v>526</v>
      </c>
      <c r="M7280" t="s">
        <v>514</v>
      </c>
      <c r="N7280">
        <v>0</v>
      </c>
    </row>
    <row r="7281" spans="1:14" ht="15" customHeight="1" x14ac:dyDescent="0.3">
      <c r="A7281" s="114">
        <v>7278</v>
      </c>
      <c r="B7281" t="s">
        <v>444</v>
      </c>
      <c r="C7281" t="s">
        <v>138</v>
      </c>
      <c r="D7281" t="s">
        <v>100</v>
      </c>
      <c r="E7281" t="s">
        <v>6075</v>
      </c>
      <c r="F7281" s="109">
        <v>46216</v>
      </c>
      <c r="G7281" t="s">
        <v>415</v>
      </c>
      <c r="H7281">
        <v>4</v>
      </c>
      <c r="K7281">
        <v>273749.99999999977</v>
      </c>
      <c r="L7281" t="s">
        <v>543</v>
      </c>
      <c r="M7281" t="s">
        <v>517</v>
      </c>
      <c r="N7281">
        <v>0</v>
      </c>
    </row>
    <row r="7282" spans="1:14" ht="15" customHeight="1" x14ac:dyDescent="0.3">
      <c r="A7282" s="114">
        <v>7279</v>
      </c>
      <c r="B7282" t="s">
        <v>444</v>
      </c>
      <c r="C7282" t="s">
        <v>138</v>
      </c>
      <c r="D7282" t="s">
        <v>100</v>
      </c>
      <c r="E7282" t="s">
        <v>6075</v>
      </c>
      <c r="F7282" s="109">
        <v>46216</v>
      </c>
      <c r="G7282" t="s">
        <v>415</v>
      </c>
      <c r="H7282">
        <v>28</v>
      </c>
      <c r="K7282">
        <v>1916249.9999999984</v>
      </c>
      <c r="L7282" t="s">
        <v>696</v>
      </c>
      <c r="M7282" t="s">
        <v>505</v>
      </c>
      <c r="N7282">
        <v>0</v>
      </c>
    </row>
    <row r="7283" spans="1:14" ht="15" customHeight="1" x14ac:dyDescent="0.3">
      <c r="A7283" s="114">
        <v>7280</v>
      </c>
      <c r="B7283" t="s">
        <v>444</v>
      </c>
      <c r="C7283" t="s">
        <v>138</v>
      </c>
      <c r="D7283" t="s">
        <v>100</v>
      </c>
      <c r="E7283" t="s">
        <v>6075</v>
      </c>
      <c r="F7283" s="109">
        <v>46216</v>
      </c>
      <c r="G7283" t="s">
        <v>415</v>
      </c>
      <c r="H7283">
        <v>83</v>
      </c>
      <c r="K7283">
        <v>5680312.4999999953</v>
      </c>
      <c r="L7283" t="s">
        <v>713</v>
      </c>
      <c r="M7283" t="s">
        <v>917</v>
      </c>
      <c r="N7283">
        <v>0</v>
      </c>
    </row>
    <row r="7284" spans="1:14" ht="15" customHeight="1" x14ac:dyDescent="0.3">
      <c r="A7284" s="114">
        <v>7281</v>
      </c>
      <c r="B7284" t="s">
        <v>471</v>
      </c>
      <c r="C7284" t="s">
        <v>138</v>
      </c>
      <c r="D7284" t="s">
        <v>100</v>
      </c>
      <c r="E7284" t="s">
        <v>6076</v>
      </c>
      <c r="F7284" s="109">
        <v>46216</v>
      </c>
      <c r="G7284" t="s">
        <v>415</v>
      </c>
      <c r="H7284">
        <v>6</v>
      </c>
      <c r="K7284">
        <v>410624.99999999965</v>
      </c>
      <c r="L7284" t="s">
        <v>516</v>
      </c>
      <c r="M7284" t="s">
        <v>517</v>
      </c>
      <c r="N7284">
        <v>0</v>
      </c>
    </row>
    <row r="7285" spans="1:14" ht="15" customHeight="1" x14ac:dyDescent="0.3">
      <c r="A7285" s="114">
        <v>7282</v>
      </c>
      <c r="B7285" t="s">
        <v>471</v>
      </c>
      <c r="C7285" t="s">
        <v>502</v>
      </c>
      <c r="D7285" t="s">
        <v>100</v>
      </c>
      <c r="E7285" t="s">
        <v>6077</v>
      </c>
      <c r="F7285" s="109">
        <v>46216</v>
      </c>
      <c r="G7285" t="s">
        <v>426</v>
      </c>
      <c r="H7285">
        <v>2</v>
      </c>
      <c r="K7285">
        <v>91249.999999999927</v>
      </c>
      <c r="L7285" t="s">
        <v>507</v>
      </c>
      <c r="M7285" t="s">
        <v>1677</v>
      </c>
      <c r="N7285">
        <v>1</v>
      </c>
    </row>
    <row r="7286" spans="1:14" ht="15" customHeight="1" x14ac:dyDescent="0.3">
      <c r="A7286" s="114">
        <v>7283</v>
      </c>
      <c r="B7286" t="s">
        <v>501</v>
      </c>
      <c r="C7286" t="s">
        <v>125</v>
      </c>
      <c r="D7286" t="s">
        <v>102</v>
      </c>
      <c r="E7286" t="s">
        <v>6078</v>
      </c>
      <c r="F7286" s="109">
        <v>46216</v>
      </c>
      <c r="G7286" t="s">
        <v>415</v>
      </c>
      <c r="H7286">
        <v>4</v>
      </c>
      <c r="K7286">
        <v>74988.888888889167</v>
      </c>
      <c r="L7286" t="s">
        <v>509</v>
      </c>
      <c r="M7286" t="s">
        <v>1677</v>
      </c>
      <c r="N7286">
        <v>0</v>
      </c>
    </row>
    <row r="7287" spans="1:14" ht="15" customHeight="1" x14ac:dyDescent="0.3">
      <c r="A7287" s="114">
        <v>7284</v>
      </c>
      <c r="B7287" t="s">
        <v>501</v>
      </c>
      <c r="C7287" t="s">
        <v>128</v>
      </c>
      <c r="D7287" t="s">
        <v>102</v>
      </c>
      <c r="E7287" t="s">
        <v>6079</v>
      </c>
      <c r="F7287" s="109">
        <v>46216</v>
      </c>
      <c r="G7287" t="s">
        <v>415</v>
      </c>
      <c r="H7287">
        <v>2</v>
      </c>
      <c r="K7287">
        <v>85000.00000000032</v>
      </c>
      <c r="L7287" t="s">
        <v>509</v>
      </c>
      <c r="M7287" t="s">
        <v>1677</v>
      </c>
      <c r="N7287">
        <v>0</v>
      </c>
    </row>
    <row r="7288" spans="1:14" ht="15" customHeight="1" x14ac:dyDescent="0.3">
      <c r="A7288" s="114">
        <v>7285</v>
      </c>
      <c r="B7288" t="s">
        <v>501</v>
      </c>
      <c r="C7288" t="s">
        <v>131</v>
      </c>
      <c r="D7288" t="s">
        <v>102</v>
      </c>
      <c r="E7288" t="s">
        <v>6080</v>
      </c>
      <c r="F7288" s="109">
        <v>46216</v>
      </c>
      <c r="G7288" t="s">
        <v>415</v>
      </c>
      <c r="H7288">
        <v>1</v>
      </c>
      <c r="K7288">
        <v>42500.00000000016</v>
      </c>
      <c r="L7288" t="s">
        <v>509</v>
      </c>
      <c r="M7288" t="s">
        <v>1677</v>
      </c>
      <c r="N7288">
        <v>0</v>
      </c>
    </row>
    <row r="7289" spans="1:14" ht="15" customHeight="1" x14ac:dyDescent="0.3">
      <c r="A7289" s="114">
        <v>7286</v>
      </c>
      <c r="B7289" t="s">
        <v>501</v>
      </c>
      <c r="C7289" t="s">
        <v>127</v>
      </c>
      <c r="D7289" t="s">
        <v>102</v>
      </c>
      <c r="E7289" t="s">
        <v>6081</v>
      </c>
      <c r="F7289" s="109">
        <v>46216</v>
      </c>
      <c r="G7289" t="s">
        <v>415</v>
      </c>
      <c r="H7289">
        <v>3</v>
      </c>
      <c r="K7289">
        <v>127500.00000000048</v>
      </c>
      <c r="L7289" t="s">
        <v>509</v>
      </c>
      <c r="M7289" t="s">
        <v>1677</v>
      </c>
      <c r="N7289">
        <v>1</v>
      </c>
    </row>
    <row r="7290" spans="1:14" ht="15" customHeight="1" x14ac:dyDescent="0.3">
      <c r="A7290" s="114">
        <v>7287</v>
      </c>
      <c r="B7290" t="s">
        <v>501</v>
      </c>
      <c r="C7290" t="s">
        <v>138</v>
      </c>
      <c r="D7290" t="s">
        <v>100</v>
      </c>
      <c r="E7290" t="s">
        <v>6082</v>
      </c>
      <c r="F7290" s="109">
        <v>46216</v>
      </c>
      <c r="G7290" t="s">
        <v>415</v>
      </c>
      <c r="H7290">
        <v>0.5</v>
      </c>
      <c r="K7290">
        <v>31875.00000000012</v>
      </c>
      <c r="L7290" t="s">
        <v>516</v>
      </c>
      <c r="M7290" t="s">
        <v>517</v>
      </c>
      <c r="N7290">
        <v>0</v>
      </c>
    </row>
    <row r="7291" spans="1:14" ht="15" customHeight="1" x14ac:dyDescent="0.3">
      <c r="A7291" s="114">
        <v>7288</v>
      </c>
      <c r="B7291" t="s">
        <v>535</v>
      </c>
      <c r="C7291" t="s">
        <v>138</v>
      </c>
      <c r="D7291" t="s">
        <v>100</v>
      </c>
      <c r="E7291" t="s">
        <v>6083</v>
      </c>
      <c r="F7291" s="109">
        <v>46216</v>
      </c>
      <c r="G7291" t="s">
        <v>415</v>
      </c>
      <c r="H7291">
        <v>6</v>
      </c>
      <c r="K7291">
        <v>388125.00000000105</v>
      </c>
      <c r="L7291" t="s">
        <v>516</v>
      </c>
      <c r="M7291" t="s">
        <v>517</v>
      </c>
      <c r="N7291">
        <v>1</v>
      </c>
    </row>
    <row r="7292" spans="1:14" ht="15" customHeight="1" x14ac:dyDescent="0.3">
      <c r="A7292" s="114">
        <v>7289</v>
      </c>
      <c r="B7292" t="s">
        <v>535</v>
      </c>
      <c r="C7292" t="s">
        <v>4054</v>
      </c>
      <c r="D7292" t="s">
        <v>102</v>
      </c>
      <c r="E7292" t="s">
        <v>4055</v>
      </c>
      <c r="F7292" s="109">
        <v>46216</v>
      </c>
      <c r="G7292" t="s">
        <v>425</v>
      </c>
      <c r="H7292">
        <v>4</v>
      </c>
      <c r="K7292">
        <v>258750.00000000073</v>
      </c>
      <c r="L7292" t="s">
        <v>526</v>
      </c>
      <c r="M7292" t="s">
        <v>1677</v>
      </c>
      <c r="N7292">
        <v>1</v>
      </c>
    </row>
    <row r="7293" spans="1:14" ht="15" customHeight="1" x14ac:dyDescent="0.3">
      <c r="A7293" s="114">
        <v>7290</v>
      </c>
      <c r="B7293" t="s">
        <v>459</v>
      </c>
      <c r="C7293" t="s">
        <v>138</v>
      </c>
      <c r="D7293" t="s">
        <v>100</v>
      </c>
      <c r="E7293" t="s">
        <v>6084</v>
      </c>
      <c r="F7293" s="109">
        <v>46216</v>
      </c>
      <c r="G7293" t="s">
        <v>415</v>
      </c>
      <c r="H7293">
        <v>6</v>
      </c>
      <c r="K7293">
        <v>405000</v>
      </c>
      <c r="L7293" t="s">
        <v>543</v>
      </c>
      <c r="M7293" t="s">
        <v>517</v>
      </c>
      <c r="N7293">
        <v>0</v>
      </c>
    </row>
    <row r="7294" spans="1:14" ht="15" customHeight="1" x14ac:dyDescent="0.3">
      <c r="A7294" s="114">
        <v>7291</v>
      </c>
      <c r="B7294" t="s">
        <v>459</v>
      </c>
      <c r="C7294" t="s">
        <v>138</v>
      </c>
      <c r="D7294" t="s">
        <v>100</v>
      </c>
      <c r="E7294" t="s">
        <v>6084</v>
      </c>
      <c r="F7294" s="109">
        <v>46216</v>
      </c>
      <c r="G7294" t="s">
        <v>415</v>
      </c>
      <c r="H7294">
        <v>6</v>
      </c>
      <c r="K7294">
        <v>405000</v>
      </c>
      <c r="L7294" t="s">
        <v>545</v>
      </c>
      <c r="M7294" t="s">
        <v>505</v>
      </c>
      <c r="N7294">
        <v>0</v>
      </c>
    </row>
    <row r="7295" spans="1:14" ht="15" customHeight="1" x14ac:dyDescent="0.3">
      <c r="A7295" s="114">
        <v>7292</v>
      </c>
      <c r="B7295" t="s">
        <v>459</v>
      </c>
      <c r="C7295" t="s">
        <v>128</v>
      </c>
      <c r="D7295" t="s">
        <v>102</v>
      </c>
      <c r="E7295" t="s">
        <v>6085</v>
      </c>
      <c r="F7295" s="109">
        <v>46216</v>
      </c>
      <c r="G7295" t="s">
        <v>415</v>
      </c>
      <c r="H7295">
        <v>2</v>
      </c>
      <c r="K7295">
        <v>90000</v>
      </c>
      <c r="L7295" t="s">
        <v>509</v>
      </c>
      <c r="M7295" t="s">
        <v>1334</v>
      </c>
      <c r="N7295">
        <v>0</v>
      </c>
    </row>
    <row r="7296" spans="1:14" ht="15" customHeight="1" x14ac:dyDescent="0.3">
      <c r="A7296" s="114">
        <v>7293</v>
      </c>
      <c r="B7296" t="s">
        <v>459</v>
      </c>
      <c r="C7296" t="s">
        <v>127</v>
      </c>
      <c r="D7296" t="s">
        <v>102</v>
      </c>
      <c r="E7296" t="s">
        <v>6086</v>
      </c>
      <c r="F7296" s="109">
        <v>46216</v>
      </c>
      <c r="G7296" t="s">
        <v>415</v>
      </c>
      <c r="H7296">
        <v>5</v>
      </c>
      <c r="K7296">
        <v>225000</v>
      </c>
      <c r="L7296" t="s">
        <v>509</v>
      </c>
      <c r="M7296" t="s">
        <v>1334</v>
      </c>
      <c r="N7296">
        <v>0</v>
      </c>
    </row>
    <row r="7297" spans="1:14" ht="15" customHeight="1" x14ac:dyDescent="0.3">
      <c r="A7297" s="114">
        <v>7294</v>
      </c>
      <c r="B7297" t="s">
        <v>499</v>
      </c>
      <c r="C7297" t="s">
        <v>132</v>
      </c>
      <c r="D7297" t="s">
        <v>102</v>
      </c>
      <c r="E7297" t="s">
        <v>6087</v>
      </c>
      <c r="F7297" s="109">
        <v>46216</v>
      </c>
      <c r="G7297" t="s">
        <v>415</v>
      </c>
      <c r="H7297">
        <v>1</v>
      </c>
      <c r="K7297">
        <v>42500.00000000016</v>
      </c>
      <c r="L7297" t="s">
        <v>509</v>
      </c>
      <c r="M7297" t="s">
        <v>505</v>
      </c>
      <c r="N7297">
        <v>1</v>
      </c>
    </row>
    <row r="7298" spans="1:14" ht="15" customHeight="1" x14ac:dyDescent="0.3">
      <c r="A7298" s="114">
        <v>7295</v>
      </c>
      <c r="B7298" t="s">
        <v>499</v>
      </c>
      <c r="C7298" t="s">
        <v>128</v>
      </c>
      <c r="D7298" t="s">
        <v>102</v>
      </c>
      <c r="E7298" t="s">
        <v>6088</v>
      </c>
      <c r="F7298" s="109">
        <v>46216</v>
      </c>
      <c r="G7298" t="s">
        <v>415</v>
      </c>
      <c r="H7298">
        <v>3</v>
      </c>
      <c r="K7298">
        <v>127500.00000000048</v>
      </c>
      <c r="L7298" t="s">
        <v>509</v>
      </c>
      <c r="M7298" s="110" t="s">
        <v>2782</v>
      </c>
      <c r="N7298">
        <v>1</v>
      </c>
    </row>
    <row r="7299" spans="1:14" ht="15" customHeight="1" x14ac:dyDescent="0.3">
      <c r="A7299" s="114">
        <v>7296</v>
      </c>
      <c r="B7299" t="s">
        <v>499</v>
      </c>
      <c r="C7299" t="s">
        <v>127</v>
      </c>
      <c r="D7299" t="s">
        <v>102</v>
      </c>
      <c r="E7299" t="s">
        <v>6089</v>
      </c>
      <c r="F7299" s="109">
        <v>46216</v>
      </c>
      <c r="G7299" t="s">
        <v>415</v>
      </c>
      <c r="H7299">
        <v>6</v>
      </c>
      <c r="K7299">
        <v>255000.00000000096</v>
      </c>
      <c r="L7299" t="s">
        <v>509</v>
      </c>
      <c r="M7299" t="s">
        <v>505</v>
      </c>
      <c r="N7299">
        <v>1</v>
      </c>
    </row>
    <row r="7300" spans="1:14" ht="15" customHeight="1" x14ac:dyDescent="0.3">
      <c r="A7300" s="114">
        <v>7297</v>
      </c>
      <c r="B7300" t="s">
        <v>499</v>
      </c>
      <c r="C7300" t="s">
        <v>138</v>
      </c>
      <c r="D7300" t="s">
        <v>100</v>
      </c>
      <c r="E7300" t="s">
        <v>6090</v>
      </c>
      <c r="F7300" s="109">
        <v>46216</v>
      </c>
      <c r="G7300" t="s">
        <v>415</v>
      </c>
      <c r="H7300">
        <v>6</v>
      </c>
      <c r="K7300">
        <v>382500.00000000146</v>
      </c>
      <c r="L7300" t="s">
        <v>516</v>
      </c>
      <c r="M7300" t="s">
        <v>517</v>
      </c>
      <c r="N7300">
        <v>0</v>
      </c>
    </row>
    <row r="7301" spans="1:14" ht="15" customHeight="1" x14ac:dyDescent="0.3">
      <c r="A7301" s="114">
        <v>7298</v>
      </c>
      <c r="B7301" t="s">
        <v>444</v>
      </c>
      <c r="C7301" t="s">
        <v>138</v>
      </c>
      <c r="D7301" t="s">
        <v>100</v>
      </c>
      <c r="E7301" t="s">
        <v>6091</v>
      </c>
      <c r="F7301" s="109">
        <v>46217</v>
      </c>
      <c r="G7301" t="s">
        <v>415</v>
      </c>
      <c r="H7301">
        <v>6</v>
      </c>
      <c r="K7301">
        <v>410624.99999999965</v>
      </c>
      <c r="L7301" t="s">
        <v>543</v>
      </c>
      <c r="M7301" t="s">
        <v>517</v>
      </c>
      <c r="N7301">
        <v>0</v>
      </c>
    </row>
    <row r="7302" spans="1:14" ht="15" customHeight="1" x14ac:dyDescent="0.3">
      <c r="A7302" s="114">
        <v>7299</v>
      </c>
      <c r="B7302" t="s">
        <v>444</v>
      </c>
      <c r="C7302" t="s">
        <v>138</v>
      </c>
      <c r="D7302" t="s">
        <v>100</v>
      </c>
      <c r="E7302" t="s">
        <v>6091</v>
      </c>
      <c r="F7302" s="109">
        <v>46217</v>
      </c>
      <c r="G7302" t="s">
        <v>415</v>
      </c>
      <c r="H7302">
        <v>20</v>
      </c>
      <c r="K7302">
        <v>1368749.9999999988</v>
      </c>
      <c r="L7302" t="s">
        <v>713</v>
      </c>
      <c r="M7302" t="s">
        <v>917</v>
      </c>
      <c r="N7302">
        <v>0</v>
      </c>
    </row>
    <row r="7303" spans="1:14" ht="15" customHeight="1" x14ac:dyDescent="0.3">
      <c r="A7303" s="114">
        <v>7300</v>
      </c>
      <c r="B7303" t="s">
        <v>444</v>
      </c>
      <c r="C7303" t="s">
        <v>138</v>
      </c>
      <c r="D7303" t="s">
        <v>100</v>
      </c>
      <c r="E7303" t="s">
        <v>6092</v>
      </c>
      <c r="F7303" s="109">
        <v>46217</v>
      </c>
      <c r="G7303" t="s">
        <v>415</v>
      </c>
      <c r="H7303">
        <v>18</v>
      </c>
      <c r="K7303">
        <v>1231874.9999999988</v>
      </c>
      <c r="L7303" t="s">
        <v>545</v>
      </c>
      <c r="M7303" t="s">
        <v>514</v>
      </c>
      <c r="N7303">
        <v>0</v>
      </c>
    </row>
    <row r="7304" spans="1:14" ht="15" customHeight="1" x14ac:dyDescent="0.3">
      <c r="A7304" s="114">
        <v>7301</v>
      </c>
      <c r="B7304" t="s">
        <v>430</v>
      </c>
      <c r="C7304" t="s">
        <v>138</v>
      </c>
      <c r="D7304" t="s">
        <v>100</v>
      </c>
      <c r="E7304" t="s">
        <v>6093</v>
      </c>
      <c r="F7304" s="109">
        <v>46217</v>
      </c>
      <c r="G7304" t="s">
        <v>415</v>
      </c>
      <c r="H7304">
        <v>9</v>
      </c>
      <c r="K7304">
        <v>556874.99999999837</v>
      </c>
      <c r="L7304" t="s">
        <v>545</v>
      </c>
      <c r="M7304" t="s">
        <v>514</v>
      </c>
      <c r="N7304">
        <v>0</v>
      </c>
    </row>
    <row r="7305" spans="1:14" ht="15" customHeight="1" x14ac:dyDescent="0.3">
      <c r="A7305" s="114">
        <v>7302</v>
      </c>
      <c r="B7305" t="s">
        <v>430</v>
      </c>
      <c r="C7305" t="s">
        <v>138</v>
      </c>
      <c r="D7305" t="s">
        <v>100</v>
      </c>
      <c r="E7305" t="s">
        <v>6093</v>
      </c>
      <c r="F7305" s="109">
        <v>46217</v>
      </c>
      <c r="G7305" t="s">
        <v>415</v>
      </c>
      <c r="H7305">
        <v>6</v>
      </c>
      <c r="K7305">
        <v>371249.99999999895</v>
      </c>
      <c r="L7305" t="s">
        <v>516</v>
      </c>
      <c r="M7305" t="s">
        <v>517</v>
      </c>
      <c r="N7305">
        <v>0</v>
      </c>
    </row>
    <row r="7306" spans="1:14" ht="15" customHeight="1" x14ac:dyDescent="0.3">
      <c r="A7306" s="114">
        <v>7303</v>
      </c>
      <c r="B7306" t="s">
        <v>497</v>
      </c>
      <c r="C7306" t="s">
        <v>2948</v>
      </c>
      <c r="D7306" t="s">
        <v>102</v>
      </c>
      <c r="E7306" t="s">
        <v>2950</v>
      </c>
      <c r="F7306" s="109">
        <v>46217</v>
      </c>
      <c r="G7306" t="s">
        <v>2946</v>
      </c>
      <c r="H7306">
        <v>4</v>
      </c>
      <c r="K7306">
        <v>121666.66666666656</v>
      </c>
      <c r="L7306" t="s">
        <v>509</v>
      </c>
      <c r="M7306" t="s">
        <v>1677</v>
      </c>
      <c r="N7306">
        <v>1</v>
      </c>
    </row>
    <row r="7307" spans="1:14" ht="15" customHeight="1" x14ac:dyDescent="0.3">
      <c r="A7307" s="114">
        <v>7304</v>
      </c>
      <c r="B7307" t="s">
        <v>497</v>
      </c>
      <c r="C7307" t="s">
        <v>138</v>
      </c>
      <c r="D7307" t="s">
        <v>100</v>
      </c>
      <c r="E7307" t="s">
        <v>6094</v>
      </c>
      <c r="F7307" s="109">
        <v>46217</v>
      </c>
      <c r="G7307" t="s">
        <v>415</v>
      </c>
      <c r="H7307">
        <v>3</v>
      </c>
      <c r="K7307">
        <v>205312.49999999983</v>
      </c>
      <c r="L7307" t="s">
        <v>554</v>
      </c>
      <c r="M7307" t="s">
        <v>517</v>
      </c>
      <c r="N7307">
        <v>0</v>
      </c>
    </row>
    <row r="7308" spans="1:14" ht="15" customHeight="1" x14ac:dyDescent="0.3">
      <c r="A7308" s="114">
        <v>7305</v>
      </c>
      <c r="B7308" t="s">
        <v>459</v>
      </c>
      <c r="C7308" t="s">
        <v>138</v>
      </c>
      <c r="D7308" t="s">
        <v>100</v>
      </c>
      <c r="E7308" t="s">
        <v>6095</v>
      </c>
      <c r="F7308" s="109">
        <v>46217</v>
      </c>
      <c r="G7308" t="s">
        <v>415</v>
      </c>
      <c r="H7308">
        <v>6</v>
      </c>
      <c r="K7308">
        <v>405000</v>
      </c>
      <c r="L7308" t="s">
        <v>543</v>
      </c>
      <c r="M7308" t="s">
        <v>517</v>
      </c>
      <c r="N7308">
        <v>0</v>
      </c>
    </row>
    <row r="7309" spans="1:14" ht="15" customHeight="1" x14ac:dyDescent="0.3">
      <c r="A7309" s="114">
        <v>7306</v>
      </c>
      <c r="B7309" t="s">
        <v>459</v>
      </c>
      <c r="C7309" t="s">
        <v>138</v>
      </c>
      <c r="D7309" t="s">
        <v>100</v>
      </c>
      <c r="E7309" t="s">
        <v>6095</v>
      </c>
      <c r="F7309" s="109">
        <v>46217</v>
      </c>
      <c r="G7309" t="s">
        <v>415</v>
      </c>
      <c r="H7309">
        <v>6</v>
      </c>
      <c r="K7309">
        <v>405000</v>
      </c>
      <c r="L7309" t="s">
        <v>558</v>
      </c>
      <c r="M7309" t="s">
        <v>580</v>
      </c>
      <c r="N7309">
        <v>0</v>
      </c>
    </row>
    <row r="7310" spans="1:14" ht="15" customHeight="1" x14ac:dyDescent="0.3">
      <c r="A7310" s="114">
        <v>7307</v>
      </c>
      <c r="B7310" t="s">
        <v>459</v>
      </c>
      <c r="C7310" t="s">
        <v>138</v>
      </c>
      <c r="D7310" t="s">
        <v>100</v>
      </c>
      <c r="E7310" t="s">
        <v>6095</v>
      </c>
      <c r="F7310" s="109">
        <v>46217</v>
      </c>
      <c r="G7310" t="s">
        <v>415</v>
      </c>
      <c r="H7310">
        <v>18</v>
      </c>
      <c r="K7310">
        <v>1215000</v>
      </c>
      <c r="L7310" t="s">
        <v>545</v>
      </c>
      <c r="M7310" t="s">
        <v>505</v>
      </c>
      <c r="N7310">
        <v>0</v>
      </c>
    </row>
    <row r="7311" spans="1:14" ht="15" customHeight="1" x14ac:dyDescent="0.3">
      <c r="A7311" s="114">
        <v>7308</v>
      </c>
      <c r="B7311" t="s">
        <v>499</v>
      </c>
      <c r="C7311" t="s">
        <v>127</v>
      </c>
      <c r="D7311" t="s">
        <v>102</v>
      </c>
      <c r="E7311" t="s">
        <v>6096</v>
      </c>
      <c r="F7311" s="109">
        <v>46217</v>
      </c>
      <c r="G7311" t="s">
        <v>415</v>
      </c>
      <c r="H7311">
        <v>1</v>
      </c>
      <c r="K7311">
        <v>42500.00000000016</v>
      </c>
      <c r="L7311" t="s">
        <v>509</v>
      </c>
      <c r="M7311" t="s">
        <v>505</v>
      </c>
      <c r="N7311">
        <v>1</v>
      </c>
    </row>
    <row r="7312" spans="1:14" ht="15" customHeight="1" x14ac:dyDescent="0.3">
      <c r="A7312" s="114">
        <v>7309</v>
      </c>
      <c r="B7312" t="s">
        <v>499</v>
      </c>
      <c r="C7312" t="s">
        <v>128</v>
      </c>
      <c r="D7312" t="s">
        <v>102</v>
      </c>
      <c r="E7312" t="s">
        <v>6097</v>
      </c>
      <c r="F7312" s="109">
        <v>46217</v>
      </c>
      <c r="G7312" t="s">
        <v>415</v>
      </c>
      <c r="H7312">
        <v>6</v>
      </c>
      <c r="K7312">
        <v>255000.00000000096</v>
      </c>
      <c r="L7312" t="s">
        <v>509</v>
      </c>
      <c r="M7312" t="s">
        <v>1334</v>
      </c>
      <c r="N7312">
        <v>1</v>
      </c>
    </row>
    <row r="7313" spans="1:14" ht="15" customHeight="1" x14ac:dyDescent="0.3">
      <c r="A7313" s="114">
        <v>7310</v>
      </c>
      <c r="B7313" t="s">
        <v>499</v>
      </c>
      <c r="C7313" t="s">
        <v>502</v>
      </c>
      <c r="D7313" t="s">
        <v>100</v>
      </c>
      <c r="E7313" t="s">
        <v>6098</v>
      </c>
      <c r="F7313" s="109">
        <v>46217</v>
      </c>
      <c r="G7313" t="s">
        <v>426</v>
      </c>
      <c r="H7313">
        <v>2</v>
      </c>
      <c r="K7313">
        <v>85000.00000000032</v>
      </c>
      <c r="L7313" t="s">
        <v>509</v>
      </c>
      <c r="M7313" t="s">
        <v>505</v>
      </c>
      <c r="N7313">
        <v>1</v>
      </c>
    </row>
    <row r="7314" spans="1:14" ht="15" customHeight="1" x14ac:dyDescent="0.3">
      <c r="A7314" s="114">
        <v>7311</v>
      </c>
      <c r="B7314" t="s">
        <v>499</v>
      </c>
      <c r="C7314" t="s">
        <v>138</v>
      </c>
      <c r="D7314" t="s">
        <v>100</v>
      </c>
      <c r="E7314" t="s">
        <v>6099</v>
      </c>
      <c r="F7314" s="109">
        <v>46217</v>
      </c>
      <c r="G7314" t="s">
        <v>415</v>
      </c>
      <c r="H7314">
        <v>6</v>
      </c>
      <c r="K7314">
        <v>382500.00000000146</v>
      </c>
      <c r="L7314" t="s">
        <v>516</v>
      </c>
      <c r="M7314" t="s">
        <v>517</v>
      </c>
      <c r="N7314">
        <v>0</v>
      </c>
    </row>
    <row r="7315" spans="1:14" ht="15" customHeight="1" x14ac:dyDescent="0.3">
      <c r="A7315" s="114">
        <v>7312</v>
      </c>
      <c r="B7315" t="s">
        <v>444</v>
      </c>
      <c r="C7315" t="s">
        <v>138</v>
      </c>
      <c r="D7315" t="s">
        <v>100</v>
      </c>
      <c r="E7315" t="s">
        <v>6100</v>
      </c>
      <c r="F7315" s="109">
        <v>46218</v>
      </c>
      <c r="G7315" t="s">
        <v>415</v>
      </c>
      <c r="H7315">
        <v>4</v>
      </c>
      <c r="K7315">
        <v>273749.99999999977</v>
      </c>
      <c r="L7315" t="s">
        <v>543</v>
      </c>
      <c r="M7315" t="s">
        <v>517</v>
      </c>
      <c r="N7315">
        <v>0</v>
      </c>
    </row>
    <row r="7316" spans="1:14" ht="15" customHeight="1" x14ac:dyDescent="0.3">
      <c r="A7316" s="114">
        <v>7313</v>
      </c>
      <c r="B7316" t="s">
        <v>444</v>
      </c>
      <c r="C7316" t="s">
        <v>138</v>
      </c>
      <c r="D7316" t="s">
        <v>100</v>
      </c>
      <c r="E7316" t="s">
        <v>6101</v>
      </c>
      <c r="F7316" s="109">
        <v>46218</v>
      </c>
      <c r="G7316" t="s">
        <v>415</v>
      </c>
      <c r="H7316">
        <v>20</v>
      </c>
      <c r="K7316">
        <v>1368749.9999999988</v>
      </c>
      <c r="L7316" t="s">
        <v>545</v>
      </c>
      <c r="M7316" t="s">
        <v>514</v>
      </c>
      <c r="N7316">
        <v>3</v>
      </c>
    </row>
    <row r="7317" spans="1:14" ht="15" customHeight="1" x14ac:dyDescent="0.3">
      <c r="A7317" s="114">
        <v>7314</v>
      </c>
      <c r="B7317" t="s">
        <v>471</v>
      </c>
      <c r="C7317" t="s">
        <v>138</v>
      </c>
      <c r="D7317" t="s">
        <v>100</v>
      </c>
      <c r="E7317" t="s">
        <v>6102</v>
      </c>
      <c r="F7317" s="109">
        <v>46218</v>
      </c>
      <c r="G7317" t="s">
        <v>415</v>
      </c>
      <c r="H7317">
        <v>6</v>
      </c>
      <c r="K7317">
        <v>410624.99999999965</v>
      </c>
      <c r="L7317" t="s">
        <v>516</v>
      </c>
      <c r="M7317" t="s">
        <v>517</v>
      </c>
      <c r="N7317">
        <v>0</v>
      </c>
    </row>
    <row r="7318" spans="1:14" ht="15" customHeight="1" x14ac:dyDescent="0.3">
      <c r="A7318" s="114">
        <v>7315</v>
      </c>
      <c r="B7318" t="s">
        <v>471</v>
      </c>
      <c r="C7318" t="s">
        <v>138</v>
      </c>
      <c r="D7318" t="s">
        <v>100</v>
      </c>
      <c r="E7318" t="s">
        <v>6102</v>
      </c>
      <c r="F7318" s="109">
        <v>46218</v>
      </c>
      <c r="G7318" t="s">
        <v>415</v>
      </c>
      <c r="H7318">
        <v>16</v>
      </c>
      <c r="K7318">
        <v>1094999.9999999991</v>
      </c>
      <c r="L7318" t="s">
        <v>558</v>
      </c>
      <c r="M7318" t="s">
        <v>514</v>
      </c>
      <c r="N7318">
        <v>3</v>
      </c>
    </row>
    <row r="7319" spans="1:14" ht="15" customHeight="1" x14ac:dyDescent="0.3">
      <c r="A7319" s="114">
        <v>7316</v>
      </c>
      <c r="B7319" t="s">
        <v>430</v>
      </c>
      <c r="C7319" t="s">
        <v>138</v>
      </c>
      <c r="D7319" t="s">
        <v>100</v>
      </c>
      <c r="E7319" t="s">
        <v>6103</v>
      </c>
      <c r="F7319" s="109">
        <v>46218</v>
      </c>
      <c r="G7319" t="s">
        <v>415</v>
      </c>
      <c r="H7319">
        <v>3</v>
      </c>
      <c r="K7319">
        <v>185624.99999999948</v>
      </c>
      <c r="L7319" t="s">
        <v>554</v>
      </c>
      <c r="M7319" t="s">
        <v>517</v>
      </c>
      <c r="N7319">
        <v>1</v>
      </c>
    </row>
    <row r="7320" spans="1:14" ht="15" customHeight="1" x14ac:dyDescent="0.3">
      <c r="A7320" s="114">
        <v>7317</v>
      </c>
      <c r="B7320" t="s">
        <v>430</v>
      </c>
      <c r="C7320" t="s">
        <v>89</v>
      </c>
      <c r="D7320" t="s">
        <v>79</v>
      </c>
      <c r="E7320" t="s">
        <v>6104</v>
      </c>
      <c r="F7320" s="109">
        <v>46218</v>
      </c>
      <c r="G7320" t="s">
        <v>433</v>
      </c>
      <c r="H7320">
        <v>2</v>
      </c>
      <c r="K7320">
        <v>18333.333333333281</v>
      </c>
      <c r="L7320" t="s">
        <v>554</v>
      </c>
      <c r="M7320" t="s">
        <v>517</v>
      </c>
      <c r="N7320">
        <v>0</v>
      </c>
    </row>
    <row r="7321" spans="1:14" ht="15" customHeight="1" x14ac:dyDescent="0.3">
      <c r="A7321" s="114">
        <v>7318</v>
      </c>
      <c r="B7321" t="s">
        <v>430</v>
      </c>
      <c r="C7321" t="s">
        <v>502</v>
      </c>
      <c r="D7321" t="s">
        <v>100</v>
      </c>
      <c r="E7321" t="s">
        <v>6105</v>
      </c>
      <c r="F7321" s="109">
        <v>46218</v>
      </c>
      <c r="G7321" t="s">
        <v>426</v>
      </c>
      <c r="H7321">
        <v>2</v>
      </c>
      <c r="K7321">
        <v>82499.999999999767</v>
      </c>
      <c r="L7321" t="s">
        <v>507</v>
      </c>
      <c r="M7321" t="s">
        <v>505</v>
      </c>
      <c r="N7321">
        <v>0</v>
      </c>
    </row>
    <row r="7322" spans="1:14" ht="15" customHeight="1" x14ac:dyDescent="0.3">
      <c r="A7322" s="114">
        <v>7319</v>
      </c>
      <c r="B7322" t="s">
        <v>430</v>
      </c>
      <c r="C7322" t="s">
        <v>127</v>
      </c>
      <c r="D7322" t="s">
        <v>102</v>
      </c>
      <c r="E7322" t="s">
        <v>6106</v>
      </c>
      <c r="F7322" s="109">
        <v>46218</v>
      </c>
      <c r="G7322" t="s">
        <v>415</v>
      </c>
      <c r="H7322">
        <v>1</v>
      </c>
      <c r="K7322">
        <v>41249.999999999884</v>
      </c>
      <c r="L7322" t="s">
        <v>509</v>
      </c>
      <c r="M7322" t="s">
        <v>1677</v>
      </c>
      <c r="N7322">
        <v>0</v>
      </c>
    </row>
    <row r="7323" spans="1:14" ht="15" customHeight="1" x14ac:dyDescent="0.3">
      <c r="A7323" s="114">
        <v>7320</v>
      </c>
      <c r="B7323" t="s">
        <v>430</v>
      </c>
      <c r="C7323" t="s">
        <v>128</v>
      </c>
      <c r="D7323" t="s">
        <v>102</v>
      </c>
      <c r="E7323" t="s">
        <v>6107</v>
      </c>
      <c r="F7323" s="109">
        <v>46218</v>
      </c>
      <c r="G7323" t="s">
        <v>415</v>
      </c>
      <c r="H7323">
        <v>8</v>
      </c>
      <c r="K7323">
        <v>329999.99999999907</v>
      </c>
      <c r="L7323" t="s">
        <v>509</v>
      </c>
      <c r="M7323" t="s">
        <v>1677</v>
      </c>
      <c r="N7323">
        <v>1</v>
      </c>
    </row>
    <row r="7324" spans="1:14" ht="15" customHeight="1" x14ac:dyDescent="0.3">
      <c r="A7324" s="114">
        <v>7321</v>
      </c>
      <c r="B7324" t="s">
        <v>501</v>
      </c>
      <c r="C7324" t="s">
        <v>125</v>
      </c>
      <c r="D7324" t="s">
        <v>102</v>
      </c>
      <c r="E7324" t="s">
        <v>6108</v>
      </c>
      <c r="F7324" s="109">
        <v>46218</v>
      </c>
      <c r="G7324" t="s">
        <v>415</v>
      </c>
      <c r="H7324">
        <v>3</v>
      </c>
      <c r="K7324">
        <v>56241.666666666875</v>
      </c>
      <c r="L7324" t="s">
        <v>509</v>
      </c>
      <c r="M7324" t="s">
        <v>736</v>
      </c>
      <c r="N7324">
        <v>0</v>
      </c>
    </row>
    <row r="7325" spans="1:14" ht="15" customHeight="1" x14ac:dyDescent="0.3">
      <c r="A7325" s="114">
        <v>7322</v>
      </c>
      <c r="B7325" t="s">
        <v>501</v>
      </c>
      <c r="C7325" t="s">
        <v>128</v>
      </c>
      <c r="D7325" t="s">
        <v>102</v>
      </c>
      <c r="E7325" t="s">
        <v>6109</v>
      </c>
      <c r="F7325" s="109">
        <v>46218</v>
      </c>
      <c r="G7325" t="s">
        <v>415</v>
      </c>
      <c r="H7325">
        <v>5</v>
      </c>
      <c r="K7325">
        <v>212500.00000000079</v>
      </c>
      <c r="L7325" t="s">
        <v>509</v>
      </c>
      <c r="M7325" t="s">
        <v>736</v>
      </c>
      <c r="N7325">
        <v>0</v>
      </c>
    </row>
    <row r="7326" spans="1:14" ht="15" customHeight="1" x14ac:dyDescent="0.3">
      <c r="A7326" s="114">
        <v>7323</v>
      </c>
      <c r="B7326" t="s">
        <v>501</v>
      </c>
      <c r="C7326" t="s">
        <v>130</v>
      </c>
      <c r="D7326" t="s">
        <v>102</v>
      </c>
      <c r="E7326" t="s">
        <v>6110</v>
      </c>
      <c r="F7326" s="109">
        <v>46218</v>
      </c>
      <c r="G7326" t="s">
        <v>415</v>
      </c>
      <c r="H7326">
        <v>1</v>
      </c>
      <c r="K7326">
        <v>42500.00000000016</v>
      </c>
      <c r="L7326" t="s">
        <v>509</v>
      </c>
      <c r="M7326" t="s">
        <v>736</v>
      </c>
      <c r="N7326">
        <v>1</v>
      </c>
    </row>
    <row r="7327" spans="1:14" ht="15" customHeight="1" x14ac:dyDescent="0.3">
      <c r="A7327" s="114">
        <v>7324</v>
      </c>
      <c r="B7327" t="s">
        <v>501</v>
      </c>
      <c r="C7327" t="s">
        <v>138</v>
      </c>
      <c r="D7327" t="s">
        <v>100</v>
      </c>
      <c r="E7327" t="s">
        <v>6111</v>
      </c>
      <c r="F7327" s="109">
        <v>46218</v>
      </c>
      <c r="G7327" t="s">
        <v>415</v>
      </c>
      <c r="H7327">
        <v>6</v>
      </c>
      <c r="K7327">
        <v>382500.00000000146</v>
      </c>
      <c r="L7327" t="s">
        <v>543</v>
      </c>
      <c r="M7327" t="s">
        <v>517</v>
      </c>
      <c r="N7327">
        <v>1</v>
      </c>
    </row>
    <row r="7328" spans="1:14" ht="15" customHeight="1" x14ac:dyDescent="0.3">
      <c r="A7328" s="114">
        <v>7325</v>
      </c>
      <c r="B7328" t="s">
        <v>459</v>
      </c>
      <c r="C7328" t="s">
        <v>138</v>
      </c>
      <c r="D7328" t="s">
        <v>100</v>
      </c>
      <c r="E7328" t="s">
        <v>6112</v>
      </c>
      <c r="F7328" s="109">
        <v>46218</v>
      </c>
      <c r="G7328" t="s">
        <v>415</v>
      </c>
      <c r="H7328">
        <v>1</v>
      </c>
      <c r="K7328">
        <v>67500</v>
      </c>
      <c r="L7328" t="s">
        <v>513</v>
      </c>
      <c r="M7328" t="s">
        <v>580</v>
      </c>
      <c r="N7328">
        <v>0</v>
      </c>
    </row>
    <row r="7329" spans="1:14" ht="15" customHeight="1" x14ac:dyDescent="0.3">
      <c r="A7329" s="114">
        <v>7326</v>
      </c>
      <c r="B7329" t="s">
        <v>459</v>
      </c>
      <c r="C7329" t="s">
        <v>138</v>
      </c>
      <c r="D7329" t="s">
        <v>100</v>
      </c>
      <c r="E7329" t="s">
        <v>6112</v>
      </c>
      <c r="F7329" s="109">
        <v>46218</v>
      </c>
      <c r="G7329" t="s">
        <v>415</v>
      </c>
      <c r="H7329">
        <v>17</v>
      </c>
      <c r="K7329">
        <v>1147500</v>
      </c>
      <c r="L7329" t="s">
        <v>545</v>
      </c>
      <c r="M7329" t="s">
        <v>580</v>
      </c>
      <c r="N7329">
        <v>0</v>
      </c>
    </row>
    <row r="7330" spans="1:14" ht="15" customHeight="1" x14ac:dyDescent="0.3">
      <c r="A7330" s="114">
        <v>7327</v>
      </c>
      <c r="B7330" t="s">
        <v>459</v>
      </c>
      <c r="C7330" t="s">
        <v>138</v>
      </c>
      <c r="D7330" t="s">
        <v>100</v>
      </c>
      <c r="E7330" t="s">
        <v>6112</v>
      </c>
      <c r="F7330" s="109">
        <v>46218</v>
      </c>
      <c r="G7330" t="s">
        <v>415</v>
      </c>
      <c r="H7330">
        <v>6</v>
      </c>
      <c r="K7330">
        <v>405000</v>
      </c>
      <c r="L7330" t="s">
        <v>558</v>
      </c>
      <c r="M7330" t="s">
        <v>580</v>
      </c>
      <c r="N7330">
        <v>0</v>
      </c>
    </row>
    <row r="7331" spans="1:14" ht="15" customHeight="1" x14ac:dyDescent="0.3">
      <c r="A7331" s="114">
        <v>7328</v>
      </c>
      <c r="B7331" t="s">
        <v>535</v>
      </c>
      <c r="C7331" t="s">
        <v>127</v>
      </c>
      <c r="D7331" t="s">
        <v>102</v>
      </c>
      <c r="E7331" t="s">
        <v>6113</v>
      </c>
      <c r="F7331" s="109">
        <v>46217</v>
      </c>
      <c r="G7331" t="s">
        <v>415</v>
      </c>
      <c r="H7331">
        <v>1</v>
      </c>
      <c r="K7331">
        <v>43125.000000000116</v>
      </c>
      <c r="L7331" t="s">
        <v>509</v>
      </c>
      <c r="M7331" t="s">
        <v>1677</v>
      </c>
      <c r="N7331">
        <v>1</v>
      </c>
    </row>
    <row r="7332" spans="1:14" ht="15" customHeight="1" x14ac:dyDescent="0.3">
      <c r="A7332" s="114">
        <v>7329</v>
      </c>
      <c r="B7332" t="s">
        <v>535</v>
      </c>
      <c r="C7332" t="s">
        <v>128</v>
      </c>
      <c r="D7332" t="s">
        <v>102</v>
      </c>
      <c r="E7332" t="s">
        <v>6114</v>
      </c>
      <c r="F7332" s="109">
        <v>46217</v>
      </c>
      <c r="G7332" t="s">
        <v>415</v>
      </c>
      <c r="H7332">
        <v>5</v>
      </c>
      <c r="K7332">
        <v>215625.00000000061</v>
      </c>
      <c r="L7332" t="s">
        <v>509</v>
      </c>
      <c r="M7332" t="s">
        <v>1677</v>
      </c>
      <c r="N7332">
        <v>1</v>
      </c>
    </row>
    <row r="7333" spans="1:14" ht="15" customHeight="1" x14ac:dyDescent="0.3">
      <c r="A7333" s="114">
        <v>7330</v>
      </c>
      <c r="B7333" t="s">
        <v>535</v>
      </c>
      <c r="C7333" t="s">
        <v>132</v>
      </c>
      <c r="D7333" t="s">
        <v>102</v>
      </c>
      <c r="E7333" t="s">
        <v>6115</v>
      </c>
      <c r="F7333" s="109">
        <v>46217</v>
      </c>
      <c r="G7333" t="s">
        <v>415</v>
      </c>
      <c r="H7333">
        <v>2</v>
      </c>
      <c r="K7333">
        <v>86250.000000000233</v>
      </c>
      <c r="L7333" t="s">
        <v>509</v>
      </c>
      <c r="M7333" t="s">
        <v>1677</v>
      </c>
      <c r="N7333">
        <v>1</v>
      </c>
    </row>
    <row r="7334" spans="1:14" ht="15" customHeight="1" x14ac:dyDescent="0.3">
      <c r="A7334" s="114">
        <v>7331</v>
      </c>
      <c r="B7334" t="s">
        <v>535</v>
      </c>
      <c r="C7334" t="s">
        <v>138</v>
      </c>
      <c r="D7334" t="s">
        <v>100</v>
      </c>
      <c r="E7334" t="s">
        <v>6116</v>
      </c>
      <c r="F7334" s="109">
        <v>46217</v>
      </c>
      <c r="G7334" t="s">
        <v>415</v>
      </c>
      <c r="H7334">
        <v>6</v>
      </c>
      <c r="K7334">
        <v>388125.00000000105</v>
      </c>
      <c r="L7334" t="s">
        <v>516</v>
      </c>
      <c r="M7334" t="s">
        <v>517</v>
      </c>
      <c r="N7334">
        <v>1</v>
      </c>
    </row>
    <row r="7335" spans="1:14" ht="15" customHeight="1" x14ac:dyDescent="0.3">
      <c r="A7335" s="114">
        <v>7332</v>
      </c>
      <c r="B7335" t="s">
        <v>535</v>
      </c>
      <c r="C7335" t="s">
        <v>138</v>
      </c>
      <c r="D7335" t="s">
        <v>100</v>
      </c>
      <c r="E7335" t="s">
        <v>6117</v>
      </c>
      <c r="F7335" s="109">
        <v>46218</v>
      </c>
      <c r="G7335" t="s">
        <v>415</v>
      </c>
      <c r="H7335">
        <v>6</v>
      </c>
      <c r="K7335">
        <v>388125.00000000105</v>
      </c>
      <c r="L7335" t="s">
        <v>516</v>
      </c>
      <c r="M7335" t="s">
        <v>517</v>
      </c>
      <c r="N7335">
        <v>0</v>
      </c>
    </row>
    <row r="7336" spans="1:14" ht="15" customHeight="1" x14ac:dyDescent="0.3">
      <c r="A7336" s="114">
        <v>7333</v>
      </c>
      <c r="B7336" t="s">
        <v>535</v>
      </c>
      <c r="C7336" t="s">
        <v>4054</v>
      </c>
      <c r="D7336" t="s">
        <v>102</v>
      </c>
      <c r="E7336" t="s">
        <v>4055</v>
      </c>
      <c r="F7336" s="109">
        <v>46218</v>
      </c>
      <c r="G7336" t="s">
        <v>425</v>
      </c>
      <c r="H7336">
        <v>3</v>
      </c>
      <c r="K7336">
        <v>194062.50000000052</v>
      </c>
      <c r="L7336" t="s">
        <v>526</v>
      </c>
      <c r="M7336" t="s">
        <v>1677</v>
      </c>
      <c r="N7336">
        <v>1</v>
      </c>
    </row>
    <row r="7337" spans="1:14" ht="15" customHeight="1" x14ac:dyDescent="0.3">
      <c r="A7337" s="114">
        <v>7334</v>
      </c>
      <c r="B7337" t="s">
        <v>535</v>
      </c>
      <c r="C7337" t="s">
        <v>215</v>
      </c>
      <c r="D7337" t="s">
        <v>102</v>
      </c>
      <c r="E7337" t="s">
        <v>6118</v>
      </c>
      <c r="F7337" s="109">
        <v>46218</v>
      </c>
      <c r="G7337" t="s">
        <v>466</v>
      </c>
      <c r="H7337">
        <v>2</v>
      </c>
      <c r="K7337">
        <v>129375.00000000036</v>
      </c>
      <c r="L7337" t="s">
        <v>526</v>
      </c>
      <c r="M7337" t="s">
        <v>1677</v>
      </c>
      <c r="N7337">
        <v>1</v>
      </c>
    </row>
    <row r="7338" spans="1:14" ht="15" customHeight="1" x14ac:dyDescent="0.3">
      <c r="A7338" s="114">
        <v>7335</v>
      </c>
      <c r="B7338" t="s">
        <v>499</v>
      </c>
      <c r="C7338" t="s">
        <v>125</v>
      </c>
      <c r="D7338" t="s">
        <v>102</v>
      </c>
      <c r="E7338" t="s">
        <v>6119</v>
      </c>
      <c r="F7338" s="109">
        <v>46218</v>
      </c>
      <c r="G7338" t="s">
        <v>415</v>
      </c>
      <c r="H7338">
        <v>6</v>
      </c>
      <c r="K7338">
        <v>112483.33333333375</v>
      </c>
      <c r="L7338" t="s">
        <v>509</v>
      </c>
      <c r="M7338" t="s">
        <v>505</v>
      </c>
      <c r="N7338">
        <v>1</v>
      </c>
    </row>
    <row r="7339" spans="1:14" ht="15" customHeight="1" x14ac:dyDescent="0.3">
      <c r="A7339" s="114">
        <v>7336</v>
      </c>
      <c r="B7339" t="s">
        <v>499</v>
      </c>
      <c r="C7339" t="s">
        <v>128</v>
      </c>
      <c r="D7339" t="s">
        <v>102</v>
      </c>
      <c r="E7339" t="s">
        <v>6120</v>
      </c>
      <c r="F7339" s="109">
        <v>46218</v>
      </c>
      <c r="G7339" t="s">
        <v>415</v>
      </c>
      <c r="H7339">
        <v>4</v>
      </c>
      <c r="K7339">
        <v>170000.00000000064</v>
      </c>
      <c r="L7339" t="s">
        <v>509</v>
      </c>
      <c r="M7339" t="s">
        <v>505</v>
      </c>
      <c r="N7339">
        <v>1</v>
      </c>
    </row>
    <row r="7340" spans="1:14" ht="15" customHeight="1" x14ac:dyDescent="0.3">
      <c r="A7340" s="114">
        <v>7337</v>
      </c>
      <c r="B7340" t="s">
        <v>499</v>
      </c>
      <c r="C7340" t="s">
        <v>89</v>
      </c>
      <c r="D7340" t="s">
        <v>79</v>
      </c>
      <c r="E7340" t="s">
        <v>6121</v>
      </c>
      <c r="F7340" s="109">
        <v>46218</v>
      </c>
      <c r="G7340" t="s">
        <v>433</v>
      </c>
      <c r="H7340">
        <v>5</v>
      </c>
      <c r="K7340">
        <v>47222.222222222401</v>
      </c>
      <c r="L7340" t="s">
        <v>554</v>
      </c>
      <c r="M7340" t="s">
        <v>517</v>
      </c>
      <c r="N7340">
        <v>0</v>
      </c>
    </row>
    <row r="7341" spans="1:14" ht="15" customHeight="1" x14ac:dyDescent="0.3">
      <c r="A7341" s="114">
        <v>7338</v>
      </c>
      <c r="B7341" t="s">
        <v>497</v>
      </c>
      <c r="C7341" t="s">
        <v>132</v>
      </c>
      <c r="D7341" t="s">
        <v>102</v>
      </c>
      <c r="E7341" t="s">
        <v>6122</v>
      </c>
      <c r="F7341" s="109">
        <v>46219</v>
      </c>
      <c r="G7341" t="s">
        <v>415</v>
      </c>
      <c r="H7341">
        <v>2</v>
      </c>
      <c r="K7341">
        <v>91249.999999999927</v>
      </c>
      <c r="L7341" t="s">
        <v>509</v>
      </c>
      <c r="M7341" t="s">
        <v>1677</v>
      </c>
      <c r="N7341">
        <v>1</v>
      </c>
    </row>
    <row r="7342" spans="1:14" ht="15" customHeight="1" x14ac:dyDescent="0.3">
      <c r="A7342" s="114">
        <v>7339</v>
      </c>
      <c r="B7342" t="s">
        <v>497</v>
      </c>
      <c r="C7342" t="s">
        <v>4048</v>
      </c>
      <c r="D7342" t="s">
        <v>102</v>
      </c>
      <c r="E7342" t="s">
        <v>4049</v>
      </c>
      <c r="F7342" s="109">
        <v>46219</v>
      </c>
      <c r="G7342" t="s">
        <v>425</v>
      </c>
      <c r="H7342">
        <v>4</v>
      </c>
      <c r="K7342">
        <v>182499.99999999985</v>
      </c>
      <c r="L7342" t="s">
        <v>509</v>
      </c>
      <c r="M7342">
        <v>1</v>
      </c>
      <c r="N7342">
        <v>1</v>
      </c>
    </row>
    <row r="7343" spans="1:14" ht="15" customHeight="1" x14ac:dyDescent="0.3">
      <c r="A7343" s="114">
        <v>7340</v>
      </c>
      <c r="B7343" t="s">
        <v>497</v>
      </c>
      <c r="C7343" t="s">
        <v>4050</v>
      </c>
      <c r="D7343" t="s">
        <v>102</v>
      </c>
      <c r="E7343" t="s">
        <v>4051</v>
      </c>
      <c r="F7343" s="109">
        <v>46219</v>
      </c>
      <c r="G7343" t="s">
        <v>425</v>
      </c>
      <c r="H7343">
        <v>1</v>
      </c>
      <c r="K7343">
        <v>68437.499999999942</v>
      </c>
      <c r="L7343" t="s">
        <v>509</v>
      </c>
      <c r="M7343">
        <v>0</v>
      </c>
      <c r="N7343">
        <v>0</v>
      </c>
    </row>
    <row r="7344" spans="1:14" ht="15" customHeight="1" x14ac:dyDescent="0.3">
      <c r="A7344" s="114">
        <v>7341</v>
      </c>
      <c r="B7344" t="s">
        <v>497</v>
      </c>
      <c r="C7344" t="s">
        <v>138</v>
      </c>
      <c r="D7344" t="s">
        <v>100</v>
      </c>
      <c r="E7344" t="s">
        <v>6123</v>
      </c>
      <c r="F7344" s="109">
        <v>46219</v>
      </c>
      <c r="G7344" t="s">
        <v>415</v>
      </c>
      <c r="H7344">
        <v>6</v>
      </c>
      <c r="K7344">
        <v>410624.99999999965</v>
      </c>
      <c r="L7344" t="s">
        <v>516</v>
      </c>
      <c r="M7344" t="s">
        <v>517</v>
      </c>
      <c r="N7344">
        <v>0</v>
      </c>
    </row>
    <row r="7345" spans="1:14" ht="15" customHeight="1" x14ac:dyDescent="0.3">
      <c r="A7345" s="114">
        <v>7342</v>
      </c>
      <c r="B7345" t="s">
        <v>463</v>
      </c>
      <c r="C7345" t="s">
        <v>136</v>
      </c>
      <c r="D7345" t="s">
        <v>102</v>
      </c>
      <c r="E7345" t="s">
        <v>6124</v>
      </c>
      <c r="F7345" s="109">
        <v>46219</v>
      </c>
      <c r="G7345" t="s">
        <v>415</v>
      </c>
      <c r="H7345">
        <v>4</v>
      </c>
      <c r="K7345">
        <v>355000.00000000029</v>
      </c>
      <c r="L7345" t="s">
        <v>526</v>
      </c>
      <c r="M7345" t="s">
        <v>1677</v>
      </c>
      <c r="N7345">
        <v>1</v>
      </c>
    </row>
    <row r="7346" spans="1:14" ht="15" customHeight="1" x14ac:dyDescent="0.3">
      <c r="A7346" s="114">
        <v>7343</v>
      </c>
      <c r="B7346" t="s">
        <v>463</v>
      </c>
      <c r="C7346" t="s">
        <v>132</v>
      </c>
      <c r="D7346" t="s">
        <v>102</v>
      </c>
      <c r="E7346" t="s">
        <v>6125</v>
      </c>
      <c r="F7346" s="109">
        <v>46219</v>
      </c>
      <c r="G7346" t="s">
        <v>415</v>
      </c>
      <c r="H7346">
        <v>1</v>
      </c>
      <c r="K7346">
        <v>44375.000000000036</v>
      </c>
      <c r="L7346" t="s">
        <v>526</v>
      </c>
      <c r="M7346" t="s">
        <v>1677</v>
      </c>
      <c r="N7346">
        <v>0</v>
      </c>
    </row>
    <row r="7347" spans="1:14" ht="15" customHeight="1" x14ac:dyDescent="0.3">
      <c r="A7347" s="114">
        <v>7344</v>
      </c>
      <c r="B7347" t="s">
        <v>471</v>
      </c>
      <c r="C7347" t="s">
        <v>138</v>
      </c>
      <c r="D7347" t="s">
        <v>100</v>
      </c>
      <c r="E7347" t="s">
        <v>6126</v>
      </c>
      <c r="F7347" s="109">
        <v>46219</v>
      </c>
      <c r="G7347" t="s">
        <v>415</v>
      </c>
      <c r="H7347">
        <v>3</v>
      </c>
      <c r="K7347">
        <v>205312.49999999983</v>
      </c>
      <c r="L7347" t="s">
        <v>516</v>
      </c>
      <c r="M7347" t="s">
        <v>517</v>
      </c>
      <c r="N7347">
        <v>0</v>
      </c>
    </row>
    <row r="7348" spans="1:14" ht="15" customHeight="1" x14ac:dyDescent="0.3">
      <c r="A7348" s="114">
        <v>7345</v>
      </c>
      <c r="B7348" t="s">
        <v>471</v>
      </c>
      <c r="C7348" t="s">
        <v>89</v>
      </c>
      <c r="D7348" t="s">
        <v>79</v>
      </c>
      <c r="E7348" t="s">
        <v>6127</v>
      </c>
      <c r="F7348" s="109">
        <v>46219</v>
      </c>
      <c r="G7348" t="s">
        <v>433</v>
      </c>
      <c r="H7348">
        <v>6</v>
      </c>
      <c r="K7348">
        <v>60833.333333333278</v>
      </c>
      <c r="L7348" t="s">
        <v>516</v>
      </c>
      <c r="M7348" t="s">
        <v>517</v>
      </c>
      <c r="N7348">
        <v>0</v>
      </c>
    </row>
    <row r="7349" spans="1:14" ht="15" customHeight="1" x14ac:dyDescent="0.3">
      <c r="A7349" s="114">
        <v>7346</v>
      </c>
      <c r="B7349" t="s">
        <v>471</v>
      </c>
      <c r="C7349" t="s">
        <v>138</v>
      </c>
      <c r="D7349" t="s">
        <v>100</v>
      </c>
      <c r="E7349" t="s">
        <v>6128</v>
      </c>
      <c r="F7349" s="109">
        <v>46219</v>
      </c>
      <c r="G7349" t="s">
        <v>415</v>
      </c>
      <c r="H7349">
        <v>12</v>
      </c>
      <c r="K7349">
        <v>821249.9999999993</v>
      </c>
      <c r="L7349" t="s">
        <v>558</v>
      </c>
      <c r="M7349" t="s">
        <v>514</v>
      </c>
      <c r="N7349">
        <v>3</v>
      </c>
    </row>
    <row r="7350" spans="1:14" ht="15" customHeight="1" x14ac:dyDescent="0.3">
      <c r="A7350" s="114">
        <v>7347</v>
      </c>
      <c r="B7350" t="s">
        <v>471</v>
      </c>
      <c r="C7350" t="s">
        <v>125</v>
      </c>
      <c r="D7350" t="s">
        <v>102</v>
      </c>
      <c r="E7350" t="s">
        <v>6129</v>
      </c>
      <c r="F7350" s="109">
        <v>46219</v>
      </c>
      <c r="G7350" t="s">
        <v>415</v>
      </c>
      <c r="H7350">
        <v>4</v>
      </c>
      <c r="K7350">
        <v>80502.777777777708</v>
      </c>
      <c r="L7350" t="s">
        <v>509</v>
      </c>
      <c r="M7350" t="s">
        <v>1677</v>
      </c>
      <c r="N7350">
        <v>0</v>
      </c>
    </row>
    <row r="7351" spans="1:14" ht="15" customHeight="1" x14ac:dyDescent="0.3">
      <c r="A7351" s="114">
        <v>7348</v>
      </c>
      <c r="B7351" t="s">
        <v>444</v>
      </c>
      <c r="C7351" t="s">
        <v>138</v>
      </c>
      <c r="D7351" t="s">
        <v>100</v>
      </c>
      <c r="E7351" t="s">
        <v>6130</v>
      </c>
      <c r="F7351" s="109">
        <v>46219</v>
      </c>
      <c r="G7351" t="s">
        <v>415</v>
      </c>
      <c r="H7351">
        <v>6</v>
      </c>
      <c r="K7351">
        <v>410624.99999999965</v>
      </c>
      <c r="L7351" t="s">
        <v>543</v>
      </c>
      <c r="M7351" t="s">
        <v>517</v>
      </c>
      <c r="N7351">
        <v>1</v>
      </c>
    </row>
    <row r="7352" spans="1:14" ht="15" customHeight="1" x14ac:dyDescent="0.3">
      <c r="A7352" s="114">
        <v>7349</v>
      </c>
      <c r="B7352" t="s">
        <v>444</v>
      </c>
      <c r="C7352" t="s">
        <v>138</v>
      </c>
      <c r="D7352" t="s">
        <v>100</v>
      </c>
      <c r="E7352" t="s">
        <v>6130</v>
      </c>
      <c r="F7352" s="109">
        <v>46219</v>
      </c>
      <c r="G7352" t="s">
        <v>415</v>
      </c>
      <c r="H7352">
        <v>2</v>
      </c>
      <c r="K7352">
        <v>136874.99999999988</v>
      </c>
      <c r="L7352" t="s">
        <v>545</v>
      </c>
      <c r="M7352" t="s">
        <v>514</v>
      </c>
      <c r="N7352">
        <v>0</v>
      </c>
    </row>
    <row r="7353" spans="1:14" ht="15" customHeight="1" x14ac:dyDescent="0.3">
      <c r="A7353" s="114">
        <v>7350</v>
      </c>
      <c r="B7353" t="s">
        <v>444</v>
      </c>
      <c r="C7353" t="s">
        <v>6025</v>
      </c>
      <c r="D7353" t="s">
        <v>180</v>
      </c>
      <c r="E7353" t="s">
        <v>6042</v>
      </c>
      <c r="F7353" s="109">
        <v>46219</v>
      </c>
      <c r="G7353" t="s">
        <v>767</v>
      </c>
      <c r="H7353">
        <v>6</v>
      </c>
      <c r="K7353">
        <v>273749.99999999977</v>
      </c>
      <c r="L7353" t="s">
        <v>513</v>
      </c>
      <c r="M7353" t="s">
        <v>514</v>
      </c>
      <c r="N7353">
        <v>3</v>
      </c>
    </row>
    <row r="7354" spans="1:14" ht="15" customHeight="1" x14ac:dyDescent="0.3">
      <c r="A7354" s="114">
        <v>7351</v>
      </c>
      <c r="B7354" t="s">
        <v>501</v>
      </c>
      <c r="C7354" t="s">
        <v>138</v>
      </c>
      <c r="D7354" t="s">
        <v>100</v>
      </c>
      <c r="E7354" t="s">
        <v>6131</v>
      </c>
      <c r="F7354" s="109">
        <v>46219</v>
      </c>
      <c r="G7354" t="s">
        <v>415</v>
      </c>
      <c r="H7354">
        <v>0.5</v>
      </c>
      <c r="K7354">
        <v>31875.00000000012</v>
      </c>
      <c r="L7354" t="s">
        <v>543</v>
      </c>
      <c r="M7354" t="s">
        <v>517</v>
      </c>
      <c r="N7354">
        <v>0</v>
      </c>
    </row>
    <row r="7355" spans="1:14" ht="15" customHeight="1" x14ac:dyDescent="0.3">
      <c r="A7355" s="114">
        <v>7352</v>
      </c>
      <c r="B7355" t="s">
        <v>501</v>
      </c>
      <c r="C7355" t="s">
        <v>125</v>
      </c>
      <c r="D7355" t="s">
        <v>102</v>
      </c>
      <c r="E7355" t="s">
        <v>6132</v>
      </c>
      <c r="F7355" s="109">
        <v>46219</v>
      </c>
      <c r="G7355" t="s">
        <v>415</v>
      </c>
      <c r="H7355">
        <v>4</v>
      </c>
      <c r="K7355">
        <v>74988.888888889167</v>
      </c>
      <c r="L7355" t="s">
        <v>509</v>
      </c>
      <c r="M7355" t="s">
        <v>736</v>
      </c>
      <c r="N7355">
        <v>0</v>
      </c>
    </row>
    <row r="7356" spans="1:14" ht="15" customHeight="1" x14ac:dyDescent="0.3">
      <c r="A7356" s="114">
        <v>7353</v>
      </c>
      <c r="B7356" t="s">
        <v>501</v>
      </c>
      <c r="C7356" t="s">
        <v>132</v>
      </c>
      <c r="D7356" t="s">
        <v>102</v>
      </c>
      <c r="E7356" t="s">
        <v>6133</v>
      </c>
      <c r="F7356" s="109">
        <v>46219</v>
      </c>
      <c r="G7356" t="s">
        <v>415</v>
      </c>
      <c r="H7356">
        <v>8</v>
      </c>
      <c r="K7356">
        <v>340000.00000000128</v>
      </c>
      <c r="L7356" t="s">
        <v>509</v>
      </c>
      <c r="M7356" t="s">
        <v>736</v>
      </c>
      <c r="N7356">
        <v>1</v>
      </c>
    </row>
    <row r="7357" spans="1:14" ht="15" customHeight="1" x14ac:dyDescent="0.3">
      <c r="A7357" s="114">
        <v>7354</v>
      </c>
      <c r="B7357" t="s">
        <v>459</v>
      </c>
      <c r="C7357" t="s">
        <v>138</v>
      </c>
      <c r="D7357" t="s">
        <v>100</v>
      </c>
      <c r="E7357" t="s">
        <v>6134</v>
      </c>
      <c r="F7357" s="109">
        <v>46219</v>
      </c>
      <c r="G7357" t="s">
        <v>415</v>
      </c>
      <c r="H7357">
        <v>18</v>
      </c>
      <c r="K7357">
        <v>1215000</v>
      </c>
      <c r="L7357" t="s">
        <v>545</v>
      </c>
      <c r="M7357" t="s">
        <v>505</v>
      </c>
      <c r="N7357">
        <v>0</v>
      </c>
    </row>
    <row r="7358" spans="1:14" ht="15" customHeight="1" x14ac:dyDescent="0.3">
      <c r="A7358" s="114">
        <v>7355</v>
      </c>
      <c r="B7358" t="s">
        <v>459</v>
      </c>
      <c r="C7358" t="s">
        <v>138</v>
      </c>
      <c r="D7358" t="s">
        <v>100</v>
      </c>
      <c r="E7358" t="s">
        <v>6134</v>
      </c>
      <c r="F7358" s="109">
        <v>46219</v>
      </c>
      <c r="G7358" t="s">
        <v>415</v>
      </c>
      <c r="H7358">
        <v>4</v>
      </c>
      <c r="K7358">
        <v>270000</v>
      </c>
      <c r="L7358" t="s">
        <v>513</v>
      </c>
      <c r="M7358" t="s">
        <v>505</v>
      </c>
      <c r="N7358">
        <v>0</v>
      </c>
    </row>
    <row r="7359" spans="1:14" ht="15" customHeight="1" x14ac:dyDescent="0.3">
      <c r="A7359" s="114">
        <v>7356</v>
      </c>
      <c r="B7359" t="s">
        <v>535</v>
      </c>
      <c r="C7359" t="s">
        <v>132</v>
      </c>
      <c r="D7359" t="s">
        <v>102</v>
      </c>
      <c r="E7359" t="s">
        <v>6135</v>
      </c>
      <c r="F7359" s="109">
        <v>46219</v>
      </c>
      <c r="G7359" t="s">
        <v>415</v>
      </c>
      <c r="H7359">
        <v>1</v>
      </c>
      <c r="K7359">
        <v>43125.000000000116</v>
      </c>
      <c r="L7359" t="s">
        <v>526</v>
      </c>
      <c r="M7359" t="s">
        <v>1677</v>
      </c>
      <c r="N7359">
        <v>1</v>
      </c>
    </row>
    <row r="7360" spans="1:14" ht="15" customHeight="1" x14ac:dyDescent="0.3">
      <c r="A7360" s="114">
        <v>7357</v>
      </c>
      <c r="B7360" t="s">
        <v>535</v>
      </c>
      <c r="C7360" t="s">
        <v>136</v>
      </c>
      <c r="D7360" t="s">
        <v>102</v>
      </c>
      <c r="E7360" t="s">
        <v>6136</v>
      </c>
      <c r="F7360" s="109">
        <v>46219</v>
      </c>
      <c r="G7360" t="s">
        <v>415</v>
      </c>
      <c r="H7360">
        <v>5</v>
      </c>
      <c r="K7360">
        <v>431250.00000000122</v>
      </c>
      <c r="L7360" t="s">
        <v>526</v>
      </c>
      <c r="M7360" t="s">
        <v>1677</v>
      </c>
      <c r="N7360">
        <v>1</v>
      </c>
    </row>
    <row r="7361" spans="1:14" ht="15" customHeight="1" x14ac:dyDescent="0.3">
      <c r="A7361" s="114">
        <v>7358</v>
      </c>
      <c r="B7361" t="s">
        <v>535</v>
      </c>
      <c r="C7361" t="s">
        <v>138</v>
      </c>
      <c r="D7361" t="s">
        <v>100</v>
      </c>
      <c r="E7361" t="s">
        <v>6137</v>
      </c>
      <c r="F7361" s="109">
        <v>46219</v>
      </c>
      <c r="G7361" t="s">
        <v>415</v>
      </c>
      <c r="H7361">
        <v>6</v>
      </c>
      <c r="K7361">
        <v>388125.00000000105</v>
      </c>
      <c r="L7361" t="s">
        <v>516</v>
      </c>
      <c r="M7361" t="s">
        <v>517</v>
      </c>
      <c r="N7361">
        <v>0</v>
      </c>
    </row>
    <row r="7362" spans="1:14" ht="15" customHeight="1" x14ac:dyDescent="0.3">
      <c r="A7362" s="114">
        <v>7359</v>
      </c>
      <c r="B7362" t="s">
        <v>499</v>
      </c>
      <c r="C7362" t="s">
        <v>126</v>
      </c>
      <c r="D7362" t="s">
        <v>102</v>
      </c>
      <c r="E7362" t="s">
        <v>6138</v>
      </c>
      <c r="F7362" s="109">
        <v>46219</v>
      </c>
      <c r="G7362" t="s">
        <v>415</v>
      </c>
      <c r="H7362">
        <v>11</v>
      </c>
      <c r="K7362">
        <v>250372.22222222315</v>
      </c>
      <c r="L7362" t="s">
        <v>509</v>
      </c>
      <c r="M7362" t="s">
        <v>505</v>
      </c>
      <c r="N7362">
        <v>1</v>
      </c>
    </row>
    <row r="7363" spans="1:14" ht="15" customHeight="1" x14ac:dyDescent="0.3">
      <c r="A7363" s="114">
        <v>7360</v>
      </c>
      <c r="B7363" t="s">
        <v>499</v>
      </c>
      <c r="C7363" t="s">
        <v>125</v>
      </c>
      <c r="D7363" t="s">
        <v>102</v>
      </c>
      <c r="E7363" t="s">
        <v>6139</v>
      </c>
      <c r="F7363" s="109">
        <v>46219</v>
      </c>
      <c r="G7363" t="s">
        <v>415</v>
      </c>
      <c r="H7363">
        <v>5</v>
      </c>
      <c r="K7363">
        <v>93736.111111111459</v>
      </c>
      <c r="L7363" t="s">
        <v>509</v>
      </c>
      <c r="M7363" s="110" t="s">
        <v>2782</v>
      </c>
      <c r="N7363">
        <v>1</v>
      </c>
    </row>
    <row r="7364" spans="1:14" ht="15" customHeight="1" x14ac:dyDescent="0.3">
      <c r="A7364" s="114">
        <v>7361</v>
      </c>
      <c r="B7364" t="s">
        <v>499</v>
      </c>
      <c r="C7364" t="s">
        <v>138</v>
      </c>
      <c r="D7364" t="s">
        <v>100</v>
      </c>
      <c r="E7364" t="s">
        <v>6140</v>
      </c>
      <c r="F7364" s="109">
        <v>46219</v>
      </c>
      <c r="G7364" t="s">
        <v>415</v>
      </c>
      <c r="H7364">
        <v>6</v>
      </c>
      <c r="K7364">
        <v>382500.00000000146</v>
      </c>
      <c r="L7364" t="s">
        <v>516</v>
      </c>
      <c r="M7364" t="s">
        <v>517</v>
      </c>
      <c r="N7364">
        <v>0</v>
      </c>
    </row>
    <row r="7365" spans="1:14" ht="15" customHeight="1" x14ac:dyDescent="0.3">
      <c r="A7365" s="114">
        <v>7362</v>
      </c>
      <c r="B7365" t="s">
        <v>497</v>
      </c>
      <c r="C7365" t="s">
        <v>128</v>
      </c>
      <c r="D7365" t="s">
        <v>102</v>
      </c>
      <c r="E7365" t="s">
        <v>6141</v>
      </c>
      <c r="F7365" s="109">
        <v>46220</v>
      </c>
      <c r="G7365" t="s">
        <v>415</v>
      </c>
      <c r="H7365">
        <v>6</v>
      </c>
      <c r="K7365">
        <v>273749.99999999977</v>
      </c>
      <c r="L7365" t="s">
        <v>509</v>
      </c>
      <c r="M7365" t="s">
        <v>1677</v>
      </c>
      <c r="N7365">
        <v>1</v>
      </c>
    </row>
    <row r="7366" spans="1:14" ht="15" customHeight="1" x14ac:dyDescent="0.3">
      <c r="A7366" s="114">
        <v>7363</v>
      </c>
      <c r="B7366" t="s">
        <v>497</v>
      </c>
      <c r="C7366" t="s">
        <v>132</v>
      </c>
      <c r="D7366" t="s">
        <v>102</v>
      </c>
      <c r="E7366" t="s">
        <v>6142</v>
      </c>
      <c r="F7366" s="109">
        <v>46220</v>
      </c>
      <c r="G7366" t="s">
        <v>415</v>
      </c>
      <c r="H7366">
        <v>2</v>
      </c>
      <c r="K7366">
        <v>91249.999999999927</v>
      </c>
      <c r="L7366" t="s">
        <v>509</v>
      </c>
      <c r="M7366" t="s">
        <v>1677</v>
      </c>
      <c r="N7366">
        <v>1</v>
      </c>
    </row>
    <row r="7367" spans="1:14" ht="15" customHeight="1" x14ac:dyDescent="0.3">
      <c r="A7367" s="114">
        <v>7364</v>
      </c>
      <c r="B7367" t="s">
        <v>497</v>
      </c>
      <c r="C7367" t="s">
        <v>138</v>
      </c>
      <c r="D7367" t="s">
        <v>100</v>
      </c>
      <c r="E7367" t="s">
        <v>6143</v>
      </c>
      <c r="F7367" s="109">
        <v>46220</v>
      </c>
      <c r="G7367" t="s">
        <v>415</v>
      </c>
      <c r="H7367">
        <v>6</v>
      </c>
      <c r="K7367">
        <v>410624.99999999965</v>
      </c>
      <c r="L7367" t="s">
        <v>516</v>
      </c>
      <c r="M7367" t="s">
        <v>517</v>
      </c>
      <c r="N7367">
        <v>0</v>
      </c>
    </row>
    <row r="7368" spans="1:14" ht="15" customHeight="1" x14ac:dyDescent="0.3">
      <c r="A7368" s="114">
        <v>7365</v>
      </c>
      <c r="B7368" t="s">
        <v>444</v>
      </c>
      <c r="C7368" t="s">
        <v>6023</v>
      </c>
      <c r="D7368" t="s">
        <v>180</v>
      </c>
      <c r="E7368" t="s">
        <v>6024</v>
      </c>
      <c r="F7368" s="109">
        <v>46220</v>
      </c>
      <c r="G7368" t="s">
        <v>767</v>
      </c>
      <c r="H7368">
        <v>6</v>
      </c>
      <c r="K7368">
        <v>273749.99999999977</v>
      </c>
      <c r="L7368" t="s">
        <v>513</v>
      </c>
      <c r="M7368" t="s">
        <v>514</v>
      </c>
      <c r="N7368">
        <v>3</v>
      </c>
    </row>
    <row r="7369" spans="1:14" ht="15" customHeight="1" x14ac:dyDescent="0.3">
      <c r="A7369" s="114">
        <v>7366</v>
      </c>
      <c r="B7369" t="s">
        <v>471</v>
      </c>
      <c r="C7369" t="s">
        <v>138</v>
      </c>
      <c r="D7369" t="s">
        <v>100</v>
      </c>
      <c r="E7369" t="s">
        <v>6144</v>
      </c>
      <c r="F7369" s="109">
        <v>46220</v>
      </c>
      <c r="G7369" t="s">
        <v>415</v>
      </c>
      <c r="H7369">
        <v>6</v>
      </c>
      <c r="K7369">
        <v>410624.99999999965</v>
      </c>
      <c r="L7369" t="s">
        <v>516</v>
      </c>
      <c r="M7369" t="s">
        <v>517</v>
      </c>
      <c r="N7369">
        <v>0</v>
      </c>
    </row>
    <row r="7370" spans="1:14" ht="15" customHeight="1" x14ac:dyDescent="0.3">
      <c r="A7370" s="114">
        <v>7367</v>
      </c>
      <c r="B7370" t="s">
        <v>471</v>
      </c>
      <c r="C7370" t="s">
        <v>138</v>
      </c>
      <c r="D7370" t="s">
        <v>100</v>
      </c>
      <c r="E7370" t="s">
        <v>6144</v>
      </c>
      <c r="F7370" s="109">
        <v>46220</v>
      </c>
      <c r="G7370" t="s">
        <v>415</v>
      </c>
      <c r="H7370">
        <v>16</v>
      </c>
      <c r="K7370">
        <v>1094999.9999999991</v>
      </c>
      <c r="L7370" t="s">
        <v>713</v>
      </c>
      <c r="M7370" t="s">
        <v>917</v>
      </c>
      <c r="N7370">
        <v>0</v>
      </c>
    </row>
    <row r="7371" spans="1:14" ht="15" customHeight="1" x14ac:dyDescent="0.3">
      <c r="A7371" s="114">
        <v>7368</v>
      </c>
      <c r="B7371" t="s">
        <v>499</v>
      </c>
      <c r="C7371" t="s">
        <v>128</v>
      </c>
      <c r="D7371" t="s">
        <v>102</v>
      </c>
      <c r="E7371" t="s">
        <v>6145</v>
      </c>
      <c r="F7371" s="109">
        <v>46220</v>
      </c>
      <c r="G7371" t="s">
        <v>415</v>
      </c>
      <c r="H7371">
        <v>4</v>
      </c>
      <c r="K7371">
        <v>170000.00000000064</v>
      </c>
      <c r="L7371" t="s">
        <v>509</v>
      </c>
      <c r="M7371" t="s">
        <v>505</v>
      </c>
      <c r="N7371">
        <v>1</v>
      </c>
    </row>
    <row r="7372" spans="1:14" ht="15" customHeight="1" x14ac:dyDescent="0.3">
      <c r="A7372" s="114">
        <v>7369</v>
      </c>
      <c r="B7372" t="s">
        <v>499</v>
      </c>
      <c r="C7372" t="s">
        <v>132</v>
      </c>
      <c r="D7372" t="s">
        <v>102</v>
      </c>
      <c r="E7372" t="s">
        <v>6146</v>
      </c>
      <c r="F7372" s="109">
        <v>46220</v>
      </c>
      <c r="G7372" t="s">
        <v>415</v>
      </c>
      <c r="H7372">
        <v>1</v>
      </c>
      <c r="K7372">
        <v>42500.00000000016</v>
      </c>
      <c r="L7372" t="s">
        <v>509</v>
      </c>
      <c r="M7372" t="s">
        <v>505</v>
      </c>
      <c r="N7372">
        <v>1</v>
      </c>
    </row>
    <row r="7373" spans="1:14" ht="15" customHeight="1" x14ac:dyDescent="0.3">
      <c r="A7373" s="114">
        <v>7370</v>
      </c>
      <c r="B7373" t="s">
        <v>430</v>
      </c>
      <c r="C7373" t="s">
        <v>6023</v>
      </c>
      <c r="D7373" t="s">
        <v>180</v>
      </c>
      <c r="E7373" t="s">
        <v>6024</v>
      </c>
      <c r="F7373" s="109">
        <v>46220</v>
      </c>
      <c r="G7373" t="s">
        <v>767</v>
      </c>
      <c r="H7373">
        <v>2</v>
      </c>
      <c r="K7373">
        <v>82499.999999999767</v>
      </c>
      <c r="L7373" t="s">
        <v>513</v>
      </c>
      <c r="M7373" t="s">
        <v>580</v>
      </c>
      <c r="N7373">
        <v>4</v>
      </c>
    </row>
    <row r="7374" spans="1:14" ht="15" customHeight="1" x14ac:dyDescent="0.3">
      <c r="A7374" s="114">
        <v>7371</v>
      </c>
      <c r="B7374" t="s">
        <v>474</v>
      </c>
      <c r="C7374" t="s">
        <v>146</v>
      </c>
      <c r="D7374" t="s">
        <v>100</v>
      </c>
      <c r="E7374" t="s">
        <v>6147</v>
      </c>
      <c r="F7374" s="109">
        <v>46220</v>
      </c>
      <c r="G7374" t="s">
        <v>451</v>
      </c>
      <c r="H7374">
        <v>1</v>
      </c>
      <c r="K7374">
        <v>184999.99999999968</v>
      </c>
      <c r="L7374" t="s">
        <v>530</v>
      </c>
      <c r="M7374" t="s">
        <v>593</v>
      </c>
      <c r="N7374">
        <v>0</v>
      </c>
    </row>
    <row r="7375" spans="1:14" ht="15" customHeight="1" x14ac:dyDescent="0.3">
      <c r="A7375" s="114">
        <v>7372</v>
      </c>
      <c r="B7375" t="s">
        <v>459</v>
      </c>
      <c r="C7375" t="s">
        <v>138</v>
      </c>
      <c r="D7375" t="s">
        <v>100</v>
      </c>
      <c r="E7375" t="s">
        <v>6148</v>
      </c>
      <c r="F7375" s="109">
        <v>46220</v>
      </c>
      <c r="G7375" t="s">
        <v>415</v>
      </c>
      <c r="H7375">
        <v>21</v>
      </c>
      <c r="K7375">
        <v>1417500</v>
      </c>
      <c r="L7375" t="s">
        <v>545</v>
      </c>
      <c r="M7375" t="s">
        <v>505</v>
      </c>
      <c r="N7375">
        <v>0</v>
      </c>
    </row>
    <row r="7376" spans="1:14" ht="15" customHeight="1" x14ac:dyDescent="0.3">
      <c r="A7376" s="114">
        <v>7373</v>
      </c>
      <c r="B7376" t="s">
        <v>459</v>
      </c>
      <c r="C7376" t="s">
        <v>138</v>
      </c>
      <c r="D7376" t="s">
        <v>100</v>
      </c>
      <c r="E7376" t="s">
        <v>6148</v>
      </c>
      <c r="F7376" s="109">
        <v>46220</v>
      </c>
      <c r="G7376" t="s">
        <v>415</v>
      </c>
      <c r="H7376">
        <v>3</v>
      </c>
      <c r="K7376">
        <v>202500</v>
      </c>
      <c r="L7376" t="s">
        <v>543</v>
      </c>
      <c r="M7376" t="s">
        <v>517</v>
      </c>
      <c r="N7376">
        <v>1</v>
      </c>
    </row>
    <row r="7377" spans="1:14" ht="15" customHeight="1" x14ac:dyDescent="0.3">
      <c r="A7377" s="114">
        <v>7374</v>
      </c>
      <c r="B7377" t="s">
        <v>535</v>
      </c>
      <c r="C7377" t="s">
        <v>126</v>
      </c>
      <c r="D7377" t="s">
        <v>102</v>
      </c>
      <c r="E7377" t="s">
        <v>6149</v>
      </c>
      <c r="F7377" s="109">
        <v>46220</v>
      </c>
      <c r="G7377" t="s">
        <v>415</v>
      </c>
      <c r="H7377">
        <v>9</v>
      </c>
      <c r="K7377">
        <v>207862.50000000058</v>
      </c>
      <c r="L7377" t="s">
        <v>696</v>
      </c>
      <c r="M7377" t="s">
        <v>1677</v>
      </c>
      <c r="N7377">
        <v>1</v>
      </c>
    </row>
    <row r="7378" spans="1:14" ht="15" customHeight="1" x14ac:dyDescent="0.3">
      <c r="A7378" s="114">
        <v>7375</v>
      </c>
      <c r="B7378" t="s">
        <v>535</v>
      </c>
      <c r="C7378" t="s">
        <v>132</v>
      </c>
      <c r="D7378" t="s">
        <v>102</v>
      </c>
      <c r="E7378" t="s">
        <v>6150</v>
      </c>
      <c r="F7378" s="109">
        <v>46220</v>
      </c>
      <c r="G7378" t="s">
        <v>415</v>
      </c>
      <c r="H7378">
        <v>2</v>
      </c>
      <c r="K7378">
        <v>86250.000000000233</v>
      </c>
      <c r="L7378" t="s">
        <v>509</v>
      </c>
      <c r="M7378" t="s">
        <v>1677</v>
      </c>
      <c r="N7378">
        <v>1</v>
      </c>
    </row>
    <row r="7379" spans="1:14" ht="15" customHeight="1" x14ac:dyDescent="0.3">
      <c r="A7379" s="114">
        <v>7376</v>
      </c>
      <c r="B7379" t="s">
        <v>535</v>
      </c>
      <c r="C7379" t="s">
        <v>86</v>
      </c>
      <c r="D7379" t="s">
        <v>79</v>
      </c>
      <c r="E7379" t="s">
        <v>6151</v>
      </c>
      <c r="F7379" s="109">
        <v>46220</v>
      </c>
      <c r="G7379" t="s">
        <v>433</v>
      </c>
      <c r="H7379">
        <v>6</v>
      </c>
      <c r="K7379">
        <v>43125.000000000116</v>
      </c>
      <c r="L7379" t="s">
        <v>516</v>
      </c>
      <c r="M7379" t="s">
        <v>517</v>
      </c>
      <c r="N7379">
        <v>0</v>
      </c>
    </row>
    <row r="7380" spans="1:14" ht="15" customHeight="1" x14ac:dyDescent="0.3">
      <c r="A7380" s="114">
        <v>7377</v>
      </c>
      <c r="B7380" t="s">
        <v>535</v>
      </c>
      <c r="C7380" t="s">
        <v>138</v>
      </c>
      <c r="D7380" t="s">
        <v>100</v>
      </c>
      <c r="E7380" t="s">
        <v>6152</v>
      </c>
      <c r="F7380" s="109">
        <v>46220</v>
      </c>
      <c r="G7380" t="s">
        <v>415</v>
      </c>
      <c r="H7380">
        <v>1</v>
      </c>
      <c r="K7380">
        <v>64687.500000000182</v>
      </c>
      <c r="L7380" t="s">
        <v>516</v>
      </c>
      <c r="M7380" t="s">
        <v>517</v>
      </c>
      <c r="N7380">
        <v>0</v>
      </c>
    </row>
    <row r="7381" spans="1:14" ht="15" customHeight="1" x14ac:dyDescent="0.3">
      <c r="A7381" s="114">
        <v>7378</v>
      </c>
      <c r="B7381" t="s">
        <v>444</v>
      </c>
      <c r="C7381" t="s">
        <v>138</v>
      </c>
      <c r="D7381" t="s">
        <v>100</v>
      </c>
      <c r="E7381" t="s">
        <v>6153</v>
      </c>
      <c r="F7381" s="109">
        <v>46221</v>
      </c>
      <c r="G7381" t="s">
        <v>415</v>
      </c>
      <c r="H7381">
        <v>6</v>
      </c>
      <c r="K7381">
        <v>410624.99999999965</v>
      </c>
      <c r="L7381" t="s">
        <v>543</v>
      </c>
      <c r="M7381" t="s">
        <v>517</v>
      </c>
      <c r="N7381">
        <v>0</v>
      </c>
    </row>
    <row r="7382" spans="1:14" ht="15" customHeight="1" x14ac:dyDescent="0.3">
      <c r="A7382" s="114">
        <v>7379</v>
      </c>
      <c r="B7382" t="s">
        <v>444</v>
      </c>
      <c r="C7382" t="s">
        <v>6023</v>
      </c>
      <c r="D7382" t="s">
        <v>180</v>
      </c>
      <c r="E7382" t="s">
        <v>6024</v>
      </c>
      <c r="F7382" s="109">
        <v>46221</v>
      </c>
      <c r="G7382" t="s">
        <v>767</v>
      </c>
      <c r="H7382">
        <v>5</v>
      </c>
      <c r="K7382">
        <v>228124.9999999998</v>
      </c>
      <c r="L7382" t="s">
        <v>513</v>
      </c>
      <c r="M7382" t="s">
        <v>514</v>
      </c>
      <c r="N7382">
        <v>3</v>
      </c>
    </row>
    <row r="7383" spans="1:14" ht="15" customHeight="1" x14ac:dyDescent="0.3">
      <c r="A7383" s="114">
        <v>7380</v>
      </c>
      <c r="B7383" t="s">
        <v>471</v>
      </c>
      <c r="C7383" t="s">
        <v>138</v>
      </c>
      <c r="D7383" t="s">
        <v>100</v>
      </c>
      <c r="E7383" t="s">
        <v>6154</v>
      </c>
      <c r="F7383" s="109">
        <v>46221</v>
      </c>
      <c r="G7383" t="s">
        <v>415</v>
      </c>
      <c r="H7383">
        <v>6</v>
      </c>
      <c r="K7383">
        <v>410624.99999999965</v>
      </c>
      <c r="L7383" t="s">
        <v>516</v>
      </c>
      <c r="M7383" t="s">
        <v>517</v>
      </c>
      <c r="N7383">
        <v>0</v>
      </c>
    </row>
    <row r="7384" spans="1:14" ht="15" customHeight="1" x14ac:dyDescent="0.3">
      <c r="A7384" s="114">
        <v>7381</v>
      </c>
      <c r="B7384" t="s">
        <v>471</v>
      </c>
      <c r="C7384" t="s">
        <v>502</v>
      </c>
      <c r="D7384" t="s">
        <v>100</v>
      </c>
      <c r="E7384" t="s">
        <v>6155</v>
      </c>
      <c r="F7384" s="109">
        <v>46221</v>
      </c>
      <c r="G7384" t="s">
        <v>426</v>
      </c>
      <c r="H7384">
        <v>1</v>
      </c>
      <c r="K7384">
        <v>45624.999999999964</v>
      </c>
      <c r="L7384" t="s">
        <v>516</v>
      </c>
      <c r="M7384" t="s">
        <v>517</v>
      </c>
      <c r="N7384">
        <v>0</v>
      </c>
    </row>
    <row r="7385" spans="1:14" ht="15" customHeight="1" x14ac:dyDescent="0.3">
      <c r="A7385" s="114">
        <v>7382</v>
      </c>
      <c r="B7385" t="s">
        <v>471</v>
      </c>
      <c r="C7385" t="s">
        <v>138</v>
      </c>
      <c r="D7385" t="s">
        <v>100</v>
      </c>
      <c r="E7385" t="s">
        <v>6154</v>
      </c>
      <c r="F7385" s="109">
        <v>46221</v>
      </c>
      <c r="G7385" t="s">
        <v>415</v>
      </c>
      <c r="H7385">
        <v>4</v>
      </c>
      <c r="K7385">
        <v>273749.99999999977</v>
      </c>
      <c r="L7385" t="s">
        <v>558</v>
      </c>
      <c r="M7385" t="s">
        <v>514</v>
      </c>
      <c r="N7385">
        <v>3</v>
      </c>
    </row>
    <row r="7386" spans="1:14" ht="15" customHeight="1" x14ac:dyDescent="0.3">
      <c r="A7386" s="114">
        <v>7383</v>
      </c>
      <c r="B7386" t="s">
        <v>430</v>
      </c>
      <c r="C7386" t="s">
        <v>125</v>
      </c>
      <c r="D7386" t="s">
        <v>102</v>
      </c>
      <c r="E7386" t="s">
        <v>6156</v>
      </c>
      <c r="F7386" s="109">
        <v>46221</v>
      </c>
      <c r="G7386" t="s">
        <v>415</v>
      </c>
      <c r="H7386">
        <v>13</v>
      </c>
      <c r="K7386">
        <v>236545.83333333264</v>
      </c>
      <c r="L7386" t="s">
        <v>509</v>
      </c>
      <c r="M7386" t="s">
        <v>1677</v>
      </c>
      <c r="N7386">
        <v>0</v>
      </c>
    </row>
    <row r="7387" spans="1:14" ht="15" customHeight="1" x14ac:dyDescent="0.3">
      <c r="A7387" s="114">
        <v>7384</v>
      </c>
      <c r="B7387" t="s">
        <v>430</v>
      </c>
      <c r="C7387" t="s">
        <v>126</v>
      </c>
      <c r="D7387" t="s">
        <v>102</v>
      </c>
      <c r="E7387" t="s">
        <v>6157</v>
      </c>
      <c r="F7387" s="109">
        <v>46221</v>
      </c>
      <c r="G7387" t="s">
        <v>415</v>
      </c>
      <c r="H7387">
        <v>5</v>
      </c>
      <c r="K7387">
        <v>110458.33333333301</v>
      </c>
      <c r="L7387" t="s">
        <v>509</v>
      </c>
      <c r="M7387" t="s">
        <v>1677</v>
      </c>
      <c r="N7387">
        <v>0</v>
      </c>
    </row>
    <row r="7388" spans="1:14" ht="15" customHeight="1" x14ac:dyDescent="0.3">
      <c r="A7388" s="114">
        <v>7385</v>
      </c>
      <c r="B7388" t="s">
        <v>430</v>
      </c>
      <c r="C7388" t="s">
        <v>138</v>
      </c>
      <c r="D7388" t="s">
        <v>100</v>
      </c>
      <c r="E7388" t="s">
        <v>6158</v>
      </c>
      <c r="F7388" s="109">
        <v>46221</v>
      </c>
      <c r="G7388" t="s">
        <v>415</v>
      </c>
      <c r="H7388">
        <v>4</v>
      </c>
      <c r="K7388">
        <v>247499.99999999927</v>
      </c>
      <c r="L7388" t="s">
        <v>516</v>
      </c>
      <c r="M7388" t="s">
        <v>517</v>
      </c>
      <c r="N7388">
        <v>0</v>
      </c>
    </row>
    <row r="7389" spans="1:14" ht="15" customHeight="1" x14ac:dyDescent="0.3">
      <c r="A7389" s="114">
        <v>7386</v>
      </c>
      <c r="B7389" t="s">
        <v>499</v>
      </c>
      <c r="C7389" t="s">
        <v>132</v>
      </c>
      <c r="D7389" t="s">
        <v>102</v>
      </c>
      <c r="E7389" t="s">
        <v>6159</v>
      </c>
      <c r="F7389" s="109">
        <v>46221</v>
      </c>
      <c r="G7389" t="s">
        <v>415</v>
      </c>
      <c r="H7389">
        <v>1</v>
      </c>
      <c r="K7389">
        <v>42500.00000000016</v>
      </c>
      <c r="L7389" t="s">
        <v>509</v>
      </c>
      <c r="M7389" t="s">
        <v>505</v>
      </c>
      <c r="N7389">
        <v>1</v>
      </c>
    </row>
    <row r="7390" spans="1:14" ht="15" customHeight="1" x14ac:dyDescent="0.3">
      <c r="A7390" s="114">
        <v>7387</v>
      </c>
      <c r="B7390" t="s">
        <v>499</v>
      </c>
      <c r="C7390" t="s">
        <v>129</v>
      </c>
      <c r="D7390" t="s">
        <v>102</v>
      </c>
      <c r="E7390" t="s">
        <v>6160</v>
      </c>
      <c r="F7390" s="109">
        <v>46221</v>
      </c>
      <c r="G7390" t="s">
        <v>415</v>
      </c>
      <c r="H7390">
        <v>4</v>
      </c>
      <c r="K7390">
        <v>170000.00000000064</v>
      </c>
      <c r="L7390" t="s">
        <v>509</v>
      </c>
      <c r="M7390" s="110" t="s">
        <v>2782</v>
      </c>
      <c r="N7390">
        <v>1</v>
      </c>
    </row>
    <row r="7391" spans="1:14" ht="15" customHeight="1" x14ac:dyDescent="0.3">
      <c r="A7391" s="114">
        <v>7388</v>
      </c>
      <c r="B7391" t="s">
        <v>499</v>
      </c>
      <c r="C7391" t="s">
        <v>126</v>
      </c>
      <c r="D7391" t="s">
        <v>102</v>
      </c>
      <c r="E7391" t="s">
        <v>6161</v>
      </c>
      <c r="F7391" s="109">
        <v>46221</v>
      </c>
      <c r="G7391" t="s">
        <v>415</v>
      </c>
      <c r="H7391">
        <v>2</v>
      </c>
      <c r="K7391">
        <v>45522.222222222394</v>
      </c>
      <c r="L7391" t="s">
        <v>509</v>
      </c>
      <c r="M7391" t="s">
        <v>505</v>
      </c>
      <c r="N7391">
        <v>1</v>
      </c>
    </row>
    <row r="7392" spans="1:14" ht="15" customHeight="1" x14ac:dyDescent="0.3">
      <c r="A7392" s="114">
        <v>7389</v>
      </c>
      <c r="B7392" t="s">
        <v>499</v>
      </c>
      <c r="C7392" t="s">
        <v>125</v>
      </c>
      <c r="D7392" t="s">
        <v>102</v>
      </c>
      <c r="E7392" t="s">
        <v>6162</v>
      </c>
      <c r="F7392" s="109">
        <v>46221</v>
      </c>
      <c r="G7392" t="s">
        <v>415</v>
      </c>
      <c r="H7392">
        <v>4</v>
      </c>
      <c r="K7392">
        <v>74988.888888889167</v>
      </c>
      <c r="L7392" t="s">
        <v>509</v>
      </c>
      <c r="M7392" s="110" t="s">
        <v>2782</v>
      </c>
      <c r="N7392">
        <v>1</v>
      </c>
    </row>
    <row r="7393" spans="1:14" ht="15" customHeight="1" x14ac:dyDescent="0.3">
      <c r="A7393" s="114">
        <v>7390</v>
      </c>
      <c r="B7393" t="s">
        <v>499</v>
      </c>
      <c r="C7393" t="s">
        <v>2948</v>
      </c>
      <c r="D7393" t="s">
        <v>102</v>
      </c>
      <c r="E7393" t="s">
        <v>2950</v>
      </c>
      <c r="F7393" s="109">
        <v>46221</v>
      </c>
      <c r="G7393" t="s">
        <v>2946</v>
      </c>
      <c r="H7393">
        <v>2</v>
      </c>
      <c r="K7393">
        <v>56666.666666666875</v>
      </c>
      <c r="L7393" t="s">
        <v>509</v>
      </c>
      <c r="M7393" t="s">
        <v>505</v>
      </c>
      <c r="N7393">
        <v>1</v>
      </c>
    </row>
    <row r="7394" spans="1:14" ht="15" customHeight="1" x14ac:dyDescent="0.3">
      <c r="A7394" s="114">
        <v>7391</v>
      </c>
      <c r="B7394" t="s">
        <v>499</v>
      </c>
      <c r="C7394" t="s">
        <v>138</v>
      </c>
      <c r="D7394" t="s">
        <v>100</v>
      </c>
      <c r="E7394" t="s">
        <v>6163</v>
      </c>
      <c r="F7394" s="109">
        <v>46221</v>
      </c>
      <c r="G7394" t="s">
        <v>415</v>
      </c>
      <c r="H7394">
        <v>6</v>
      </c>
      <c r="K7394">
        <v>382500.00000000146</v>
      </c>
      <c r="L7394" t="s">
        <v>516</v>
      </c>
      <c r="M7394" t="s">
        <v>517</v>
      </c>
      <c r="N7394">
        <v>0</v>
      </c>
    </row>
    <row r="7395" spans="1:14" ht="15" customHeight="1" x14ac:dyDescent="0.3">
      <c r="A7395" s="114">
        <v>7392</v>
      </c>
      <c r="B7395" t="s">
        <v>497</v>
      </c>
      <c r="C7395" t="s">
        <v>127</v>
      </c>
      <c r="D7395" t="s">
        <v>102</v>
      </c>
      <c r="E7395" t="s">
        <v>6164</v>
      </c>
      <c r="F7395" s="109">
        <v>46223</v>
      </c>
      <c r="G7395" t="s">
        <v>415</v>
      </c>
      <c r="H7395">
        <v>4</v>
      </c>
      <c r="K7395">
        <v>182499.99999999985</v>
      </c>
      <c r="L7395" t="s">
        <v>509</v>
      </c>
      <c r="M7395" t="s">
        <v>1677</v>
      </c>
      <c r="N7395">
        <v>1</v>
      </c>
    </row>
    <row r="7396" spans="1:14" ht="15" customHeight="1" x14ac:dyDescent="0.3">
      <c r="A7396" s="114">
        <v>7393</v>
      </c>
      <c r="B7396" t="s">
        <v>497</v>
      </c>
      <c r="C7396" t="s">
        <v>138</v>
      </c>
      <c r="D7396" t="s">
        <v>100</v>
      </c>
      <c r="E7396" t="s">
        <v>6165</v>
      </c>
      <c r="F7396" s="109">
        <v>46223</v>
      </c>
      <c r="G7396" t="s">
        <v>415</v>
      </c>
      <c r="H7396">
        <v>3</v>
      </c>
      <c r="K7396">
        <v>205312.49999999983</v>
      </c>
      <c r="L7396" t="s">
        <v>516</v>
      </c>
      <c r="M7396" t="s">
        <v>517</v>
      </c>
      <c r="N7396">
        <v>0</v>
      </c>
    </row>
    <row r="7397" spans="1:14" ht="15" customHeight="1" x14ac:dyDescent="0.3">
      <c r="A7397" s="114">
        <v>7394</v>
      </c>
      <c r="B7397" t="s">
        <v>497</v>
      </c>
      <c r="C7397" t="s">
        <v>6023</v>
      </c>
      <c r="D7397" t="s">
        <v>180</v>
      </c>
      <c r="E7397" t="s">
        <v>6024</v>
      </c>
      <c r="F7397" s="109">
        <v>46223</v>
      </c>
      <c r="G7397" t="s">
        <v>3876</v>
      </c>
      <c r="H7397">
        <v>8</v>
      </c>
      <c r="K7397">
        <v>182499.99999999985</v>
      </c>
      <c r="L7397" t="s">
        <v>713</v>
      </c>
      <c r="M7397" t="s">
        <v>917</v>
      </c>
      <c r="N7397">
        <v>0</v>
      </c>
    </row>
    <row r="7398" spans="1:14" ht="15" customHeight="1" x14ac:dyDescent="0.3">
      <c r="A7398" s="114">
        <v>7395</v>
      </c>
      <c r="B7398" t="s">
        <v>430</v>
      </c>
      <c r="C7398" t="s">
        <v>128</v>
      </c>
      <c r="D7398" t="s">
        <v>102</v>
      </c>
      <c r="E7398" t="s">
        <v>6166</v>
      </c>
      <c r="F7398" s="109">
        <v>46222</v>
      </c>
      <c r="G7398" t="s">
        <v>415</v>
      </c>
      <c r="H7398">
        <v>4</v>
      </c>
      <c r="K7398">
        <v>164999.99999999953</v>
      </c>
      <c r="L7398" t="s">
        <v>509</v>
      </c>
      <c r="M7398" t="s">
        <v>1677</v>
      </c>
      <c r="N7398">
        <v>0</v>
      </c>
    </row>
    <row r="7399" spans="1:14" ht="15" customHeight="1" x14ac:dyDescent="0.3">
      <c r="A7399" s="114">
        <v>7396</v>
      </c>
      <c r="B7399" t="s">
        <v>430</v>
      </c>
      <c r="C7399" t="s">
        <v>124</v>
      </c>
      <c r="D7399" t="s">
        <v>102</v>
      </c>
      <c r="E7399" t="s">
        <v>6167</v>
      </c>
      <c r="F7399" s="109">
        <v>46222</v>
      </c>
      <c r="G7399" t="s">
        <v>415</v>
      </c>
      <c r="H7399">
        <v>2</v>
      </c>
      <c r="K7399">
        <v>29447.916666666581</v>
      </c>
      <c r="L7399" t="s">
        <v>509</v>
      </c>
      <c r="M7399" t="s">
        <v>1677</v>
      </c>
      <c r="N7399">
        <v>0</v>
      </c>
    </row>
    <row r="7400" spans="1:14" ht="15" customHeight="1" x14ac:dyDescent="0.3">
      <c r="A7400" s="114">
        <v>7397</v>
      </c>
      <c r="B7400" t="s">
        <v>430</v>
      </c>
      <c r="C7400" t="s">
        <v>127</v>
      </c>
      <c r="D7400" t="s">
        <v>102</v>
      </c>
      <c r="E7400" t="s">
        <v>6168</v>
      </c>
      <c r="F7400" s="109">
        <v>46223</v>
      </c>
      <c r="G7400" t="s">
        <v>415</v>
      </c>
      <c r="H7400">
        <v>4</v>
      </c>
      <c r="K7400">
        <v>164999.99999999953</v>
      </c>
      <c r="L7400" t="s">
        <v>509</v>
      </c>
      <c r="M7400" t="s">
        <v>1677</v>
      </c>
      <c r="N7400">
        <v>0</v>
      </c>
    </row>
    <row r="7401" spans="1:14" ht="15" customHeight="1" x14ac:dyDescent="0.3">
      <c r="A7401" s="114">
        <v>7398</v>
      </c>
      <c r="B7401" t="s">
        <v>430</v>
      </c>
      <c r="C7401" t="s">
        <v>125</v>
      </c>
      <c r="D7401" t="s">
        <v>102</v>
      </c>
      <c r="E7401" t="s">
        <v>6169</v>
      </c>
      <c r="F7401" s="109">
        <v>46223</v>
      </c>
      <c r="G7401" t="s">
        <v>415</v>
      </c>
      <c r="H7401">
        <v>2</v>
      </c>
      <c r="K7401">
        <v>36391.666666666562</v>
      </c>
      <c r="L7401" t="s">
        <v>509</v>
      </c>
      <c r="M7401" t="s">
        <v>1677</v>
      </c>
      <c r="N7401">
        <v>0</v>
      </c>
    </row>
    <row r="7402" spans="1:14" ht="15" customHeight="1" x14ac:dyDescent="0.3">
      <c r="A7402" s="114">
        <v>7399</v>
      </c>
      <c r="B7402" t="s">
        <v>430</v>
      </c>
      <c r="C7402" t="s">
        <v>138</v>
      </c>
      <c r="D7402" t="s">
        <v>100</v>
      </c>
      <c r="E7402" t="s">
        <v>6170</v>
      </c>
      <c r="F7402" s="109">
        <v>46223</v>
      </c>
      <c r="G7402" t="s">
        <v>415</v>
      </c>
      <c r="H7402">
        <v>6</v>
      </c>
      <c r="K7402">
        <v>371249.99999999895</v>
      </c>
      <c r="L7402" t="s">
        <v>516</v>
      </c>
      <c r="M7402" t="s">
        <v>517</v>
      </c>
      <c r="N7402">
        <v>0</v>
      </c>
    </row>
    <row r="7403" spans="1:14" ht="15" customHeight="1" x14ac:dyDescent="0.3">
      <c r="A7403" s="114">
        <v>7400</v>
      </c>
      <c r="B7403" t="s">
        <v>430</v>
      </c>
      <c r="C7403" t="s">
        <v>138</v>
      </c>
      <c r="D7403" t="s">
        <v>100</v>
      </c>
      <c r="E7403" t="s">
        <v>6170</v>
      </c>
      <c r="F7403" s="109">
        <v>46223</v>
      </c>
      <c r="G7403" t="s">
        <v>415</v>
      </c>
      <c r="H7403">
        <v>6</v>
      </c>
      <c r="K7403">
        <v>371249.99999999895</v>
      </c>
      <c r="L7403" t="s">
        <v>545</v>
      </c>
      <c r="M7403" t="s">
        <v>505</v>
      </c>
      <c r="N7403">
        <v>0</v>
      </c>
    </row>
    <row r="7404" spans="1:14" ht="15" customHeight="1" x14ac:dyDescent="0.3">
      <c r="A7404" s="114">
        <v>7401</v>
      </c>
      <c r="B7404" t="s">
        <v>482</v>
      </c>
      <c r="C7404" t="s">
        <v>6025</v>
      </c>
      <c r="D7404" t="s">
        <v>180</v>
      </c>
      <c r="E7404" t="s">
        <v>6042</v>
      </c>
      <c r="F7404" s="109">
        <v>46223</v>
      </c>
      <c r="G7404" t="s">
        <v>767</v>
      </c>
      <c r="H7404">
        <v>8</v>
      </c>
      <c r="K7404">
        <v>355000.00000000029</v>
      </c>
      <c r="L7404" t="s">
        <v>576</v>
      </c>
      <c r="M7404" t="s">
        <v>593</v>
      </c>
      <c r="N7404">
        <v>8</v>
      </c>
    </row>
    <row r="7405" spans="1:14" ht="15" customHeight="1" x14ac:dyDescent="0.3">
      <c r="A7405" s="114">
        <v>7402</v>
      </c>
      <c r="B7405" t="s">
        <v>444</v>
      </c>
      <c r="C7405" t="s">
        <v>138</v>
      </c>
      <c r="D7405" t="s">
        <v>100</v>
      </c>
      <c r="E7405" t="s">
        <v>6171</v>
      </c>
      <c r="F7405" s="109">
        <v>46223</v>
      </c>
      <c r="G7405" t="s">
        <v>415</v>
      </c>
      <c r="H7405">
        <v>6</v>
      </c>
      <c r="K7405">
        <v>410624.99999999965</v>
      </c>
      <c r="L7405" t="s">
        <v>516</v>
      </c>
      <c r="M7405" t="s">
        <v>517</v>
      </c>
      <c r="N7405">
        <v>0</v>
      </c>
    </row>
    <row r="7406" spans="1:14" ht="15" customHeight="1" x14ac:dyDescent="0.3">
      <c r="A7406" s="114">
        <v>7403</v>
      </c>
      <c r="B7406" t="s">
        <v>444</v>
      </c>
      <c r="C7406" t="s">
        <v>136</v>
      </c>
      <c r="D7406" t="s">
        <v>102</v>
      </c>
      <c r="E7406" t="s">
        <v>6172</v>
      </c>
      <c r="F7406" s="109">
        <v>46223</v>
      </c>
      <c r="G7406" t="s">
        <v>415</v>
      </c>
      <c r="H7406">
        <v>2</v>
      </c>
      <c r="K7406">
        <v>182499.99999999985</v>
      </c>
      <c r="L7406" t="s">
        <v>526</v>
      </c>
      <c r="M7406" t="s">
        <v>1677</v>
      </c>
      <c r="N7406">
        <v>0</v>
      </c>
    </row>
    <row r="7407" spans="1:14" ht="15" customHeight="1" x14ac:dyDescent="0.3">
      <c r="A7407" s="114">
        <v>7404</v>
      </c>
      <c r="B7407" t="s">
        <v>444</v>
      </c>
      <c r="C7407" t="s">
        <v>138</v>
      </c>
      <c r="D7407" t="s">
        <v>100</v>
      </c>
      <c r="E7407" t="s">
        <v>6173</v>
      </c>
      <c r="F7407" s="109">
        <v>46223</v>
      </c>
      <c r="G7407" t="s">
        <v>415</v>
      </c>
      <c r="H7407">
        <v>0.2</v>
      </c>
      <c r="K7407">
        <v>13687.499999999987</v>
      </c>
      <c r="L7407" t="s">
        <v>526</v>
      </c>
      <c r="M7407" t="s">
        <v>1677</v>
      </c>
      <c r="N7407">
        <v>0</v>
      </c>
    </row>
    <row r="7408" spans="1:14" ht="15" customHeight="1" x14ac:dyDescent="0.3">
      <c r="A7408" s="114">
        <v>7405</v>
      </c>
      <c r="B7408" t="s">
        <v>413</v>
      </c>
      <c r="C7408" t="s">
        <v>138</v>
      </c>
      <c r="D7408" t="s">
        <v>100</v>
      </c>
      <c r="E7408" t="s">
        <v>6174</v>
      </c>
      <c r="F7408" s="109">
        <v>46223</v>
      </c>
      <c r="G7408" t="s">
        <v>415</v>
      </c>
      <c r="H7408">
        <v>6</v>
      </c>
      <c r="K7408">
        <v>393750.0000000007</v>
      </c>
      <c r="L7408" t="s">
        <v>554</v>
      </c>
      <c r="M7408" t="s">
        <v>517</v>
      </c>
      <c r="N7408">
        <v>0</v>
      </c>
    </row>
    <row r="7409" spans="1:14" ht="15" customHeight="1" x14ac:dyDescent="0.3">
      <c r="A7409" s="114">
        <v>7406</v>
      </c>
      <c r="B7409" t="s">
        <v>413</v>
      </c>
      <c r="C7409" t="s">
        <v>2948</v>
      </c>
      <c r="D7409" t="s">
        <v>102</v>
      </c>
      <c r="E7409" t="s">
        <v>2950</v>
      </c>
      <c r="F7409" s="109">
        <v>46223</v>
      </c>
      <c r="G7409" t="s">
        <v>2946</v>
      </c>
      <c r="H7409">
        <v>6</v>
      </c>
      <c r="K7409">
        <v>175000.00000000032</v>
      </c>
      <c r="L7409" t="s">
        <v>509</v>
      </c>
      <c r="M7409" t="s">
        <v>1334</v>
      </c>
      <c r="N7409">
        <v>0</v>
      </c>
    </row>
    <row r="7410" spans="1:14" ht="15" customHeight="1" x14ac:dyDescent="0.3">
      <c r="A7410" s="114">
        <v>7407</v>
      </c>
      <c r="B7410" t="s">
        <v>471</v>
      </c>
      <c r="C7410" t="s">
        <v>6023</v>
      </c>
      <c r="D7410" t="s">
        <v>180</v>
      </c>
      <c r="E7410" t="s">
        <v>6024</v>
      </c>
      <c r="F7410" s="109">
        <v>46223</v>
      </c>
      <c r="G7410" t="s">
        <v>767</v>
      </c>
      <c r="H7410">
        <v>6</v>
      </c>
      <c r="K7410">
        <v>273749.99999999977</v>
      </c>
      <c r="L7410" t="s">
        <v>576</v>
      </c>
      <c r="M7410" t="s">
        <v>531</v>
      </c>
      <c r="N7410">
        <v>6</v>
      </c>
    </row>
    <row r="7411" spans="1:14" ht="15" customHeight="1" x14ac:dyDescent="0.3">
      <c r="A7411" s="114">
        <v>7408</v>
      </c>
      <c r="B7411" t="s">
        <v>471</v>
      </c>
      <c r="C7411" t="s">
        <v>6023</v>
      </c>
      <c r="D7411" t="s">
        <v>180</v>
      </c>
      <c r="E7411" t="s">
        <v>6024</v>
      </c>
      <c r="F7411" s="109">
        <v>46223</v>
      </c>
      <c r="G7411" t="s">
        <v>3876</v>
      </c>
      <c r="H7411">
        <v>7</v>
      </c>
      <c r="K7411">
        <v>159687.49999999985</v>
      </c>
      <c r="L7411" t="s">
        <v>713</v>
      </c>
      <c r="M7411" t="s">
        <v>917</v>
      </c>
      <c r="N7411">
        <v>0</v>
      </c>
    </row>
    <row r="7412" spans="1:14" ht="15" customHeight="1" x14ac:dyDescent="0.3">
      <c r="A7412" s="114">
        <v>7409</v>
      </c>
      <c r="B7412" t="s">
        <v>430</v>
      </c>
      <c r="C7412" t="s">
        <v>127</v>
      </c>
      <c r="D7412" t="s">
        <v>102</v>
      </c>
      <c r="E7412" t="s">
        <v>6175</v>
      </c>
      <c r="F7412" s="109">
        <v>46224</v>
      </c>
      <c r="G7412" t="s">
        <v>415</v>
      </c>
      <c r="H7412">
        <v>2</v>
      </c>
      <c r="K7412">
        <v>82499.999999999767</v>
      </c>
      <c r="L7412" t="s">
        <v>509</v>
      </c>
      <c r="M7412" t="s">
        <v>1677</v>
      </c>
      <c r="N7412">
        <v>0</v>
      </c>
    </row>
    <row r="7413" spans="1:14" ht="15" customHeight="1" x14ac:dyDescent="0.3">
      <c r="A7413" s="114">
        <v>7410</v>
      </c>
      <c r="B7413" t="s">
        <v>430</v>
      </c>
      <c r="C7413" t="s">
        <v>82</v>
      </c>
      <c r="D7413" t="s">
        <v>79</v>
      </c>
      <c r="E7413" t="s">
        <v>6176</v>
      </c>
      <c r="F7413" s="109">
        <v>46224</v>
      </c>
      <c r="G7413" t="s">
        <v>443</v>
      </c>
      <c r="H7413">
        <v>42</v>
      </c>
      <c r="K7413">
        <v>202124.99999999942</v>
      </c>
      <c r="L7413" t="s">
        <v>516</v>
      </c>
      <c r="M7413" t="s">
        <v>517</v>
      </c>
      <c r="N7413">
        <v>1</v>
      </c>
    </row>
    <row r="7414" spans="1:14" ht="15" customHeight="1" x14ac:dyDescent="0.3">
      <c r="A7414" s="114">
        <v>7411</v>
      </c>
      <c r="B7414" t="s">
        <v>430</v>
      </c>
      <c r="C7414" t="s">
        <v>89</v>
      </c>
      <c r="D7414" t="s">
        <v>79</v>
      </c>
      <c r="E7414" t="s">
        <v>6177</v>
      </c>
      <c r="F7414" s="109">
        <v>46224</v>
      </c>
      <c r="G7414" t="s">
        <v>433</v>
      </c>
      <c r="H7414">
        <v>3</v>
      </c>
      <c r="K7414">
        <v>27499.99999999992</v>
      </c>
      <c r="L7414" t="s">
        <v>516</v>
      </c>
      <c r="M7414" t="s">
        <v>517</v>
      </c>
      <c r="N7414">
        <v>0</v>
      </c>
    </row>
    <row r="7415" spans="1:14" ht="15" customHeight="1" x14ac:dyDescent="0.3">
      <c r="A7415" s="114">
        <v>7412</v>
      </c>
      <c r="B7415" t="s">
        <v>430</v>
      </c>
      <c r="C7415" t="s">
        <v>502</v>
      </c>
      <c r="D7415" t="s">
        <v>100</v>
      </c>
      <c r="E7415" t="s">
        <v>6178</v>
      </c>
      <c r="F7415" s="109">
        <v>46224</v>
      </c>
      <c r="G7415" t="s">
        <v>426</v>
      </c>
      <c r="H7415">
        <v>1</v>
      </c>
      <c r="K7415">
        <v>41249.999999999884</v>
      </c>
      <c r="L7415" t="s">
        <v>507</v>
      </c>
      <c r="M7415" t="s">
        <v>505</v>
      </c>
      <c r="N7415">
        <v>0</v>
      </c>
    </row>
    <row r="7416" spans="1:14" ht="15" customHeight="1" x14ac:dyDescent="0.3">
      <c r="A7416" s="114">
        <v>7413</v>
      </c>
      <c r="B7416" t="s">
        <v>474</v>
      </c>
      <c r="C7416" t="s">
        <v>6025</v>
      </c>
      <c r="D7416" t="s">
        <v>180</v>
      </c>
      <c r="E7416" t="s">
        <v>6042</v>
      </c>
      <c r="F7416" s="109">
        <v>46224</v>
      </c>
      <c r="G7416" t="s">
        <v>767</v>
      </c>
      <c r="H7416">
        <v>7</v>
      </c>
      <c r="K7416">
        <v>323749.99999999942</v>
      </c>
      <c r="L7416" t="s">
        <v>576</v>
      </c>
      <c r="M7416" t="s">
        <v>531</v>
      </c>
      <c r="N7416">
        <v>8</v>
      </c>
    </row>
    <row r="7417" spans="1:14" ht="15" customHeight="1" x14ac:dyDescent="0.3">
      <c r="A7417" s="114">
        <v>7414</v>
      </c>
      <c r="B7417" t="s">
        <v>459</v>
      </c>
      <c r="C7417" t="s">
        <v>138</v>
      </c>
      <c r="D7417" t="s">
        <v>100</v>
      </c>
      <c r="E7417" t="s">
        <v>6179</v>
      </c>
      <c r="F7417" s="109">
        <v>46223</v>
      </c>
      <c r="G7417" t="s">
        <v>415</v>
      </c>
      <c r="H7417">
        <v>6</v>
      </c>
      <c r="K7417">
        <v>405000</v>
      </c>
      <c r="L7417" t="s">
        <v>554</v>
      </c>
      <c r="M7417" t="s">
        <v>517</v>
      </c>
      <c r="N7417">
        <v>0</v>
      </c>
    </row>
    <row r="7418" spans="1:14" ht="15" customHeight="1" x14ac:dyDescent="0.3">
      <c r="A7418" s="114">
        <v>7415</v>
      </c>
      <c r="B7418" t="s">
        <v>459</v>
      </c>
      <c r="C7418" t="s">
        <v>138</v>
      </c>
      <c r="D7418" t="s">
        <v>100</v>
      </c>
      <c r="E7418" t="s">
        <v>6179</v>
      </c>
      <c r="F7418" s="109">
        <v>46223</v>
      </c>
      <c r="G7418" t="s">
        <v>415</v>
      </c>
      <c r="H7418">
        <v>15</v>
      </c>
      <c r="K7418">
        <v>1012500</v>
      </c>
      <c r="L7418" t="s">
        <v>713</v>
      </c>
      <c r="M7418" t="s">
        <v>917</v>
      </c>
      <c r="N7418">
        <v>0</v>
      </c>
    </row>
    <row r="7419" spans="1:14" ht="15" customHeight="1" x14ac:dyDescent="0.3">
      <c r="A7419" s="114">
        <v>7416</v>
      </c>
      <c r="B7419" t="s">
        <v>459</v>
      </c>
      <c r="C7419" t="s">
        <v>138</v>
      </c>
      <c r="D7419" t="s">
        <v>100</v>
      </c>
      <c r="E7419" t="s">
        <v>6179</v>
      </c>
      <c r="F7419" s="109">
        <v>46224</v>
      </c>
      <c r="G7419" t="s">
        <v>415</v>
      </c>
      <c r="H7419">
        <v>1.5</v>
      </c>
      <c r="K7419">
        <v>101250</v>
      </c>
      <c r="L7419" t="s">
        <v>513</v>
      </c>
      <c r="M7419" t="s">
        <v>580</v>
      </c>
      <c r="N7419">
        <v>4</v>
      </c>
    </row>
    <row r="7420" spans="1:14" ht="15" customHeight="1" x14ac:dyDescent="0.3">
      <c r="A7420" s="114">
        <v>7417</v>
      </c>
      <c r="B7420" t="s">
        <v>459</v>
      </c>
      <c r="C7420" t="s">
        <v>138</v>
      </c>
      <c r="D7420" t="s">
        <v>100</v>
      </c>
      <c r="E7420" t="s">
        <v>6179</v>
      </c>
      <c r="F7420" s="109">
        <v>46224</v>
      </c>
      <c r="G7420" t="s">
        <v>415</v>
      </c>
      <c r="H7420">
        <v>15</v>
      </c>
      <c r="K7420">
        <v>1012500</v>
      </c>
      <c r="L7420" t="s">
        <v>713</v>
      </c>
      <c r="M7420" t="s">
        <v>917</v>
      </c>
      <c r="N7420">
        <v>0</v>
      </c>
    </row>
    <row r="7421" spans="1:14" ht="15" customHeight="1" x14ac:dyDescent="0.3">
      <c r="A7421" s="114">
        <v>7418</v>
      </c>
      <c r="B7421" t="s">
        <v>499</v>
      </c>
      <c r="C7421" t="s">
        <v>128</v>
      </c>
      <c r="D7421" t="s">
        <v>102</v>
      </c>
      <c r="E7421" t="s">
        <v>6180</v>
      </c>
      <c r="F7421" s="109">
        <v>46224</v>
      </c>
      <c r="G7421" t="s">
        <v>415</v>
      </c>
      <c r="H7421">
        <v>2</v>
      </c>
      <c r="K7421">
        <v>85000.00000000032</v>
      </c>
      <c r="L7421" t="s">
        <v>509</v>
      </c>
      <c r="M7421" t="s">
        <v>505</v>
      </c>
      <c r="N7421">
        <v>1</v>
      </c>
    </row>
    <row r="7422" spans="1:14" ht="15" customHeight="1" x14ac:dyDescent="0.3">
      <c r="A7422" s="114">
        <v>7419</v>
      </c>
      <c r="B7422" t="s">
        <v>499</v>
      </c>
      <c r="C7422" t="s">
        <v>127</v>
      </c>
      <c r="D7422" t="s">
        <v>102</v>
      </c>
      <c r="E7422" t="s">
        <v>6181</v>
      </c>
      <c r="F7422" s="109">
        <v>46224</v>
      </c>
      <c r="G7422" t="s">
        <v>415</v>
      </c>
      <c r="H7422">
        <v>8</v>
      </c>
      <c r="K7422">
        <v>340000.00000000128</v>
      </c>
      <c r="L7422" t="s">
        <v>509</v>
      </c>
      <c r="M7422" s="110" t="s">
        <v>2782</v>
      </c>
      <c r="N7422">
        <v>1</v>
      </c>
    </row>
    <row r="7423" spans="1:14" ht="15" customHeight="1" x14ac:dyDescent="0.3">
      <c r="A7423" s="114">
        <v>7420</v>
      </c>
      <c r="B7423" t="s">
        <v>499</v>
      </c>
      <c r="C7423" t="s">
        <v>2948</v>
      </c>
      <c r="D7423" t="s">
        <v>102</v>
      </c>
      <c r="E7423" t="s">
        <v>2950</v>
      </c>
      <c r="F7423" s="109">
        <v>46224</v>
      </c>
      <c r="G7423" t="s">
        <v>2946</v>
      </c>
      <c r="H7423">
        <v>3</v>
      </c>
      <c r="K7423">
        <v>85000.00000000032</v>
      </c>
      <c r="L7423" t="s">
        <v>509</v>
      </c>
      <c r="M7423" t="s">
        <v>505</v>
      </c>
      <c r="N7423">
        <v>1</v>
      </c>
    </row>
    <row r="7424" spans="1:14" ht="15" customHeight="1" x14ac:dyDescent="0.3">
      <c r="A7424" s="114">
        <v>7421</v>
      </c>
      <c r="B7424" t="s">
        <v>499</v>
      </c>
      <c r="C7424" t="s">
        <v>138</v>
      </c>
      <c r="D7424" t="s">
        <v>100</v>
      </c>
      <c r="E7424" t="s">
        <v>6182</v>
      </c>
      <c r="F7424" s="109">
        <v>46224</v>
      </c>
      <c r="G7424" t="s">
        <v>415</v>
      </c>
      <c r="H7424">
        <v>6</v>
      </c>
      <c r="K7424">
        <v>382500.00000000146</v>
      </c>
      <c r="L7424" t="s">
        <v>516</v>
      </c>
      <c r="M7424" t="s">
        <v>517</v>
      </c>
      <c r="N7424">
        <v>0</v>
      </c>
    </row>
    <row r="7425" spans="1:14" ht="15" customHeight="1" x14ac:dyDescent="0.3">
      <c r="A7425" s="114">
        <v>7422</v>
      </c>
      <c r="B7425" t="s">
        <v>501</v>
      </c>
      <c r="C7425" t="s">
        <v>127</v>
      </c>
      <c r="D7425" t="s">
        <v>102</v>
      </c>
      <c r="E7425" t="s">
        <v>6183</v>
      </c>
      <c r="F7425" s="109">
        <v>46223</v>
      </c>
      <c r="G7425" t="s">
        <v>415</v>
      </c>
      <c r="H7425">
        <v>10</v>
      </c>
      <c r="K7425">
        <v>425000.00000000157</v>
      </c>
      <c r="L7425" t="s">
        <v>509</v>
      </c>
      <c r="M7425" t="s">
        <v>736</v>
      </c>
      <c r="N7425">
        <v>0</v>
      </c>
    </row>
    <row r="7426" spans="1:14" ht="15" customHeight="1" x14ac:dyDescent="0.3">
      <c r="A7426" s="114">
        <v>7423</v>
      </c>
      <c r="B7426" t="s">
        <v>501</v>
      </c>
      <c r="C7426" t="s">
        <v>129</v>
      </c>
      <c r="D7426" t="s">
        <v>102</v>
      </c>
      <c r="E7426" t="s">
        <v>6184</v>
      </c>
      <c r="F7426" s="109">
        <v>46223</v>
      </c>
      <c r="G7426" t="s">
        <v>415</v>
      </c>
      <c r="H7426">
        <v>1</v>
      </c>
      <c r="K7426">
        <v>42500.00000000016</v>
      </c>
      <c r="L7426" t="s">
        <v>509</v>
      </c>
      <c r="M7426" t="s">
        <v>736</v>
      </c>
      <c r="N7426">
        <v>1</v>
      </c>
    </row>
    <row r="7427" spans="1:14" ht="15" customHeight="1" x14ac:dyDescent="0.3">
      <c r="A7427" s="114">
        <v>7424</v>
      </c>
      <c r="B7427" t="s">
        <v>501</v>
      </c>
      <c r="C7427" t="s">
        <v>128</v>
      </c>
      <c r="D7427" t="s">
        <v>102</v>
      </c>
      <c r="E7427" t="s">
        <v>6185</v>
      </c>
      <c r="F7427" s="109">
        <v>46223</v>
      </c>
      <c r="G7427" t="s">
        <v>415</v>
      </c>
      <c r="H7427">
        <v>3</v>
      </c>
      <c r="K7427">
        <v>127500.00000000048</v>
      </c>
      <c r="L7427" t="s">
        <v>509</v>
      </c>
      <c r="M7427" t="s">
        <v>736</v>
      </c>
      <c r="N7427">
        <v>0</v>
      </c>
    </row>
    <row r="7428" spans="1:14" ht="15" customHeight="1" x14ac:dyDescent="0.3">
      <c r="A7428" s="114">
        <v>7425</v>
      </c>
      <c r="B7428" t="s">
        <v>501</v>
      </c>
      <c r="C7428" t="s">
        <v>127</v>
      </c>
      <c r="D7428" t="s">
        <v>102</v>
      </c>
      <c r="E7428" t="s">
        <v>6183</v>
      </c>
      <c r="F7428" s="109">
        <v>46223</v>
      </c>
      <c r="G7428" t="s">
        <v>415</v>
      </c>
      <c r="H7428">
        <v>9</v>
      </c>
      <c r="K7428">
        <v>382500.00000000146</v>
      </c>
      <c r="L7428" t="s">
        <v>509</v>
      </c>
      <c r="M7428" t="s">
        <v>736</v>
      </c>
      <c r="N7428">
        <v>0</v>
      </c>
    </row>
    <row r="7429" spans="1:14" ht="15" customHeight="1" x14ac:dyDescent="0.3">
      <c r="A7429" s="114">
        <v>7426</v>
      </c>
      <c r="B7429" t="s">
        <v>501</v>
      </c>
      <c r="C7429" t="s">
        <v>138</v>
      </c>
      <c r="D7429" t="s">
        <v>100</v>
      </c>
      <c r="E7429" t="s">
        <v>6186</v>
      </c>
      <c r="F7429" s="109">
        <v>46224</v>
      </c>
      <c r="G7429" t="s">
        <v>415</v>
      </c>
      <c r="H7429">
        <v>6</v>
      </c>
      <c r="K7429">
        <v>382500.00000000146</v>
      </c>
      <c r="L7429" t="s">
        <v>509</v>
      </c>
      <c r="M7429" t="s">
        <v>517</v>
      </c>
      <c r="N7429">
        <v>0</v>
      </c>
    </row>
    <row r="7430" spans="1:14" ht="15" customHeight="1" x14ac:dyDescent="0.3">
      <c r="A7430" s="114">
        <v>7427</v>
      </c>
      <c r="B7430" t="s">
        <v>535</v>
      </c>
      <c r="C7430" t="s">
        <v>136</v>
      </c>
      <c r="D7430" t="s">
        <v>102</v>
      </c>
      <c r="E7430" t="s">
        <v>6187</v>
      </c>
      <c r="F7430" s="109">
        <v>46224</v>
      </c>
      <c r="G7430" t="s">
        <v>415</v>
      </c>
      <c r="H7430">
        <v>5</v>
      </c>
      <c r="K7430">
        <v>431250.00000000122</v>
      </c>
      <c r="L7430" t="s">
        <v>526</v>
      </c>
      <c r="M7430" t="s">
        <v>1677</v>
      </c>
      <c r="N7430">
        <v>1</v>
      </c>
    </row>
    <row r="7431" spans="1:14" ht="15" customHeight="1" x14ac:dyDescent="0.3">
      <c r="A7431" s="114">
        <v>7428</v>
      </c>
      <c r="B7431" t="s">
        <v>535</v>
      </c>
      <c r="C7431" t="s">
        <v>138</v>
      </c>
      <c r="D7431" t="s">
        <v>100</v>
      </c>
      <c r="E7431" t="s">
        <v>6188</v>
      </c>
      <c r="F7431" s="109">
        <v>46224</v>
      </c>
      <c r="G7431" t="s">
        <v>415</v>
      </c>
      <c r="H7431">
        <v>6</v>
      </c>
      <c r="K7431">
        <v>388125.00000000105</v>
      </c>
      <c r="L7431" t="s">
        <v>516</v>
      </c>
      <c r="M7431" t="s">
        <v>517</v>
      </c>
      <c r="N7431">
        <v>0</v>
      </c>
    </row>
    <row r="7432" spans="1:14" ht="15" customHeight="1" x14ac:dyDescent="0.3">
      <c r="A7432" s="114">
        <v>7429</v>
      </c>
      <c r="B7432" t="s">
        <v>535</v>
      </c>
      <c r="C7432" t="s">
        <v>375</v>
      </c>
      <c r="D7432" t="s">
        <v>180</v>
      </c>
      <c r="E7432" t="s">
        <v>376</v>
      </c>
      <c r="F7432" s="109">
        <v>46224</v>
      </c>
      <c r="G7432" t="s">
        <v>1773</v>
      </c>
      <c r="H7432">
        <v>2</v>
      </c>
      <c r="K7432">
        <v>14375.00000000004</v>
      </c>
      <c r="L7432" t="s">
        <v>558</v>
      </c>
      <c r="M7432" t="s">
        <v>514</v>
      </c>
      <c r="N7432">
        <v>0</v>
      </c>
    </row>
    <row r="7433" spans="1:14" ht="15" customHeight="1" x14ac:dyDescent="0.3">
      <c r="A7433" s="114">
        <v>7430</v>
      </c>
      <c r="B7433" t="s">
        <v>463</v>
      </c>
      <c r="C7433" t="s">
        <v>136</v>
      </c>
      <c r="D7433" t="s">
        <v>102</v>
      </c>
      <c r="E7433" t="s">
        <v>6189</v>
      </c>
      <c r="F7433" s="109">
        <v>46224</v>
      </c>
      <c r="G7433" t="s">
        <v>415</v>
      </c>
      <c r="H7433">
        <v>4</v>
      </c>
      <c r="K7433">
        <v>355000.00000000029</v>
      </c>
      <c r="L7433" t="s">
        <v>526</v>
      </c>
      <c r="M7433" t="s">
        <v>1677</v>
      </c>
      <c r="N7433">
        <v>1</v>
      </c>
    </row>
    <row r="7434" spans="1:14" ht="15" customHeight="1" x14ac:dyDescent="0.3">
      <c r="A7434" s="114">
        <v>7431</v>
      </c>
      <c r="B7434" t="s">
        <v>482</v>
      </c>
      <c r="C7434" t="s">
        <v>6025</v>
      </c>
      <c r="D7434" t="s">
        <v>180</v>
      </c>
      <c r="E7434" t="s">
        <v>6042</v>
      </c>
      <c r="F7434" s="109">
        <v>46224</v>
      </c>
      <c r="G7434" t="s">
        <v>767</v>
      </c>
      <c r="H7434">
        <v>8</v>
      </c>
      <c r="K7434">
        <v>355000.00000000029</v>
      </c>
      <c r="L7434" t="s">
        <v>576</v>
      </c>
      <c r="M7434" t="s">
        <v>593</v>
      </c>
      <c r="N7434">
        <v>8</v>
      </c>
    </row>
    <row r="7435" spans="1:14" ht="15" customHeight="1" x14ac:dyDescent="0.3">
      <c r="A7435" s="114">
        <v>7432</v>
      </c>
      <c r="B7435" t="s">
        <v>482</v>
      </c>
      <c r="C7435" t="s">
        <v>146</v>
      </c>
      <c r="D7435" t="s">
        <v>100</v>
      </c>
      <c r="E7435" t="s">
        <v>6190</v>
      </c>
      <c r="F7435" s="109">
        <v>46224</v>
      </c>
      <c r="G7435" t="s">
        <v>451</v>
      </c>
      <c r="H7435">
        <v>0.5</v>
      </c>
      <c r="K7435">
        <v>88750.000000000073</v>
      </c>
      <c r="L7435" t="s">
        <v>530</v>
      </c>
      <c r="M7435" t="s">
        <v>665</v>
      </c>
      <c r="N7435">
        <v>0</v>
      </c>
    </row>
    <row r="7436" spans="1:14" ht="15" customHeight="1" x14ac:dyDescent="0.3">
      <c r="A7436" s="114">
        <v>7433</v>
      </c>
      <c r="B7436" t="s">
        <v>444</v>
      </c>
      <c r="C7436" t="s">
        <v>138</v>
      </c>
      <c r="D7436" t="s">
        <v>100</v>
      </c>
      <c r="E7436" t="s">
        <v>6191</v>
      </c>
      <c r="F7436" s="109">
        <v>46224</v>
      </c>
      <c r="G7436" t="s">
        <v>415</v>
      </c>
      <c r="H7436">
        <v>6</v>
      </c>
      <c r="K7436">
        <v>410624.99999999965</v>
      </c>
      <c r="L7436" t="s">
        <v>543</v>
      </c>
      <c r="M7436" t="s">
        <v>517</v>
      </c>
      <c r="N7436">
        <v>0</v>
      </c>
    </row>
    <row r="7437" spans="1:14" ht="15" customHeight="1" x14ac:dyDescent="0.3">
      <c r="A7437" s="114">
        <v>7434</v>
      </c>
      <c r="B7437" t="s">
        <v>444</v>
      </c>
      <c r="C7437" t="s">
        <v>138</v>
      </c>
      <c r="D7437" t="s">
        <v>100</v>
      </c>
      <c r="E7437" t="s">
        <v>6192</v>
      </c>
      <c r="F7437" s="109">
        <v>46224</v>
      </c>
      <c r="G7437" t="s">
        <v>415</v>
      </c>
      <c r="H7437">
        <v>11</v>
      </c>
      <c r="K7437">
        <v>752812.4999999993</v>
      </c>
      <c r="L7437" t="s">
        <v>558</v>
      </c>
      <c r="M7437" t="s">
        <v>514</v>
      </c>
      <c r="N7437">
        <v>3</v>
      </c>
    </row>
    <row r="7438" spans="1:14" ht="15" customHeight="1" x14ac:dyDescent="0.3">
      <c r="A7438" s="114">
        <v>7435</v>
      </c>
      <c r="B7438" t="s">
        <v>413</v>
      </c>
      <c r="C7438" t="s">
        <v>2948</v>
      </c>
      <c r="D7438" t="s">
        <v>102</v>
      </c>
      <c r="E7438" t="s">
        <v>2950</v>
      </c>
      <c r="F7438" s="109">
        <v>46224</v>
      </c>
      <c r="G7438" t="s">
        <v>2946</v>
      </c>
      <c r="H7438">
        <v>6</v>
      </c>
      <c r="K7438">
        <v>175000.00000000032</v>
      </c>
      <c r="L7438" t="s">
        <v>509</v>
      </c>
      <c r="M7438" t="s">
        <v>1677</v>
      </c>
      <c r="N7438">
        <v>1</v>
      </c>
    </row>
    <row r="7439" spans="1:14" ht="15" customHeight="1" x14ac:dyDescent="0.3">
      <c r="A7439" s="114">
        <v>7436</v>
      </c>
      <c r="B7439" t="s">
        <v>430</v>
      </c>
      <c r="C7439" t="s">
        <v>2948</v>
      </c>
      <c r="D7439" t="s">
        <v>102</v>
      </c>
      <c r="E7439" t="s">
        <v>2950</v>
      </c>
      <c r="F7439" s="109">
        <v>46225</v>
      </c>
      <c r="G7439" t="s">
        <v>2946</v>
      </c>
      <c r="H7439">
        <v>4</v>
      </c>
      <c r="K7439">
        <v>109999.99999999968</v>
      </c>
      <c r="L7439" t="s">
        <v>509</v>
      </c>
      <c r="M7439" t="s">
        <v>1677</v>
      </c>
      <c r="N7439">
        <v>1</v>
      </c>
    </row>
    <row r="7440" spans="1:14" ht="15" customHeight="1" x14ac:dyDescent="0.3">
      <c r="A7440" s="114">
        <v>7437</v>
      </c>
      <c r="B7440" t="s">
        <v>430</v>
      </c>
      <c r="C7440" t="s">
        <v>130</v>
      </c>
      <c r="D7440" t="s">
        <v>102</v>
      </c>
      <c r="E7440" t="s">
        <v>6194</v>
      </c>
      <c r="F7440" s="109">
        <v>46225</v>
      </c>
      <c r="G7440" t="s">
        <v>758</v>
      </c>
      <c r="H7440">
        <v>2</v>
      </c>
      <c r="K7440">
        <v>659999.99999999814</v>
      </c>
      <c r="L7440" t="s">
        <v>509</v>
      </c>
      <c r="M7440" t="s">
        <v>1677</v>
      </c>
      <c r="N7440">
        <v>0</v>
      </c>
    </row>
    <row r="7441" spans="1:14" ht="15" customHeight="1" x14ac:dyDescent="0.3">
      <c r="A7441" s="114">
        <v>7438</v>
      </c>
      <c r="B7441" t="s">
        <v>430</v>
      </c>
      <c r="C7441" t="s">
        <v>138</v>
      </c>
      <c r="D7441" t="s">
        <v>100</v>
      </c>
      <c r="E7441" t="s">
        <v>6195</v>
      </c>
      <c r="F7441" s="109">
        <v>46225</v>
      </c>
      <c r="G7441" t="s">
        <v>415</v>
      </c>
      <c r="H7441">
        <v>6</v>
      </c>
      <c r="K7441">
        <v>371249.99999999895</v>
      </c>
      <c r="L7441" t="s">
        <v>516</v>
      </c>
      <c r="M7441" t="s">
        <v>517</v>
      </c>
      <c r="N7441">
        <v>0</v>
      </c>
    </row>
    <row r="7442" spans="1:14" ht="15" customHeight="1" x14ac:dyDescent="0.3">
      <c r="A7442" s="114">
        <v>7439</v>
      </c>
      <c r="B7442" t="s">
        <v>499</v>
      </c>
      <c r="C7442" t="s">
        <v>127</v>
      </c>
      <c r="D7442" t="s">
        <v>102</v>
      </c>
      <c r="E7442" t="s">
        <v>6196</v>
      </c>
      <c r="F7442" s="109">
        <v>46225</v>
      </c>
      <c r="G7442" t="s">
        <v>415</v>
      </c>
      <c r="H7442">
        <v>8</v>
      </c>
      <c r="K7442">
        <v>340000.00000000128</v>
      </c>
      <c r="L7442" t="s">
        <v>509</v>
      </c>
      <c r="M7442" t="s">
        <v>505</v>
      </c>
      <c r="N7442">
        <v>1</v>
      </c>
    </row>
    <row r="7443" spans="1:14" ht="15" customHeight="1" x14ac:dyDescent="0.3">
      <c r="A7443" s="114">
        <v>7440</v>
      </c>
      <c r="B7443" t="s">
        <v>499</v>
      </c>
      <c r="C7443" t="s">
        <v>130</v>
      </c>
      <c r="D7443" t="s">
        <v>102</v>
      </c>
      <c r="E7443" t="s">
        <v>6197</v>
      </c>
      <c r="F7443" s="109">
        <v>46225</v>
      </c>
      <c r="G7443" t="s">
        <v>415</v>
      </c>
      <c r="H7443">
        <v>2</v>
      </c>
      <c r="K7443">
        <v>85000.00000000032</v>
      </c>
      <c r="L7443" t="s">
        <v>509</v>
      </c>
      <c r="M7443" s="110" t="s">
        <v>2782</v>
      </c>
      <c r="N7443">
        <v>1</v>
      </c>
    </row>
    <row r="7444" spans="1:14" ht="15" customHeight="1" x14ac:dyDescent="0.3">
      <c r="A7444" s="114">
        <v>7441</v>
      </c>
      <c r="B7444" t="s">
        <v>499</v>
      </c>
      <c r="C7444" t="s">
        <v>138</v>
      </c>
      <c r="D7444" t="s">
        <v>100</v>
      </c>
      <c r="E7444" t="s">
        <v>6198</v>
      </c>
      <c r="F7444" s="109">
        <v>46225</v>
      </c>
      <c r="G7444" t="s">
        <v>415</v>
      </c>
      <c r="H7444">
        <v>6</v>
      </c>
      <c r="K7444">
        <v>382500.00000000146</v>
      </c>
      <c r="L7444" t="s">
        <v>543</v>
      </c>
      <c r="M7444" t="s">
        <v>517</v>
      </c>
      <c r="N7444">
        <v>0</v>
      </c>
    </row>
    <row r="7445" spans="1:14" ht="15" customHeight="1" x14ac:dyDescent="0.3">
      <c r="A7445" s="114">
        <v>7442</v>
      </c>
      <c r="B7445" t="s">
        <v>501</v>
      </c>
      <c r="C7445" t="s">
        <v>127</v>
      </c>
      <c r="D7445" t="s">
        <v>102</v>
      </c>
      <c r="E7445" t="s">
        <v>6199</v>
      </c>
      <c r="F7445" s="109">
        <v>46225</v>
      </c>
      <c r="G7445" t="s">
        <v>415</v>
      </c>
      <c r="H7445">
        <v>8</v>
      </c>
      <c r="K7445">
        <v>340000.00000000128</v>
      </c>
      <c r="L7445" t="s">
        <v>509</v>
      </c>
      <c r="M7445" t="s">
        <v>736</v>
      </c>
      <c r="N7445">
        <v>0</v>
      </c>
    </row>
    <row r="7446" spans="1:14" ht="15" customHeight="1" x14ac:dyDescent="0.3">
      <c r="A7446" s="114">
        <v>7443</v>
      </c>
      <c r="B7446" t="s">
        <v>501</v>
      </c>
      <c r="C7446" t="s">
        <v>130</v>
      </c>
      <c r="D7446" t="s">
        <v>102</v>
      </c>
      <c r="E7446" t="s">
        <v>6200</v>
      </c>
      <c r="F7446" s="109">
        <v>46225</v>
      </c>
      <c r="G7446" t="s">
        <v>415</v>
      </c>
      <c r="H7446">
        <v>1</v>
      </c>
      <c r="K7446">
        <v>42500.00000000016</v>
      </c>
      <c r="L7446" t="s">
        <v>509</v>
      </c>
      <c r="M7446" t="s">
        <v>736</v>
      </c>
      <c r="N7446">
        <v>0</v>
      </c>
    </row>
    <row r="7447" spans="1:14" ht="15" customHeight="1" x14ac:dyDescent="0.3">
      <c r="A7447" s="114">
        <v>7444</v>
      </c>
      <c r="B7447" t="s">
        <v>501</v>
      </c>
      <c r="C7447" t="s">
        <v>129</v>
      </c>
      <c r="D7447" t="s">
        <v>102</v>
      </c>
      <c r="E7447" t="s">
        <v>6201</v>
      </c>
      <c r="F7447" s="109">
        <v>46225</v>
      </c>
      <c r="G7447" t="s">
        <v>415</v>
      </c>
      <c r="H7447">
        <v>1</v>
      </c>
      <c r="K7447">
        <v>42500.00000000016</v>
      </c>
      <c r="L7447" t="s">
        <v>509</v>
      </c>
      <c r="M7447" t="s">
        <v>736</v>
      </c>
      <c r="N7447">
        <v>0</v>
      </c>
    </row>
    <row r="7448" spans="1:14" ht="15" customHeight="1" x14ac:dyDescent="0.3">
      <c r="A7448" s="114">
        <v>7445</v>
      </c>
      <c r="B7448" t="s">
        <v>501</v>
      </c>
      <c r="C7448" t="s">
        <v>138</v>
      </c>
      <c r="D7448" t="s">
        <v>100</v>
      </c>
      <c r="E7448" t="s">
        <v>6202</v>
      </c>
      <c r="F7448" s="109">
        <v>46225</v>
      </c>
      <c r="G7448" t="s">
        <v>415</v>
      </c>
      <c r="H7448">
        <v>6</v>
      </c>
      <c r="K7448">
        <v>382500.00000000146</v>
      </c>
      <c r="L7448" t="s">
        <v>554</v>
      </c>
      <c r="M7448" t="s">
        <v>517</v>
      </c>
      <c r="N7448">
        <v>0</v>
      </c>
    </row>
    <row r="7449" spans="1:14" ht="15" customHeight="1" x14ac:dyDescent="0.3">
      <c r="A7449" s="114">
        <v>7446</v>
      </c>
      <c r="B7449" t="s">
        <v>471</v>
      </c>
      <c r="C7449" t="s">
        <v>138</v>
      </c>
      <c r="D7449" t="s">
        <v>100</v>
      </c>
      <c r="E7449" t="s">
        <v>6203</v>
      </c>
      <c r="F7449" s="109">
        <v>46224</v>
      </c>
      <c r="G7449" t="s">
        <v>415</v>
      </c>
      <c r="H7449">
        <v>6</v>
      </c>
      <c r="K7449">
        <v>410624.99999999965</v>
      </c>
      <c r="L7449" t="s">
        <v>516</v>
      </c>
      <c r="M7449" t="s">
        <v>517</v>
      </c>
      <c r="N7449">
        <v>0</v>
      </c>
    </row>
    <row r="7450" spans="1:14" ht="15" customHeight="1" x14ac:dyDescent="0.3">
      <c r="A7450" s="114">
        <v>7447</v>
      </c>
      <c r="B7450" t="s">
        <v>471</v>
      </c>
      <c r="C7450" t="s">
        <v>138</v>
      </c>
      <c r="D7450" t="s">
        <v>100</v>
      </c>
      <c r="E7450" t="s">
        <v>6204</v>
      </c>
      <c r="F7450" s="109">
        <v>46224</v>
      </c>
      <c r="G7450" t="s">
        <v>415</v>
      </c>
      <c r="H7450">
        <v>3</v>
      </c>
      <c r="K7450">
        <v>205312.49999999983</v>
      </c>
      <c r="L7450" t="s">
        <v>558</v>
      </c>
      <c r="M7450" t="s">
        <v>514</v>
      </c>
      <c r="N7450">
        <v>3</v>
      </c>
    </row>
    <row r="7451" spans="1:14" ht="15" customHeight="1" x14ac:dyDescent="0.3">
      <c r="A7451" s="114">
        <v>7448</v>
      </c>
      <c r="B7451" t="s">
        <v>471</v>
      </c>
      <c r="C7451" t="s">
        <v>6023</v>
      </c>
      <c r="D7451" t="s">
        <v>180</v>
      </c>
      <c r="E7451" t="s">
        <v>6024</v>
      </c>
      <c r="F7451" s="109">
        <v>46224</v>
      </c>
      <c r="G7451" t="s">
        <v>3876</v>
      </c>
      <c r="H7451">
        <v>12</v>
      </c>
      <c r="K7451">
        <v>273749.99999999977</v>
      </c>
      <c r="L7451" t="s">
        <v>713</v>
      </c>
      <c r="M7451" t="s">
        <v>917</v>
      </c>
      <c r="N7451">
        <v>0</v>
      </c>
    </row>
    <row r="7452" spans="1:14" ht="15" customHeight="1" x14ac:dyDescent="0.3">
      <c r="A7452" s="114">
        <v>7449</v>
      </c>
      <c r="B7452" t="s">
        <v>471</v>
      </c>
      <c r="C7452" t="s">
        <v>138</v>
      </c>
      <c r="D7452" t="s">
        <v>100</v>
      </c>
      <c r="E7452" t="s">
        <v>6205</v>
      </c>
      <c r="F7452" s="109">
        <v>46225</v>
      </c>
      <c r="G7452" t="s">
        <v>415</v>
      </c>
      <c r="H7452">
        <v>6</v>
      </c>
      <c r="K7452">
        <v>410624.99999999965</v>
      </c>
      <c r="L7452" t="s">
        <v>516</v>
      </c>
      <c r="M7452" t="s">
        <v>517</v>
      </c>
      <c r="N7452">
        <v>0</v>
      </c>
    </row>
    <row r="7453" spans="1:14" ht="15" customHeight="1" x14ac:dyDescent="0.3">
      <c r="A7453" s="114">
        <v>7450</v>
      </c>
      <c r="B7453" t="s">
        <v>471</v>
      </c>
      <c r="C7453" t="s">
        <v>138</v>
      </c>
      <c r="D7453" t="s">
        <v>100</v>
      </c>
      <c r="E7453" t="s">
        <v>6205</v>
      </c>
      <c r="F7453" s="109">
        <v>46225</v>
      </c>
      <c r="G7453" t="s">
        <v>415</v>
      </c>
      <c r="H7453">
        <v>5</v>
      </c>
      <c r="K7453">
        <v>342187.49999999971</v>
      </c>
      <c r="L7453" t="s">
        <v>545</v>
      </c>
      <c r="M7453" t="s">
        <v>514</v>
      </c>
      <c r="N7453">
        <v>0</v>
      </c>
    </row>
    <row r="7454" spans="1:14" ht="15" customHeight="1" x14ac:dyDescent="0.3">
      <c r="A7454" s="114">
        <v>7451</v>
      </c>
      <c r="B7454" t="s">
        <v>471</v>
      </c>
      <c r="C7454" t="s">
        <v>6023</v>
      </c>
      <c r="D7454" t="s">
        <v>180</v>
      </c>
      <c r="E7454" t="s">
        <v>6024</v>
      </c>
      <c r="F7454" s="109">
        <v>46225</v>
      </c>
      <c r="G7454" t="s">
        <v>3876</v>
      </c>
      <c r="H7454">
        <v>15</v>
      </c>
      <c r="K7454">
        <v>342187.49999999971</v>
      </c>
      <c r="L7454" t="s">
        <v>713</v>
      </c>
      <c r="M7454" t="s">
        <v>917</v>
      </c>
      <c r="N7454">
        <v>0</v>
      </c>
    </row>
    <row r="7455" spans="1:14" ht="15" customHeight="1" x14ac:dyDescent="0.3">
      <c r="A7455" s="114">
        <v>7452</v>
      </c>
      <c r="B7455" t="s">
        <v>444</v>
      </c>
      <c r="C7455" t="s">
        <v>138</v>
      </c>
      <c r="D7455" t="s">
        <v>100</v>
      </c>
      <c r="E7455" t="s">
        <v>6206</v>
      </c>
      <c r="F7455" s="109">
        <v>46225</v>
      </c>
      <c r="G7455" t="s">
        <v>415</v>
      </c>
      <c r="H7455">
        <v>6</v>
      </c>
      <c r="K7455">
        <v>410624.99999999965</v>
      </c>
      <c r="L7455" t="s">
        <v>543</v>
      </c>
      <c r="M7455" t="s">
        <v>517</v>
      </c>
      <c r="N7455">
        <v>0</v>
      </c>
    </row>
    <row r="7456" spans="1:14" ht="15" customHeight="1" x14ac:dyDescent="0.3">
      <c r="A7456" s="114">
        <v>7453</v>
      </c>
      <c r="B7456" t="s">
        <v>444</v>
      </c>
      <c r="C7456" t="s">
        <v>124</v>
      </c>
      <c r="D7456" t="s">
        <v>102</v>
      </c>
      <c r="E7456" t="s">
        <v>6207</v>
      </c>
      <c r="F7456" s="109">
        <v>46225</v>
      </c>
      <c r="G7456" t="s">
        <v>415</v>
      </c>
      <c r="H7456">
        <v>13</v>
      </c>
      <c r="K7456">
        <v>211712.67361111092</v>
      </c>
      <c r="L7456" t="s">
        <v>696</v>
      </c>
      <c r="M7456" t="s">
        <v>1677</v>
      </c>
      <c r="N7456">
        <v>1</v>
      </c>
    </row>
    <row r="7457" spans="1:14" ht="15" customHeight="1" x14ac:dyDescent="0.3">
      <c r="A7457" s="114">
        <v>7454</v>
      </c>
      <c r="B7457" t="s">
        <v>444</v>
      </c>
      <c r="C7457" t="s">
        <v>126</v>
      </c>
      <c r="D7457" t="s">
        <v>102</v>
      </c>
      <c r="E7457" t="s">
        <v>6208</v>
      </c>
      <c r="F7457" s="109">
        <v>46225</v>
      </c>
      <c r="G7457" t="s">
        <v>415</v>
      </c>
      <c r="H7457">
        <v>6</v>
      </c>
      <c r="K7457">
        <v>146608.3333333332</v>
      </c>
      <c r="L7457" t="s">
        <v>696</v>
      </c>
      <c r="M7457" t="s">
        <v>1677</v>
      </c>
      <c r="N7457">
        <v>0</v>
      </c>
    </row>
    <row r="7458" spans="1:14" ht="15" customHeight="1" x14ac:dyDescent="0.3">
      <c r="A7458" s="114">
        <v>7455</v>
      </c>
      <c r="B7458" t="s">
        <v>413</v>
      </c>
      <c r="C7458" t="s">
        <v>2948</v>
      </c>
      <c r="D7458" t="s">
        <v>102</v>
      </c>
      <c r="E7458" t="s">
        <v>2950</v>
      </c>
      <c r="F7458" s="109">
        <v>46225</v>
      </c>
      <c r="G7458" t="s">
        <v>2946</v>
      </c>
      <c r="H7458">
        <v>3</v>
      </c>
      <c r="K7458">
        <v>87500.00000000016</v>
      </c>
      <c r="L7458" t="s">
        <v>509</v>
      </c>
      <c r="M7458" t="s">
        <v>1334</v>
      </c>
      <c r="N7458">
        <v>0</v>
      </c>
    </row>
    <row r="7459" spans="1:14" ht="15" customHeight="1" x14ac:dyDescent="0.3">
      <c r="A7459" s="114">
        <v>7456</v>
      </c>
      <c r="B7459" t="s">
        <v>413</v>
      </c>
      <c r="C7459" t="s">
        <v>138</v>
      </c>
      <c r="D7459" t="s">
        <v>100</v>
      </c>
      <c r="E7459" t="s">
        <v>6209</v>
      </c>
      <c r="F7459" s="109">
        <v>46225</v>
      </c>
      <c r="G7459" t="s">
        <v>415</v>
      </c>
      <c r="H7459">
        <v>1</v>
      </c>
      <c r="K7459">
        <v>65625.000000000116</v>
      </c>
      <c r="L7459" t="s">
        <v>554</v>
      </c>
      <c r="M7459" t="s">
        <v>517</v>
      </c>
      <c r="N7459">
        <v>0</v>
      </c>
    </row>
    <row r="7460" spans="1:14" ht="15" customHeight="1" x14ac:dyDescent="0.3">
      <c r="A7460" s="114">
        <v>7457</v>
      </c>
      <c r="B7460" t="s">
        <v>413</v>
      </c>
      <c r="C7460" t="s">
        <v>32</v>
      </c>
      <c r="D7460" t="s">
        <v>26</v>
      </c>
      <c r="E7460" t="s">
        <v>6210</v>
      </c>
      <c r="F7460" s="109">
        <v>46225</v>
      </c>
      <c r="G7460" t="s">
        <v>1440</v>
      </c>
      <c r="H7460">
        <v>0.7</v>
      </c>
      <c r="K7460">
        <v>114843.7500000002</v>
      </c>
      <c r="L7460" t="s">
        <v>509</v>
      </c>
      <c r="M7460" t="s">
        <v>505</v>
      </c>
      <c r="N7460">
        <v>0</v>
      </c>
    </row>
    <row r="7461" spans="1:14" ht="15" customHeight="1" x14ac:dyDescent="0.3">
      <c r="A7461" s="114">
        <v>7458</v>
      </c>
      <c r="B7461" t="s">
        <v>463</v>
      </c>
      <c r="C7461" t="s">
        <v>215</v>
      </c>
      <c r="D7461" t="s">
        <v>102</v>
      </c>
      <c r="E7461" t="s">
        <v>6211</v>
      </c>
      <c r="F7461" s="109">
        <v>46226</v>
      </c>
      <c r="G7461" t="s">
        <v>466</v>
      </c>
      <c r="H7461">
        <v>3</v>
      </c>
      <c r="K7461">
        <v>199687.50000000017</v>
      </c>
      <c r="L7461" t="s">
        <v>526</v>
      </c>
      <c r="M7461" t="s">
        <v>1677</v>
      </c>
      <c r="N7461">
        <v>0</v>
      </c>
    </row>
    <row r="7462" spans="1:14" ht="15" customHeight="1" x14ac:dyDescent="0.3">
      <c r="A7462" s="114">
        <v>7459</v>
      </c>
      <c r="B7462" t="s">
        <v>463</v>
      </c>
      <c r="C7462" t="s">
        <v>3004</v>
      </c>
      <c r="D7462" t="s">
        <v>3009</v>
      </c>
      <c r="E7462" t="s">
        <v>3010</v>
      </c>
      <c r="F7462" s="109">
        <v>46226</v>
      </c>
      <c r="G7462" t="s">
        <v>3008</v>
      </c>
      <c r="H7462">
        <v>0.5</v>
      </c>
      <c r="K7462">
        <v>133125.00000000012</v>
      </c>
      <c r="L7462" t="s">
        <v>513</v>
      </c>
      <c r="M7462" t="s">
        <v>514</v>
      </c>
      <c r="N7462">
        <v>10</v>
      </c>
    </row>
    <row r="7463" spans="1:14" ht="15" customHeight="1" x14ac:dyDescent="0.3">
      <c r="A7463" s="114">
        <v>7460</v>
      </c>
      <c r="B7463" t="s">
        <v>497</v>
      </c>
      <c r="C7463" t="s">
        <v>6025</v>
      </c>
      <c r="D7463" t="s">
        <v>180</v>
      </c>
      <c r="E7463" t="s">
        <v>6042</v>
      </c>
      <c r="F7463" s="109">
        <v>46226</v>
      </c>
      <c r="G7463" t="s">
        <v>3876</v>
      </c>
      <c r="H7463">
        <v>14</v>
      </c>
      <c r="K7463">
        <v>319374.99999999971</v>
      </c>
      <c r="L7463" t="s">
        <v>713</v>
      </c>
      <c r="M7463" t="s">
        <v>917</v>
      </c>
      <c r="N7463">
        <v>0</v>
      </c>
    </row>
    <row r="7464" spans="1:14" ht="15" customHeight="1" x14ac:dyDescent="0.3">
      <c r="A7464" s="114">
        <v>7461</v>
      </c>
      <c r="B7464" t="s">
        <v>497</v>
      </c>
      <c r="C7464" t="s">
        <v>138</v>
      </c>
      <c r="D7464" t="s">
        <v>100</v>
      </c>
      <c r="E7464" t="s">
        <v>6212</v>
      </c>
      <c r="F7464" s="109">
        <v>46226</v>
      </c>
      <c r="G7464" t="s">
        <v>415</v>
      </c>
      <c r="H7464">
        <v>6</v>
      </c>
      <c r="K7464">
        <v>410624.99999999965</v>
      </c>
      <c r="L7464" t="s">
        <v>554</v>
      </c>
      <c r="M7464" t="s">
        <v>517</v>
      </c>
      <c r="N7464">
        <v>0</v>
      </c>
    </row>
    <row r="7465" spans="1:14" ht="15" customHeight="1" x14ac:dyDescent="0.3">
      <c r="A7465" s="114">
        <v>7462</v>
      </c>
      <c r="B7465" t="s">
        <v>535</v>
      </c>
      <c r="C7465" t="s">
        <v>6023</v>
      </c>
      <c r="D7465" t="s">
        <v>180</v>
      </c>
      <c r="E7465" t="s">
        <v>6024</v>
      </c>
      <c r="F7465" s="109">
        <v>46226</v>
      </c>
      <c r="G7465" t="s">
        <v>3876</v>
      </c>
      <c r="H7465">
        <v>6</v>
      </c>
      <c r="K7465">
        <v>129375.00000000036</v>
      </c>
      <c r="L7465" t="s">
        <v>713</v>
      </c>
      <c r="M7465" t="s">
        <v>505</v>
      </c>
      <c r="N7465">
        <v>0</v>
      </c>
    </row>
    <row r="7466" spans="1:14" ht="15" customHeight="1" x14ac:dyDescent="0.3">
      <c r="A7466" s="114">
        <v>7463</v>
      </c>
      <c r="B7466" t="s">
        <v>535</v>
      </c>
      <c r="C7466" t="s">
        <v>122</v>
      </c>
      <c r="D7466" t="s">
        <v>102</v>
      </c>
      <c r="E7466" t="s">
        <v>6213</v>
      </c>
      <c r="F7466" s="109">
        <v>46226</v>
      </c>
      <c r="G7466" t="s">
        <v>415</v>
      </c>
      <c r="H7466">
        <v>14</v>
      </c>
      <c r="K7466">
        <v>905625.00000000256</v>
      </c>
      <c r="L7466" t="s">
        <v>696</v>
      </c>
      <c r="M7466" t="s">
        <v>1677</v>
      </c>
      <c r="N7466">
        <v>0</v>
      </c>
    </row>
    <row r="7467" spans="1:14" ht="15" customHeight="1" x14ac:dyDescent="0.3">
      <c r="A7467" s="114">
        <v>7464</v>
      </c>
      <c r="B7467" t="s">
        <v>535</v>
      </c>
      <c r="C7467" t="s">
        <v>6025</v>
      </c>
      <c r="D7467" t="s">
        <v>180</v>
      </c>
      <c r="E7467" t="s">
        <v>6042</v>
      </c>
      <c r="F7467" s="109">
        <v>46226</v>
      </c>
      <c r="G7467" t="s">
        <v>767</v>
      </c>
      <c r="H7467">
        <v>6</v>
      </c>
      <c r="K7467">
        <v>258750.00000000073</v>
      </c>
      <c r="L7467" t="s">
        <v>558</v>
      </c>
      <c r="M7467" t="s">
        <v>505</v>
      </c>
      <c r="N7467">
        <v>3</v>
      </c>
    </row>
    <row r="7468" spans="1:14" ht="15" customHeight="1" x14ac:dyDescent="0.3">
      <c r="A7468" s="114">
        <v>7465</v>
      </c>
      <c r="B7468" t="s">
        <v>535</v>
      </c>
      <c r="C7468" t="s">
        <v>138</v>
      </c>
      <c r="D7468" t="s">
        <v>100</v>
      </c>
      <c r="E7468" t="s">
        <v>6214</v>
      </c>
      <c r="F7468" s="109">
        <v>46226</v>
      </c>
      <c r="G7468" t="s">
        <v>415</v>
      </c>
      <c r="H7468">
        <v>4</v>
      </c>
      <c r="K7468">
        <v>258750.00000000073</v>
      </c>
      <c r="L7468" t="s">
        <v>516</v>
      </c>
      <c r="M7468" t="s">
        <v>517</v>
      </c>
      <c r="N7468">
        <v>1</v>
      </c>
    </row>
    <row r="7469" spans="1:14" ht="15" customHeight="1" x14ac:dyDescent="0.3">
      <c r="A7469" s="114">
        <v>7466</v>
      </c>
      <c r="B7469" t="s">
        <v>499</v>
      </c>
      <c r="C7469" t="s">
        <v>122</v>
      </c>
      <c r="D7469" t="s">
        <v>102</v>
      </c>
      <c r="E7469" t="s">
        <v>6215</v>
      </c>
      <c r="F7469" s="109">
        <v>46226</v>
      </c>
      <c r="G7469" t="s">
        <v>415</v>
      </c>
      <c r="H7469">
        <v>7</v>
      </c>
      <c r="K7469">
        <v>446250.00000000169</v>
      </c>
      <c r="L7469" t="s">
        <v>696</v>
      </c>
      <c r="M7469" t="s">
        <v>505</v>
      </c>
      <c r="N7469">
        <v>1</v>
      </c>
    </row>
    <row r="7470" spans="1:14" ht="15" customHeight="1" x14ac:dyDescent="0.3">
      <c r="A7470" s="114">
        <v>7467</v>
      </c>
      <c r="B7470" t="s">
        <v>499</v>
      </c>
      <c r="C7470" t="s">
        <v>124</v>
      </c>
      <c r="D7470" t="s">
        <v>102</v>
      </c>
      <c r="E7470" t="s">
        <v>6216</v>
      </c>
      <c r="F7470" s="109">
        <v>46226</v>
      </c>
      <c r="G7470" t="s">
        <v>415</v>
      </c>
      <c r="H7470">
        <v>17</v>
      </c>
      <c r="K7470">
        <v>257892.36111111208</v>
      </c>
      <c r="L7470" t="s">
        <v>696</v>
      </c>
      <c r="M7470" s="110" t="s">
        <v>2782</v>
      </c>
      <c r="N7470">
        <v>1</v>
      </c>
    </row>
    <row r="7471" spans="1:14" ht="15" customHeight="1" x14ac:dyDescent="0.3">
      <c r="A7471" s="114">
        <v>7468</v>
      </c>
      <c r="B7471" t="s">
        <v>499</v>
      </c>
      <c r="C7471" t="s">
        <v>2948</v>
      </c>
      <c r="D7471" t="s">
        <v>102</v>
      </c>
      <c r="E7471" t="s">
        <v>2950</v>
      </c>
      <c r="F7471" s="109">
        <v>46226</v>
      </c>
      <c r="G7471" t="s">
        <v>2946</v>
      </c>
      <c r="H7471">
        <v>2</v>
      </c>
      <c r="K7471">
        <v>56666.666666666875</v>
      </c>
      <c r="L7471" t="s">
        <v>509</v>
      </c>
      <c r="M7471" t="s">
        <v>505</v>
      </c>
      <c r="N7471">
        <v>1</v>
      </c>
    </row>
    <row r="7472" spans="1:14" ht="15" customHeight="1" x14ac:dyDescent="0.3">
      <c r="A7472" s="114">
        <v>7469</v>
      </c>
      <c r="B7472" t="s">
        <v>499</v>
      </c>
      <c r="C7472" t="s">
        <v>138</v>
      </c>
      <c r="D7472" t="s">
        <v>100</v>
      </c>
      <c r="E7472" t="s">
        <v>6217</v>
      </c>
      <c r="F7472" s="109">
        <v>46226</v>
      </c>
      <c r="G7472" t="s">
        <v>415</v>
      </c>
      <c r="H7472">
        <v>6</v>
      </c>
      <c r="K7472">
        <v>382500.00000000146</v>
      </c>
      <c r="L7472" t="s">
        <v>516</v>
      </c>
      <c r="M7472" t="s">
        <v>517</v>
      </c>
      <c r="N7472">
        <v>0</v>
      </c>
    </row>
    <row r="7473" spans="1:14" ht="15" customHeight="1" x14ac:dyDescent="0.3">
      <c r="A7473" s="114">
        <v>7470</v>
      </c>
      <c r="B7473" t="s">
        <v>459</v>
      </c>
      <c r="C7473" t="s">
        <v>138</v>
      </c>
      <c r="D7473" t="s">
        <v>100</v>
      </c>
      <c r="E7473" t="s">
        <v>6218</v>
      </c>
      <c r="F7473" s="109">
        <v>46225</v>
      </c>
      <c r="G7473" t="s">
        <v>415</v>
      </c>
      <c r="H7473">
        <v>19</v>
      </c>
      <c r="K7473">
        <v>1282500</v>
      </c>
      <c r="L7473" t="s">
        <v>713</v>
      </c>
      <c r="M7473" t="s">
        <v>917</v>
      </c>
      <c r="N7473">
        <v>0</v>
      </c>
    </row>
    <row r="7474" spans="1:14" ht="15" customHeight="1" x14ac:dyDescent="0.3">
      <c r="A7474" s="114">
        <v>7471</v>
      </c>
      <c r="B7474" t="s">
        <v>459</v>
      </c>
      <c r="C7474" t="s">
        <v>138</v>
      </c>
      <c r="D7474" t="s">
        <v>100</v>
      </c>
      <c r="E7474" t="s">
        <v>6218</v>
      </c>
      <c r="F7474" s="109">
        <v>46225</v>
      </c>
      <c r="G7474" t="s">
        <v>415</v>
      </c>
      <c r="H7474">
        <v>1.2</v>
      </c>
      <c r="K7474">
        <v>81000</v>
      </c>
      <c r="L7474" t="s">
        <v>513</v>
      </c>
      <c r="M7474" t="s">
        <v>580</v>
      </c>
      <c r="N7474">
        <v>4</v>
      </c>
    </row>
    <row r="7475" spans="1:14" ht="15" customHeight="1" x14ac:dyDescent="0.3">
      <c r="A7475" s="114">
        <v>7472</v>
      </c>
      <c r="B7475" t="s">
        <v>459</v>
      </c>
      <c r="C7475" t="s">
        <v>138</v>
      </c>
      <c r="D7475" t="s">
        <v>100</v>
      </c>
      <c r="E7475" t="s">
        <v>6218</v>
      </c>
      <c r="F7475" s="109">
        <v>46226</v>
      </c>
      <c r="G7475" t="s">
        <v>415</v>
      </c>
      <c r="H7475">
        <v>1.5</v>
      </c>
      <c r="K7475">
        <v>101250</v>
      </c>
      <c r="L7475" t="s">
        <v>513</v>
      </c>
      <c r="M7475" t="s">
        <v>514</v>
      </c>
      <c r="N7475">
        <v>4</v>
      </c>
    </row>
    <row r="7476" spans="1:14" ht="15" customHeight="1" x14ac:dyDescent="0.3">
      <c r="A7476" s="114">
        <v>7473</v>
      </c>
      <c r="B7476" t="s">
        <v>459</v>
      </c>
      <c r="C7476" t="s">
        <v>138</v>
      </c>
      <c r="D7476" t="s">
        <v>100</v>
      </c>
      <c r="E7476" t="s">
        <v>6218</v>
      </c>
      <c r="F7476" s="109">
        <v>46226</v>
      </c>
      <c r="G7476" t="s">
        <v>415</v>
      </c>
      <c r="H7476">
        <v>1.7</v>
      </c>
      <c r="K7476">
        <v>114750</v>
      </c>
      <c r="L7476" t="s">
        <v>509</v>
      </c>
      <c r="M7476" t="s">
        <v>505</v>
      </c>
      <c r="N7476">
        <v>1</v>
      </c>
    </row>
    <row r="7477" spans="1:14" ht="15" customHeight="1" x14ac:dyDescent="0.3">
      <c r="A7477" s="114">
        <v>7474</v>
      </c>
      <c r="B7477" t="s">
        <v>444</v>
      </c>
      <c r="C7477" t="s">
        <v>138</v>
      </c>
      <c r="D7477" t="s">
        <v>100</v>
      </c>
      <c r="E7477" t="s">
        <v>6219</v>
      </c>
      <c r="F7477" s="109">
        <v>46226</v>
      </c>
      <c r="G7477" t="s">
        <v>415</v>
      </c>
      <c r="H7477">
        <v>6</v>
      </c>
      <c r="K7477">
        <v>410624.99999999965</v>
      </c>
      <c r="L7477" t="s">
        <v>516</v>
      </c>
      <c r="M7477" t="s">
        <v>517</v>
      </c>
      <c r="N7477">
        <v>0</v>
      </c>
    </row>
    <row r="7478" spans="1:14" ht="15" customHeight="1" x14ac:dyDescent="0.3">
      <c r="A7478" s="114">
        <v>7475</v>
      </c>
      <c r="B7478" t="s">
        <v>444</v>
      </c>
      <c r="C7478" t="s">
        <v>136</v>
      </c>
      <c r="D7478" t="s">
        <v>102</v>
      </c>
      <c r="E7478" t="s">
        <v>6220</v>
      </c>
      <c r="F7478" s="109">
        <v>46226</v>
      </c>
      <c r="G7478" t="s">
        <v>415</v>
      </c>
      <c r="H7478">
        <v>3</v>
      </c>
      <c r="K7478">
        <v>273749.99999999977</v>
      </c>
      <c r="L7478" t="s">
        <v>526</v>
      </c>
      <c r="M7478" t="s">
        <v>1677</v>
      </c>
      <c r="N7478">
        <v>0</v>
      </c>
    </row>
    <row r="7479" spans="1:14" ht="15" customHeight="1" x14ac:dyDescent="0.3">
      <c r="A7479" s="114">
        <v>7476</v>
      </c>
      <c r="B7479" t="s">
        <v>444</v>
      </c>
      <c r="C7479" t="s">
        <v>4050</v>
      </c>
      <c r="D7479" t="s">
        <v>102</v>
      </c>
      <c r="E7479" t="s">
        <v>4051</v>
      </c>
      <c r="F7479" s="109">
        <v>46226</v>
      </c>
      <c r="G7479" t="s">
        <v>425</v>
      </c>
      <c r="H7479">
        <v>3</v>
      </c>
      <c r="K7479">
        <v>205312.49999999983</v>
      </c>
      <c r="L7479" t="s">
        <v>526</v>
      </c>
      <c r="M7479" t="s">
        <v>1677</v>
      </c>
      <c r="N7479">
        <v>1</v>
      </c>
    </row>
    <row r="7480" spans="1:14" ht="15" customHeight="1" x14ac:dyDescent="0.3">
      <c r="A7480" s="114">
        <v>7477</v>
      </c>
      <c r="B7480" t="s">
        <v>413</v>
      </c>
      <c r="C7480" t="s">
        <v>2948</v>
      </c>
      <c r="D7480" t="s">
        <v>102</v>
      </c>
      <c r="E7480" t="s">
        <v>2950</v>
      </c>
      <c r="F7480" s="109">
        <v>46226</v>
      </c>
      <c r="G7480" t="s">
        <v>2946</v>
      </c>
      <c r="H7480">
        <v>4</v>
      </c>
      <c r="K7480">
        <v>116666.66666666688</v>
      </c>
      <c r="L7480" t="s">
        <v>509</v>
      </c>
      <c r="M7480" t="s">
        <v>505</v>
      </c>
      <c r="N7480">
        <v>0</v>
      </c>
    </row>
    <row r="7481" spans="1:14" ht="15" customHeight="1" x14ac:dyDescent="0.3">
      <c r="A7481" s="114">
        <v>7478</v>
      </c>
      <c r="B7481" t="s">
        <v>413</v>
      </c>
      <c r="C7481" t="s">
        <v>138</v>
      </c>
      <c r="D7481" t="s">
        <v>100</v>
      </c>
      <c r="E7481" t="s">
        <v>6221</v>
      </c>
      <c r="F7481" s="109">
        <v>46226</v>
      </c>
      <c r="G7481" t="s">
        <v>415</v>
      </c>
      <c r="H7481">
        <v>6</v>
      </c>
      <c r="K7481">
        <v>393750.0000000007</v>
      </c>
      <c r="L7481" t="s">
        <v>554</v>
      </c>
      <c r="M7481" t="s">
        <v>517</v>
      </c>
      <c r="N7481">
        <v>0</v>
      </c>
    </row>
    <row r="7482" spans="1:14" ht="15" customHeight="1" x14ac:dyDescent="0.3">
      <c r="A7482" s="114">
        <v>7479</v>
      </c>
      <c r="B7482" t="s">
        <v>430</v>
      </c>
      <c r="C7482" t="s">
        <v>124</v>
      </c>
      <c r="D7482" t="s">
        <v>102</v>
      </c>
      <c r="E7482" t="s">
        <v>6222</v>
      </c>
      <c r="F7482" s="109">
        <v>46227</v>
      </c>
      <c r="G7482" t="s">
        <v>415</v>
      </c>
      <c r="H7482">
        <v>14</v>
      </c>
      <c r="K7482">
        <v>206135.41666666607</v>
      </c>
      <c r="L7482" t="s">
        <v>696</v>
      </c>
      <c r="M7482" t="s">
        <v>1677</v>
      </c>
      <c r="N7482">
        <v>0</v>
      </c>
    </row>
    <row r="7483" spans="1:14" ht="15" customHeight="1" x14ac:dyDescent="0.3">
      <c r="A7483" s="114">
        <v>7480</v>
      </c>
      <c r="B7483" t="s">
        <v>430</v>
      </c>
      <c r="C7483" t="s">
        <v>125</v>
      </c>
      <c r="D7483" t="s">
        <v>102</v>
      </c>
      <c r="E7483" t="s">
        <v>6223</v>
      </c>
      <c r="F7483" s="109">
        <v>46227</v>
      </c>
      <c r="G7483" t="s">
        <v>415</v>
      </c>
      <c r="H7483">
        <v>2</v>
      </c>
      <c r="K7483">
        <v>36391.666666666562</v>
      </c>
      <c r="L7483" t="s">
        <v>509</v>
      </c>
      <c r="M7483" t="s">
        <v>1677</v>
      </c>
      <c r="N7483">
        <v>0</v>
      </c>
    </row>
    <row r="7484" spans="1:14" ht="15" customHeight="1" x14ac:dyDescent="0.3">
      <c r="A7484" s="114">
        <v>7481</v>
      </c>
      <c r="B7484" t="s">
        <v>430</v>
      </c>
      <c r="C7484" t="s">
        <v>126</v>
      </c>
      <c r="D7484" t="s">
        <v>102</v>
      </c>
      <c r="E7484" t="s">
        <v>6224</v>
      </c>
      <c r="F7484" s="109">
        <v>46227</v>
      </c>
      <c r="G7484" t="s">
        <v>415</v>
      </c>
      <c r="H7484">
        <v>2</v>
      </c>
      <c r="K7484">
        <v>44183.333333333205</v>
      </c>
      <c r="L7484" t="s">
        <v>509</v>
      </c>
      <c r="M7484" t="s">
        <v>1677</v>
      </c>
      <c r="N7484">
        <v>0</v>
      </c>
    </row>
    <row r="7485" spans="1:14" ht="15" customHeight="1" x14ac:dyDescent="0.3">
      <c r="A7485" s="114">
        <v>7482</v>
      </c>
      <c r="B7485" t="s">
        <v>430</v>
      </c>
      <c r="C7485" t="s">
        <v>122</v>
      </c>
      <c r="D7485" t="s">
        <v>102</v>
      </c>
      <c r="E7485" t="s">
        <v>6225</v>
      </c>
      <c r="F7485" s="109">
        <v>46227</v>
      </c>
      <c r="G7485" t="s">
        <v>415</v>
      </c>
      <c r="H7485">
        <v>10</v>
      </c>
      <c r="K7485">
        <v>618749.99999999825</v>
      </c>
      <c r="L7485" t="s">
        <v>507</v>
      </c>
      <c r="M7485" t="s">
        <v>1677</v>
      </c>
      <c r="N7485">
        <v>0</v>
      </c>
    </row>
    <row r="7486" spans="1:14" ht="15" customHeight="1" x14ac:dyDescent="0.3">
      <c r="A7486" s="114">
        <v>7483</v>
      </c>
      <c r="B7486" t="s">
        <v>430</v>
      </c>
      <c r="C7486" t="s">
        <v>138</v>
      </c>
      <c r="D7486" t="s">
        <v>100</v>
      </c>
      <c r="E7486" t="s">
        <v>6226</v>
      </c>
      <c r="F7486" s="109">
        <v>46227</v>
      </c>
      <c r="G7486" t="s">
        <v>415</v>
      </c>
      <c r="H7486">
        <v>6</v>
      </c>
      <c r="K7486">
        <v>371249.99999999895</v>
      </c>
      <c r="L7486" t="s">
        <v>516</v>
      </c>
      <c r="M7486" t="s">
        <v>517</v>
      </c>
      <c r="N7486">
        <v>0</v>
      </c>
    </row>
    <row r="7487" spans="1:14" ht="15" customHeight="1" x14ac:dyDescent="0.3">
      <c r="A7487" s="114">
        <v>7484</v>
      </c>
      <c r="B7487" t="s">
        <v>499</v>
      </c>
      <c r="C7487" t="s">
        <v>122</v>
      </c>
      <c r="D7487" t="s">
        <v>102</v>
      </c>
      <c r="E7487" t="s">
        <v>6227</v>
      </c>
      <c r="F7487" s="109">
        <v>46227</v>
      </c>
      <c r="G7487" t="s">
        <v>415</v>
      </c>
      <c r="H7487">
        <v>33</v>
      </c>
      <c r="K7487">
        <v>2103750.0000000079</v>
      </c>
      <c r="L7487" t="s">
        <v>507</v>
      </c>
      <c r="M7487" t="s">
        <v>505</v>
      </c>
      <c r="N7487">
        <v>1</v>
      </c>
    </row>
    <row r="7488" spans="1:14" ht="15" customHeight="1" x14ac:dyDescent="0.3">
      <c r="A7488" s="114">
        <v>7485</v>
      </c>
      <c r="B7488" t="s">
        <v>499</v>
      </c>
      <c r="C7488" t="s">
        <v>127</v>
      </c>
      <c r="D7488" t="s">
        <v>102</v>
      </c>
      <c r="E7488" t="s">
        <v>6228</v>
      </c>
      <c r="F7488" s="109">
        <v>46227</v>
      </c>
      <c r="G7488" t="s">
        <v>415</v>
      </c>
      <c r="H7488">
        <v>6</v>
      </c>
      <c r="K7488">
        <v>255000.00000000096</v>
      </c>
      <c r="L7488" t="s">
        <v>507</v>
      </c>
      <c r="M7488" s="110" t="s">
        <v>2782</v>
      </c>
      <c r="N7488">
        <v>1</v>
      </c>
    </row>
    <row r="7489" spans="1:14" ht="15" customHeight="1" x14ac:dyDescent="0.3">
      <c r="A7489" s="114">
        <v>7486</v>
      </c>
      <c r="B7489" t="s">
        <v>499</v>
      </c>
      <c r="C7489" t="s">
        <v>138</v>
      </c>
      <c r="D7489" t="s">
        <v>100</v>
      </c>
      <c r="E7489" t="s">
        <v>6229</v>
      </c>
      <c r="F7489" s="109">
        <v>46227</v>
      </c>
      <c r="G7489" t="s">
        <v>415</v>
      </c>
      <c r="H7489">
        <v>3</v>
      </c>
      <c r="K7489">
        <v>191250.00000000073</v>
      </c>
      <c r="L7489" t="s">
        <v>516</v>
      </c>
      <c r="M7489" t="s">
        <v>517</v>
      </c>
      <c r="N7489">
        <v>0</v>
      </c>
    </row>
    <row r="7490" spans="1:14" ht="15" customHeight="1" x14ac:dyDescent="0.3">
      <c r="A7490" s="114">
        <v>7487</v>
      </c>
      <c r="B7490" t="s">
        <v>499</v>
      </c>
      <c r="C7490" t="s">
        <v>89</v>
      </c>
      <c r="D7490" t="s">
        <v>79</v>
      </c>
      <c r="E7490" t="s">
        <v>6230</v>
      </c>
      <c r="F7490" s="109">
        <v>46227</v>
      </c>
      <c r="G7490" t="s">
        <v>433</v>
      </c>
      <c r="H7490">
        <v>3</v>
      </c>
      <c r="K7490">
        <v>28333.333333333438</v>
      </c>
      <c r="L7490" t="s">
        <v>516</v>
      </c>
      <c r="M7490" t="s">
        <v>517</v>
      </c>
      <c r="N7490">
        <v>0</v>
      </c>
    </row>
    <row r="7491" spans="1:14" ht="15" customHeight="1" x14ac:dyDescent="0.3">
      <c r="A7491" s="114">
        <v>7488</v>
      </c>
      <c r="B7491" t="s">
        <v>501</v>
      </c>
      <c r="C7491" t="s">
        <v>125</v>
      </c>
      <c r="D7491" t="s">
        <v>102</v>
      </c>
      <c r="E7491" t="s">
        <v>6231</v>
      </c>
      <c r="F7491" s="109">
        <v>46226</v>
      </c>
      <c r="G7491" t="s">
        <v>415</v>
      </c>
      <c r="H7491">
        <v>5</v>
      </c>
      <c r="K7491">
        <v>93736.111111111459</v>
      </c>
      <c r="L7491" t="s">
        <v>509</v>
      </c>
      <c r="M7491" t="s">
        <v>736</v>
      </c>
      <c r="N7491">
        <v>0</v>
      </c>
    </row>
    <row r="7492" spans="1:14" ht="15" customHeight="1" x14ac:dyDescent="0.3">
      <c r="A7492" s="114">
        <v>7489</v>
      </c>
      <c r="B7492" t="s">
        <v>501</v>
      </c>
      <c r="C7492" t="s">
        <v>127</v>
      </c>
      <c r="D7492" t="s">
        <v>102</v>
      </c>
      <c r="E7492" t="s">
        <v>6232</v>
      </c>
      <c r="F7492" s="109">
        <v>46226</v>
      </c>
      <c r="G7492" t="s">
        <v>415</v>
      </c>
      <c r="H7492">
        <v>4</v>
      </c>
      <c r="K7492">
        <v>170000.00000000064</v>
      </c>
      <c r="L7492" t="s">
        <v>509</v>
      </c>
      <c r="M7492" t="s">
        <v>736</v>
      </c>
      <c r="N7492">
        <v>0</v>
      </c>
    </row>
    <row r="7493" spans="1:14" ht="15" customHeight="1" x14ac:dyDescent="0.3">
      <c r="A7493" s="114">
        <v>7490</v>
      </c>
      <c r="B7493" t="s">
        <v>501</v>
      </c>
      <c r="C7493" t="s">
        <v>126</v>
      </c>
      <c r="D7493" t="s">
        <v>102</v>
      </c>
      <c r="E7493" t="s">
        <v>6233</v>
      </c>
      <c r="F7493" s="109">
        <v>46226</v>
      </c>
      <c r="G7493" t="s">
        <v>415</v>
      </c>
      <c r="H7493">
        <v>9</v>
      </c>
      <c r="K7493">
        <v>318655.55555555673</v>
      </c>
      <c r="L7493" t="s">
        <v>509</v>
      </c>
      <c r="M7493" t="s">
        <v>736</v>
      </c>
      <c r="N7493">
        <v>0</v>
      </c>
    </row>
    <row r="7494" spans="1:14" ht="15" customHeight="1" x14ac:dyDescent="0.3">
      <c r="A7494" s="114">
        <v>7491</v>
      </c>
      <c r="B7494" t="s">
        <v>501</v>
      </c>
      <c r="C7494" t="s">
        <v>127</v>
      </c>
      <c r="D7494" t="s">
        <v>102</v>
      </c>
      <c r="E7494" t="s">
        <v>6232</v>
      </c>
      <c r="F7494" s="109">
        <v>46227</v>
      </c>
      <c r="G7494" t="s">
        <v>415</v>
      </c>
      <c r="H7494">
        <v>10</v>
      </c>
      <c r="K7494">
        <v>425000.00000000157</v>
      </c>
      <c r="L7494" t="s">
        <v>509</v>
      </c>
      <c r="M7494" t="s">
        <v>736</v>
      </c>
      <c r="N7494">
        <v>0</v>
      </c>
    </row>
    <row r="7495" spans="1:14" ht="15" customHeight="1" x14ac:dyDescent="0.3">
      <c r="A7495" s="114">
        <v>7492</v>
      </c>
      <c r="B7495" t="s">
        <v>501</v>
      </c>
      <c r="C7495" t="s">
        <v>129</v>
      </c>
      <c r="D7495" t="s">
        <v>102</v>
      </c>
      <c r="E7495" t="s">
        <v>6234</v>
      </c>
      <c r="F7495" s="109">
        <v>46227</v>
      </c>
      <c r="G7495" t="s">
        <v>415</v>
      </c>
      <c r="H7495">
        <v>1</v>
      </c>
      <c r="K7495">
        <v>42500.00000000016</v>
      </c>
      <c r="L7495" t="s">
        <v>509</v>
      </c>
      <c r="M7495" t="s">
        <v>736</v>
      </c>
      <c r="N7495">
        <v>1</v>
      </c>
    </row>
    <row r="7496" spans="1:14" ht="15" customHeight="1" x14ac:dyDescent="0.3">
      <c r="A7496" s="114">
        <v>7493</v>
      </c>
      <c r="B7496" t="s">
        <v>444</v>
      </c>
      <c r="C7496" t="s">
        <v>138</v>
      </c>
      <c r="D7496" t="s">
        <v>100</v>
      </c>
      <c r="E7496" t="s">
        <v>6235</v>
      </c>
      <c r="F7496" s="109">
        <v>46227</v>
      </c>
      <c r="G7496" t="s">
        <v>415</v>
      </c>
      <c r="H7496">
        <v>3</v>
      </c>
      <c r="K7496">
        <v>205312.49999999983</v>
      </c>
      <c r="L7496" t="s">
        <v>543</v>
      </c>
      <c r="M7496" t="s">
        <v>517</v>
      </c>
      <c r="N7496">
        <v>0</v>
      </c>
    </row>
    <row r="7497" spans="1:14" ht="15" customHeight="1" x14ac:dyDescent="0.3">
      <c r="A7497" s="114">
        <v>7494</v>
      </c>
      <c r="B7497" t="s">
        <v>444</v>
      </c>
      <c r="C7497" t="s">
        <v>138</v>
      </c>
      <c r="D7497" t="s">
        <v>100</v>
      </c>
      <c r="E7497" t="s">
        <v>6236</v>
      </c>
      <c r="F7497" s="109">
        <v>46227</v>
      </c>
      <c r="G7497" t="s">
        <v>415</v>
      </c>
      <c r="H7497">
        <v>13</v>
      </c>
      <c r="K7497">
        <v>889687.49999999919</v>
      </c>
      <c r="L7497" t="s">
        <v>545</v>
      </c>
      <c r="M7497" t="s">
        <v>514</v>
      </c>
      <c r="N7497">
        <v>3</v>
      </c>
    </row>
    <row r="7498" spans="1:14" ht="15" customHeight="1" x14ac:dyDescent="0.3">
      <c r="A7498" s="114">
        <v>7495</v>
      </c>
      <c r="B7498" t="s">
        <v>444</v>
      </c>
      <c r="C7498" t="s">
        <v>138</v>
      </c>
      <c r="D7498" t="s">
        <v>100</v>
      </c>
      <c r="E7498" t="s">
        <v>6236</v>
      </c>
      <c r="F7498" s="109">
        <v>46227</v>
      </c>
      <c r="G7498" t="s">
        <v>415</v>
      </c>
      <c r="H7498">
        <v>6</v>
      </c>
      <c r="K7498">
        <v>410624.99999999965</v>
      </c>
      <c r="L7498" t="s">
        <v>545</v>
      </c>
      <c r="M7498" t="s">
        <v>514</v>
      </c>
      <c r="N7498">
        <v>0</v>
      </c>
    </row>
    <row r="7499" spans="1:14" ht="15" customHeight="1" x14ac:dyDescent="0.3">
      <c r="A7499" s="114">
        <v>7496</v>
      </c>
      <c r="B7499" t="s">
        <v>413</v>
      </c>
      <c r="C7499" t="s">
        <v>138</v>
      </c>
      <c r="D7499" t="s">
        <v>100</v>
      </c>
      <c r="E7499" t="s">
        <v>6237</v>
      </c>
      <c r="F7499" s="109">
        <v>46227</v>
      </c>
      <c r="G7499" t="s">
        <v>415</v>
      </c>
      <c r="H7499">
        <v>6</v>
      </c>
      <c r="K7499">
        <v>393750.0000000007</v>
      </c>
      <c r="L7499" t="s">
        <v>554</v>
      </c>
      <c r="M7499" t="s">
        <v>517</v>
      </c>
      <c r="N7499">
        <v>0</v>
      </c>
    </row>
    <row r="7500" spans="1:14" ht="15" customHeight="1" x14ac:dyDescent="0.3">
      <c r="A7500" s="114">
        <v>7497</v>
      </c>
      <c r="B7500" t="s">
        <v>413</v>
      </c>
      <c r="C7500" t="s">
        <v>126</v>
      </c>
      <c r="D7500" t="s">
        <v>102</v>
      </c>
      <c r="E7500" t="s">
        <v>6238</v>
      </c>
      <c r="F7500" s="109">
        <v>46227</v>
      </c>
      <c r="G7500" t="s">
        <v>415</v>
      </c>
      <c r="H7500">
        <v>3</v>
      </c>
      <c r="K7500">
        <v>70291.666666666788</v>
      </c>
      <c r="L7500" t="s">
        <v>509</v>
      </c>
      <c r="M7500" t="s">
        <v>1334</v>
      </c>
      <c r="N7500">
        <v>0</v>
      </c>
    </row>
    <row r="7501" spans="1:14" ht="15" customHeight="1" x14ac:dyDescent="0.3">
      <c r="A7501" s="114">
        <v>7498</v>
      </c>
      <c r="B7501" t="s">
        <v>413</v>
      </c>
      <c r="C7501" t="s">
        <v>127</v>
      </c>
      <c r="D7501" t="s">
        <v>102</v>
      </c>
      <c r="E7501" t="s">
        <v>6239</v>
      </c>
      <c r="F7501" s="109">
        <v>46227</v>
      </c>
      <c r="G7501" t="s">
        <v>415</v>
      </c>
      <c r="H7501">
        <v>6</v>
      </c>
      <c r="K7501">
        <v>262500.00000000047</v>
      </c>
      <c r="L7501" t="s">
        <v>509</v>
      </c>
      <c r="M7501" t="s">
        <v>1334</v>
      </c>
      <c r="N7501">
        <v>0</v>
      </c>
    </row>
    <row r="7502" spans="1:14" ht="15" customHeight="1" x14ac:dyDescent="0.3">
      <c r="A7502" s="114">
        <v>7499</v>
      </c>
      <c r="B7502" t="s">
        <v>413</v>
      </c>
      <c r="C7502" t="s">
        <v>2948</v>
      </c>
      <c r="D7502" t="s">
        <v>102</v>
      </c>
      <c r="E7502" t="s">
        <v>2950</v>
      </c>
      <c r="F7502" s="109">
        <v>46227</v>
      </c>
      <c r="G7502" t="s">
        <v>2946</v>
      </c>
      <c r="H7502">
        <v>1</v>
      </c>
      <c r="K7502">
        <v>29166.666666666719</v>
      </c>
      <c r="L7502" t="s">
        <v>509</v>
      </c>
      <c r="M7502" t="s">
        <v>1334</v>
      </c>
      <c r="N7502">
        <v>0</v>
      </c>
    </row>
    <row r="7503" spans="1:14" ht="15" customHeight="1" x14ac:dyDescent="0.3">
      <c r="A7503" s="114">
        <v>7500</v>
      </c>
      <c r="B7503" t="s">
        <v>471</v>
      </c>
      <c r="C7503" t="s">
        <v>138</v>
      </c>
      <c r="D7503" t="s">
        <v>100</v>
      </c>
      <c r="E7503" t="s">
        <v>6240</v>
      </c>
      <c r="F7503" s="109">
        <v>46226</v>
      </c>
      <c r="G7503" t="s">
        <v>415</v>
      </c>
      <c r="H7503">
        <v>12</v>
      </c>
      <c r="K7503">
        <v>821249.9999999993</v>
      </c>
      <c r="L7503" t="s">
        <v>558</v>
      </c>
      <c r="M7503" t="s">
        <v>514</v>
      </c>
      <c r="N7503">
        <v>3</v>
      </c>
    </row>
    <row r="7504" spans="1:14" ht="15" customHeight="1" x14ac:dyDescent="0.3">
      <c r="A7504" s="114">
        <v>7501</v>
      </c>
      <c r="B7504" t="s">
        <v>471</v>
      </c>
      <c r="C7504" t="s">
        <v>6023</v>
      </c>
      <c r="D7504" t="s">
        <v>180</v>
      </c>
      <c r="E7504" t="s">
        <v>6024</v>
      </c>
      <c r="F7504" s="109">
        <v>46226</v>
      </c>
      <c r="G7504" t="s">
        <v>3876</v>
      </c>
      <c r="H7504">
        <v>18</v>
      </c>
      <c r="K7504">
        <v>410624.99999999965</v>
      </c>
      <c r="L7504" t="s">
        <v>713</v>
      </c>
      <c r="M7504" t="s">
        <v>917</v>
      </c>
      <c r="N7504">
        <v>0</v>
      </c>
    </row>
    <row r="7505" spans="1:14" ht="15" customHeight="1" x14ac:dyDescent="0.3">
      <c r="A7505" s="114">
        <v>7502</v>
      </c>
      <c r="B7505" t="s">
        <v>471</v>
      </c>
      <c r="C7505" t="s">
        <v>138</v>
      </c>
      <c r="D7505" t="s">
        <v>100</v>
      </c>
      <c r="E7505" t="s">
        <v>6241</v>
      </c>
      <c r="F7505" s="109">
        <v>46227</v>
      </c>
      <c r="G7505" t="s">
        <v>415</v>
      </c>
      <c r="H7505">
        <v>6</v>
      </c>
      <c r="K7505">
        <v>410624.99999999965</v>
      </c>
      <c r="L7505" t="s">
        <v>516</v>
      </c>
      <c r="M7505" t="s">
        <v>517</v>
      </c>
      <c r="N7505">
        <v>0</v>
      </c>
    </row>
    <row r="7506" spans="1:14" ht="15" customHeight="1" x14ac:dyDescent="0.3">
      <c r="A7506" s="114">
        <v>7503</v>
      </c>
      <c r="B7506" t="s">
        <v>471</v>
      </c>
      <c r="C7506" t="s">
        <v>125</v>
      </c>
      <c r="D7506" t="s">
        <v>102</v>
      </c>
      <c r="E7506" t="s">
        <v>6242</v>
      </c>
      <c r="F7506" s="109">
        <v>46227</v>
      </c>
      <c r="G7506" t="s">
        <v>415</v>
      </c>
      <c r="H7506">
        <v>1</v>
      </c>
      <c r="K7506">
        <v>20125.694444444427</v>
      </c>
      <c r="L7506" t="s">
        <v>509</v>
      </c>
      <c r="M7506" t="s">
        <v>1677</v>
      </c>
      <c r="N7506">
        <v>0</v>
      </c>
    </row>
    <row r="7507" spans="1:14" ht="15" customHeight="1" x14ac:dyDescent="0.3">
      <c r="A7507" s="114">
        <v>7504</v>
      </c>
      <c r="B7507" t="s">
        <v>471</v>
      </c>
      <c r="C7507" t="s">
        <v>126</v>
      </c>
      <c r="D7507" t="s">
        <v>102</v>
      </c>
      <c r="E7507" t="s">
        <v>6243</v>
      </c>
      <c r="F7507" s="109">
        <v>46227</v>
      </c>
      <c r="G7507" t="s">
        <v>415</v>
      </c>
      <c r="H7507">
        <v>5</v>
      </c>
      <c r="K7507">
        <v>122173.61111111101</v>
      </c>
      <c r="L7507" t="s">
        <v>509</v>
      </c>
      <c r="M7507" t="s">
        <v>1677</v>
      </c>
      <c r="N7507">
        <v>0</v>
      </c>
    </row>
    <row r="7508" spans="1:14" ht="15" customHeight="1" x14ac:dyDescent="0.3">
      <c r="A7508" s="114">
        <v>7505</v>
      </c>
      <c r="B7508" t="s">
        <v>471</v>
      </c>
      <c r="C7508" t="s">
        <v>127</v>
      </c>
      <c r="D7508" t="s">
        <v>102</v>
      </c>
      <c r="E7508" t="s">
        <v>6244</v>
      </c>
      <c r="F7508" s="109">
        <v>46227</v>
      </c>
      <c r="G7508" t="s">
        <v>415</v>
      </c>
      <c r="H7508">
        <v>6</v>
      </c>
      <c r="K7508">
        <v>273749.99999999977</v>
      </c>
      <c r="L7508" t="s">
        <v>509</v>
      </c>
      <c r="M7508" t="s">
        <v>1677</v>
      </c>
      <c r="N7508">
        <v>0</v>
      </c>
    </row>
    <row r="7509" spans="1:14" ht="15" customHeight="1" x14ac:dyDescent="0.3">
      <c r="A7509" s="114">
        <v>7506</v>
      </c>
      <c r="B7509" t="s">
        <v>430</v>
      </c>
      <c r="C7509" t="s">
        <v>2948</v>
      </c>
      <c r="D7509" t="s">
        <v>102</v>
      </c>
      <c r="E7509" t="s">
        <v>2950</v>
      </c>
      <c r="F7509" s="109">
        <v>46228</v>
      </c>
      <c r="G7509" t="s">
        <v>2946</v>
      </c>
      <c r="H7509">
        <v>4</v>
      </c>
      <c r="K7509">
        <v>109999.99999999968</v>
      </c>
      <c r="L7509" t="s">
        <v>509</v>
      </c>
      <c r="M7509" t="s">
        <v>1677</v>
      </c>
      <c r="N7509">
        <v>0</v>
      </c>
    </row>
    <row r="7510" spans="1:14" ht="15" customHeight="1" x14ac:dyDescent="0.3">
      <c r="A7510" s="114">
        <v>7507</v>
      </c>
      <c r="B7510" t="s">
        <v>430</v>
      </c>
      <c r="C7510" t="s">
        <v>2957</v>
      </c>
      <c r="D7510" t="s">
        <v>102</v>
      </c>
      <c r="E7510" t="s">
        <v>2958</v>
      </c>
      <c r="F7510" s="109">
        <v>46228</v>
      </c>
      <c r="G7510" t="s">
        <v>2946</v>
      </c>
      <c r="H7510">
        <v>2</v>
      </c>
      <c r="K7510">
        <v>54999.99999999984</v>
      </c>
      <c r="L7510" t="s">
        <v>509</v>
      </c>
      <c r="M7510" t="s">
        <v>1677</v>
      </c>
      <c r="N7510">
        <v>0</v>
      </c>
    </row>
    <row r="7511" spans="1:14" ht="15" customHeight="1" x14ac:dyDescent="0.3">
      <c r="A7511" s="114">
        <v>7508</v>
      </c>
      <c r="B7511" t="s">
        <v>463</v>
      </c>
      <c r="C7511" t="s">
        <v>2957</v>
      </c>
      <c r="D7511" t="s">
        <v>102</v>
      </c>
      <c r="E7511" t="s">
        <v>2958</v>
      </c>
      <c r="F7511" s="109">
        <v>46228</v>
      </c>
      <c r="G7511" t="s">
        <v>2946</v>
      </c>
      <c r="H7511">
        <v>5</v>
      </c>
      <c r="K7511">
        <v>147916.6666666668</v>
      </c>
      <c r="L7511" t="s">
        <v>509</v>
      </c>
      <c r="M7511" t="s">
        <v>1677</v>
      </c>
      <c r="N7511">
        <v>0</v>
      </c>
    </row>
    <row r="7512" spans="1:14" ht="15" customHeight="1" x14ac:dyDescent="0.3">
      <c r="A7512" s="114">
        <v>7509</v>
      </c>
      <c r="B7512" t="s">
        <v>459</v>
      </c>
      <c r="C7512" t="s">
        <v>138</v>
      </c>
      <c r="D7512" t="s">
        <v>100</v>
      </c>
      <c r="E7512" t="s">
        <v>6245</v>
      </c>
      <c r="F7512" s="109">
        <v>46227</v>
      </c>
      <c r="G7512" t="s">
        <v>415</v>
      </c>
      <c r="H7512">
        <v>27</v>
      </c>
      <c r="K7512">
        <v>1822500</v>
      </c>
      <c r="L7512" t="s">
        <v>713</v>
      </c>
      <c r="M7512" t="s">
        <v>917</v>
      </c>
      <c r="N7512">
        <v>0</v>
      </c>
    </row>
    <row r="7513" spans="1:14" ht="15" customHeight="1" x14ac:dyDescent="0.3">
      <c r="A7513" s="114">
        <v>7510</v>
      </c>
      <c r="B7513" t="s">
        <v>459</v>
      </c>
      <c r="C7513" t="s">
        <v>138</v>
      </c>
      <c r="D7513" t="s">
        <v>100</v>
      </c>
      <c r="E7513" t="s">
        <v>6245</v>
      </c>
      <c r="F7513" s="109">
        <v>46227</v>
      </c>
      <c r="G7513" t="s">
        <v>415</v>
      </c>
      <c r="H7513">
        <v>1.5</v>
      </c>
      <c r="K7513">
        <v>101250</v>
      </c>
      <c r="L7513" t="s">
        <v>513</v>
      </c>
      <c r="M7513" t="s">
        <v>514</v>
      </c>
      <c r="N7513">
        <v>4</v>
      </c>
    </row>
    <row r="7514" spans="1:14" ht="15" customHeight="1" x14ac:dyDescent="0.3">
      <c r="A7514" s="114">
        <v>7511</v>
      </c>
      <c r="B7514" t="s">
        <v>459</v>
      </c>
      <c r="C7514" t="s">
        <v>138</v>
      </c>
      <c r="D7514" t="s">
        <v>100</v>
      </c>
      <c r="E7514" t="s">
        <v>6245</v>
      </c>
      <c r="F7514" s="109">
        <v>46228</v>
      </c>
      <c r="G7514" t="s">
        <v>415</v>
      </c>
      <c r="H7514">
        <v>5</v>
      </c>
      <c r="K7514">
        <v>337500</v>
      </c>
      <c r="L7514" t="s">
        <v>558</v>
      </c>
      <c r="M7514" t="s">
        <v>514</v>
      </c>
      <c r="N7514">
        <v>0</v>
      </c>
    </row>
    <row r="7515" spans="1:14" ht="15" customHeight="1" x14ac:dyDescent="0.3">
      <c r="A7515" s="114">
        <v>7512</v>
      </c>
      <c r="B7515" t="s">
        <v>459</v>
      </c>
      <c r="C7515" t="s">
        <v>2957</v>
      </c>
      <c r="D7515" t="s">
        <v>102</v>
      </c>
      <c r="E7515" t="s">
        <v>2958</v>
      </c>
      <c r="F7515" s="109">
        <v>46228</v>
      </c>
      <c r="G7515" t="s">
        <v>2946</v>
      </c>
      <c r="H7515">
        <v>4</v>
      </c>
      <c r="K7515">
        <v>120000</v>
      </c>
      <c r="L7515" t="s">
        <v>526</v>
      </c>
      <c r="M7515" t="s">
        <v>505</v>
      </c>
      <c r="N7515">
        <v>0</v>
      </c>
    </row>
    <row r="7516" spans="1:14" ht="15" customHeight="1" x14ac:dyDescent="0.3">
      <c r="A7516" s="114">
        <v>7513</v>
      </c>
      <c r="B7516" t="s">
        <v>459</v>
      </c>
      <c r="C7516" t="s">
        <v>138</v>
      </c>
      <c r="D7516" t="s">
        <v>100</v>
      </c>
      <c r="E7516" t="s">
        <v>6246</v>
      </c>
      <c r="F7516" s="109">
        <v>46229</v>
      </c>
      <c r="G7516" t="s">
        <v>415</v>
      </c>
      <c r="H7516">
        <v>15</v>
      </c>
      <c r="K7516">
        <v>1012500</v>
      </c>
      <c r="L7516" t="s">
        <v>713</v>
      </c>
      <c r="M7516" t="s">
        <v>917</v>
      </c>
      <c r="N7516">
        <v>1</v>
      </c>
    </row>
    <row r="7517" spans="1:14" ht="15" customHeight="1" x14ac:dyDescent="0.3">
      <c r="A7517" s="114">
        <v>7514</v>
      </c>
      <c r="B7517" t="s">
        <v>459</v>
      </c>
      <c r="C7517" t="s">
        <v>138</v>
      </c>
      <c r="D7517" t="s">
        <v>100</v>
      </c>
      <c r="E7517" t="s">
        <v>6246</v>
      </c>
      <c r="F7517" s="109">
        <v>46229</v>
      </c>
      <c r="G7517" t="s">
        <v>415</v>
      </c>
      <c r="H7517">
        <v>6</v>
      </c>
      <c r="K7517">
        <v>405000</v>
      </c>
      <c r="L7517" t="s">
        <v>516</v>
      </c>
      <c r="M7517" t="s">
        <v>517</v>
      </c>
      <c r="N7517">
        <v>0</v>
      </c>
    </row>
    <row r="7518" spans="1:14" ht="15" customHeight="1" x14ac:dyDescent="0.3">
      <c r="A7518" s="114">
        <v>7515</v>
      </c>
      <c r="B7518" t="s">
        <v>463</v>
      </c>
      <c r="C7518" t="s">
        <v>2957</v>
      </c>
      <c r="D7518" t="s">
        <v>102</v>
      </c>
      <c r="E7518" t="s">
        <v>2958</v>
      </c>
      <c r="F7518" s="109">
        <v>46229</v>
      </c>
      <c r="G7518" t="s">
        <v>2946</v>
      </c>
      <c r="H7518">
        <v>5</v>
      </c>
      <c r="K7518">
        <v>147916.6666666668</v>
      </c>
      <c r="L7518" t="s">
        <v>526</v>
      </c>
      <c r="M7518" t="s">
        <v>1334</v>
      </c>
      <c r="N7518">
        <v>1</v>
      </c>
    </row>
    <row r="7519" spans="1:14" ht="15" customHeight="1" x14ac:dyDescent="0.3">
      <c r="A7519" s="114">
        <v>7516</v>
      </c>
      <c r="B7519" t="s">
        <v>444</v>
      </c>
      <c r="C7519" t="s">
        <v>138</v>
      </c>
      <c r="D7519" t="s">
        <v>100</v>
      </c>
      <c r="E7519" t="s">
        <v>6247</v>
      </c>
      <c r="F7519" s="109">
        <v>46229</v>
      </c>
      <c r="G7519" t="s">
        <v>415</v>
      </c>
      <c r="H7519">
        <v>4</v>
      </c>
      <c r="K7519">
        <v>273749.99999999977</v>
      </c>
      <c r="L7519" t="s">
        <v>516</v>
      </c>
      <c r="M7519" t="s">
        <v>517</v>
      </c>
      <c r="N7519">
        <v>1</v>
      </c>
    </row>
    <row r="7520" spans="1:14" ht="15" customHeight="1" x14ac:dyDescent="0.3">
      <c r="A7520" s="114">
        <v>7517</v>
      </c>
      <c r="B7520" t="s">
        <v>444</v>
      </c>
      <c r="C7520" t="s">
        <v>6025</v>
      </c>
      <c r="D7520" t="s">
        <v>180</v>
      </c>
      <c r="E7520" t="s">
        <v>6042</v>
      </c>
      <c r="F7520" s="109">
        <v>46229</v>
      </c>
      <c r="G7520" t="s">
        <v>3876</v>
      </c>
      <c r="H7520">
        <v>20</v>
      </c>
      <c r="K7520">
        <v>456249.99999999959</v>
      </c>
      <c r="L7520" t="s">
        <v>713</v>
      </c>
      <c r="M7520" t="s">
        <v>917</v>
      </c>
      <c r="N7520">
        <v>0</v>
      </c>
    </row>
    <row r="7521" spans="1:14" ht="15" customHeight="1" x14ac:dyDescent="0.3">
      <c r="A7521" s="114">
        <v>7518</v>
      </c>
      <c r="B7521" t="s">
        <v>413</v>
      </c>
      <c r="C7521" t="s">
        <v>138</v>
      </c>
      <c r="D7521" t="s">
        <v>100</v>
      </c>
      <c r="E7521" t="s">
        <v>6248</v>
      </c>
      <c r="F7521" s="109">
        <v>46228</v>
      </c>
      <c r="G7521" t="s">
        <v>415</v>
      </c>
      <c r="H7521">
        <v>6</v>
      </c>
      <c r="K7521">
        <v>393750.0000000007</v>
      </c>
      <c r="L7521" t="s">
        <v>554</v>
      </c>
      <c r="M7521" t="s">
        <v>517</v>
      </c>
      <c r="N7521">
        <v>0</v>
      </c>
    </row>
    <row r="7522" spans="1:14" ht="15" customHeight="1" x14ac:dyDescent="0.3">
      <c r="A7522" s="114">
        <v>7519</v>
      </c>
      <c r="B7522" t="s">
        <v>413</v>
      </c>
      <c r="C7522" t="s">
        <v>125</v>
      </c>
      <c r="D7522" t="s">
        <v>102</v>
      </c>
      <c r="E7522" t="s">
        <v>6249</v>
      </c>
      <c r="F7522" s="109">
        <v>46228</v>
      </c>
      <c r="G7522" t="s">
        <v>415</v>
      </c>
      <c r="H7522">
        <v>4</v>
      </c>
      <c r="K7522">
        <v>77194.444444444583</v>
      </c>
      <c r="L7522" t="s">
        <v>509</v>
      </c>
      <c r="M7522" t="s">
        <v>1334</v>
      </c>
      <c r="N7522">
        <v>0</v>
      </c>
    </row>
    <row r="7523" spans="1:14" ht="15" customHeight="1" x14ac:dyDescent="0.3">
      <c r="A7523" s="114">
        <v>7520</v>
      </c>
      <c r="B7523" t="s">
        <v>413</v>
      </c>
      <c r="C7523" t="s">
        <v>127</v>
      </c>
      <c r="D7523" t="s">
        <v>102</v>
      </c>
      <c r="E7523" t="s">
        <v>6250</v>
      </c>
      <c r="F7523" s="109">
        <v>46228</v>
      </c>
      <c r="G7523" t="s">
        <v>415</v>
      </c>
      <c r="H7523">
        <v>7</v>
      </c>
      <c r="K7523">
        <v>306250.00000000058</v>
      </c>
      <c r="L7523" t="s">
        <v>509</v>
      </c>
      <c r="M7523" t="s">
        <v>1334</v>
      </c>
      <c r="N7523">
        <v>0</v>
      </c>
    </row>
    <row r="7524" spans="1:14" ht="15" customHeight="1" x14ac:dyDescent="0.3">
      <c r="A7524" s="114">
        <v>7521</v>
      </c>
      <c r="B7524" t="s">
        <v>413</v>
      </c>
      <c r="C7524" t="s">
        <v>127</v>
      </c>
      <c r="D7524" t="s">
        <v>102</v>
      </c>
      <c r="E7524" t="s">
        <v>6250</v>
      </c>
      <c r="F7524" s="109">
        <v>46229</v>
      </c>
      <c r="G7524" t="s">
        <v>415</v>
      </c>
      <c r="H7524">
        <v>9</v>
      </c>
      <c r="K7524">
        <v>393750.0000000007</v>
      </c>
      <c r="L7524" t="s">
        <v>509</v>
      </c>
      <c r="M7524" t="s">
        <v>1334</v>
      </c>
      <c r="N7524">
        <v>1</v>
      </c>
    </row>
    <row r="7525" spans="1:14" ht="15" customHeight="1" x14ac:dyDescent="0.3">
      <c r="A7525" s="114">
        <v>7522</v>
      </c>
      <c r="B7525" t="s">
        <v>413</v>
      </c>
      <c r="C7525" t="s">
        <v>125</v>
      </c>
      <c r="D7525" t="s">
        <v>102</v>
      </c>
      <c r="E7525" t="s">
        <v>6249</v>
      </c>
      <c r="F7525" s="109">
        <v>46229</v>
      </c>
      <c r="G7525" t="s">
        <v>415</v>
      </c>
      <c r="H7525">
        <v>1</v>
      </c>
      <c r="K7525">
        <v>19298.611111111146</v>
      </c>
      <c r="L7525" t="s">
        <v>509</v>
      </c>
      <c r="M7525" t="s">
        <v>1334</v>
      </c>
      <c r="N7525">
        <v>1</v>
      </c>
    </row>
    <row r="7526" spans="1:14" ht="15" customHeight="1" x14ac:dyDescent="0.3">
      <c r="A7526" s="114">
        <v>7523</v>
      </c>
      <c r="B7526" t="s">
        <v>413</v>
      </c>
      <c r="C7526" t="s">
        <v>138</v>
      </c>
      <c r="D7526" t="s">
        <v>100</v>
      </c>
      <c r="E7526" t="s">
        <v>6251</v>
      </c>
      <c r="F7526" s="109">
        <v>46229</v>
      </c>
      <c r="G7526" t="s">
        <v>415</v>
      </c>
      <c r="H7526">
        <v>6</v>
      </c>
      <c r="K7526">
        <v>393750.0000000007</v>
      </c>
      <c r="L7526" t="s">
        <v>554</v>
      </c>
      <c r="M7526" t="s">
        <v>517</v>
      </c>
      <c r="N7526">
        <v>0</v>
      </c>
    </row>
    <row r="7527" spans="1:14" ht="15" customHeight="1" x14ac:dyDescent="0.3">
      <c r="A7527" s="114">
        <v>7524</v>
      </c>
      <c r="B7527" t="s">
        <v>501</v>
      </c>
      <c r="C7527" t="s">
        <v>127</v>
      </c>
      <c r="D7527" t="s">
        <v>102</v>
      </c>
      <c r="E7527" t="s">
        <v>6252</v>
      </c>
      <c r="F7527" s="109">
        <v>46228</v>
      </c>
      <c r="G7527" t="s">
        <v>415</v>
      </c>
      <c r="H7527">
        <v>14</v>
      </c>
      <c r="K7527">
        <v>595000.00000000221</v>
      </c>
      <c r="L7527" t="s">
        <v>509</v>
      </c>
      <c r="M7527" t="s">
        <v>736</v>
      </c>
      <c r="N7527">
        <v>0</v>
      </c>
    </row>
    <row r="7528" spans="1:14" ht="15" customHeight="1" x14ac:dyDescent="0.3">
      <c r="A7528" s="114">
        <v>7525</v>
      </c>
      <c r="B7528" t="s">
        <v>501</v>
      </c>
      <c r="C7528" t="s">
        <v>127</v>
      </c>
      <c r="D7528" t="s">
        <v>102</v>
      </c>
      <c r="E7528" t="s">
        <v>6252</v>
      </c>
      <c r="F7528" s="109">
        <v>46229</v>
      </c>
      <c r="G7528" t="s">
        <v>415</v>
      </c>
      <c r="H7528">
        <v>10</v>
      </c>
      <c r="K7528">
        <v>425000.00000000157</v>
      </c>
      <c r="L7528" t="s">
        <v>509</v>
      </c>
      <c r="M7528" t="s">
        <v>736</v>
      </c>
      <c r="N7528">
        <v>0</v>
      </c>
    </row>
    <row r="7529" spans="1:14" ht="15" customHeight="1" x14ac:dyDescent="0.3">
      <c r="A7529" s="114">
        <v>7526</v>
      </c>
      <c r="B7529" t="s">
        <v>501</v>
      </c>
      <c r="C7529" t="s">
        <v>138</v>
      </c>
      <c r="D7529" t="s">
        <v>100</v>
      </c>
      <c r="E7529" t="s">
        <v>6253</v>
      </c>
      <c r="F7529" s="109">
        <v>46229</v>
      </c>
      <c r="G7529" t="s">
        <v>415</v>
      </c>
      <c r="H7529">
        <v>1.5</v>
      </c>
      <c r="K7529">
        <v>95625.000000000364</v>
      </c>
      <c r="L7529" t="s">
        <v>509</v>
      </c>
      <c r="M7529" t="s">
        <v>517</v>
      </c>
      <c r="N7529">
        <v>0</v>
      </c>
    </row>
    <row r="7530" spans="1:14" ht="15" customHeight="1" x14ac:dyDescent="0.3">
      <c r="A7530" s="114">
        <v>7527</v>
      </c>
      <c r="B7530" t="s">
        <v>499</v>
      </c>
      <c r="C7530" t="s">
        <v>125</v>
      </c>
      <c r="D7530" t="s">
        <v>102</v>
      </c>
      <c r="E7530" t="s">
        <v>6254</v>
      </c>
      <c r="F7530" s="109">
        <v>46230</v>
      </c>
      <c r="G7530" t="s">
        <v>758</v>
      </c>
      <c r="H7530">
        <v>1</v>
      </c>
      <c r="K7530">
        <v>340000.00000000128</v>
      </c>
      <c r="L7530" t="s">
        <v>509</v>
      </c>
      <c r="M7530" t="s">
        <v>505</v>
      </c>
      <c r="N7530">
        <v>1</v>
      </c>
    </row>
    <row r="7531" spans="1:14" ht="15" customHeight="1" x14ac:dyDescent="0.3">
      <c r="A7531" s="114">
        <v>7528</v>
      </c>
      <c r="B7531" t="s">
        <v>499</v>
      </c>
      <c r="C7531" t="s">
        <v>127</v>
      </c>
      <c r="D7531" t="s">
        <v>102</v>
      </c>
      <c r="E7531" t="s">
        <v>6255</v>
      </c>
      <c r="F7531" s="109">
        <v>46230</v>
      </c>
      <c r="G7531" t="s">
        <v>415</v>
      </c>
      <c r="H7531">
        <v>6</v>
      </c>
      <c r="K7531">
        <v>297500.00000000111</v>
      </c>
      <c r="L7531" t="s">
        <v>509</v>
      </c>
      <c r="M7531" s="110" t="s">
        <v>2782</v>
      </c>
      <c r="N7531">
        <v>1</v>
      </c>
    </row>
    <row r="7532" spans="1:14" ht="15" customHeight="1" x14ac:dyDescent="0.3">
      <c r="A7532" s="114">
        <v>7529</v>
      </c>
      <c r="B7532" t="s">
        <v>499</v>
      </c>
      <c r="C7532" t="s">
        <v>124</v>
      </c>
      <c r="D7532" t="s">
        <v>102</v>
      </c>
      <c r="E7532" t="s">
        <v>6256</v>
      </c>
      <c r="F7532" s="109">
        <v>46230</v>
      </c>
      <c r="G7532" t="s">
        <v>415</v>
      </c>
      <c r="H7532">
        <v>4</v>
      </c>
      <c r="K7532">
        <v>60680.55555555578</v>
      </c>
      <c r="L7532" t="s">
        <v>696</v>
      </c>
      <c r="M7532" t="s">
        <v>505</v>
      </c>
      <c r="N7532">
        <v>1</v>
      </c>
    </row>
    <row r="7533" spans="1:14" ht="15" customHeight="1" x14ac:dyDescent="0.3">
      <c r="A7533" s="114">
        <v>7530</v>
      </c>
      <c r="B7533" t="s">
        <v>499</v>
      </c>
      <c r="C7533" t="s">
        <v>89</v>
      </c>
      <c r="D7533" t="s">
        <v>79</v>
      </c>
      <c r="E7533" t="s">
        <v>6257</v>
      </c>
      <c r="F7533" s="109">
        <v>46230</v>
      </c>
      <c r="G7533" t="s">
        <v>433</v>
      </c>
      <c r="H7533">
        <v>3</v>
      </c>
      <c r="K7533">
        <v>28333.333333333438</v>
      </c>
      <c r="L7533" t="s">
        <v>516</v>
      </c>
      <c r="M7533" t="s">
        <v>517</v>
      </c>
      <c r="N7533">
        <v>0.1</v>
      </c>
    </row>
    <row r="7534" spans="1:14" ht="15" customHeight="1" x14ac:dyDescent="0.3">
      <c r="A7534" s="114">
        <v>7531</v>
      </c>
      <c r="B7534" t="s">
        <v>499</v>
      </c>
      <c r="C7534" t="s">
        <v>138</v>
      </c>
      <c r="D7534" t="s">
        <v>100</v>
      </c>
      <c r="E7534" t="s">
        <v>6258</v>
      </c>
      <c r="F7534" s="109">
        <v>46230</v>
      </c>
      <c r="G7534" t="s">
        <v>415</v>
      </c>
      <c r="H7534">
        <v>2</v>
      </c>
      <c r="K7534">
        <v>127500.00000000048</v>
      </c>
      <c r="L7534" t="s">
        <v>516</v>
      </c>
      <c r="M7534" t="s">
        <v>517</v>
      </c>
      <c r="N7534">
        <v>0</v>
      </c>
    </row>
    <row r="7535" spans="1:14" ht="15" customHeight="1" x14ac:dyDescent="0.3">
      <c r="A7535" s="114">
        <v>7532</v>
      </c>
      <c r="B7535" t="s">
        <v>463</v>
      </c>
      <c r="C7535" t="s">
        <v>2957</v>
      </c>
      <c r="D7535" t="s">
        <v>102</v>
      </c>
      <c r="E7535" t="s">
        <v>2958</v>
      </c>
      <c r="F7535" s="109">
        <v>46230</v>
      </c>
      <c r="G7535" t="s">
        <v>2946</v>
      </c>
      <c r="H7535">
        <v>2</v>
      </c>
      <c r="K7535">
        <v>59166.666666666722</v>
      </c>
      <c r="L7535" t="s">
        <v>526</v>
      </c>
      <c r="M7535" t="s">
        <v>1677</v>
      </c>
      <c r="N7535">
        <v>0</v>
      </c>
    </row>
    <row r="7536" spans="1:14" ht="15" customHeight="1" x14ac:dyDescent="0.3">
      <c r="A7536" s="114">
        <v>7533</v>
      </c>
      <c r="B7536" t="s">
        <v>463</v>
      </c>
      <c r="C7536" t="s">
        <v>4048</v>
      </c>
      <c r="D7536" t="s">
        <v>102</v>
      </c>
      <c r="E7536" t="s">
        <v>4049</v>
      </c>
      <c r="F7536" s="109">
        <v>46230</v>
      </c>
      <c r="G7536" t="s">
        <v>425</v>
      </c>
      <c r="H7536">
        <v>3</v>
      </c>
      <c r="K7536">
        <v>133125.00000000012</v>
      </c>
      <c r="L7536" t="s">
        <v>526</v>
      </c>
      <c r="M7536" t="s">
        <v>1677</v>
      </c>
      <c r="N7536">
        <v>0</v>
      </c>
    </row>
    <row r="7537" spans="1:14" ht="15" customHeight="1" x14ac:dyDescent="0.3">
      <c r="A7537" s="114">
        <v>7534</v>
      </c>
      <c r="B7537" t="s">
        <v>497</v>
      </c>
      <c r="C7537" t="s">
        <v>127</v>
      </c>
      <c r="D7537" t="s">
        <v>102</v>
      </c>
      <c r="E7537" t="s">
        <v>6259</v>
      </c>
      <c r="F7537" s="109">
        <v>46231</v>
      </c>
      <c r="G7537" t="s">
        <v>415</v>
      </c>
      <c r="H7537">
        <v>9</v>
      </c>
      <c r="K7537">
        <v>410624.99999999965</v>
      </c>
      <c r="L7537" t="s">
        <v>509</v>
      </c>
      <c r="M7537" t="s">
        <v>1677</v>
      </c>
      <c r="N7537">
        <v>1</v>
      </c>
    </row>
    <row r="7538" spans="1:14" ht="15" customHeight="1" x14ac:dyDescent="0.3">
      <c r="A7538" s="114">
        <v>7535</v>
      </c>
      <c r="B7538" t="s">
        <v>497</v>
      </c>
      <c r="C7538" t="s">
        <v>89</v>
      </c>
      <c r="D7538" t="s">
        <v>79</v>
      </c>
      <c r="E7538" t="s">
        <v>6260</v>
      </c>
      <c r="F7538" s="109">
        <v>46231</v>
      </c>
      <c r="G7538" t="s">
        <v>433</v>
      </c>
      <c r="H7538">
        <v>6</v>
      </c>
      <c r="K7538">
        <v>60833.333333333278</v>
      </c>
      <c r="L7538" t="s">
        <v>516</v>
      </c>
      <c r="M7538" t="s">
        <v>517</v>
      </c>
      <c r="N7538">
        <v>0</v>
      </c>
    </row>
    <row r="7539" spans="1:14" ht="15" customHeight="1" x14ac:dyDescent="0.3">
      <c r="A7539" s="114">
        <v>7536</v>
      </c>
      <c r="B7539" t="s">
        <v>430</v>
      </c>
      <c r="C7539" t="s">
        <v>122</v>
      </c>
      <c r="D7539" t="s">
        <v>102</v>
      </c>
      <c r="E7539" t="s">
        <v>6261</v>
      </c>
      <c r="F7539" s="109">
        <v>46230</v>
      </c>
      <c r="G7539" t="s">
        <v>415</v>
      </c>
      <c r="H7539">
        <v>42</v>
      </c>
      <c r="K7539">
        <v>2598749.9999999925</v>
      </c>
      <c r="L7539" t="s">
        <v>696</v>
      </c>
      <c r="M7539" t="s">
        <v>1677</v>
      </c>
      <c r="N7539">
        <v>1</v>
      </c>
    </row>
    <row r="7540" spans="1:14" ht="15" customHeight="1" x14ac:dyDescent="0.3">
      <c r="A7540" s="114">
        <v>7537</v>
      </c>
      <c r="B7540" t="s">
        <v>430</v>
      </c>
      <c r="C7540" t="s">
        <v>124</v>
      </c>
      <c r="D7540" t="s">
        <v>102</v>
      </c>
      <c r="E7540" t="s">
        <v>6262</v>
      </c>
      <c r="F7540" s="109">
        <v>46230</v>
      </c>
      <c r="G7540" t="s">
        <v>415</v>
      </c>
      <c r="H7540">
        <v>7</v>
      </c>
      <c r="K7540">
        <v>103067.70833333304</v>
      </c>
      <c r="L7540" t="s">
        <v>696</v>
      </c>
      <c r="M7540" t="s">
        <v>1677</v>
      </c>
      <c r="N7540">
        <v>0</v>
      </c>
    </row>
    <row r="7541" spans="1:14" ht="15" customHeight="1" x14ac:dyDescent="0.3">
      <c r="A7541" s="114">
        <v>7538</v>
      </c>
      <c r="B7541" t="s">
        <v>430</v>
      </c>
      <c r="C7541" t="s">
        <v>138</v>
      </c>
      <c r="D7541" t="s">
        <v>100</v>
      </c>
      <c r="E7541" t="s">
        <v>6263</v>
      </c>
      <c r="F7541" s="109">
        <v>46230</v>
      </c>
      <c r="G7541" t="s">
        <v>415</v>
      </c>
      <c r="H7541">
        <v>6</v>
      </c>
      <c r="K7541">
        <v>371249.99999999895</v>
      </c>
      <c r="L7541" t="s">
        <v>554</v>
      </c>
      <c r="M7541" t="s">
        <v>517</v>
      </c>
      <c r="N7541">
        <v>0</v>
      </c>
    </row>
    <row r="7542" spans="1:14" ht="15" customHeight="1" x14ac:dyDescent="0.3">
      <c r="A7542" s="114">
        <v>7539</v>
      </c>
      <c r="B7542" t="s">
        <v>413</v>
      </c>
      <c r="C7542" t="s">
        <v>138</v>
      </c>
      <c r="D7542" t="s">
        <v>100</v>
      </c>
      <c r="E7542" t="s">
        <v>6264</v>
      </c>
      <c r="F7542" s="109">
        <v>46231</v>
      </c>
      <c r="G7542" t="s">
        <v>415</v>
      </c>
      <c r="H7542">
        <v>2</v>
      </c>
      <c r="K7542">
        <v>131250.00000000023</v>
      </c>
      <c r="L7542" t="s">
        <v>554</v>
      </c>
      <c r="M7542" t="s">
        <v>517</v>
      </c>
      <c r="N7542">
        <v>1</v>
      </c>
    </row>
    <row r="7543" spans="1:14" ht="15" customHeight="1" x14ac:dyDescent="0.3">
      <c r="A7543" s="114">
        <v>7540</v>
      </c>
      <c r="B7543" t="s">
        <v>413</v>
      </c>
      <c r="C7543" t="s">
        <v>127</v>
      </c>
      <c r="D7543" t="s">
        <v>102</v>
      </c>
      <c r="E7543" t="s">
        <v>6265</v>
      </c>
      <c r="F7543" s="109">
        <v>46231</v>
      </c>
      <c r="G7543" t="s">
        <v>415</v>
      </c>
      <c r="H7543">
        <v>1</v>
      </c>
      <c r="K7543">
        <v>43750.00000000008</v>
      </c>
      <c r="L7543" t="s">
        <v>509</v>
      </c>
      <c r="M7543" t="s">
        <v>1334</v>
      </c>
      <c r="N7543">
        <v>1</v>
      </c>
    </row>
    <row r="7544" spans="1:14" ht="15" customHeight="1" x14ac:dyDescent="0.3">
      <c r="A7544" s="114">
        <v>7541</v>
      </c>
      <c r="B7544" t="s">
        <v>413</v>
      </c>
      <c r="C7544" t="s">
        <v>126</v>
      </c>
      <c r="D7544" t="s">
        <v>102</v>
      </c>
      <c r="E7544" t="s">
        <v>6266</v>
      </c>
      <c r="F7544" s="109">
        <v>46231</v>
      </c>
      <c r="G7544" t="s">
        <v>415</v>
      </c>
      <c r="H7544">
        <v>1</v>
      </c>
      <c r="K7544">
        <v>23430.555555555598</v>
      </c>
      <c r="L7544" t="s">
        <v>509</v>
      </c>
      <c r="M7544" t="s">
        <v>1334</v>
      </c>
      <c r="N7544">
        <v>1</v>
      </c>
    </row>
    <row r="7545" spans="1:14" ht="15" customHeight="1" x14ac:dyDescent="0.3">
      <c r="A7545" s="114">
        <v>7542</v>
      </c>
      <c r="B7545" t="s">
        <v>413</v>
      </c>
      <c r="C7545" t="s">
        <v>125</v>
      </c>
      <c r="D7545" t="s">
        <v>102</v>
      </c>
      <c r="E7545" t="s">
        <v>6267</v>
      </c>
      <c r="F7545" s="109">
        <v>46231</v>
      </c>
      <c r="G7545" t="s">
        <v>415</v>
      </c>
      <c r="H7545">
        <v>6</v>
      </c>
      <c r="K7545">
        <v>115791.66666666688</v>
      </c>
      <c r="L7545" t="s">
        <v>509</v>
      </c>
      <c r="M7545" t="s">
        <v>1334</v>
      </c>
      <c r="N7545">
        <v>1</v>
      </c>
    </row>
    <row r="7546" spans="1:14" ht="15" customHeight="1" x14ac:dyDescent="0.3">
      <c r="A7546" s="114">
        <v>7543</v>
      </c>
      <c r="B7546" t="s">
        <v>413</v>
      </c>
      <c r="C7546" t="s">
        <v>2957</v>
      </c>
      <c r="D7546" t="s">
        <v>102</v>
      </c>
      <c r="E7546" t="s">
        <v>2958</v>
      </c>
      <c r="F7546" s="109">
        <v>46231</v>
      </c>
      <c r="G7546" t="s">
        <v>2946</v>
      </c>
      <c r="H7546">
        <v>2</v>
      </c>
      <c r="K7546">
        <v>58333.333333333438</v>
      </c>
      <c r="L7546" t="s">
        <v>509</v>
      </c>
      <c r="M7546" t="s">
        <v>1334</v>
      </c>
      <c r="N7546">
        <v>1</v>
      </c>
    </row>
    <row r="7547" spans="1:14" ht="15" customHeight="1" x14ac:dyDescent="0.3">
      <c r="A7547" s="114">
        <v>7544</v>
      </c>
      <c r="B7547" t="s">
        <v>499</v>
      </c>
      <c r="C7547" t="s">
        <v>124</v>
      </c>
      <c r="D7547" t="s">
        <v>102</v>
      </c>
      <c r="E7547" t="s">
        <v>6268</v>
      </c>
      <c r="F7547" s="109">
        <v>46231</v>
      </c>
      <c r="G7547" t="s">
        <v>415</v>
      </c>
      <c r="H7547">
        <v>10</v>
      </c>
      <c r="K7547">
        <v>151701.38888888946</v>
      </c>
      <c r="L7547" t="s">
        <v>696</v>
      </c>
      <c r="M7547" t="s">
        <v>505</v>
      </c>
      <c r="N7547">
        <v>1</v>
      </c>
    </row>
    <row r="7548" spans="1:14" ht="15" customHeight="1" x14ac:dyDescent="0.3">
      <c r="A7548" s="114">
        <v>7545</v>
      </c>
      <c r="B7548" t="s">
        <v>499</v>
      </c>
      <c r="C7548" t="s">
        <v>89</v>
      </c>
      <c r="D7548" t="s">
        <v>79</v>
      </c>
      <c r="E7548" t="s">
        <v>6269</v>
      </c>
      <c r="F7548" s="109">
        <v>46231</v>
      </c>
      <c r="G7548" t="s">
        <v>433</v>
      </c>
      <c r="H7548">
        <v>3</v>
      </c>
      <c r="K7548">
        <v>28333.333333333438</v>
      </c>
      <c r="L7548" t="s">
        <v>516</v>
      </c>
      <c r="M7548" t="s">
        <v>517</v>
      </c>
      <c r="N7548">
        <v>0.1</v>
      </c>
    </row>
    <row r="7549" spans="1:14" ht="15" customHeight="1" x14ac:dyDescent="0.3">
      <c r="A7549" s="114">
        <v>7546</v>
      </c>
      <c r="B7549" t="s">
        <v>499</v>
      </c>
      <c r="C7549" t="s">
        <v>84</v>
      </c>
      <c r="D7549" t="s">
        <v>79</v>
      </c>
      <c r="E7549" t="s">
        <v>6270</v>
      </c>
      <c r="F7549" s="109">
        <v>46231</v>
      </c>
      <c r="G7549" t="s">
        <v>443</v>
      </c>
      <c r="H7549">
        <v>15</v>
      </c>
      <c r="K7549">
        <v>74375.000000000276</v>
      </c>
      <c r="L7549" t="s">
        <v>516</v>
      </c>
      <c r="M7549" t="s">
        <v>517</v>
      </c>
      <c r="N7549">
        <v>0</v>
      </c>
    </row>
    <row r="7550" spans="1:14" ht="15" customHeight="1" x14ac:dyDescent="0.3">
      <c r="A7550" s="114">
        <v>7547</v>
      </c>
      <c r="B7550" t="s">
        <v>499</v>
      </c>
      <c r="C7550" t="s">
        <v>82</v>
      </c>
      <c r="D7550" t="s">
        <v>79</v>
      </c>
      <c r="E7550" t="s">
        <v>6271</v>
      </c>
      <c r="F7550" s="109">
        <v>46231</v>
      </c>
      <c r="G7550" t="s">
        <v>443</v>
      </c>
      <c r="H7550">
        <v>12</v>
      </c>
      <c r="K7550">
        <v>59500.000000000226</v>
      </c>
      <c r="L7550" t="s">
        <v>516</v>
      </c>
      <c r="M7550" t="s">
        <v>517</v>
      </c>
      <c r="N7550">
        <v>0</v>
      </c>
    </row>
    <row r="7551" spans="1:14" ht="15" customHeight="1" x14ac:dyDescent="0.3">
      <c r="A7551" s="114">
        <v>7548</v>
      </c>
      <c r="B7551" t="s">
        <v>499</v>
      </c>
      <c r="C7551" t="s">
        <v>138</v>
      </c>
      <c r="D7551" t="s">
        <v>100</v>
      </c>
      <c r="E7551" t="s">
        <v>6272</v>
      </c>
      <c r="F7551" s="109">
        <v>46231</v>
      </c>
      <c r="G7551" t="s">
        <v>415</v>
      </c>
      <c r="H7551">
        <v>6</v>
      </c>
      <c r="K7551">
        <v>382500.00000000146</v>
      </c>
      <c r="L7551" t="s">
        <v>516</v>
      </c>
      <c r="M7551" t="s">
        <v>517</v>
      </c>
      <c r="N7551">
        <v>0</v>
      </c>
    </row>
    <row r="7552" spans="1:14" ht="15" customHeight="1" x14ac:dyDescent="0.3">
      <c r="A7552" s="114">
        <v>7549</v>
      </c>
      <c r="B7552" t="s">
        <v>471</v>
      </c>
      <c r="C7552" t="s">
        <v>138</v>
      </c>
      <c r="D7552" t="s">
        <v>100</v>
      </c>
      <c r="E7552" t="s">
        <v>6273</v>
      </c>
      <c r="F7552" s="109">
        <v>46231</v>
      </c>
      <c r="G7552" t="s">
        <v>415</v>
      </c>
      <c r="H7552">
        <v>9</v>
      </c>
      <c r="K7552">
        <v>615937.49999999942</v>
      </c>
      <c r="L7552" t="s">
        <v>558</v>
      </c>
      <c r="M7552" t="s">
        <v>514</v>
      </c>
      <c r="N7552">
        <v>3</v>
      </c>
    </row>
    <row r="7553" spans="1:14" ht="15" customHeight="1" x14ac:dyDescent="0.3">
      <c r="A7553" s="114">
        <v>7550</v>
      </c>
      <c r="B7553" t="s">
        <v>535</v>
      </c>
      <c r="C7553" t="s">
        <v>127</v>
      </c>
      <c r="D7553" t="s">
        <v>102</v>
      </c>
      <c r="E7553" t="s">
        <v>6274</v>
      </c>
      <c r="F7553" s="109">
        <v>46231</v>
      </c>
      <c r="G7553" t="s">
        <v>415</v>
      </c>
      <c r="H7553">
        <v>5</v>
      </c>
      <c r="K7553">
        <v>215625.00000000061</v>
      </c>
      <c r="L7553" t="s">
        <v>509</v>
      </c>
      <c r="M7553" t="s">
        <v>1677</v>
      </c>
      <c r="N7553">
        <v>1</v>
      </c>
    </row>
    <row r="7554" spans="1:14" ht="15" customHeight="1" x14ac:dyDescent="0.3">
      <c r="A7554" s="114">
        <v>7551</v>
      </c>
      <c r="B7554" t="s">
        <v>535</v>
      </c>
      <c r="C7554" t="s">
        <v>138</v>
      </c>
      <c r="D7554" t="s">
        <v>100</v>
      </c>
      <c r="E7554" t="s">
        <v>6275</v>
      </c>
      <c r="F7554" s="109">
        <v>46231</v>
      </c>
      <c r="G7554" t="s">
        <v>415</v>
      </c>
      <c r="H7554">
        <v>0.7</v>
      </c>
      <c r="K7554">
        <v>45281.250000000116</v>
      </c>
      <c r="L7554" t="s">
        <v>516</v>
      </c>
      <c r="M7554" t="s">
        <v>517</v>
      </c>
      <c r="N7554">
        <v>0</v>
      </c>
    </row>
    <row r="7555" spans="1:14" ht="15" customHeight="1" x14ac:dyDescent="0.3">
      <c r="A7555" s="114">
        <v>7552</v>
      </c>
      <c r="B7555" t="s">
        <v>463</v>
      </c>
      <c r="C7555" t="s">
        <v>2957</v>
      </c>
      <c r="D7555" t="s">
        <v>102</v>
      </c>
      <c r="E7555" t="s">
        <v>2958</v>
      </c>
      <c r="F7555" s="109">
        <v>46231</v>
      </c>
      <c r="G7555" t="s">
        <v>2946</v>
      </c>
      <c r="H7555">
        <v>2</v>
      </c>
      <c r="K7555">
        <v>59166.666666666722</v>
      </c>
      <c r="L7555" t="s">
        <v>526</v>
      </c>
      <c r="M7555" t="s">
        <v>1677</v>
      </c>
      <c r="N7555">
        <v>1</v>
      </c>
    </row>
    <row r="7556" spans="1:14" ht="15" customHeight="1" x14ac:dyDescent="0.3">
      <c r="A7556" s="114">
        <v>7553</v>
      </c>
      <c r="B7556" t="s">
        <v>463</v>
      </c>
      <c r="C7556" t="s">
        <v>2948</v>
      </c>
      <c r="D7556" t="s">
        <v>102</v>
      </c>
      <c r="E7556" t="s">
        <v>2950</v>
      </c>
      <c r="F7556" s="109">
        <v>46231</v>
      </c>
      <c r="G7556" t="s">
        <v>2946</v>
      </c>
      <c r="H7556">
        <v>3</v>
      </c>
      <c r="K7556">
        <v>88750.000000000073</v>
      </c>
      <c r="L7556" t="s">
        <v>526</v>
      </c>
      <c r="M7556" t="s">
        <v>1677</v>
      </c>
      <c r="N7556">
        <v>0</v>
      </c>
    </row>
    <row r="7557" spans="1:14" ht="15" customHeight="1" x14ac:dyDescent="0.3">
      <c r="A7557" s="114">
        <v>7554</v>
      </c>
      <c r="B7557" t="s">
        <v>444</v>
      </c>
      <c r="C7557" t="s">
        <v>138</v>
      </c>
      <c r="D7557" t="s">
        <v>100</v>
      </c>
      <c r="E7557" t="s">
        <v>6276</v>
      </c>
      <c r="F7557" s="109">
        <v>46231</v>
      </c>
      <c r="G7557" t="s">
        <v>415</v>
      </c>
      <c r="H7557">
        <v>1</v>
      </c>
      <c r="K7557">
        <v>68437.499999999942</v>
      </c>
      <c r="L7557" t="s">
        <v>543</v>
      </c>
      <c r="M7557" t="s">
        <v>517</v>
      </c>
      <c r="N7557">
        <v>0</v>
      </c>
    </row>
    <row r="7558" spans="1:14" ht="15" customHeight="1" x14ac:dyDescent="0.3">
      <c r="A7558" s="114">
        <v>7555</v>
      </c>
      <c r="B7558" t="s">
        <v>444</v>
      </c>
      <c r="C7558" t="s">
        <v>3508</v>
      </c>
      <c r="D7558" t="s">
        <v>26</v>
      </c>
      <c r="E7558" t="s">
        <v>3509</v>
      </c>
      <c r="F7558" s="109">
        <v>46231</v>
      </c>
      <c r="G7558" t="s">
        <v>1893</v>
      </c>
      <c r="H7558">
        <v>2.5</v>
      </c>
      <c r="K7558">
        <v>228124.9999999998</v>
      </c>
      <c r="L7558" t="s">
        <v>513</v>
      </c>
      <c r="M7558" t="s">
        <v>514</v>
      </c>
      <c r="N7558">
        <v>6</v>
      </c>
    </row>
    <row r="7559" spans="1:14" ht="15" customHeight="1" x14ac:dyDescent="0.3">
      <c r="A7559" s="114">
        <v>7556</v>
      </c>
      <c r="B7559" t="s">
        <v>501</v>
      </c>
      <c r="C7559" t="s">
        <v>127</v>
      </c>
      <c r="D7559" t="s">
        <v>102</v>
      </c>
      <c r="E7559" t="s">
        <v>6277</v>
      </c>
      <c r="F7559" s="109">
        <v>46230</v>
      </c>
      <c r="G7559" t="s">
        <v>415</v>
      </c>
      <c r="H7559">
        <v>12</v>
      </c>
      <c r="K7559">
        <v>510000.00000000192</v>
      </c>
      <c r="L7559" t="s">
        <v>509</v>
      </c>
      <c r="M7559" t="s">
        <v>736</v>
      </c>
      <c r="N7559">
        <v>0</v>
      </c>
    </row>
    <row r="7560" spans="1:14" ht="15" customHeight="1" x14ac:dyDescent="0.3">
      <c r="A7560" s="114">
        <v>7557</v>
      </c>
      <c r="B7560" t="s">
        <v>501</v>
      </c>
      <c r="C7560" t="s">
        <v>138</v>
      </c>
      <c r="D7560" t="s">
        <v>100</v>
      </c>
      <c r="E7560" t="s">
        <v>6278</v>
      </c>
      <c r="F7560" s="109">
        <v>46230</v>
      </c>
      <c r="G7560" t="s">
        <v>415</v>
      </c>
      <c r="H7560">
        <v>6</v>
      </c>
      <c r="K7560">
        <v>382500.00000000146</v>
      </c>
      <c r="L7560" t="s">
        <v>554</v>
      </c>
      <c r="M7560" t="s">
        <v>517</v>
      </c>
      <c r="N7560">
        <v>0</v>
      </c>
    </row>
    <row r="7561" spans="1:14" ht="15" customHeight="1" x14ac:dyDescent="0.3">
      <c r="A7561" s="114">
        <v>7558</v>
      </c>
      <c r="B7561" t="s">
        <v>501</v>
      </c>
      <c r="C7561" t="s">
        <v>125</v>
      </c>
      <c r="D7561" t="s">
        <v>102</v>
      </c>
      <c r="E7561" t="s">
        <v>6279</v>
      </c>
      <c r="F7561" s="109">
        <v>46231</v>
      </c>
      <c r="G7561" t="s">
        <v>415</v>
      </c>
      <c r="H7561">
        <v>14</v>
      </c>
      <c r="K7561">
        <v>262461.11111111211</v>
      </c>
      <c r="L7561" t="s">
        <v>509</v>
      </c>
      <c r="M7561" t="s">
        <v>736</v>
      </c>
      <c r="N7561">
        <v>0</v>
      </c>
    </row>
    <row r="7562" spans="1:14" ht="15" customHeight="1" x14ac:dyDescent="0.3">
      <c r="A7562" s="114">
        <v>7559</v>
      </c>
      <c r="B7562" t="s">
        <v>501</v>
      </c>
      <c r="C7562" t="s">
        <v>127</v>
      </c>
      <c r="D7562" t="s">
        <v>102</v>
      </c>
      <c r="E7562" t="s">
        <v>6280</v>
      </c>
      <c r="F7562" s="109">
        <v>46231</v>
      </c>
      <c r="G7562" t="s">
        <v>415</v>
      </c>
      <c r="H7562">
        <v>2</v>
      </c>
      <c r="K7562">
        <v>85000.00000000032</v>
      </c>
      <c r="L7562" t="s">
        <v>509</v>
      </c>
      <c r="M7562" t="s">
        <v>736</v>
      </c>
      <c r="N7562">
        <v>0</v>
      </c>
    </row>
    <row r="7563" spans="1:14" ht="15" customHeight="1" x14ac:dyDescent="0.3">
      <c r="A7563" s="114">
        <v>7560</v>
      </c>
      <c r="B7563" t="s">
        <v>474</v>
      </c>
      <c r="C7563" t="s">
        <v>146</v>
      </c>
      <c r="D7563" t="s">
        <v>100</v>
      </c>
      <c r="E7563" t="s">
        <v>6281</v>
      </c>
      <c r="F7563" s="109">
        <v>46231</v>
      </c>
      <c r="G7563" t="s">
        <v>451</v>
      </c>
      <c r="H7563">
        <v>1</v>
      </c>
      <c r="K7563">
        <v>184999.99999999968</v>
      </c>
      <c r="L7563" t="s">
        <v>576</v>
      </c>
      <c r="M7563" t="s">
        <v>531</v>
      </c>
      <c r="N7563">
        <v>0</v>
      </c>
    </row>
    <row r="7564" spans="1:14" ht="15" customHeight="1" x14ac:dyDescent="0.3">
      <c r="A7564" s="114">
        <v>7561</v>
      </c>
      <c r="B7564" t="s">
        <v>430</v>
      </c>
      <c r="C7564" t="s">
        <v>122</v>
      </c>
      <c r="D7564" t="s">
        <v>102</v>
      </c>
      <c r="E7564" t="s">
        <v>6282</v>
      </c>
      <c r="F7564" s="109">
        <v>46232</v>
      </c>
      <c r="G7564" t="s">
        <v>415</v>
      </c>
      <c r="H7564">
        <v>41</v>
      </c>
      <c r="K7564">
        <v>2536874.9999999925</v>
      </c>
      <c r="L7564" t="s">
        <v>507</v>
      </c>
      <c r="M7564" t="s">
        <v>505</v>
      </c>
      <c r="N7564">
        <v>4</v>
      </c>
    </row>
    <row r="7565" spans="1:14" ht="15" customHeight="1" x14ac:dyDescent="0.3">
      <c r="A7565" s="114">
        <v>7562</v>
      </c>
      <c r="B7565" t="s">
        <v>430</v>
      </c>
      <c r="C7565" t="s">
        <v>127</v>
      </c>
      <c r="D7565" t="s">
        <v>102</v>
      </c>
      <c r="E7565" t="s">
        <v>6283</v>
      </c>
      <c r="F7565" s="109">
        <v>46232</v>
      </c>
      <c r="G7565" t="s">
        <v>415</v>
      </c>
      <c r="H7565">
        <v>3</v>
      </c>
      <c r="K7565">
        <v>123749.99999999964</v>
      </c>
      <c r="L7565" t="s">
        <v>509</v>
      </c>
      <c r="M7565" t="s">
        <v>1677</v>
      </c>
      <c r="N7565">
        <v>0</v>
      </c>
    </row>
    <row r="7566" spans="1:14" ht="15" customHeight="1" x14ac:dyDescent="0.3">
      <c r="A7566" s="114">
        <v>7563</v>
      </c>
      <c r="B7566" t="s">
        <v>430</v>
      </c>
      <c r="C7566" t="s">
        <v>138</v>
      </c>
      <c r="D7566" t="s">
        <v>100</v>
      </c>
      <c r="E7566" t="s">
        <v>6284</v>
      </c>
      <c r="F7566" s="109">
        <v>46232</v>
      </c>
      <c r="G7566" t="s">
        <v>415</v>
      </c>
      <c r="H7566">
        <v>1</v>
      </c>
      <c r="K7566">
        <v>61874.999999999818</v>
      </c>
      <c r="L7566" t="s">
        <v>554</v>
      </c>
      <c r="M7566" t="s">
        <v>517</v>
      </c>
      <c r="N7566">
        <v>1</v>
      </c>
    </row>
    <row r="7567" spans="1:14" ht="15" customHeight="1" x14ac:dyDescent="0.3">
      <c r="A7567" s="114">
        <v>7564</v>
      </c>
      <c r="B7567" t="s">
        <v>497</v>
      </c>
      <c r="C7567" t="s">
        <v>127</v>
      </c>
      <c r="D7567" t="s">
        <v>102</v>
      </c>
      <c r="E7567" t="s">
        <v>6285</v>
      </c>
      <c r="F7567" s="109">
        <v>46232</v>
      </c>
      <c r="G7567" t="s">
        <v>415</v>
      </c>
      <c r="H7567">
        <v>4</v>
      </c>
      <c r="K7567">
        <v>182499.99999999985</v>
      </c>
      <c r="L7567" t="s">
        <v>509</v>
      </c>
      <c r="M7567" t="s">
        <v>1677</v>
      </c>
      <c r="N7567">
        <v>1</v>
      </c>
    </row>
    <row r="7568" spans="1:14" ht="15" customHeight="1" x14ac:dyDescent="0.3">
      <c r="A7568" s="114">
        <v>7565</v>
      </c>
      <c r="B7568" t="s">
        <v>497</v>
      </c>
      <c r="C7568" t="s">
        <v>128</v>
      </c>
      <c r="D7568" t="s">
        <v>102</v>
      </c>
      <c r="E7568" t="s">
        <v>6286</v>
      </c>
      <c r="F7568" s="109">
        <v>46232</v>
      </c>
      <c r="G7568" t="s">
        <v>415</v>
      </c>
      <c r="H7568">
        <v>6</v>
      </c>
      <c r="K7568">
        <v>273749.99999999977</v>
      </c>
      <c r="L7568" t="s">
        <v>509</v>
      </c>
      <c r="M7568">
        <v>1</v>
      </c>
      <c r="N7568">
        <v>1</v>
      </c>
    </row>
    <row r="7569" spans="1:14" ht="15" customHeight="1" x14ac:dyDescent="0.3">
      <c r="A7569" s="114">
        <v>7566</v>
      </c>
      <c r="B7569" t="s">
        <v>459</v>
      </c>
      <c r="C7569" t="s">
        <v>138</v>
      </c>
      <c r="D7569" t="s">
        <v>100</v>
      </c>
      <c r="E7569" t="s">
        <v>6287</v>
      </c>
      <c r="F7569" s="109">
        <v>46230</v>
      </c>
      <c r="G7569" t="s">
        <v>415</v>
      </c>
      <c r="H7569">
        <v>12</v>
      </c>
      <c r="K7569">
        <v>810000</v>
      </c>
      <c r="L7569" t="s">
        <v>713</v>
      </c>
      <c r="M7569" t="s">
        <v>917</v>
      </c>
      <c r="N7569">
        <v>1</v>
      </c>
    </row>
    <row r="7570" spans="1:14" ht="15" customHeight="1" x14ac:dyDescent="0.3">
      <c r="A7570" s="114">
        <v>7567</v>
      </c>
      <c r="B7570" t="s">
        <v>459</v>
      </c>
      <c r="C7570" t="s">
        <v>138</v>
      </c>
      <c r="D7570" t="s">
        <v>100</v>
      </c>
      <c r="E7570" t="s">
        <v>6287</v>
      </c>
      <c r="F7570" s="109">
        <v>46230</v>
      </c>
      <c r="G7570" t="s">
        <v>415</v>
      </c>
      <c r="H7570">
        <v>2</v>
      </c>
      <c r="K7570">
        <v>135000</v>
      </c>
      <c r="L7570" t="s">
        <v>543</v>
      </c>
      <c r="M7570" t="s">
        <v>517</v>
      </c>
      <c r="N7570">
        <v>0</v>
      </c>
    </row>
    <row r="7571" spans="1:14" ht="15" customHeight="1" x14ac:dyDescent="0.3">
      <c r="A7571" s="114">
        <v>7568</v>
      </c>
      <c r="B7571" t="s">
        <v>459</v>
      </c>
      <c r="C7571" t="s">
        <v>138</v>
      </c>
      <c r="D7571" t="s">
        <v>100</v>
      </c>
      <c r="E7571" t="s">
        <v>6287</v>
      </c>
      <c r="F7571" s="109">
        <v>46231</v>
      </c>
      <c r="G7571" t="s">
        <v>415</v>
      </c>
      <c r="H7571">
        <v>15</v>
      </c>
      <c r="K7571">
        <v>1012500</v>
      </c>
      <c r="L7571" t="s">
        <v>558</v>
      </c>
      <c r="M7571" t="s">
        <v>580</v>
      </c>
      <c r="N7571">
        <v>0</v>
      </c>
    </row>
    <row r="7572" spans="1:14" ht="15" customHeight="1" x14ac:dyDescent="0.3">
      <c r="A7572" s="114">
        <v>7569</v>
      </c>
      <c r="B7572" t="s">
        <v>459</v>
      </c>
      <c r="C7572" t="s">
        <v>138</v>
      </c>
      <c r="D7572" t="s">
        <v>100</v>
      </c>
      <c r="E7572" t="s">
        <v>6287</v>
      </c>
      <c r="F7572" s="109">
        <v>46231</v>
      </c>
      <c r="G7572" t="s">
        <v>415</v>
      </c>
      <c r="H7572">
        <v>7</v>
      </c>
      <c r="K7572">
        <v>472500</v>
      </c>
      <c r="L7572" t="s">
        <v>545</v>
      </c>
      <c r="M7572" t="s">
        <v>580</v>
      </c>
      <c r="N7572">
        <v>0</v>
      </c>
    </row>
    <row r="7573" spans="1:14" ht="15" customHeight="1" x14ac:dyDescent="0.3">
      <c r="A7573" s="114">
        <v>7570</v>
      </c>
      <c r="B7573" t="s">
        <v>459</v>
      </c>
      <c r="C7573" t="s">
        <v>138</v>
      </c>
      <c r="D7573" t="s">
        <v>100</v>
      </c>
      <c r="E7573" t="s">
        <v>6287</v>
      </c>
      <c r="F7573" s="109">
        <v>46232</v>
      </c>
      <c r="G7573" t="s">
        <v>415</v>
      </c>
      <c r="H7573">
        <v>1</v>
      </c>
      <c r="K7573">
        <v>67500</v>
      </c>
      <c r="L7573" t="s">
        <v>545</v>
      </c>
      <c r="M7573" t="s">
        <v>580</v>
      </c>
      <c r="N7573">
        <v>6</v>
      </c>
    </row>
    <row r="7574" spans="1:14" ht="15" customHeight="1" x14ac:dyDescent="0.3">
      <c r="A7574" s="114">
        <v>7571</v>
      </c>
      <c r="B7574" t="s">
        <v>459</v>
      </c>
      <c r="C7574" t="s">
        <v>138</v>
      </c>
      <c r="D7574" t="s">
        <v>100</v>
      </c>
      <c r="E7574" t="s">
        <v>6287</v>
      </c>
      <c r="F7574" s="109">
        <v>46232</v>
      </c>
      <c r="G7574" t="s">
        <v>415</v>
      </c>
      <c r="H7574">
        <v>5</v>
      </c>
      <c r="K7574">
        <v>337500</v>
      </c>
      <c r="L7574" t="s">
        <v>545</v>
      </c>
      <c r="M7574" t="s">
        <v>514</v>
      </c>
      <c r="N7574">
        <v>0</v>
      </c>
    </row>
    <row r="7575" spans="1:14" ht="15" customHeight="1" x14ac:dyDescent="0.3">
      <c r="A7575" s="114">
        <v>7572</v>
      </c>
      <c r="B7575" t="s">
        <v>459</v>
      </c>
      <c r="C7575" t="s">
        <v>138</v>
      </c>
      <c r="D7575" t="s">
        <v>100</v>
      </c>
      <c r="E7575" t="s">
        <v>6287</v>
      </c>
      <c r="F7575" s="109">
        <v>46232</v>
      </c>
      <c r="G7575" t="s">
        <v>415</v>
      </c>
      <c r="H7575">
        <v>13</v>
      </c>
      <c r="K7575">
        <v>877500</v>
      </c>
      <c r="L7575" t="s">
        <v>558</v>
      </c>
      <c r="M7575" t="s">
        <v>580</v>
      </c>
      <c r="N7575">
        <v>0</v>
      </c>
    </row>
    <row r="7576" spans="1:14" ht="15" customHeight="1" x14ac:dyDescent="0.3">
      <c r="A7576" s="114">
        <v>7573</v>
      </c>
      <c r="B7576" t="s">
        <v>459</v>
      </c>
      <c r="C7576" t="s">
        <v>138</v>
      </c>
      <c r="D7576" t="s">
        <v>100</v>
      </c>
      <c r="E7576" t="s">
        <v>6287</v>
      </c>
      <c r="F7576" s="109">
        <v>46232</v>
      </c>
      <c r="G7576" t="s">
        <v>415</v>
      </c>
      <c r="H7576">
        <v>4</v>
      </c>
      <c r="K7576">
        <v>270000</v>
      </c>
      <c r="L7576" t="s">
        <v>713</v>
      </c>
      <c r="M7576" t="s">
        <v>917</v>
      </c>
      <c r="N7576">
        <v>0</v>
      </c>
    </row>
    <row r="7577" spans="1:14" ht="15" customHeight="1" x14ac:dyDescent="0.3">
      <c r="A7577" s="114">
        <v>7574</v>
      </c>
      <c r="B7577" t="s">
        <v>444</v>
      </c>
      <c r="C7577" t="s">
        <v>138</v>
      </c>
      <c r="D7577" t="s">
        <v>100</v>
      </c>
      <c r="E7577" t="s">
        <v>6288</v>
      </c>
      <c r="F7577" s="109">
        <v>46232</v>
      </c>
      <c r="G7577" t="s">
        <v>415</v>
      </c>
      <c r="H7577">
        <v>6</v>
      </c>
      <c r="K7577">
        <v>410624.99999999965</v>
      </c>
      <c r="L7577" t="s">
        <v>543</v>
      </c>
      <c r="M7577" t="s">
        <v>517</v>
      </c>
      <c r="N7577">
        <v>0</v>
      </c>
    </row>
    <row r="7578" spans="1:14" ht="15" customHeight="1" x14ac:dyDescent="0.3">
      <c r="A7578" s="114">
        <v>7575</v>
      </c>
      <c r="B7578" t="s">
        <v>444</v>
      </c>
      <c r="C7578" t="s">
        <v>3508</v>
      </c>
      <c r="D7578" t="s">
        <v>26</v>
      </c>
      <c r="E7578" t="s">
        <v>3509</v>
      </c>
      <c r="F7578" s="109">
        <v>46232</v>
      </c>
      <c r="G7578" t="s">
        <v>1893</v>
      </c>
      <c r="H7578">
        <v>3</v>
      </c>
      <c r="K7578">
        <v>273749.99999999977</v>
      </c>
      <c r="L7578" t="s">
        <v>513</v>
      </c>
      <c r="M7578" t="s">
        <v>514</v>
      </c>
      <c r="N7578">
        <v>6</v>
      </c>
    </row>
    <row r="7579" spans="1:14" ht="15" customHeight="1" x14ac:dyDescent="0.3">
      <c r="A7579" s="114">
        <v>7576</v>
      </c>
      <c r="B7579" t="s">
        <v>413</v>
      </c>
      <c r="C7579" t="s">
        <v>138</v>
      </c>
      <c r="D7579" t="s">
        <v>100</v>
      </c>
      <c r="E7579" t="s">
        <v>6289</v>
      </c>
      <c r="F7579" s="109">
        <v>46232</v>
      </c>
      <c r="G7579" t="s">
        <v>415</v>
      </c>
      <c r="H7579">
        <v>1</v>
      </c>
      <c r="K7579">
        <v>65625.000000000116</v>
      </c>
      <c r="L7579" t="s">
        <v>554</v>
      </c>
      <c r="M7579" t="s">
        <v>517</v>
      </c>
      <c r="N7579">
        <v>0</v>
      </c>
    </row>
    <row r="7580" spans="1:14" ht="15" customHeight="1" x14ac:dyDescent="0.3">
      <c r="A7580" s="114">
        <v>7577</v>
      </c>
      <c r="B7580" t="s">
        <v>413</v>
      </c>
      <c r="C7580" t="s">
        <v>127</v>
      </c>
      <c r="D7580" t="s">
        <v>102</v>
      </c>
      <c r="E7580" t="s">
        <v>6290</v>
      </c>
      <c r="F7580" s="109">
        <v>46232</v>
      </c>
      <c r="G7580" t="s">
        <v>415</v>
      </c>
      <c r="H7580">
        <v>11</v>
      </c>
      <c r="K7580">
        <v>481250.00000000087</v>
      </c>
      <c r="L7580" t="s">
        <v>509</v>
      </c>
      <c r="M7580" t="s">
        <v>1334</v>
      </c>
      <c r="N7580">
        <v>0</v>
      </c>
    </row>
    <row r="7581" spans="1:14" ht="15" customHeight="1" x14ac:dyDescent="0.3">
      <c r="A7581" s="114">
        <v>7578</v>
      </c>
      <c r="B7581" t="s">
        <v>413</v>
      </c>
      <c r="C7581" t="s">
        <v>128</v>
      </c>
      <c r="D7581" t="s">
        <v>102</v>
      </c>
      <c r="E7581" t="s">
        <v>6291</v>
      </c>
      <c r="F7581" s="109">
        <v>46232</v>
      </c>
      <c r="G7581" t="s">
        <v>415</v>
      </c>
      <c r="H7581">
        <v>1</v>
      </c>
      <c r="K7581">
        <v>43750.00000000008</v>
      </c>
      <c r="L7581" t="s">
        <v>509</v>
      </c>
      <c r="M7581" t="s">
        <v>1334</v>
      </c>
      <c r="N7581">
        <v>0</v>
      </c>
    </row>
    <row r="7582" spans="1:14" ht="15" customHeight="1" x14ac:dyDescent="0.3">
      <c r="A7582" s="114">
        <v>7579</v>
      </c>
      <c r="B7582" t="s">
        <v>463</v>
      </c>
      <c r="C7582" t="s">
        <v>134</v>
      </c>
      <c r="D7582" t="s">
        <v>102</v>
      </c>
      <c r="E7582" t="s">
        <v>6292</v>
      </c>
      <c r="F7582" s="109">
        <v>46232</v>
      </c>
      <c r="G7582" t="s">
        <v>415</v>
      </c>
      <c r="H7582">
        <v>6</v>
      </c>
      <c r="K7582">
        <v>355000.00000000029</v>
      </c>
      <c r="L7582" t="s">
        <v>526</v>
      </c>
      <c r="M7582" t="s">
        <v>1334</v>
      </c>
      <c r="N7582">
        <v>1</v>
      </c>
    </row>
    <row r="7583" spans="1:14" ht="15" customHeight="1" x14ac:dyDescent="0.3">
      <c r="A7583" s="114">
        <v>7580</v>
      </c>
      <c r="B7583" t="s">
        <v>463</v>
      </c>
      <c r="C7583" t="s">
        <v>625</v>
      </c>
      <c r="D7583" t="s">
        <v>100</v>
      </c>
      <c r="E7583" t="s">
        <v>6293</v>
      </c>
      <c r="F7583" s="109">
        <v>46232</v>
      </c>
      <c r="G7583" t="s">
        <v>1038</v>
      </c>
      <c r="H7583">
        <v>2</v>
      </c>
      <c r="K7583">
        <v>88750.000000000073</v>
      </c>
      <c r="L7583" t="s">
        <v>618</v>
      </c>
      <c r="M7583" t="s">
        <v>669</v>
      </c>
      <c r="N7583">
        <v>0</v>
      </c>
    </row>
    <row r="7584" spans="1:14" ht="15" customHeight="1" x14ac:dyDescent="0.3">
      <c r="A7584" s="114">
        <v>7581</v>
      </c>
      <c r="B7584" t="s">
        <v>471</v>
      </c>
      <c r="C7584" t="s">
        <v>138</v>
      </c>
      <c r="D7584" t="s">
        <v>100</v>
      </c>
      <c r="E7584" t="s">
        <v>6294</v>
      </c>
      <c r="F7584" s="109">
        <v>46232</v>
      </c>
      <c r="G7584" t="s">
        <v>415</v>
      </c>
      <c r="H7584">
        <v>11</v>
      </c>
      <c r="K7584">
        <v>752812.4999999993</v>
      </c>
      <c r="L7584" t="s">
        <v>558</v>
      </c>
      <c r="M7584" t="s">
        <v>514</v>
      </c>
      <c r="N7584">
        <v>3</v>
      </c>
    </row>
    <row r="7585" spans="1:14" ht="15" customHeight="1" x14ac:dyDescent="0.3">
      <c r="A7585" s="114">
        <v>7582</v>
      </c>
      <c r="B7585" t="s">
        <v>471</v>
      </c>
      <c r="C7585" t="s">
        <v>6023</v>
      </c>
      <c r="D7585" t="s">
        <v>180</v>
      </c>
      <c r="E7585" t="s">
        <v>6024</v>
      </c>
      <c r="F7585" s="109">
        <v>46232</v>
      </c>
      <c r="G7585" t="s">
        <v>767</v>
      </c>
      <c r="H7585">
        <v>12</v>
      </c>
      <c r="K7585">
        <v>547499.99999999953</v>
      </c>
      <c r="L7585" t="s">
        <v>530</v>
      </c>
      <c r="M7585" t="s">
        <v>531</v>
      </c>
      <c r="N7585">
        <v>4</v>
      </c>
    </row>
    <row r="7586" spans="1:14" ht="15" customHeight="1" x14ac:dyDescent="0.3">
      <c r="A7586" s="114">
        <v>7583</v>
      </c>
      <c r="B7586" t="s">
        <v>474</v>
      </c>
      <c r="C7586" t="s">
        <v>146</v>
      </c>
      <c r="D7586" t="s">
        <v>100</v>
      </c>
      <c r="E7586" t="s">
        <v>6295</v>
      </c>
      <c r="F7586" s="109">
        <v>46232</v>
      </c>
      <c r="G7586" t="s">
        <v>451</v>
      </c>
      <c r="H7586">
        <v>1</v>
      </c>
      <c r="K7586">
        <v>184999.99999999968</v>
      </c>
      <c r="L7586" t="s">
        <v>576</v>
      </c>
      <c r="M7586" t="s">
        <v>531</v>
      </c>
      <c r="N7586">
        <v>0</v>
      </c>
    </row>
    <row r="7587" spans="1:14" ht="15" customHeight="1" x14ac:dyDescent="0.3">
      <c r="A7587" s="114">
        <v>7584</v>
      </c>
      <c r="B7587" t="s">
        <v>430</v>
      </c>
      <c r="C7587" t="s">
        <v>124</v>
      </c>
      <c r="D7587" t="s">
        <v>102</v>
      </c>
      <c r="E7587" t="s">
        <v>6296</v>
      </c>
      <c r="F7587" s="109">
        <v>46232</v>
      </c>
      <c r="G7587" t="s">
        <v>415</v>
      </c>
      <c r="H7587">
        <v>10</v>
      </c>
      <c r="K7587">
        <v>147239.58333333291</v>
      </c>
      <c r="L7587" t="s">
        <v>696</v>
      </c>
      <c r="M7587" t="s">
        <v>1677</v>
      </c>
      <c r="N7587">
        <v>0</v>
      </c>
    </row>
    <row r="7588" spans="1:14" ht="15" customHeight="1" x14ac:dyDescent="0.3">
      <c r="A7588" s="114">
        <v>7585</v>
      </c>
      <c r="B7588" t="s">
        <v>430</v>
      </c>
      <c r="C7588" t="s">
        <v>127</v>
      </c>
      <c r="D7588" t="s">
        <v>102</v>
      </c>
      <c r="E7588" t="s">
        <v>6297</v>
      </c>
      <c r="F7588" s="109">
        <v>46232</v>
      </c>
      <c r="G7588" t="s">
        <v>415</v>
      </c>
      <c r="H7588">
        <v>2</v>
      </c>
      <c r="K7588">
        <v>82499.999999999767</v>
      </c>
      <c r="L7588" t="s">
        <v>509</v>
      </c>
      <c r="M7588" t="s">
        <v>1677</v>
      </c>
      <c r="N7588">
        <v>0</v>
      </c>
    </row>
    <row r="7589" spans="1:14" ht="15" customHeight="1" x14ac:dyDescent="0.3">
      <c r="A7589" s="114">
        <v>7586</v>
      </c>
      <c r="B7589" t="s">
        <v>430</v>
      </c>
      <c r="C7589" t="s">
        <v>128</v>
      </c>
      <c r="D7589" t="s">
        <v>102</v>
      </c>
      <c r="E7589" t="s">
        <v>6298</v>
      </c>
      <c r="F7589" s="109">
        <v>46232</v>
      </c>
      <c r="G7589" t="s">
        <v>415</v>
      </c>
      <c r="H7589">
        <v>5</v>
      </c>
      <c r="K7589">
        <v>206249.99999999939</v>
      </c>
      <c r="L7589" t="s">
        <v>509</v>
      </c>
      <c r="M7589" t="s">
        <v>1677</v>
      </c>
      <c r="N7589">
        <v>0</v>
      </c>
    </row>
    <row r="7590" spans="1:14" ht="15" customHeight="1" x14ac:dyDescent="0.3">
      <c r="A7590" s="114">
        <v>7587</v>
      </c>
      <c r="B7590" t="s">
        <v>430</v>
      </c>
      <c r="C7590" t="s">
        <v>138</v>
      </c>
      <c r="D7590" t="s">
        <v>100</v>
      </c>
      <c r="E7590" t="s">
        <v>6299</v>
      </c>
      <c r="F7590" s="109">
        <v>46232</v>
      </c>
      <c r="G7590" t="s">
        <v>415</v>
      </c>
      <c r="H7590">
        <v>4</v>
      </c>
      <c r="K7590">
        <v>247499.99999999927</v>
      </c>
      <c r="L7590" t="s">
        <v>516</v>
      </c>
      <c r="M7590" t="s">
        <v>517</v>
      </c>
      <c r="N7590">
        <v>0</v>
      </c>
    </row>
    <row r="7591" spans="1:14" ht="15" customHeight="1" x14ac:dyDescent="0.3">
      <c r="A7591" s="114">
        <v>7588</v>
      </c>
      <c r="B7591" t="s">
        <v>497</v>
      </c>
      <c r="C7591" t="s">
        <v>127</v>
      </c>
      <c r="D7591" t="s">
        <v>102</v>
      </c>
      <c r="E7591" t="s">
        <v>6300</v>
      </c>
      <c r="F7591" s="109">
        <v>46233</v>
      </c>
      <c r="G7591" t="s">
        <v>415</v>
      </c>
      <c r="H7591">
        <v>4</v>
      </c>
      <c r="K7591">
        <v>182499.99999999985</v>
      </c>
      <c r="L7591" t="s">
        <v>509</v>
      </c>
      <c r="M7591" t="s">
        <v>1677</v>
      </c>
      <c r="N7591">
        <v>1</v>
      </c>
    </row>
    <row r="7592" spans="1:14" ht="15" customHeight="1" x14ac:dyDescent="0.3">
      <c r="A7592" s="114">
        <v>7589</v>
      </c>
      <c r="B7592" t="s">
        <v>497</v>
      </c>
      <c r="C7592" t="s">
        <v>128</v>
      </c>
      <c r="D7592" t="s">
        <v>102</v>
      </c>
      <c r="E7592" t="s">
        <v>6301</v>
      </c>
      <c r="F7592" s="109">
        <v>46233</v>
      </c>
      <c r="G7592" t="s">
        <v>415</v>
      </c>
      <c r="H7592">
        <v>6</v>
      </c>
      <c r="K7592">
        <v>273749.99999999977</v>
      </c>
      <c r="L7592" t="s">
        <v>509</v>
      </c>
      <c r="M7592">
        <v>1</v>
      </c>
      <c r="N7592">
        <v>1</v>
      </c>
    </row>
    <row r="7593" spans="1:14" ht="15" customHeight="1" x14ac:dyDescent="0.3">
      <c r="A7593" s="114">
        <v>7590</v>
      </c>
      <c r="B7593" t="s">
        <v>497</v>
      </c>
      <c r="C7593" t="s">
        <v>625</v>
      </c>
      <c r="D7593" t="s">
        <v>100</v>
      </c>
      <c r="E7593" t="s">
        <v>6302</v>
      </c>
      <c r="F7593" s="109">
        <v>46233</v>
      </c>
      <c r="G7593" t="s">
        <v>1816</v>
      </c>
      <c r="H7593">
        <v>3</v>
      </c>
      <c r="K7593">
        <v>136874.99999999988</v>
      </c>
      <c r="L7593" t="s">
        <v>618</v>
      </c>
      <c r="M7593" t="s">
        <v>669</v>
      </c>
      <c r="N7593">
        <v>0</v>
      </c>
    </row>
    <row r="7594" spans="1:14" ht="15" customHeight="1" x14ac:dyDescent="0.3">
      <c r="A7594" s="114">
        <v>7591</v>
      </c>
      <c r="B7594" t="s">
        <v>501</v>
      </c>
      <c r="C7594" t="s">
        <v>127</v>
      </c>
      <c r="D7594" t="s">
        <v>102</v>
      </c>
      <c r="E7594" t="s">
        <v>6303</v>
      </c>
      <c r="F7594" s="109">
        <v>46232</v>
      </c>
      <c r="G7594" t="s">
        <v>415</v>
      </c>
      <c r="H7594">
        <v>7</v>
      </c>
      <c r="K7594">
        <v>297500.00000000111</v>
      </c>
      <c r="L7594" t="s">
        <v>509</v>
      </c>
      <c r="M7594" t="s">
        <v>736</v>
      </c>
      <c r="N7594">
        <v>0</v>
      </c>
    </row>
    <row r="7595" spans="1:14" ht="15" customHeight="1" x14ac:dyDescent="0.3">
      <c r="A7595" s="114">
        <v>7592</v>
      </c>
      <c r="B7595" t="s">
        <v>501</v>
      </c>
      <c r="C7595" t="s">
        <v>138</v>
      </c>
      <c r="D7595" t="s">
        <v>100</v>
      </c>
      <c r="E7595" t="s">
        <v>6304</v>
      </c>
      <c r="F7595" s="109">
        <v>46232</v>
      </c>
      <c r="G7595" t="s">
        <v>415</v>
      </c>
      <c r="H7595">
        <v>1</v>
      </c>
      <c r="K7595">
        <v>63750.00000000024</v>
      </c>
      <c r="L7595" t="s">
        <v>554</v>
      </c>
      <c r="M7595" t="s">
        <v>517</v>
      </c>
      <c r="N7595">
        <v>0</v>
      </c>
    </row>
    <row r="7596" spans="1:14" ht="15" customHeight="1" x14ac:dyDescent="0.3">
      <c r="A7596" s="114">
        <v>7593</v>
      </c>
      <c r="B7596" t="s">
        <v>501</v>
      </c>
      <c r="C7596" t="s">
        <v>104</v>
      </c>
      <c r="D7596" t="s">
        <v>102</v>
      </c>
      <c r="E7596" t="s">
        <v>6305</v>
      </c>
      <c r="F7596" s="109">
        <v>46233</v>
      </c>
      <c r="G7596" t="s">
        <v>415</v>
      </c>
      <c r="H7596">
        <v>15</v>
      </c>
      <c r="K7596">
        <v>85000.00000000032</v>
      </c>
      <c r="L7596" t="s">
        <v>507</v>
      </c>
      <c r="M7596" t="s">
        <v>505</v>
      </c>
      <c r="N7596">
        <v>0</v>
      </c>
    </row>
    <row r="7597" spans="1:14" ht="15" customHeight="1" x14ac:dyDescent="0.3">
      <c r="A7597" s="114">
        <v>7594</v>
      </c>
      <c r="B7597" t="s">
        <v>501</v>
      </c>
      <c r="C7597" t="s">
        <v>127</v>
      </c>
      <c r="D7597" t="s">
        <v>102</v>
      </c>
      <c r="E7597" t="s">
        <v>6306</v>
      </c>
      <c r="F7597" s="109">
        <v>46233</v>
      </c>
      <c r="G7597" t="s">
        <v>415</v>
      </c>
      <c r="H7597">
        <v>7</v>
      </c>
      <c r="K7597">
        <v>340000.00000000128</v>
      </c>
      <c r="L7597" t="s">
        <v>509</v>
      </c>
      <c r="M7597" t="s">
        <v>736</v>
      </c>
      <c r="N7597">
        <v>0</v>
      </c>
    </row>
    <row r="7598" spans="1:14" ht="15" customHeight="1" x14ac:dyDescent="0.3">
      <c r="A7598" s="114">
        <v>7595</v>
      </c>
      <c r="B7598" t="s">
        <v>501</v>
      </c>
      <c r="C7598" t="s">
        <v>128</v>
      </c>
      <c r="D7598" t="s">
        <v>102</v>
      </c>
      <c r="E7598" t="s">
        <v>6307</v>
      </c>
      <c r="F7598" s="109">
        <v>46233</v>
      </c>
      <c r="G7598" t="s">
        <v>415</v>
      </c>
      <c r="H7598">
        <v>1</v>
      </c>
      <c r="K7598">
        <v>42500.00000000016</v>
      </c>
      <c r="L7598" t="s">
        <v>509</v>
      </c>
      <c r="M7598" t="s">
        <v>736</v>
      </c>
      <c r="N7598">
        <v>0</v>
      </c>
    </row>
    <row r="7599" spans="1:14" ht="15" customHeight="1" x14ac:dyDescent="0.3">
      <c r="A7599" s="114">
        <v>7596</v>
      </c>
      <c r="B7599" t="s">
        <v>444</v>
      </c>
      <c r="C7599" t="s">
        <v>127</v>
      </c>
      <c r="D7599" t="s">
        <v>102</v>
      </c>
      <c r="E7599" t="s">
        <v>6308</v>
      </c>
      <c r="F7599" s="109">
        <v>46233</v>
      </c>
      <c r="G7599" t="s">
        <v>415</v>
      </c>
      <c r="H7599">
        <v>1</v>
      </c>
      <c r="K7599">
        <v>45624.999999999964</v>
      </c>
      <c r="L7599" t="s">
        <v>509</v>
      </c>
      <c r="M7599" t="s">
        <v>1677</v>
      </c>
      <c r="N7599">
        <v>0</v>
      </c>
    </row>
    <row r="7600" spans="1:14" ht="15" customHeight="1" x14ac:dyDescent="0.3">
      <c r="A7600" s="114">
        <v>7597</v>
      </c>
      <c r="B7600" t="s">
        <v>444</v>
      </c>
      <c r="C7600" t="s">
        <v>3508</v>
      </c>
      <c r="D7600" t="s">
        <v>26</v>
      </c>
      <c r="E7600" t="s">
        <v>3509</v>
      </c>
      <c r="F7600" s="109">
        <v>46233</v>
      </c>
      <c r="G7600" t="s">
        <v>1893</v>
      </c>
      <c r="H7600">
        <v>2.5</v>
      </c>
      <c r="K7600">
        <v>228124.9999999998</v>
      </c>
      <c r="L7600" t="s">
        <v>513</v>
      </c>
      <c r="M7600" t="s">
        <v>514</v>
      </c>
      <c r="N7600">
        <v>6</v>
      </c>
    </row>
    <row r="7601" spans="1:14" ht="15" customHeight="1" x14ac:dyDescent="0.3">
      <c r="A7601" s="114">
        <v>7598</v>
      </c>
      <c r="B7601" t="s">
        <v>463</v>
      </c>
      <c r="C7601" t="s">
        <v>134</v>
      </c>
      <c r="D7601" t="s">
        <v>102</v>
      </c>
      <c r="E7601" t="s">
        <v>6309</v>
      </c>
      <c r="F7601" s="109">
        <v>46233</v>
      </c>
      <c r="G7601" t="s">
        <v>415</v>
      </c>
      <c r="H7601">
        <v>6</v>
      </c>
      <c r="K7601">
        <v>236666.66666666689</v>
      </c>
      <c r="L7601" t="s">
        <v>526</v>
      </c>
      <c r="M7601" t="s">
        <v>736</v>
      </c>
      <c r="N7601">
        <v>0</v>
      </c>
    </row>
    <row r="7602" spans="1:14" ht="15" customHeight="1" x14ac:dyDescent="0.3">
      <c r="A7602" s="114">
        <v>7599</v>
      </c>
      <c r="B7602" t="s">
        <v>463</v>
      </c>
      <c r="C7602" t="s">
        <v>625</v>
      </c>
      <c r="D7602" t="s">
        <v>100</v>
      </c>
      <c r="E7602" t="s">
        <v>6310</v>
      </c>
      <c r="F7602" s="109">
        <v>46233</v>
      </c>
      <c r="G7602" t="s">
        <v>627</v>
      </c>
      <c r="H7602">
        <v>3</v>
      </c>
      <c r="K7602">
        <v>133125.00000000012</v>
      </c>
      <c r="L7602" t="s">
        <v>618</v>
      </c>
      <c r="M7602" t="s">
        <v>669</v>
      </c>
      <c r="N7602">
        <v>0</v>
      </c>
    </row>
    <row r="7603" spans="1:14" ht="15" customHeight="1" x14ac:dyDescent="0.3">
      <c r="A7603" s="114">
        <v>7600</v>
      </c>
      <c r="B7603" t="s">
        <v>413</v>
      </c>
      <c r="C7603" t="s">
        <v>127</v>
      </c>
      <c r="D7603" t="s">
        <v>102</v>
      </c>
      <c r="E7603" t="s">
        <v>6311</v>
      </c>
      <c r="F7603" s="109">
        <v>46233</v>
      </c>
      <c r="G7603" t="s">
        <v>415</v>
      </c>
      <c r="H7603">
        <v>10</v>
      </c>
      <c r="K7603">
        <v>350000.00000000064</v>
      </c>
      <c r="L7603" t="s">
        <v>509</v>
      </c>
      <c r="M7603" t="s">
        <v>1334</v>
      </c>
      <c r="N7603">
        <v>0</v>
      </c>
    </row>
    <row r="7604" spans="1:14" ht="15" customHeight="1" x14ac:dyDescent="0.3">
      <c r="A7604" s="114">
        <v>7601</v>
      </c>
      <c r="B7604" t="s">
        <v>413</v>
      </c>
      <c r="C7604" t="s">
        <v>128</v>
      </c>
      <c r="D7604" t="s">
        <v>102</v>
      </c>
      <c r="E7604" t="s">
        <v>6312</v>
      </c>
      <c r="F7604" s="109">
        <v>46233</v>
      </c>
      <c r="G7604" t="s">
        <v>415</v>
      </c>
      <c r="H7604">
        <v>2</v>
      </c>
      <c r="K7604">
        <v>87500.00000000016</v>
      </c>
      <c r="L7604" t="s">
        <v>509</v>
      </c>
      <c r="M7604" t="s">
        <v>1334</v>
      </c>
      <c r="N7604">
        <v>0</v>
      </c>
    </row>
    <row r="7605" spans="1:14" ht="15" customHeight="1" x14ac:dyDescent="0.3">
      <c r="A7605" s="114">
        <v>7602</v>
      </c>
      <c r="B7605" t="s">
        <v>471</v>
      </c>
      <c r="C7605" t="s">
        <v>138</v>
      </c>
      <c r="D7605" t="s">
        <v>100</v>
      </c>
      <c r="E7605" t="s">
        <v>6313</v>
      </c>
      <c r="F7605" s="109">
        <v>46233</v>
      </c>
      <c r="G7605" t="s">
        <v>415</v>
      </c>
      <c r="H7605">
        <v>10</v>
      </c>
      <c r="K7605">
        <v>684374.99999999942</v>
      </c>
      <c r="L7605" t="s">
        <v>558</v>
      </c>
      <c r="M7605" t="s">
        <v>514</v>
      </c>
      <c r="N7605">
        <v>3</v>
      </c>
    </row>
    <row r="7606" spans="1:14" ht="15" customHeight="1" x14ac:dyDescent="0.3">
      <c r="A7606" s="114">
        <v>7603</v>
      </c>
      <c r="B7606" t="s">
        <v>471</v>
      </c>
      <c r="C7606" t="s">
        <v>138</v>
      </c>
      <c r="D7606" t="s">
        <v>100</v>
      </c>
      <c r="E7606" t="s">
        <v>6313</v>
      </c>
      <c r="F7606" s="109">
        <v>46233</v>
      </c>
      <c r="G7606" t="s">
        <v>415</v>
      </c>
      <c r="H7606">
        <v>12</v>
      </c>
      <c r="K7606">
        <v>821249.9999999993</v>
      </c>
      <c r="L7606" t="s">
        <v>545</v>
      </c>
      <c r="M7606" t="s">
        <v>531</v>
      </c>
      <c r="N7606">
        <v>4</v>
      </c>
    </row>
    <row r="7607" spans="1:14" ht="15" customHeight="1" x14ac:dyDescent="0.3">
      <c r="A7607" s="114">
        <v>7604</v>
      </c>
      <c r="B7607" t="s">
        <v>471</v>
      </c>
      <c r="C7607" t="s">
        <v>138</v>
      </c>
      <c r="D7607" t="s">
        <v>100</v>
      </c>
      <c r="E7607" t="s">
        <v>6313</v>
      </c>
      <c r="F7607" s="109">
        <v>46233</v>
      </c>
      <c r="G7607" t="s">
        <v>415</v>
      </c>
      <c r="H7607">
        <v>13</v>
      </c>
      <c r="K7607">
        <v>889687.49999999919</v>
      </c>
      <c r="L7607" t="s">
        <v>713</v>
      </c>
      <c r="M7607" t="s">
        <v>917</v>
      </c>
      <c r="N7607">
        <v>0</v>
      </c>
    </row>
    <row r="7608" spans="1:14" ht="15" customHeight="1" x14ac:dyDescent="0.3">
      <c r="A7608" s="114">
        <v>7605</v>
      </c>
      <c r="B7608" t="s">
        <v>497</v>
      </c>
      <c r="C7608" t="s">
        <v>4050</v>
      </c>
      <c r="D7608" t="s">
        <v>102</v>
      </c>
      <c r="E7608" t="s">
        <v>4051</v>
      </c>
      <c r="F7608" s="109">
        <v>46234</v>
      </c>
      <c r="G7608" t="s">
        <v>425</v>
      </c>
      <c r="H7608">
        <v>2</v>
      </c>
      <c r="K7608">
        <v>136874.99999999988</v>
      </c>
      <c r="L7608" t="s">
        <v>509</v>
      </c>
      <c r="M7608" t="s">
        <v>1677</v>
      </c>
      <c r="N7608">
        <v>1</v>
      </c>
    </row>
    <row r="7609" spans="1:14" ht="15" customHeight="1" x14ac:dyDescent="0.3">
      <c r="A7609" s="114">
        <v>7606</v>
      </c>
      <c r="B7609" t="s">
        <v>497</v>
      </c>
      <c r="C7609" t="s">
        <v>4048</v>
      </c>
      <c r="D7609" t="s">
        <v>102</v>
      </c>
      <c r="E7609" t="s">
        <v>4049</v>
      </c>
      <c r="F7609" s="109">
        <v>46234</v>
      </c>
      <c r="G7609" t="s">
        <v>425</v>
      </c>
      <c r="H7609">
        <v>5</v>
      </c>
      <c r="K7609">
        <v>228124.9999999998</v>
      </c>
      <c r="L7609" t="s">
        <v>509</v>
      </c>
      <c r="M7609">
        <v>0</v>
      </c>
      <c r="N7609">
        <v>0</v>
      </c>
    </row>
    <row r="7610" spans="1:14" ht="15" customHeight="1" x14ac:dyDescent="0.3">
      <c r="A7610" s="114">
        <v>7607</v>
      </c>
      <c r="B7610" t="s">
        <v>444</v>
      </c>
      <c r="C7610" t="s">
        <v>138</v>
      </c>
      <c r="D7610" t="s">
        <v>100</v>
      </c>
      <c r="E7610" t="s">
        <v>6314</v>
      </c>
      <c r="F7610" s="109">
        <v>46234</v>
      </c>
      <c r="G7610" t="s">
        <v>415</v>
      </c>
      <c r="H7610">
        <v>25</v>
      </c>
      <c r="K7610">
        <v>1710937.4999999986</v>
      </c>
      <c r="L7610" t="s">
        <v>1313</v>
      </c>
      <c r="M7610" t="s">
        <v>537</v>
      </c>
      <c r="N7610">
        <v>0</v>
      </c>
    </row>
    <row r="7611" spans="1:14" ht="15" customHeight="1" x14ac:dyDescent="0.3">
      <c r="A7611" s="114">
        <v>7608</v>
      </c>
      <c r="B7611" t="s">
        <v>444</v>
      </c>
      <c r="C7611" t="s">
        <v>3508</v>
      </c>
      <c r="D7611" t="s">
        <v>26</v>
      </c>
      <c r="E7611" t="s">
        <v>3509</v>
      </c>
      <c r="F7611" s="109">
        <v>46234</v>
      </c>
      <c r="G7611" t="s">
        <v>1893</v>
      </c>
      <c r="H7611">
        <v>0.5</v>
      </c>
      <c r="K7611">
        <v>45624.999999999964</v>
      </c>
      <c r="L7611" t="s">
        <v>513</v>
      </c>
      <c r="M7611" t="s">
        <v>514</v>
      </c>
      <c r="N7611">
        <v>0</v>
      </c>
    </row>
    <row r="7612" spans="1:14" ht="15" customHeight="1" x14ac:dyDescent="0.3">
      <c r="A7612" s="114">
        <v>7609</v>
      </c>
      <c r="B7612" t="s">
        <v>444</v>
      </c>
      <c r="C7612" t="s">
        <v>3004</v>
      </c>
      <c r="D7612" t="s">
        <v>3009</v>
      </c>
      <c r="E7612" t="s">
        <v>3010</v>
      </c>
      <c r="F7612" s="109">
        <v>46234</v>
      </c>
      <c r="G7612" t="s">
        <v>3012</v>
      </c>
      <c r="H7612">
        <v>0.5</v>
      </c>
      <c r="K7612">
        <v>638749.99999999942</v>
      </c>
      <c r="L7612" t="s">
        <v>513</v>
      </c>
      <c r="M7612" t="s">
        <v>514</v>
      </c>
      <c r="N7612">
        <v>0</v>
      </c>
    </row>
    <row r="7613" spans="1:14" ht="15" customHeight="1" x14ac:dyDescent="0.3">
      <c r="A7613" s="114">
        <v>7610</v>
      </c>
      <c r="B7613" t="s">
        <v>413</v>
      </c>
      <c r="C7613" t="s">
        <v>128</v>
      </c>
      <c r="D7613" t="s">
        <v>102</v>
      </c>
      <c r="E7613" t="s">
        <v>6315</v>
      </c>
      <c r="F7613" s="109">
        <v>46234</v>
      </c>
      <c r="G7613" t="s">
        <v>415</v>
      </c>
      <c r="H7613">
        <v>1</v>
      </c>
      <c r="K7613">
        <v>43750.00000000008</v>
      </c>
      <c r="L7613" t="s">
        <v>509</v>
      </c>
      <c r="M7613" t="s">
        <v>1334</v>
      </c>
      <c r="N7613">
        <v>0</v>
      </c>
    </row>
    <row r="7614" spans="1:14" ht="15" customHeight="1" x14ac:dyDescent="0.3">
      <c r="A7614" s="114">
        <v>7611</v>
      </c>
      <c r="B7614" t="s">
        <v>413</v>
      </c>
      <c r="C7614" t="s">
        <v>125</v>
      </c>
      <c r="D7614" t="s">
        <v>102</v>
      </c>
      <c r="E7614" t="s">
        <v>6316</v>
      </c>
      <c r="F7614" s="109">
        <v>46234</v>
      </c>
      <c r="G7614" t="s">
        <v>415</v>
      </c>
      <c r="H7614">
        <v>6</v>
      </c>
      <c r="K7614">
        <v>115791.66666666688</v>
      </c>
      <c r="L7614" t="s">
        <v>509</v>
      </c>
      <c r="M7614" t="s">
        <v>1334</v>
      </c>
      <c r="N7614">
        <v>0</v>
      </c>
    </row>
    <row r="7615" spans="1:14" ht="15" customHeight="1" x14ac:dyDescent="0.3">
      <c r="A7615" s="114">
        <v>7612</v>
      </c>
      <c r="B7615" t="s">
        <v>413</v>
      </c>
      <c r="C7615" t="s">
        <v>2957</v>
      </c>
      <c r="D7615" t="s">
        <v>102</v>
      </c>
      <c r="E7615" t="s">
        <v>2958</v>
      </c>
      <c r="F7615" s="109">
        <v>46234</v>
      </c>
      <c r="G7615" t="s">
        <v>2946</v>
      </c>
      <c r="H7615">
        <v>3</v>
      </c>
      <c r="K7615">
        <v>87500.00000000016</v>
      </c>
      <c r="L7615" t="s">
        <v>509</v>
      </c>
      <c r="M7615" t="s">
        <v>1334</v>
      </c>
      <c r="N7615">
        <v>0</v>
      </c>
    </row>
    <row r="7616" spans="1:14" ht="15" customHeight="1" x14ac:dyDescent="0.3">
      <c r="A7616" s="114">
        <v>7613</v>
      </c>
      <c r="B7616" t="s">
        <v>413</v>
      </c>
      <c r="C7616" t="s">
        <v>138</v>
      </c>
      <c r="D7616" t="s">
        <v>100</v>
      </c>
      <c r="E7616" t="s">
        <v>6317</v>
      </c>
      <c r="F7616" s="109">
        <v>46234</v>
      </c>
      <c r="G7616" t="s">
        <v>415</v>
      </c>
      <c r="H7616">
        <v>1</v>
      </c>
      <c r="K7616">
        <v>65625.000000000116</v>
      </c>
      <c r="L7616" t="s">
        <v>554</v>
      </c>
      <c r="M7616" t="s">
        <v>517</v>
      </c>
      <c r="N7616">
        <v>0</v>
      </c>
    </row>
    <row r="7617" spans="1:14" ht="15" customHeight="1" x14ac:dyDescent="0.3">
      <c r="A7617" s="114">
        <v>7614</v>
      </c>
      <c r="B7617" t="s">
        <v>463</v>
      </c>
      <c r="C7617" t="s">
        <v>134</v>
      </c>
      <c r="D7617" t="s">
        <v>102</v>
      </c>
      <c r="E7617" t="s">
        <v>6318</v>
      </c>
      <c r="F7617" s="109">
        <v>46234</v>
      </c>
      <c r="G7617" t="s">
        <v>415</v>
      </c>
      <c r="H7617">
        <v>6</v>
      </c>
      <c r="K7617">
        <v>355000.00000000029</v>
      </c>
      <c r="L7617" t="s">
        <v>526</v>
      </c>
      <c r="M7617" t="s">
        <v>1334</v>
      </c>
      <c r="N7617">
        <v>0</v>
      </c>
    </row>
    <row r="7618" spans="1:14" ht="15" customHeight="1" x14ac:dyDescent="0.3">
      <c r="A7618" s="114">
        <v>7615</v>
      </c>
      <c r="B7618" t="s">
        <v>471</v>
      </c>
      <c r="C7618" t="s">
        <v>138</v>
      </c>
      <c r="D7618" t="s">
        <v>100</v>
      </c>
      <c r="E7618" t="s">
        <v>6319</v>
      </c>
      <c r="F7618" s="109">
        <v>46234</v>
      </c>
      <c r="G7618" t="s">
        <v>415</v>
      </c>
      <c r="H7618">
        <v>9</v>
      </c>
      <c r="K7618">
        <v>615937.49999999942</v>
      </c>
      <c r="L7618" t="s">
        <v>545</v>
      </c>
      <c r="M7618" t="s">
        <v>514</v>
      </c>
      <c r="N7618">
        <v>12</v>
      </c>
    </row>
    <row r="7619" spans="1:14" ht="15" customHeight="1" x14ac:dyDescent="0.3">
      <c r="A7619" s="114">
        <v>7616</v>
      </c>
      <c r="B7619" t="s">
        <v>471</v>
      </c>
      <c r="C7619" t="s">
        <v>138</v>
      </c>
      <c r="D7619" t="s">
        <v>100</v>
      </c>
      <c r="E7619" t="s">
        <v>6319</v>
      </c>
      <c r="F7619" s="109">
        <v>46234</v>
      </c>
      <c r="G7619" t="s">
        <v>415</v>
      </c>
      <c r="H7619">
        <v>13</v>
      </c>
      <c r="K7619">
        <v>889687.49999999919</v>
      </c>
      <c r="L7619" t="s">
        <v>558</v>
      </c>
      <c r="M7619" t="s">
        <v>514</v>
      </c>
      <c r="N7619">
        <v>3</v>
      </c>
    </row>
    <row r="7620" spans="1:14" ht="15" customHeight="1" x14ac:dyDescent="0.3">
      <c r="A7620" s="114">
        <v>7617</v>
      </c>
      <c r="B7620" t="s">
        <v>430</v>
      </c>
      <c r="C7620" t="s">
        <v>105</v>
      </c>
      <c r="D7620" t="s">
        <v>102</v>
      </c>
      <c r="E7620" t="s">
        <v>6320</v>
      </c>
      <c r="F7620" s="109">
        <v>46234</v>
      </c>
      <c r="G7620" t="s">
        <v>415</v>
      </c>
      <c r="H7620">
        <v>38</v>
      </c>
      <c r="K7620">
        <v>208999.99999999939</v>
      </c>
      <c r="L7620" t="s">
        <v>507</v>
      </c>
      <c r="M7620" t="s">
        <v>505</v>
      </c>
      <c r="N7620">
        <v>3</v>
      </c>
    </row>
    <row r="7621" spans="1:14" ht="15" customHeight="1" x14ac:dyDescent="0.3">
      <c r="A7621" s="114">
        <v>7618</v>
      </c>
      <c r="B7621" t="s">
        <v>430</v>
      </c>
      <c r="C7621" t="s">
        <v>6322</v>
      </c>
      <c r="D7621" t="s">
        <v>102</v>
      </c>
      <c r="E7621" t="s">
        <v>6321</v>
      </c>
      <c r="F7621" s="109">
        <v>46234</v>
      </c>
      <c r="G7621" t="s">
        <v>415</v>
      </c>
      <c r="H7621">
        <v>27</v>
      </c>
      <c r="K7621">
        <v>222749.99999999936</v>
      </c>
      <c r="L7621" t="s">
        <v>507</v>
      </c>
      <c r="M7621" s="110" t="s">
        <v>2782</v>
      </c>
      <c r="N7621">
        <v>2</v>
      </c>
    </row>
    <row r="7622" spans="1:14" ht="15" customHeight="1" x14ac:dyDescent="0.3">
      <c r="A7622" s="114">
        <v>7619</v>
      </c>
      <c r="B7622" t="s">
        <v>430</v>
      </c>
      <c r="C7622" t="s">
        <v>138</v>
      </c>
      <c r="D7622" t="s">
        <v>100</v>
      </c>
      <c r="E7622" t="s">
        <v>6323</v>
      </c>
      <c r="F7622" s="109">
        <v>46234</v>
      </c>
      <c r="G7622" t="s">
        <v>415</v>
      </c>
      <c r="H7622">
        <v>1</v>
      </c>
      <c r="K7622">
        <v>61874.999999999818</v>
      </c>
      <c r="L7622" t="s">
        <v>554</v>
      </c>
      <c r="M7622" t="s">
        <v>517</v>
      </c>
      <c r="N7622">
        <v>0</v>
      </c>
    </row>
    <row r="7623" spans="1:14" ht="15" customHeight="1" x14ac:dyDescent="0.3">
      <c r="A7623" s="114">
        <v>7620</v>
      </c>
      <c r="B7623" t="s">
        <v>497</v>
      </c>
      <c r="C7623" t="s">
        <v>124</v>
      </c>
      <c r="D7623" t="s">
        <v>102</v>
      </c>
      <c r="E7623" t="s">
        <v>6324</v>
      </c>
      <c r="F7623" s="109">
        <v>46235</v>
      </c>
      <c r="G7623" t="s">
        <v>415</v>
      </c>
      <c r="H7623">
        <v>4</v>
      </c>
      <c r="K7623">
        <v>48856.770833333292</v>
      </c>
      <c r="L7623" t="s">
        <v>509</v>
      </c>
      <c r="M7623" t="s">
        <v>1677</v>
      </c>
      <c r="N7623">
        <v>1</v>
      </c>
    </row>
    <row r="7624" spans="1:14" ht="15" customHeight="1" x14ac:dyDescent="0.3">
      <c r="A7624" s="114">
        <v>7621</v>
      </c>
      <c r="B7624" t="s">
        <v>497</v>
      </c>
      <c r="C7624" t="s">
        <v>125</v>
      </c>
      <c r="D7624" t="s">
        <v>102</v>
      </c>
      <c r="E7624" t="s">
        <v>6325</v>
      </c>
      <c r="F7624" s="109">
        <v>46235</v>
      </c>
      <c r="G7624" t="s">
        <v>415</v>
      </c>
      <c r="H7624">
        <v>4</v>
      </c>
      <c r="K7624">
        <v>80502.777777777708</v>
      </c>
      <c r="L7624" t="s">
        <v>509</v>
      </c>
      <c r="M7624">
        <v>1</v>
      </c>
      <c r="N7624">
        <v>1</v>
      </c>
    </row>
    <row r="7625" spans="1:14" ht="15" customHeight="1" x14ac:dyDescent="0.3">
      <c r="A7625" s="114">
        <v>7622</v>
      </c>
      <c r="B7625" t="s">
        <v>497</v>
      </c>
      <c r="C7625" t="s">
        <v>127</v>
      </c>
      <c r="D7625" t="s">
        <v>102</v>
      </c>
      <c r="E7625" t="s">
        <v>6326</v>
      </c>
      <c r="F7625" s="109">
        <v>46235</v>
      </c>
      <c r="G7625" t="s">
        <v>415</v>
      </c>
      <c r="H7625">
        <v>4</v>
      </c>
      <c r="K7625">
        <v>182499.99999999985</v>
      </c>
      <c r="L7625" t="s">
        <v>509</v>
      </c>
      <c r="M7625">
        <v>1</v>
      </c>
      <c r="N7625">
        <v>1</v>
      </c>
    </row>
    <row r="7626" spans="1:14" ht="15" customHeight="1" x14ac:dyDescent="0.3">
      <c r="A7626" s="114">
        <v>7623</v>
      </c>
      <c r="B7626" t="s">
        <v>497</v>
      </c>
      <c r="C7626" t="s">
        <v>128</v>
      </c>
      <c r="D7626" t="s">
        <v>102</v>
      </c>
      <c r="E7626" t="s">
        <v>6327</v>
      </c>
      <c r="F7626" s="109">
        <v>46235</v>
      </c>
      <c r="G7626" t="s">
        <v>415</v>
      </c>
      <c r="H7626">
        <v>1</v>
      </c>
      <c r="K7626">
        <v>45624.999999999964</v>
      </c>
      <c r="L7626" t="s">
        <v>509</v>
      </c>
      <c r="M7626">
        <v>1</v>
      </c>
      <c r="N7626">
        <v>1</v>
      </c>
    </row>
    <row r="7627" spans="1:14" ht="15" customHeight="1" x14ac:dyDescent="0.3">
      <c r="A7627" s="114">
        <v>7624</v>
      </c>
      <c r="B7627" t="s">
        <v>459</v>
      </c>
      <c r="C7627" t="s">
        <v>138</v>
      </c>
      <c r="D7627" t="s">
        <v>100</v>
      </c>
      <c r="E7627" t="s">
        <v>6328</v>
      </c>
      <c r="F7627" s="109">
        <v>46233</v>
      </c>
      <c r="G7627" t="s">
        <v>415</v>
      </c>
      <c r="H7627">
        <v>14</v>
      </c>
      <c r="K7627">
        <v>945000</v>
      </c>
      <c r="L7627" t="s">
        <v>545</v>
      </c>
      <c r="M7627" t="s">
        <v>505</v>
      </c>
      <c r="N7627">
        <v>0</v>
      </c>
    </row>
    <row r="7628" spans="1:14" ht="15" customHeight="1" x14ac:dyDescent="0.3">
      <c r="A7628" s="114">
        <v>7625</v>
      </c>
      <c r="B7628" t="s">
        <v>459</v>
      </c>
      <c r="C7628" t="s">
        <v>138</v>
      </c>
      <c r="D7628" t="s">
        <v>100</v>
      </c>
      <c r="E7628" t="s">
        <v>6328</v>
      </c>
      <c r="F7628" s="109">
        <v>46233</v>
      </c>
      <c r="G7628" t="s">
        <v>415</v>
      </c>
      <c r="H7628">
        <v>13</v>
      </c>
      <c r="K7628">
        <v>877500</v>
      </c>
      <c r="L7628" t="s">
        <v>558</v>
      </c>
      <c r="M7628" t="s">
        <v>505</v>
      </c>
      <c r="N7628">
        <v>0</v>
      </c>
    </row>
    <row r="7629" spans="1:14" ht="15" customHeight="1" x14ac:dyDescent="0.3">
      <c r="A7629" s="114">
        <v>7626</v>
      </c>
      <c r="B7629" t="s">
        <v>459</v>
      </c>
      <c r="C7629" t="s">
        <v>138</v>
      </c>
      <c r="D7629" t="s">
        <v>100</v>
      </c>
      <c r="E7629" t="s">
        <v>6328</v>
      </c>
      <c r="F7629" s="109">
        <v>46234</v>
      </c>
      <c r="G7629" t="s">
        <v>415</v>
      </c>
      <c r="H7629">
        <v>12</v>
      </c>
      <c r="K7629">
        <v>810000</v>
      </c>
      <c r="L7629" t="s">
        <v>545</v>
      </c>
      <c r="M7629" t="s">
        <v>505</v>
      </c>
      <c r="N7629">
        <v>0</v>
      </c>
    </row>
    <row r="7630" spans="1:14" ht="15" customHeight="1" x14ac:dyDescent="0.3">
      <c r="A7630" s="114">
        <v>7627</v>
      </c>
      <c r="B7630" t="s">
        <v>459</v>
      </c>
      <c r="C7630" t="s">
        <v>138</v>
      </c>
      <c r="D7630" t="s">
        <v>100</v>
      </c>
      <c r="E7630" t="s">
        <v>6328</v>
      </c>
      <c r="F7630" s="109">
        <v>46234</v>
      </c>
      <c r="G7630" t="s">
        <v>415</v>
      </c>
      <c r="H7630">
        <v>14</v>
      </c>
      <c r="K7630">
        <v>945000</v>
      </c>
      <c r="L7630" t="s">
        <v>558</v>
      </c>
      <c r="M7630" t="s">
        <v>580</v>
      </c>
      <c r="N7630">
        <v>4</v>
      </c>
    </row>
    <row r="7631" spans="1:14" ht="15" customHeight="1" x14ac:dyDescent="0.3">
      <c r="A7631" s="114">
        <v>7628</v>
      </c>
      <c r="B7631" t="s">
        <v>482</v>
      </c>
      <c r="C7631" t="s">
        <v>138</v>
      </c>
      <c r="D7631" t="s">
        <v>100</v>
      </c>
      <c r="E7631" t="s">
        <v>6329</v>
      </c>
      <c r="F7631" s="109">
        <v>46235</v>
      </c>
      <c r="G7631" t="s">
        <v>415</v>
      </c>
      <c r="H7631">
        <v>11</v>
      </c>
      <c r="K7631">
        <v>665625.00000000058</v>
      </c>
      <c r="L7631" t="s">
        <v>576</v>
      </c>
      <c r="M7631" t="s">
        <v>593</v>
      </c>
      <c r="N7631">
        <v>4</v>
      </c>
    </row>
    <row r="7632" spans="1:14" ht="15" customHeight="1" x14ac:dyDescent="0.3">
      <c r="A7632" s="114">
        <v>7629</v>
      </c>
      <c r="B7632" t="s">
        <v>482</v>
      </c>
      <c r="C7632" t="s">
        <v>138</v>
      </c>
      <c r="D7632" t="s">
        <v>100</v>
      </c>
      <c r="E7632" t="s">
        <v>6329</v>
      </c>
      <c r="F7632" s="109">
        <v>46235</v>
      </c>
      <c r="G7632" t="s">
        <v>415</v>
      </c>
      <c r="H7632">
        <v>13</v>
      </c>
      <c r="K7632">
        <v>798750.0000000007</v>
      </c>
      <c r="L7632" t="s">
        <v>530</v>
      </c>
      <c r="M7632" t="s">
        <v>593</v>
      </c>
      <c r="N7632">
        <v>3</v>
      </c>
    </row>
    <row r="7633" spans="1:14" ht="15" customHeight="1" x14ac:dyDescent="0.3">
      <c r="A7633" s="114">
        <v>7630</v>
      </c>
      <c r="B7633" t="s">
        <v>444</v>
      </c>
      <c r="C7633" t="s">
        <v>82</v>
      </c>
      <c r="D7633" t="s">
        <v>79</v>
      </c>
      <c r="E7633" t="s">
        <v>6330</v>
      </c>
      <c r="F7633" s="109">
        <v>46235</v>
      </c>
      <c r="G7633" t="s">
        <v>443</v>
      </c>
      <c r="H7633">
        <v>12</v>
      </c>
      <c r="K7633">
        <v>63874.999999999942</v>
      </c>
      <c r="L7633" t="s">
        <v>543</v>
      </c>
      <c r="M7633" t="s">
        <v>517</v>
      </c>
      <c r="N7633">
        <v>0</v>
      </c>
    </row>
    <row r="7634" spans="1:14" ht="15" customHeight="1" x14ac:dyDescent="0.3">
      <c r="A7634" s="114">
        <v>7631</v>
      </c>
      <c r="B7634" t="s">
        <v>444</v>
      </c>
      <c r="C7634" t="s">
        <v>84</v>
      </c>
      <c r="D7634" t="s">
        <v>79</v>
      </c>
      <c r="E7634" t="s">
        <v>6331</v>
      </c>
      <c r="F7634" s="109">
        <v>46235</v>
      </c>
      <c r="G7634" t="s">
        <v>443</v>
      </c>
      <c r="H7634">
        <v>6</v>
      </c>
      <c r="K7634">
        <v>31937.499999999971</v>
      </c>
      <c r="L7634" t="s">
        <v>543</v>
      </c>
      <c r="M7634" t="s">
        <v>517</v>
      </c>
      <c r="N7634">
        <v>0</v>
      </c>
    </row>
    <row r="7635" spans="1:14" ht="15" customHeight="1" x14ac:dyDescent="0.3">
      <c r="A7635" s="114">
        <v>7632</v>
      </c>
      <c r="B7635" t="s">
        <v>444</v>
      </c>
      <c r="C7635" t="s">
        <v>89</v>
      </c>
      <c r="D7635" t="s">
        <v>79</v>
      </c>
      <c r="E7635" t="s">
        <v>6332</v>
      </c>
      <c r="F7635" s="109">
        <v>46235</v>
      </c>
      <c r="G7635" t="s">
        <v>433</v>
      </c>
      <c r="H7635">
        <v>8</v>
      </c>
      <c r="K7635">
        <v>81111.111111111037</v>
      </c>
      <c r="L7635" t="s">
        <v>543</v>
      </c>
      <c r="M7635" t="s">
        <v>517</v>
      </c>
      <c r="N7635">
        <v>0</v>
      </c>
    </row>
    <row r="7636" spans="1:14" ht="15" customHeight="1" x14ac:dyDescent="0.3">
      <c r="A7636" s="114">
        <v>7633</v>
      </c>
      <c r="B7636" t="s">
        <v>444</v>
      </c>
      <c r="C7636" t="s">
        <v>138</v>
      </c>
      <c r="D7636" t="s">
        <v>100</v>
      </c>
      <c r="E7636" t="s">
        <v>6333</v>
      </c>
      <c r="F7636" s="109">
        <v>46235</v>
      </c>
      <c r="G7636" t="s">
        <v>415</v>
      </c>
      <c r="H7636">
        <v>10</v>
      </c>
      <c r="K7636">
        <v>684374.99999999942</v>
      </c>
      <c r="L7636" t="s">
        <v>1313</v>
      </c>
      <c r="M7636" t="s">
        <v>537</v>
      </c>
      <c r="N7636">
        <v>0</v>
      </c>
    </row>
    <row r="7637" spans="1:14" ht="15" customHeight="1" x14ac:dyDescent="0.3">
      <c r="A7637" s="114">
        <v>7634</v>
      </c>
      <c r="B7637" t="s">
        <v>444</v>
      </c>
      <c r="C7637" t="s">
        <v>3004</v>
      </c>
      <c r="D7637" t="s">
        <v>3009</v>
      </c>
      <c r="E7637" t="s">
        <v>3010</v>
      </c>
      <c r="F7637" s="109">
        <v>46235</v>
      </c>
      <c r="G7637" t="s">
        <v>3012</v>
      </c>
      <c r="H7637">
        <v>0.5</v>
      </c>
      <c r="K7637">
        <v>638749.99999999942</v>
      </c>
      <c r="L7637" t="s">
        <v>513</v>
      </c>
      <c r="M7637" t="s">
        <v>514</v>
      </c>
      <c r="N7637">
        <v>0</v>
      </c>
    </row>
    <row r="7638" spans="1:14" ht="15" customHeight="1" x14ac:dyDescent="0.3">
      <c r="A7638" s="114">
        <v>7635</v>
      </c>
      <c r="B7638" t="s">
        <v>474</v>
      </c>
      <c r="C7638" t="s">
        <v>138</v>
      </c>
      <c r="D7638" t="s">
        <v>100</v>
      </c>
      <c r="E7638" t="s">
        <v>6334</v>
      </c>
      <c r="F7638" s="109">
        <v>46235</v>
      </c>
      <c r="G7638" t="s">
        <v>415</v>
      </c>
      <c r="H7638">
        <v>14</v>
      </c>
      <c r="K7638">
        <v>971249.99999999837</v>
      </c>
      <c r="L7638" t="s">
        <v>530</v>
      </c>
      <c r="M7638" t="s">
        <v>531</v>
      </c>
      <c r="N7638">
        <v>4</v>
      </c>
    </row>
    <row r="7639" spans="1:14" ht="15" customHeight="1" x14ac:dyDescent="0.3">
      <c r="A7639" s="114">
        <v>7636</v>
      </c>
      <c r="B7639" t="s">
        <v>474</v>
      </c>
      <c r="C7639" t="s">
        <v>138</v>
      </c>
      <c r="D7639" t="s">
        <v>100</v>
      </c>
      <c r="E7639" t="s">
        <v>6334</v>
      </c>
      <c r="F7639" s="109">
        <v>46235</v>
      </c>
      <c r="G7639" t="s">
        <v>415</v>
      </c>
      <c r="H7639">
        <v>11</v>
      </c>
      <c r="K7639">
        <v>763124.99999999872</v>
      </c>
      <c r="L7639" t="s">
        <v>576</v>
      </c>
      <c r="M7639" t="s">
        <v>1677</v>
      </c>
      <c r="N7639">
        <v>0</v>
      </c>
    </row>
    <row r="7640" spans="1:14" ht="15" customHeight="1" x14ac:dyDescent="0.3">
      <c r="A7640" s="114">
        <v>7637</v>
      </c>
      <c r="B7640" t="s">
        <v>497</v>
      </c>
      <c r="C7640" t="s">
        <v>138</v>
      </c>
      <c r="D7640" t="s">
        <v>100</v>
      </c>
      <c r="E7640" t="s">
        <v>6335</v>
      </c>
      <c r="F7640" s="109">
        <v>46236</v>
      </c>
      <c r="G7640" t="s">
        <v>415</v>
      </c>
      <c r="H7640">
        <v>6</v>
      </c>
      <c r="K7640">
        <v>410624.99999999965</v>
      </c>
      <c r="L7640" t="s">
        <v>554</v>
      </c>
      <c r="M7640" t="s">
        <v>517</v>
      </c>
      <c r="N7640">
        <v>0</v>
      </c>
    </row>
    <row r="7641" spans="1:14" ht="15" customHeight="1" x14ac:dyDescent="0.3">
      <c r="A7641" s="114">
        <v>7638</v>
      </c>
      <c r="B7641" t="s">
        <v>497</v>
      </c>
      <c r="C7641" t="s">
        <v>2957</v>
      </c>
      <c r="D7641" t="s">
        <v>102</v>
      </c>
      <c r="E7641" t="s">
        <v>2958</v>
      </c>
      <c r="F7641" s="109">
        <v>46236</v>
      </c>
      <c r="G7641" t="s">
        <v>2946</v>
      </c>
      <c r="H7641">
        <v>6</v>
      </c>
      <c r="K7641">
        <v>182499.99999999985</v>
      </c>
      <c r="L7641" t="s">
        <v>554</v>
      </c>
      <c r="M7641" t="s">
        <v>505</v>
      </c>
      <c r="N7641">
        <v>0</v>
      </c>
    </row>
    <row r="7642" spans="1:14" ht="15" customHeight="1" x14ac:dyDescent="0.3">
      <c r="A7642" s="114">
        <v>7639</v>
      </c>
      <c r="B7642" t="s">
        <v>444</v>
      </c>
      <c r="C7642" t="s">
        <v>138</v>
      </c>
      <c r="D7642" t="s">
        <v>100</v>
      </c>
      <c r="E7642" t="s">
        <v>6336</v>
      </c>
      <c r="F7642" s="109">
        <v>46236</v>
      </c>
      <c r="G7642" t="s">
        <v>415</v>
      </c>
      <c r="H7642">
        <v>0.2</v>
      </c>
      <c r="K7642">
        <v>13687.499999999987</v>
      </c>
      <c r="L7642" t="s">
        <v>554</v>
      </c>
      <c r="M7642" t="s">
        <v>517</v>
      </c>
      <c r="N7642">
        <v>0</v>
      </c>
    </row>
    <row r="7643" spans="1:14" ht="15" customHeight="1" x14ac:dyDescent="0.3">
      <c r="A7643" s="114">
        <v>7640</v>
      </c>
      <c r="B7643" t="s">
        <v>444</v>
      </c>
      <c r="C7643" t="s">
        <v>3004</v>
      </c>
      <c r="D7643" t="s">
        <v>3009</v>
      </c>
      <c r="E7643" t="s">
        <v>3010</v>
      </c>
      <c r="F7643" s="109">
        <v>46236</v>
      </c>
      <c r="G7643" t="s">
        <v>3011</v>
      </c>
      <c r="H7643">
        <v>0.7</v>
      </c>
      <c r="K7643">
        <v>510999.99999999953</v>
      </c>
      <c r="L7643" t="s">
        <v>513</v>
      </c>
      <c r="M7643" t="s">
        <v>537</v>
      </c>
      <c r="N7643">
        <v>0</v>
      </c>
    </row>
    <row r="7644" spans="1:14" ht="15" customHeight="1" x14ac:dyDescent="0.3">
      <c r="A7644" s="114">
        <v>7641</v>
      </c>
      <c r="B7644" t="s">
        <v>413</v>
      </c>
      <c r="C7644" t="s">
        <v>127</v>
      </c>
      <c r="D7644" t="s">
        <v>102</v>
      </c>
      <c r="E7644" t="s">
        <v>6337</v>
      </c>
      <c r="F7644" s="109">
        <v>46236</v>
      </c>
      <c r="G7644" t="s">
        <v>415</v>
      </c>
      <c r="H7644">
        <v>7</v>
      </c>
      <c r="K7644">
        <v>306250.00000000058</v>
      </c>
      <c r="L7644" t="s">
        <v>509</v>
      </c>
      <c r="M7644" t="s">
        <v>1677</v>
      </c>
      <c r="N7644">
        <v>0</v>
      </c>
    </row>
    <row r="7645" spans="1:14" ht="15" customHeight="1" x14ac:dyDescent="0.3">
      <c r="A7645" s="114">
        <v>7642</v>
      </c>
      <c r="B7645" t="s">
        <v>413</v>
      </c>
      <c r="C7645" t="s">
        <v>125</v>
      </c>
      <c r="D7645" t="s">
        <v>102</v>
      </c>
      <c r="E7645" t="s">
        <v>6338</v>
      </c>
      <c r="F7645" s="109">
        <v>46236</v>
      </c>
      <c r="G7645" t="s">
        <v>415</v>
      </c>
      <c r="H7645">
        <v>3</v>
      </c>
      <c r="K7645">
        <v>57895.833333333438</v>
      </c>
      <c r="L7645" t="s">
        <v>509</v>
      </c>
      <c r="M7645" t="s">
        <v>1677</v>
      </c>
      <c r="N7645">
        <v>0</v>
      </c>
    </row>
    <row r="7646" spans="1:14" ht="15" customHeight="1" x14ac:dyDescent="0.3">
      <c r="A7646" s="114">
        <v>7643</v>
      </c>
      <c r="B7646" t="s">
        <v>413</v>
      </c>
      <c r="C7646" t="s">
        <v>138</v>
      </c>
      <c r="D7646" t="s">
        <v>100</v>
      </c>
      <c r="E7646" t="s">
        <v>6339</v>
      </c>
      <c r="F7646" s="109">
        <v>46236</v>
      </c>
      <c r="G7646" t="s">
        <v>415</v>
      </c>
      <c r="H7646">
        <v>3</v>
      </c>
      <c r="K7646">
        <v>196875.00000000035</v>
      </c>
      <c r="L7646" t="s">
        <v>554</v>
      </c>
      <c r="M7646" t="s">
        <v>517</v>
      </c>
      <c r="N7646">
        <v>0</v>
      </c>
    </row>
    <row r="7647" spans="1:14" ht="15" customHeight="1" x14ac:dyDescent="0.3">
      <c r="A7647" s="114">
        <v>7644</v>
      </c>
      <c r="B7647" t="s">
        <v>463</v>
      </c>
      <c r="C7647" t="s">
        <v>127</v>
      </c>
      <c r="D7647" t="s">
        <v>102</v>
      </c>
      <c r="E7647" t="s">
        <v>6340</v>
      </c>
      <c r="F7647" s="109">
        <v>46236</v>
      </c>
      <c r="G7647" t="s">
        <v>415</v>
      </c>
      <c r="H7647">
        <v>5</v>
      </c>
      <c r="K7647">
        <v>221875.0000000002</v>
      </c>
      <c r="L7647" t="s">
        <v>509</v>
      </c>
      <c r="M7647" t="s">
        <v>1677</v>
      </c>
      <c r="N7647">
        <v>0</v>
      </c>
    </row>
    <row r="7648" spans="1:14" ht="15" customHeight="1" x14ac:dyDescent="0.3">
      <c r="A7648" s="114">
        <v>7645</v>
      </c>
      <c r="B7648" t="s">
        <v>463</v>
      </c>
      <c r="C7648" t="s">
        <v>125</v>
      </c>
      <c r="D7648" t="s">
        <v>102</v>
      </c>
      <c r="E7648" t="s">
        <v>6341</v>
      </c>
      <c r="F7648" s="109">
        <v>46236</v>
      </c>
      <c r="G7648" t="s">
        <v>415</v>
      </c>
      <c r="H7648">
        <v>3</v>
      </c>
      <c r="K7648">
        <v>58722.916666666722</v>
      </c>
      <c r="L7648" t="s">
        <v>509</v>
      </c>
      <c r="M7648" t="s">
        <v>1677</v>
      </c>
      <c r="N7648">
        <v>0</v>
      </c>
    </row>
    <row r="7649" spans="1:14" ht="15" customHeight="1" x14ac:dyDescent="0.3">
      <c r="A7649" s="114">
        <v>7646</v>
      </c>
      <c r="B7649" t="s">
        <v>482</v>
      </c>
      <c r="C7649" t="s">
        <v>138</v>
      </c>
      <c r="D7649" t="s">
        <v>100</v>
      </c>
      <c r="E7649" t="s">
        <v>6342</v>
      </c>
      <c r="F7649" s="109">
        <v>46236</v>
      </c>
      <c r="G7649" t="s">
        <v>415</v>
      </c>
      <c r="H7649">
        <v>13</v>
      </c>
      <c r="K7649">
        <v>865312.50000000081</v>
      </c>
      <c r="L7649" t="s">
        <v>530</v>
      </c>
      <c r="M7649" t="s">
        <v>593</v>
      </c>
      <c r="N7649">
        <v>0</v>
      </c>
    </row>
    <row r="7650" spans="1:14" ht="15" customHeight="1" x14ac:dyDescent="0.3">
      <c r="A7650" s="114">
        <v>7647</v>
      </c>
      <c r="B7650" t="s">
        <v>430</v>
      </c>
      <c r="C7650" t="s">
        <v>107</v>
      </c>
      <c r="D7650" t="s">
        <v>102</v>
      </c>
      <c r="E7650" t="s">
        <v>6343</v>
      </c>
      <c r="F7650" s="109">
        <v>46235</v>
      </c>
      <c r="G7650" t="s">
        <v>415</v>
      </c>
      <c r="H7650">
        <v>50</v>
      </c>
      <c r="K7650">
        <v>412499.99999999878</v>
      </c>
      <c r="L7650" t="s">
        <v>507</v>
      </c>
      <c r="M7650" t="s">
        <v>505</v>
      </c>
      <c r="N7650">
        <v>3</v>
      </c>
    </row>
    <row r="7651" spans="1:14" ht="15" customHeight="1" x14ac:dyDescent="0.3">
      <c r="A7651" s="114">
        <v>7648</v>
      </c>
      <c r="B7651" t="s">
        <v>430</v>
      </c>
      <c r="C7651" t="s">
        <v>138</v>
      </c>
      <c r="D7651" t="s">
        <v>100</v>
      </c>
      <c r="E7651" t="s">
        <v>6344</v>
      </c>
      <c r="F7651" s="109">
        <v>46235</v>
      </c>
      <c r="G7651" t="s">
        <v>415</v>
      </c>
      <c r="H7651">
        <v>6</v>
      </c>
      <c r="K7651">
        <v>371249.99999999895</v>
      </c>
      <c r="L7651" t="s">
        <v>554</v>
      </c>
      <c r="M7651" t="s">
        <v>517</v>
      </c>
      <c r="N7651">
        <v>0</v>
      </c>
    </row>
    <row r="7652" spans="1:14" ht="15" customHeight="1" x14ac:dyDescent="0.3">
      <c r="A7652" s="114">
        <v>7649</v>
      </c>
      <c r="B7652" t="s">
        <v>430</v>
      </c>
      <c r="C7652" t="s">
        <v>125</v>
      </c>
      <c r="D7652" t="s">
        <v>102</v>
      </c>
      <c r="E7652" t="s">
        <v>6345</v>
      </c>
      <c r="F7652" s="109">
        <v>46236</v>
      </c>
      <c r="G7652" t="s">
        <v>415</v>
      </c>
      <c r="H7652">
        <v>14</v>
      </c>
      <c r="K7652">
        <v>254741.66666666593</v>
      </c>
      <c r="L7652" t="s">
        <v>509</v>
      </c>
      <c r="M7652" t="s">
        <v>1677</v>
      </c>
      <c r="N7652">
        <v>0</v>
      </c>
    </row>
    <row r="7653" spans="1:14" ht="15" customHeight="1" x14ac:dyDescent="0.3">
      <c r="A7653" s="114">
        <v>7650</v>
      </c>
      <c r="B7653" t="s">
        <v>430</v>
      </c>
      <c r="C7653" t="s">
        <v>138</v>
      </c>
      <c r="D7653" t="s">
        <v>100</v>
      </c>
      <c r="E7653" t="s">
        <v>6346</v>
      </c>
      <c r="F7653" s="109">
        <v>46236</v>
      </c>
      <c r="G7653" t="s">
        <v>415</v>
      </c>
      <c r="H7653">
        <v>0.2</v>
      </c>
      <c r="K7653">
        <v>61874.999999999818</v>
      </c>
      <c r="L7653" t="s">
        <v>554</v>
      </c>
      <c r="M7653" t="s">
        <v>517</v>
      </c>
      <c r="N7653">
        <v>0</v>
      </c>
    </row>
    <row r="7654" spans="1:14" ht="15" customHeight="1" x14ac:dyDescent="0.3">
      <c r="A7654" s="114">
        <v>7651</v>
      </c>
      <c r="B7654" t="s">
        <v>535</v>
      </c>
      <c r="C7654" t="s">
        <v>209</v>
      </c>
      <c r="D7654" t="s">
        <v>102</v>
      </c>
      <c r="E7654" t="s">
        <v>6347</v>
      </c>
      <c r="F7654" s="109">
        <v>46236</v>
      </c>
      <c r="G7654" t="s">
        <v>466</v>
      </c>
      <c r="H7654">
        <v>8</v>
      </c>
      <c r="K7654">
        <v>145187.50000000041</v>
      </c>
      <c r="L7654" t="s">
        <v>509</v>
      </c>
      <c r="M7654" t="s">
        <v>1677</v>
      </c>
      <c r="N7654">
        <v>1</v>
      </c>
    </row>
    <row r="7655" spans="1:14" ht="15" customHeight="1" x14ac:dyDescent="0.3">
      <c r="A7655" s="114">
        <v>7652</v>
      </c>
      <c r="B7655" t="s">
        <v>535</v>
      </c>
      <c r="C7655" t="s">
        <v>4048</v>
      </c>
      <c r="D7655" t="s">
        <v>102</v>
      </c>
      <c r="E7655" t="s">
        <v>4049</v>
      </c>
      <c r="F7655" s="109">
        <v>46236</v>
      </c>
      <c r="G7655" t="s">
        <v>425</v>
      </c>
      <c r="H7655">
        <v>2</v>
      </c>
      <c r="K7655">
        <v>86250.000000000233</v>
      </c>
      <c r="L7655" t="s">
        <v>509</v>
      </c>
      <c r="M7655" t="s">
        <v>1677</v>
      </c>
      <c r="N7655">
        <v>1</v>
      </c>
    </row>
    <row r="7656" spans="1:14" ht="15" customHeight="1" x14ac:dyDescent="0.3">
      <c r="A7656" s="114">
        <v>7653</v>
      </c>
      <c r="B7656" t="s">
        <v>535</v>
      </c>
      <c r="C7656" t="s">
        <v>138</v>
      </c>
      <c r="D7656" t="s">
        <v>100</v>
      </c>
      <c r="E7656" t="s">
        <v>6348</v>
      </c>
      <c r="F7656" s="109">
        <v>46236</v>
      </c>
      <c r="G7656" t="s">
        <v>415</v>
      </c>
      <c r="H7656">
        <v>0.2</v>
      </c>
      <c r="K7656">
        <v>12937.500000000036</v>
      </c>
      <c r="L7656" t="s">
        <v>516</v>
      </c>
      <c r="M7656" t="s">
        <v>517</v>
      </c>
      <c r="N7656">
        <v>0</v>
      </c>
    </row>
    <row r="7657" spans="1:14" ht="15" customHeight="1" x14ac:dyDescent="0.3">
      <c r="A7657" s="114">
        <v>7654</v>
      </c>
      <c r="B7657" t="s">
        <v>499</v>
      </c>
      <c r="C7657" t="s">
        <v>125</v>
      </c>
      <c r="D7657" t="s">
        <v>102</v>
      </c>
      <c r="E7657" t="s">
        <v>6349</v>
      </c>
      <c r="F7657" s="109">
        <v>46236</v>
      </c>
      <c r="G7657" t="s">
        <v>415</v>
      </c>
      <c r="H7657">
        <v>12</v>
      </c>
      <c r="K7657">
        <v>273133.33333333436</v>
      </c>
      <c r="L7657" t="s">
        <v>509</v>
      </c>
      <c r="M7657" t="s">
        <v>505</v>
      </c>
      <c r="N7657">
        <v>1</v>
      </c>
    </row>
    <row r="7658" spans="1:14" ht="15" customHeight="1" x14ac:dyDescent="0.3">
      <c r="A7658" s="114">
        <v>7655</v>
      </c>
      <c r="B7658" t="s">
        <v>499</v>
      </c>
      <c r="C7658" t="s">
        <v>138</v>
      </c>
      <c r="D7658" t="s">
        <v>100</v>
      </c>
      <c r="E7658" t="s">
        <v>6350</v>
      </c>
      <c r="F7658" s="109">
        <v>46236</v>
      </c>
      <c r="G7658" t="s">
        <v>415</v>
      </c>
      <c r="H7658">
        <v>6</v>
      </c>
      <c r="K7658">
        <v>382500.00000000146</v>
      </c>
      <c r="L7658" t="s">
        <v>543</v>
      </c>
      <c r="M7658" t="s">
        <v>517</v>
      </c>
      <c r="N7658">
        <v>0</v>
      </c>
    </row>
    <row r="7659" spans="1:14" ht="15" customHeight="1" x14ac:dyDescent="0.3">
      <c r="A7659" s="114">
        <v>7656</v>
      </c>
      <c r="B7659" t="s">
        <v>459</v>
      </c>
      <c r="C7659" t="s">
        <v>138</v>
      </c>
      <c r="D7659" t="s">
        <v>100</v>
      </c>
      <c r="E7659" t="s">
        <v>6351</v>
      </c>
      <c r="F7659" s="109">
        <v>46235</v>
      </c>
      <c r="G7659" t="s">
        <v>415</v>
      </c>
      <c r="H7659">
        <v>10</v>
      </c>
      <c r="K7659">
        <v>675000</v>
      </c>
      <c r="L7659" t="s">
        <v>558</v>
      </c>
      <c r="M7659" t="s">
        <v>514</v>
      </c>
      <c r="N7659">
        <v>0</v>
      </c>
    </row>
    <row r="7660" spans="1:14" ht="15" customHeight="1" x14ac:dyDescent="0.3">
      <c r="A7660" s="114">
        <v>7657</v>
      </c>
      <c r="B7660" t="s">
        <v>459</v>
      </c>
      <c r="C7660" t="s">
        <v>138</v>
      </c>
      <c r="D7660" t="s">
        <v>100</v>
      </c>
      <c r="E7660" t="s">
        <v>6351</v>
      </c>
      <c r="F7660" s="109">
        <v>46235</v>
      </c>
      <c r="G7660" t="s">
        <v>415</v>
      </c>
      <c r="H7660">
        <v>2</v>
      </c>
      <c r="K7660">
        <v>135000</v>
      </c>
      <c r="L7660" t="s">
        <v>713</v>
      </c>
      <c r="M7660" t="s">
        <v>917</v>
      </c>
      <c r="N7660">
        <v>0</v>
      </c>
    </row>
    <row r="7661" spans="1:14" ht="15" customHeight="1" x14ac:dyDescent="0.3">
      <c r="A7661" s="114">
        <v>7658</v>
      </c>
      <c r="B7661" t="s">
        <v>459</v>
      </c>
      <c r="C7661" t="s">
        <v>138</v>
      </c>
      <c r="D7661" t="s">
        <v>100</v>
      </c>
      <c r="E7661" t="s">
        <v>6351</v>
      </c>
      <c r="F7661" s="109">
        <v>46235</v>
      </c>
      <c r="G7661" t="s">
        <v>415</v>
      </c>
      <c r="H7661">
        <v>10</v>
      </c>
      <c r="K7661">
        <v>675000</v>
      </c>
      <c r="L7661" t="s">
        <v>545</v>
      </c>
      <c r="M7661" t="s">
        <v>505</v>
      </c>
      <c r="N7661">
        <v>0</v>
      </c>
    </row>
    <row r="7662" spans="1:14" ht="15" customHeight="1" x14ac:dyDescent="0.3">
      <c r="A7662" s="114">
        <v>7659</v>
      </c>
      <c r="B7662" t="s">
        <v>459</v>
      </c>
      <c r="C7662" t="s">
        <v>138</v>
      </c>
      <c r="D7662" t="s">
        <v>100</v>
      </c>
      <c r="E7662" t="s">
        <v>6351</v>
      </c>
      <c r="F7662" s="109">
        <v>46236</v>
      </c>
      <c r="G7662" t="s">
        <v>415</v>
      </c>
      <c r="H7662">
        <v>13</v>
      </c>
      <c r="K7662">
        <v>877500</v>
      </c>
      <c r="L7662" t="s">
        <v>558</v>
      </c>
      <c r="M7662" t="s">
        <v>514</v>
      </c>
      <c r="N7662">
        <v>0</v>
      </c>
    </row>
    <row r="7663" spans="1:14" ht="15" customHeight="1" x14ac:dyDescent="0.3">
      <c r="A7663" s="114">
        <v>7660</v>
      </c>
      <c r="B7663" t="s">
        <v>459</v>
      </c>
      <c r="C7663" t="s">
        <v>138</v>
      </c>
      <c r="D7663" t="s">
        <v>100</v>
      </c>
      <c r="E7663" t="s">
        <v>6351</v>
      </c>
      <c r="F7663" s="109">
        <v>46236</v>
      </c>
      <c r="G7663" t="s">
        <v>415</v>
      </c>
      <c r="H7663">
        <v>20</v>
      </c>
      <c r="K7663">
        <v>1350000</v>
      </c>
      <c r="L7663" t="s">
        <v>545</v>
      </c>
      <c r="M7663" t="s">
        <v>505</v>
      </c>
      <c r="N7663">
        <v>0</v>
      </c>
    </row>
    <row r="7664" spans="1:14" ht="15" customHeight="1" x14ac:dyDescent="0.3">
      <c r="A7664" s="114">
        <v>7661</v>
      </c>
      <c r="B7664" t="s">
        <v>482</v>
      </c>
      <c r="C7664" t="s">
        <v>138</v>
      </c>
      <c r="D7664" t="s">
        <v>100</v>
      </c>
      <c r="E7664" t="s">
        <v>6352</v>
      </c>
      <c r="F7664" s="109">
        <v>46237</v>
      </c>
      <c r="G7664" t="s">
        <v>415</v>
      </c>
      <c r="H7664">
        <v>9</v>
      </c>
      <c r="K7664">
        <v>599062.50000000058</v>
      </c>
      <c r="L7664" t="s">
        <v>530</v>
      </c>
      <c r="M7664" t="s">
        <v>593</v>
      </c>
      <c r="N7664">
        <v>0</v>
      </c>
    </row>
    <row r="7665" spans="1:14" ht="15" customHeight="1" x14ac:dyDescent="0.3">
      <c r="A7665" s="114">
        <v>7662</v>
      </c>
      <c r="B7665" t="s">
        <v>463</v>
      </c>
      <c r="C7665" t="s">
        <v>125</v>
      </c>
      <c r="D7665" t="s">
        <v>102</v>
      </c>
      <c r="E7665" t="s">
        <v>6353</v>
      </c>
      <c r="F7665" s="109">
        <v>46237</v>
      </c>
      <c r="G7665" t="s">
        <v>415</v>
      </c>
      <c r="H7665">
        <v>5</v>
      </c>
      <c r="K7665">
        <v>97871.527777777868</v>
      </c>
      <c r="L7665" t="s">
        <v>509</v>
      </c>
      <c r="M7665" t="s">
        <v>1677</v>
      </c>
      <c r="N7665">
        <v>1</v>
      </c>
    </row>
    <row r="7666" spans="1:14" ht="15" customHeight="1" x14ac:dyDescent="0.3">
      <c r="A7666" s="114">
        <v>7663</v>
      </c>
      <c r="B7666" t="s">
        <v>463</v>
      </c>
      <c r="C7666" t="s">
        <v>127</v>
      </c>
      <c r="D7666" t="s">
        <v>102</v>
      </c>
      <c r="E7666" t="s">
        <v>6354</v>
      </c>
      <c r="F7666" s="109">
        <v>46237</v>
      </c>
      <c r="G7666" t="s">
        <v>415</v>
      </c>
      <c r="H7666">
        <v>4</v>
      </c>
      <c r="K7666">
        <v>177500.00000000015</v>
      </c>
      <c r="L7666" t="s">
        <v>509</v>
      </c>
      <c r="M7666" t="s">
        <v>1677</v>
      </c>
      <c r="N7666">
        <v>0</v>
      </c>
    </row>
    <row r="7667" spans="1:14" ht="15" customHeight="1" x14ac:dyDescent="0.3">
      <c r="A7667" s="114">
        <v>7664</v>
      </c>
      <c r="B7667" t="s">
        <v>4193</v>
      </c>
      <c r="F7667" s="109"/>
      <c r="K7667">
        <v>34218.749999999971</v>
      </c>
      <c r="N7667">
        <v>0</v>
      </c>
    </row>
    <row r="7668" spans="1:14" ht="15" customHeight="1" x14ac:dyDescent="0.3">
      <c r="A7668" s="114">
        <v>7665</v>
      </c>
      <c r="B7668" t="s">
        <v>444</v>
      </c>
      <c r="C7668" t="s">
        <v>138</v>
      </c>
      <c r="D7668" t="s">
        <v>100</v>
      </c>
      <c r="E7668" t="s">
        <v>6355</v>
      </c>
      <c r="F7668" s="109">
        <v>46237</v>
      </c>
      <c r="G7668" t="s">
        <v>415</v>
      </c>
      <c r="H7668">
        <v>0.2</v>
      </c>
      <c r="K7668">
        <v>13687.499999999987</v>
      </c>
      <c r="L7668" t="s">
        <v>554</v>
      </c>
      <c r="M7668" t="s">
        <v>517</v>
      </c>
      <c r="N7668">
        <v>0</v>
      </c>
    </row>
    <row r="7669" spans="1:14" ht="15" customHeight="1" x14ac:dyDescent="0.3">
      <c r="A7669" s="114">
        <v>7666</v>
      </c>
      <c r="B7669" t="s">
        <v>444</v>
      </c>
      <c r="C7669" t="s">
        <v>3004</v>
      </c>
      <c r="D7669" t="s">
        <v>3009</v>
      </c>
      <c r="E7669" t="s">
        <v>3010</v>
      </c>
      <c r="F7669" s="109">
        <v>46237</v>
      </c>
      <c r="G7669" t="s">
        <v>3011</v>
      </c>
      <c r="H7669">
        <v>0.5</v>
      </c>
      <c r="K7669">
        <v>364999.99999999971</v>
      </c>
      <c r="L7669" t="s">
        <v>513</v>
      </c>
      <c r="M7669" t="s">
        <v>537</v>
      </c>
      <c r="N7669">
        <v>0</v>
      </c>
    </row>
    <row r="7670" spans="1:14" ht="15" customHeight="1" x14ac:dyDescent="0.3">
      <c r="A7670" s="114">
        <v>7667</v>
      </c>
      <c r="B7670" t="s">
        <v>444</v>
      </c>
      <c r="C7670" t="s">
        <v>138</v>
      </c>
      <c r="D7670" t="s">
        <v>100</v>
      </c>
      <c r="E7670" t="s">
        <v>6356</v>
      </c>
      <c r="F7670" s="109">
        <v>46237</v>
      </c>
      <c r="G7670" t="s">
        <v>415</v>
      </c>
      <c r="H7670">
        <v>4</v>
      </c>
      <c r="K7670">
        <v>273749.99999999977</v>
      </c>
      <c r="L7670" t="s">
        <v>513</v>
      </c>
      <c r="M7670" t="s">
        <v>514</v>
      </c>
      <c r="N7670">
        <v>4</v>
      </c>
    </row>
    <row r="7671" spans="1:14" ht="15" customHeight="1" x14ac:dyDescent="0.3">
      <c r="A7671" s="114">
        <v>7668</v>
      </c>
      <c r="B7671" t="s">
        <v>430</v>
      </c>
      <c r="C7671" t="s">
        <v>104</v>
      </c>
      <c r="D7671" t="s">
        <v>102</v>
      </c>
      <c r="E7671" t="s">
        <v>6357</v>
      </c>
      <c r="F7671" s="109">
        <v>46237</v>
      </c>
      <c r="G7671" t="s">
        <v>415</v>
      </c>
      <c r="H7671">
        <v>55</v>
      </c>
      <c r="K7671">
        <v>302499.99999999913</v>
      </c>
      <c r="L7671" t="s">
        <v>507</v>
      </c>
      <c r="M7671" t="s">
        <v>505</v>
      </c>
      <c r="N7671">
        <v>6</v>
      </c>
    </row>
    <row r="7672" spans="1:14" ht="15" customHeight="1" x14ac:dyDescent="0.3">
      <c r="A7672" s="114">
        <v>7669</v>
      </c>
      <c r="B7672" t="s">
        <v>430</v>
      </c>
      <c r="C7672" t="s">
        <v>138</v>
      </c>
      <c r="D7672" t="s">
        <v>100</v>
      </c>
      <c r="E7672" t="s">
        <v>6358</v>
      </c>
      <c r="F7672" s="109">
        <v>46237</v>
      </c>
      <c r="G7672" t="s">
        <v>415</v>
      </c>
      <c r="H7672">
        <v>0.2</v>
      </c>
      <c r="K7672">
        <v>12374.999999999964</v>
      </c>
      <c r="L7672" t="s">
        <v>554</v>
      </c>
      <c r="M7672" t="s">
        <v>517</v>
      </c>
      <c r="N7672">
        <v>1</v>
      </c>
    </row>
    <row r="7673" spans="1:14" ht="15" customHeight="1" x14ac:dyDescent="0.3">
      <c r="A7673" s="114">
        <v>7670</v>
      </c>
      <c r="B7673" t="s">
        <v>474</v>
      </c>
      <c r="C7673" t="s">
        <v>138</v>
      </c>
      <c r="D7673" t="s">
        <v>100</v>
      </c>
      <c r="E7673" t="s">
        <v>6359</v>
      </c>
      <c r="F7673" s="109">
        <v>46237</v>
      </c>
      <c r="G7673" t="s">
        <v>415</v>
      </c>
      <c r="H7673">
        <v>9</v>
      </c>
      <c r="K7673">
        <v>624374.99999999895</v>
      </c>
      <c r="L7673" t="s">
        <v>530</v>
      </c>
      <c r="M7673" t="s">
        <v>531</v>
      </c>
      <c r="N7673">
        <v>0</v>
      </c>
    </row>
    <row r="7674" spans="1:14" ht="15" customHeight="1" x14ac:dyDescent="0.3">
      <c r="A7674" s="114">
        <v>7671</v>
      </c>
      <c r="B7674" t="s">
        <v>474</v>
      </c>
      <c r="C7674" t="s">
        <v>146</v>
      </c>
      <c r="D7674" t="s">
        <v>100</v>
      </c>
      <c r="E7674" t="s">
        <v>6360</v>
      </c>
      <c r="F7674" s="109">
        <v>46237</v>
      </c>
      <c r="G7674" t="s">
        <v>451</v>
      </c>
      <c r="H7674">
        <v>1</v>
      </c>
      <c r="K7674">
        <v>184999.99999999968</v>
      </c>
      <c r="L7674" t="s">
        <v>576</v>
      </c>
      <c r="M7674" t="s">
        <v>531</v>
      </c>
      <c r="N7674">
        <v>0</v>
      </c>
    </row>
    <row r="7675" spans="1:14" ht="15" customHeight="1" x14ac:dyDescent="0.3">
      <c r="A7675" s="114">
        <v>7672</v>
      </c>
      <c r="B7675" t="s">
        <v>499</v>
      </c>
      <c r="C7675" t="s">
        <v>107</v>
      </c>
      <c r="D7675" t="s">
        <v>102</v>
      </c>
      <c r="E7675" t="s">
        <v>6361</v>
      </c>
      <c r="F7675" s="109">
        <v>46237</v>
      </c>
      <c r="G7675" t="s">
        <v>415</v>
      </c>
      <c r="H7675">
        <v>13</v>
      </c>
      <c r="K7675">
        <v>110500.00000000041</v>
      </c>
      <c r="L7675" t="s">
        <v>696</v>
      </c>
      <c r="M7675" t="s">
        <v>505</v>
      </c>
      <c r="N7675">
        <v>1</v>
      </c>
    </row>
    <row r="7676" spans="1:14" ht="15" customHeight="1" x14ac:dyDescent="0.3">
      <c r="A7676" s="114">
        <v>7673</v>
      </c>
      <c r="B7676" t="s">
        <v>499</v>
      </c>
      <c r="C7676" t="s">
        <v>109</v>
      </c>
      <c r="D7676" t="s">
        <v>102</v>
      </c>
      <c r="E7676" t="s">
        <v>6362</v>
      </c>
      <c r="F7676" s="109">
        <v>46237</v>
      </c>
      <c r="G7676" t="s">
        <v>415</v>
      </c>
      <c r="H7676">
        <v>27</v>
      </c>
      <c r="K7676">
        <v>229500.00000000087</v>
      </c>
      <c r="L7676" t="s">
        <v>696</v>
      </c>
      <c r="M7676" s="110" t="s">
        <v>2782</v>
      </c>
      <c r="N7676">
        <v>1</v>
      </c>
    </row>
    <row r="7677" spans="1:14" ht="15" customHeight="1" x14ac:dyDescent="0.3">
      <c r="A7677" s="114">
        <v>7674</v>
      </c>
      <c r="B7677" t="s">
        <v>499</v>
      </c>
      <c r="C7677" t="s">
        <v>138</v>
      </c>
      <c r="D7677" t="s">
        <v>100</v>
      </c>
      <c r="E7677" t="s">
        <v>6363</v>
      </c>
      <c r="F7677" s="109">
        <v>46237</v>
      </c>
      <c r="G7677" t="s">
        <v>415</v>
      </c>
      <c r="H7677">
        <v>3</v>
      </c>
      <c r="K7677">
        <v>191250.00000000073</v>
      </c>
      <c r="L7677" t="s">
        <v>516</v>
      </c>
      <c r="M7677" t="s">
        <v>517</v>
      </c>
      <c r="N7677">
        <v>0</v>
      </c>
    </row>
    <row r="7678" spans="1:14" ht="15" customHeight="1" x14ac:dyDescent="0.3">
      <c r="A7678" s="114">
        <v>7675</v>
      </c>
      <c r="B7678" t="s">
        <v>535</v>
      </c>
      <c r="C7678" t="s">
        <v>138</v>
      </c>
      <c r="D7678" t="s">
        <v>100</v>
      </c>
      <c r="E7678" t="s">
        <v>6364</v>
      </c>
      <c r="F7678" s="109">
        <v>46237</v>
      </c>
      <c r="G7678" t="s">
        <v>415</v>
      </c>
      <c r="H7678">
        <v>0.1</v>
      </c>
      <c r="K7678">
        <v>6468.7500000000182</v>
      </c>
      <c r="L7678" t="s">
        <v>516</v>
      </c>
      <c r="M7678" t="s">
        <v>517</v>
      </c>
      <c r="N7678">
        <v>0</v>
      </c>
    </row>
    <row r="7679" spans="1:14" ht="15" customHeight="1" x14ac:dyDescent="0.3">
      <c r="A7679" s="114">
        <v>7676</v>
      </c>
      <c r="B7679" t="s">
        <v>535</v>
      </c>
      <c r="C7679" t="s">
        <v>127</v>
      </c>
      <c r="D7679" t="s">
        <v>102</v>
      </c>
      <c r="E7679" t="s">
        <v>6365</v>
      </c>
      <c r="F7679" s="109">
        <v>46237</v>
      </c>
      <c r="G7679" t="s">
        <v>415</v>
      </c>
      <c r="H7679">
        <v>1</v>
      </c>
      <c r="K7679">
        <v>43125.000000000116</v>
      </c>
      <c r="L7679" t="s">
        <v>509</v>
      </c>
      <c r="M7679" t="s">
        <v>1677</v>
      </c>
      <c r="N7679">
        <v>1</v>
      </c>
    </row>
    <row r="7680" spans="1:14" ht="15" customHeight="1" x14ac:dyDescent="0.3">
      <c r="A7680" s="114">
        <v>7677</v>
      </c>
      <c r="B7680" t="s">
        <v>535</v>
      </c>
      <c r="C7680" t="s">
        <v>129</v>
      </c>
      <c r="D7680" t="s">
        <v>102</v>
      </c>
      <c r="E7680" t="s">
        <v>6366</v>
      </c>
      <c r="F7680" s="109">
        <v>46237</v>
      </c>
      <c r="G7680" t="s">
        <v>415</v>
      </c>
      <c r="H7680">
        <v>1</v>
      </c>
      <c r="K7680">
        <v>43125.000000000116</v>
      </c>
      <c r="L7680" t="s">
        <v>509</v>
      </c>
      <c r="M7680" t="s">
        <v>1677</v>
      </c>
      <c r="N7680">
        <v>1</v>
      </c>
    </row>
    <row r="7681" spans="1:14" ht="15" customHeight="1" x14ac:dyDescent="0.3">
      <c r="A7681" s="114">
        <v>7678</v>
      </c>
      <c r="B7681" t="s">
        <v>535</v>
      </c>
      <c r="C7681" t="s">
        <v>217</v>
      </c>
      <c r="D7681" t="s">
        <v>102</v>
      </c>
      <c r="E7681" t="s">
        <v>6367</v>
      </c>
      <c r="F7681" s="109">
        <v>46237</v>
      </c>
      <c r="G7681" t="s">
        <v>425</v>
      </c>
      <c r="H7681">
        <v>5</v>
      </c>
      <c r="K7681">
        <v>323437.50000000087</v>
      </c>
      <c r="L7681" t="s">
        <v>509</v>
      </c>
      <c r="M7681" t="s">
        <v>1677</v>
      </c>
      <c r="N7681">
        <v>1</v>
      </c>
    </row>
    <row r="7682" spans="1:14" ht="15" customHeight="1" x14ac:dyDescent="0.3">
      <c r="A7682" s="114">
        <v>7679</v>
      </c>
      <c r="B7682" t="s">
        <v>482</v>
      </c>
      <c r="C7682" t="s">
        <v>138</v>
      </c>
      <c r="D7682" t="s">
        <v>100</v>
      </c>
      <c r="E7682" t="s">
        <v>6368</v>
      </c>
      <c r="F7682" s="109">
        <v>46238</v>
      </c>
      <c r="G7682" t="s">
        <v>415</v>
      </c>
      <c r="H7682">
        <v>11</v>
      </c>
      <c r="K7682">
        <v>732187.5000000007</v>
      </c>
      <c r="L7682" t="s">
        <v>530</v>
      </c>
      <c r="M7682" t="s">
        <v>593</v>
      </c>
      <c r="N7682">
        <v>0</v>
      </c>
    </row>
    <row r="7683" spans="1:14" ht="15" customHeight="1" x14ac:dyDescent="0.3">
      <c r="A7683" s="114">
        <v>7680</v>
      </c>
      <c r="B7683" t="s">
        <v>482</v>
      </c>
      <c r="C7683" t="s">
        <v>146</v>
      </c>
      <c r="D7683" t="s">
        <v>100</v>
      </c>
      <c r="E7683" t="s">
        <v>6369</v>
      </c>
      <c r="F7683" s="109">
        <v>46238</v>
      </c>
      <c r="G7683" t="s">
        <v>451</v>
      </c>
      <c r="H7683">
        <v>1</v>
      </c>
      <c r="K7683">
        <v>177500.00000000015</v>
      </c>
      <c r="L7683" t="s">
        <v>576</v>
      </c>
      <c r="M7683" t="s">
        <v>593</v>
      </c>
      <c r="N7683">
        <v>0</v>
      </c>
    </row>
    <row r="7684" spans="1:14" ht="15" customHeight="1" x14ac:dyDescent="0.3">
      <c r="A7684" s="114">
        <v>7681</v>
      </c>
      <c r="B7684" t="s">
        <v>463</v>
      </c>
      <c r="C7684" t="s">
        <v>134</v>
      </c>
      <c r="D7684" t="s">
        <v>102</v>
      </c>
      <c r="E7684" t="s">
        <v>6370</v>
      </c>
      <c r="F7684" s="109">
        <v>46238</v>
      </c>
      <c r="G7684" t="s">
        <v>415</v>
      </c>
      <c r="H7684">
        <v>5</v>
      </c>
      <c r="K7684">
        <v>295833.3333333336</v>
      </c>
      <c r="L7684" t="s">
        <v>509</v>
      </c>
      <c r="M7684" t="s">
        <v>1677</v>
      </c>
      <c r="N7684">
        <v>1</v>
      </c>
    </row>
    <row r="7685" spans="1:14" ht="15" customHeight="1" x14ac:dyDescent="0.3">
      <c r="A7685" s="114">
        <v>7682</v>
      </c>
      <c r="B7685" t="s">
        <v>497</v>
      </c>
      <c r="C7685" t="s">
        <v>138</v>
      </c>
      <c r="D7685" t="s">
        <v>100</v>
      </c>
      <c r="E7685" t="s">
        <v>6371</v>
      </c>
      <c r="F7685" s="109">
        <v>46238</v>
      </c>
      <c r="G7685" t="s">
        <v>415</v>
      </c>
      <c r="H7685">
        <v>6</v>
      </c>
      <c r="K7685">
        <v>410624.99999999965</v>
      </c>
      <c r="L7685" t="s">
        <v>516</v>
      </c>
      <c r="M7685" t="s">
        <v>517</v>
      </c>
      <c r="N7685">
        <v>0</v>
      </c>
    </row>
    <row r="7686" spans="1:14" ht="15" customHeight="1" x14ac:dyDescent="0.3">
      <c r="A7686" s="114">
        <v>7683</v>
      </c>
      <c r="B7686" t="s">
        <v>497</v>
      </c>
      <c r="C7686" t="s">
        <v>213</v>
      </c>
      <c r="D7686" t="s">
        <v>102</v>
      </c>
      <c r="E7686" t="s">
        <v>6372</v>
      </c>
      <c r="F7686" s="109">
        <v>46238</v>
      </c>
      <c r="G7686" t="s">
        <v>466</v>
      </c>
      <c r="H7686">
        <v>10</v>
      </c>
      <c r="K7686">
        <v>456249.99999999959</v>
      </c>
      <c r="L7686" t="s">
        <v>509</v>
      </c>
      <c r="M7686" t="s">
        <v>1677</v>
      </c>
      <c r="N7686">
        <v>1</v>
      </c>
    </row>
    <row r="7687" spans="1:14" ht="15" customHeight="1" x14ac:dyDescent="0.3">
      <c r="A7687" s="114">
        <v>7684</v>
      </c>
      <c r="B7687" t="s">
        <v>444</v>
      </c>
      <c r="C7687" t="s">
        <v>138</v>
      </c>
      <c r="D7687" t="s">
        <v>100</v>
      </c>
      <c r="E7687" t="s">
        <v>6373</v>
      </c>
      <c r="F7687" s="109">
        <v>46238</v>
      </c>
      <c r="G7687" t="s">
        <v>415</v>
      </c>
      <c r="H7687">
        <v>0.2</v>
      </c>
      <c r="K7687">
        <v>13687.499999999987</v>
      </c>
      <c r="L7687" t="s">
        <v>554</v>
      </c>
      <c r="M7687" t="s">
        <v>517</v>
      </c>
      <c r="N7687">
        <v>0</v>
      </c>
    </row>
    <row r="7688" spans="1:14" ht="15" customHeight="1" x14ac:dyDescent="0.3">
      <c r="A7688" s="114">
        <v>7685</v>
      </c>
      <c r="B7688" t="s">
        <v>444</v>
      </c>
      <c r="C7688" t="s">
        <v>138</v>
      </c>
      <c r="D7688" t="s">
        <v>100</v>
      </c>
      <c r="E7688" t="s">
        <v>6373</v>
      </c>
      <c r="F7688" s="109">
        <v>46238</v>
      </c>
      <c r="G7688" t="s">
        <v>415</v>
      </c>
      <c r="H7688">
        <v>6</v>
      </c>
      <c r="K7688">
        <v>410624.99999999965</v>
      </c>
      <c r="L7688" t="s">
        <v>513</v>
      </c>
      <c r="M7688" t="s">
        <v>514</v>
      </c>
      <c r="N7688">
        <v>9</v>
      </c>
    </row>
    <row r="7689" spans="1:14" ht="15" customHeight="1" x14ac:dyDescent="0.3">
      <c r="A7689" s="114">
        <v>7686</v>
      </c>
      <c r="B7689" t="s">
        <v>413</v>
      </c>
      <c r="C7689" t="s">
        <v>138</v>
      </c>
      <c r="D7689" t="s">
        <v>100</v>
      </c>
      <c r="E7689" t="s">
        <v>6374</v>
      </c>
      <c r="F7689" s="109">
        <v>46238</v>
      </c>
      <c r="G7689" t="s">
        <v>415</v>
      </c>
      <c r="H7689">
        <v>2</v>
      </c>
      <c r="K7689">
        <v>131250.00000000023</v>
      </c>
      <c r="L7689" t="s">
        <v>618</v>
      </c>
      <c r="M7689" t="s">
        <v>669</v>
      </c>
      <c r="N7689">
        <v>0</v>
      </c>
    </row>
    <row r="7690" spans="1:14" ht="15" customHeight="1" x14ac:dyDescent="0.3">
      <c r="A7690" s="114">
        <v>7687</v>
      </c>
      <c r="B7690" t="s">
        <v>413</v>
      </c>
      <c r="C7690" t="s">
        <v>127</v>
      </c>
      <c r="D7690" t="s">
        <v>102</v>
      </c>
      <c r="E7690" t="s">
        <v>6375</v>
      </c>
      <c r="F7690" s="109">
        <v>46238</v>
      </c>
      <c r="G7690" t="s">
        <v>415</v>
      </c>
      <c r="H7690">
        <v>8</v>
      </c>
      <c r="K7690">
        <v>350000.00000000064</v>
      </c>
      <c r="L7690" t="s">
        <v>509</v>
      </c>
      <c r="M7690" t="s">
        <v>1334</v>
      </c>
      <c r="N7690">
        <v>0</v>
      </c>
    </row>
    <row r="7691" spans="1:14" ht="15" customHeight="1" x14ac:dyDescent="0.3">
      <c r="A7691" s="114">
        <v>7688</v>
      </c>
      <c r="B7691" t="s">
        <v>413</v>
      </c>
      <c r="C7691" t="s">
        <v>2948</v>
      </c>
      <c r="D7691" t="s">
        <v>102</v>
      </c>
      <c r="E7691" t="s">
        <v>2950</v>
      </c>
      <c r="F7691" s="109">
        <v>46238</v>
      </c>
      <c r="G7691" t="s">
        <v>2946</v>
      </c>
      <c r="H7691">
        <v>2</v>
      </c>
      <c r="K7691">
        <v>58333.333333333438</v>
      </c>
      <c r="L7691" t="s">
        <v>509</v>
      </c>
      <c r="M7691" t="s">
        <v>1334</v>
      </c>
      <c r="N7691">
        <v>0</v>
      </c>
    </row>
    <row r="7692" spans="1:14" ht="15" customHeight="1" x14ac:dyDescent="0.3">
      <c r="A7692" s="114">
        <v>7689</v>
      </c>
      <c r="B7692" t="s">
        <v>474</v>
      </c>
      <c r="C7692" t="s">
        <v>138</v>
      </c>
      <c r="D7692" t="s">
        <v>100</v>
      </c>
      <c r="E7692" t="s">
        <v>6376</v>
      </c>
      <c r="F7692" s="109">
        <v>46238</v>
      </c>
      <c r="G7692" t="s">
        <v>415</v>
      </c>
      <c r="H7692">
        <v>8</v>
      </c>
      <c r="K7692">
        <v>554999.99999999907</v>
      </c>
      <c r="L7692" t="s">
        <v>530</v>
      </c>
      <c r="M7692" t="s">
        <v>593</v>
      </c>
      <c r="N7692">
        <v>0</v>
      </c>
    </row>
    <row r="7693" spans="1:14" ht="15" customHeight="1" x14ac:dyDescent="0.3">
      <c r="A7693" s="114">
        <v>7690</v>
      </c>
      <c r="B7693" t="s">
        <v>474</v>
      </c>
      <c r="C7693" t="s">
        <v>146</v>
      </c>
      <c r="D7693" t="s">
        <v>100</v>
      </c>
      <c r="E7693" t="s">
        <v>6377</v>
      </c>
      <c r="F7693" s="109">
        <v>46238</v>
      </c>
      <c r="G7693" t="s">
        <v>451</v>
      </c>
      <c r="H7693">
        <v>0.3</v>
      </c>
      <c r="K7693">
        <v>55499.999999999905</v>
      </c>
      <c r="L7693" t="s">
        <v>576</v>
      </c>
      <c r="M7693" t="s">
        <v>683</v>
      </c>
      <c r="N7693">
        <v>0</v>
      </c>
    </row>
    <row r="7694" spans="1:14" ht="15" customHeight="1" x14ac:dyDescent="0.3">
      <c r="A7694" s="114">
        <v>7691</v>
      </c>
      <c r="B7694" t="s">
        <v>459</v>
      </c>
      <c r="C7694" t="s">
        <v>138</v>
      </c>
      <c r="D7694" t="s">
        <v>100</v>
      </c>
      <c r="E7694" t="s">
        <v>6378</v>
      </c>
      <c r="F7694" s="109">
        <v>46237</v>
      </c>
      <c r="G7694" t="s">
        <v>415</v>
      </c>
      <c r="H7694">
        <v>26</v>
      </c>
      <c r="K7694">
        <v>1755000</v>
      </c>
      <c r="L7694" t="s">
        <v>545</v>
      </c>
      <c r="M7694" t="s">
        <v>505</v>
      </c>
      <c r="N7694">
        <v>0</v>
      </c>
    </row>
    <row r="7695" spans="1:14" ht="15" customHeight="1" x14ac:dyDescent="0.3">
      <c r="A7695" s="114">
        <v>7692</v>
      </c>
      <c r="B7695" t="s">
        <v>459</v>
      </c>
      <c r="C7695" t="s">
        <v>138</v>
      </c>
      <c r="D7695" t="s">
        <v>100</v>
      </c>
      <c r="E7695" t="s">
        <v>6378</v>
      </c>
      <c r="F7695" s="109">
        <v>46237</v>
      </c>
      <c r="G7695" t="s">
        <v>415</v>
      </c>
      <c r="H7695">
        <v>14</v>
      </c>
      <c r="K7695">
        <v>945000</v>
      </c>
      <c r="L7695" t="s">
        <v>558</v>
      </c>
      <c r="M7695" t="s">
        <v>505</v>
      </c>
      <c r="N7695">
        <v>3</v>
      </c>
    </row>
    <row r="7696" spans="1:14" ht="15" customHeight="1" x14ac:dyDescent="0.3">
      <c r="A7696" s="114">
        <v>7693</v>
      </c>
      <c r="B7696" t="s">
        <v>459</v>
      </c>
      <c r="C7696" t="s">
        <v>138</v>
      </c>
      <c r="D7696" t="s">
        <v>100</v>
      </c>
      <c r="E7696" t="s">
        <v>6378</v>
      </c>
      <c r="F7696" s="109">
        <v>46238</v>
      </c>
      <c r="G7696" t="s">
        <v>415</v>
      </c>
      <c r="H7696">
        <v>14</v>
      </c>
      <c r="K7696">
        <v>945000</v>
      </c>
      <c r="L7696" t="s">
        <v>558</v>
      </c>
      <c r="M7696" t="s">
        <v>505</v>
      </c>
      <c r="N7696">
        <v>3</v>
      </c>
    </row>
    <row r="7697" spans="1:14" ht="15" customHeight="1" x14ac:dyDescent="0.3">
      <c r="A7697" s="114">
        <v>7694</v>
      </c>
      <c r="B7697" t="s">
        <v>459</v>
      </c>
      <c r="C7697" t="s">
        <v>138</v>
      </c>
      <c r="D7697" t="s">
        <v>100</v>
      </c>
      <c r="E7697" t="s">
        <v>6378</v>
      </c>
      <c r="F7697" s="109">
        <v>46238</v>
      </c>
      <c r="G7697" t="s">
        <v>415</v>
      </c>
      <c r="H7697">
        <v>27</v>
      </c>
      <c r="K7697">
        <v>1822500</v>
      </c>
      <c r="L7697" t="s">
        <v>545</v>
      </c>
      <c r="M7697" t="s">
        <v>505</v>
      </c>
      <c r="N7697">
        <v>0</v>
      </c>
    </row>
    <row r="7698" spans="1:14" ht="15" customHeight="1" x14ac:dyDescent="0.3">
      <c r="A7698" s="114">
        <v>7695</v>
      </c>
      <c r="B7698" t="s">
        <v>535</v>
      </c>
      <c r="C7698" t="s">
        <v>134</v>
      </c>
      <c r="D7698" t="s">
        <v>102</v>
      </c>
      <c r="E7698" t="s">
        <v>6379</v>
      </c>
      <c r="F7698" s="109">
        <v>46238</v>
      </c>
      <c r="G7698" t="s">
        <v>415</v>
      </c>
      <c r="H7698">
        <v>9</v>
      </c>
      <c r="K7698">
        <v>517500.00000000146</v>
      </c>
      <c r="L7698" t="s">
        <v>526</v>
      </c>
      <c r="M7698" t="s">
        <v>1677</v>
      </c>
      <c r="N7698">
        <v>1</v>
      </c>
    </row>
    <row r="7699" spans="1:14" ht="15" customHeight="1" x14ac:dyDescent="0.3">
      <c r="A7699" s="114">
        <v>7696</v>
      </c>
      <c r="B7699" t="s">
        <v>535</v>
      </c>
      <c r="C7699" t="s">
        <v>138</v>
      </c>
      <c r="D7699" t="s">
        <v>100</v>
      </c>
      <c r="E7699" t="s">
        <v>6380</v>
      </c>
      <c r="F7699" s="109">
        <v>46238</v>
      </c>
      <c r="G7699" t="s">
        <v>415</v>
      </c>
      <c r="H7699">
        <v>0.2</v>
      </c>
      <c r="K7699">
        <v>12937.500000000036</v>
      </c>
      <c r="L7699" t="s">
        <v>516</v>
      </c>
      <c r="M7699" t="s">
        <v>517</v>
      </c>
      <c r="N7699">
        <v>0</v>
      </c>
    </row>
    <row r="7700" spans="1:14" ht="15" customHeight="1" x14ac:dyDescent="0.3">
      <c r="A7700" s="114">
        <v>7697</v>
      </c>
      <c r="B7700" t="s">
        <v>499</v>
      </c>
      <c r="C7700" t="s">
        <v>127</v>
      </c>
      <c r="D7700" t="s">
        <v>102</v>
      </c>
      <c r="E7700" t="s">
        <v>6381</v>
      </c>
      <c r="F7700" s="109">
        <v>46238</v>
      </c>
      <c r="G7700" t="s">
        <v>415</v>
      </c>
      <c r="H7700">
        <v>10</v>
      </c>
      <c r="K7700">
        <v>425000.00000000157</v>
      </c>
      <c r="L7700" t="s">
        <v>509</v>
      </c>
      <c r="M7700" t="s">
        <v>505</v>
      </c>
      <c r="N7700">
        <v>1</v>
      </c>
    </row>
    <row r="7701" spans="1:14" ht="15" customHeight="1" x14ac:dyDescent="0.3">
      <c r="A7701" s="114">
        <v>7698</v>
      </c>
      <c r="B7701" t="s">
        <v>499</v>
      </c>
      <c r="C7701" t="s">
        <v>502</v>
      </c>
      <c r="D7701" t="s">
        <v>100</v>
      </c>
      <c r="E7701" t="s">
        <v>6382</v>
      </c>
      <c r="F7701" s="109">
        <v>46238</v>
      </c>
      <c r="G7701" t="s">
        <v>426</v>
      </c>
      <c r="H7701">
        <v>2</v>
      </c>
      <c r="K7701">
        <v>85000.00000000032</v>
      </c>
      <c r="L7701" t="s">
        <v>509</v>
      </c>
      <c r="M7701" s="110" t="s">
        <v>2782</v>
      </c>
      <c r="N7701">
        <v>1</v>
      </c>
    </row>
    <row r="7702" spans="1:14" ht="15" customHeight="1" x14ac:dyDescent="0.3">
      <c r="A7702" s="114">
        <v>7699</v>
      </c>
      <c r="B7702" t="s">
        <v>499</v>
      </c>
      <c r="C7702" t="s">
        <v>138</v>
      </c>
      <c r="D7702" t="s">
        <v>100</v>
      </c>
      <c r="E7702" t="s">
        <v>6383</v>
      </c>
      <c r="F7702" s="109">
        <v>46238</v>
      </c>
      <c r="G7702" t="s">
        <v>415</v>
      </c>
      <c r="H7702">
        <v>6</v>
      </c>
      <c r="K7702">
        <v>382500.00000000146</v>
      </c>
      <c r="L7702" t="s">
        <v>516</v>
      </c>
      <c r="M7702" t="s">
        <v>517</v>
      </c>
      <c r="N7702">
        <v>0</v>
      </c>
    </row>
    <row r="7703" spans="1:14" ht="15" customHeight="1" x14ac:dyDescent="0.3">
      <c r="A7703" s="114">
        <v>7700</v>
      </c>
      <c r="B7703" t="s">
        <v>482</v>
      </c>
      <c r="C7703" t="s">
        <v>138</v>
      </c>
      <c r="D7703" t="s">
        <v>100</v>
      </c>
      <c r="E7703" t="s">
        <v>6384</v>
      </c>
      <c r="F7703" s="109">
        <v>46239</v>
      </c>
      <c r="G7703" t="s">
        <v>415</v>
      </c>
      <c r="H7703">
        <v>1</v>
      </c>
      <c r="K7703">
        <v>66562.500000000058</v>
      </c>
      <c r="L7703" t="s">
        <v>530</v>
      </c>
      <c r="M7703" t="s">
        <v>593</v>
      </c>
      <c r="N7703">
        <v>0</v>
      </c>
    </row>
    <row r="7704" spans="1:14" ht="15" customHeight="1" x14ac:dyDescent="0.3">
      <c r="A7704" s="114">
        <v>7701</v>
      </c>
      <c r="B7704" t="s">
        <v>482</v>
      </c>
      <c r="C7704" t="s">
        <v>138</v>
      </c>
      <c r="D7704" t="s">
        <v>100</v>
      </c>
      <c r="E7704" t="s">
        <v>6384</v>
      </c>
      <c r="F7704" s="109">
        <v>46239</v>
      </c>
      <c r="G7704" t="s">
        <v>415</v>
      </c>
      <c r="H7704">
        <v>9</v>
      </c>
      <c r="K7704">
        <v>599062.50000000058</v>
      </c>
      <c r="L7704" t="s">
        <v>530</v>
      </c>
      <c r="M7704" t="s">
        <v>593</v>
      </c>
      <c r="N7704">
        <v>0</v>
      </c>
    </row>
    <row r="7705" spans="1:14" ht="15" customHeight="1" x14ac:dyDescent="0.3">
      <c r="A7705" s="114">
        <v>7702</v>
      </c>
      <c r="B7705" t="s">
        <v>482</v>
      </c>
      <c r="C7705" t="s">
        <v>164</v>
      </c>
      <c r="D7705" t="s">
        <v>100</v>
      </c>
      <c r="E7705" t="s">
        <v>6385</v>
      </c>
      <c r="F7705" s="109">
        <v>46239</v>
      </c>
      <c r="G7705" t="s">
        <v>415</v>
      </c>
      <c r="H7705">
        <v>0.4</v>
      </c>
      <c r="K7705">
        <v>213000.0000000002</v>
      </c>
      <c r="L7705" t="s">
        <v>530</v>
      </c>
      <c r="M7705" t="s">
        <v>665</v>
      </c>
      <c r="N7705">
        <v>0</v>
      </c>
    </row>
    <row r="7706" spans="1:14" ht="15" customHeight="1" x14ac:dyDescent="0.3">
      <c r="A7706" s="114">
        <v>7703</v>
      </c>
      <c r="B7706" t="s">
        <v>444</v>
      </c>
      <c r="C7706" t="s">
        <v>138</v>
      </c>
      <c r="D7706" t="s">
        <v>100</v>
      </c>
      <c r="E7706" t="s">
        <v>6386</v>
      </c>
      <c r="F7706" s="109">
        <v>46239</v>
      </c>
      <c r="G7706" t="s">
        <v>415</v>
      </c>
      <c r="H7706">
        <v>0.2</v>
      </c>
      <c r="K7706">
        <v>13687.499999999987</v>
      </c>
      <c r="L7706" t="s">
        <v>554</v>
      </c>
      <c r="M7706" t="s">
        <v>517</v>
      </c>
      <c r="N7706">
        <v>0</v>
      </c>
    </row>
    <row r="7707" spans="1:14" ht="15" customHeight="1" x14ac:dyDescent="0.3">
      <c r="A7707" s="114">
        <v>7704</v>
      </c>
      <c r="B7707" t="s">
        <v>444</v>
      </c>
      <c r="C7707" t="s">
        <v>138</v>
      </c>
      <c r="D7707" t="s">
        <v>100</v>
      </c>
      <c r="E7707" t="s">
        <v>6386</v>
      </c>
      <c r="F7707" s="109">
        <v>46239</v>
      </c>
      <c r="G7707" t="s">
        <v>415</v>
      </c>
      <c r="H7707">
        <v>2</v>
      </c>
      <c r="K7707">
        <v>136874.99999999988</v>
      </c>
      <c r="L7707" t="s">
        <v>513</v>
      </c>
      <c r="M7707" t="s">
        <v>514</v>
      </c>
      <c r="N7707">
        <v>3</v>
      </c>
    </row>
    <row r="7708" spans="1:14" ht="15" customHeight="1" x14ac:dyDescent="0.3">
      <c r="A7708" s="114">
        <v>7705</v>
      </c>
      <c r="B7708" t="s">
        <v>444</v>
      </c>
      <c r="C7708" t="s">
        <v>134</v>
      </c>
      <c r="D7708" t="s">
        <v>102</v>
      </c>
      <c r="E7708" t="s">
        <v>6387</v>
      </c>
      <c r="F7708" s="109">
        <v>46239</v>
      </c>
      <c r="G7708" t="s">
        <v>415</v>
      </c>
      <c r="H7708">
        <v>5</v>
      </c>
      <c r="K7708">
        <v>304166.6666666664</v>
      </c>
      <c r="L7708" t="s">
        <v>526</v>
      </c>
      <c r="M7708" t="s">
        <v>1677</v>
      </c>
      <c r="N7708">
        <v>1</v>
      </c>
    </row>
    <row r="7709" spans="1:14" ht="15" customHeight="1" x14ac:dyDescent="0.3">
      <c r="A7709" s="114">
        <v>7706</v>
      </c>
      <c r="B7709" t="s">
        <v>501</v>
      </c>
      <c r="C7709" t="s">
        <v>125</v>
      </c>
      <c r="D7709" t="s">
        <v>102</v>
      </c>
      <c r="E7709" t="s">
        <v>6388</v>
      </c>
      <c r="F7709" s="109">
        <v>46239</v>
      </c>
      <c r="G7709" t="s">
        <v>415</v>
      </c>
      <c r="H7709">
        <v>5</v>
      </c>
      <c r="K7709">
        <v>93736.111111111459</v>
      </c>
      <c r="L7709" t="s">
        <v>509</v>
      </c>
      <c r="M7709" t="s">
        <v>736</v>
      </c>
      <c r="N7709">
        <v>0</v>
      </c>
    </row>
    <row r="7710" spans="1:14" ht="15" customHeight="1" x14ac:dyDescent="0.3">
      <c r="A7710" s="114">
        <v>7707</v>
      </c>
      <c r="B7710" t="s">
        <v>501</v>
      </c>
      <c r="C7710" t="s">
        <v>127</v>
      </c>
      <c r="D7710" t="s">
        <v>102</v>
      </c>
      <c r="E7710" t="s">
        <v>6389</v>
      </c>
      <c r="F7710" s="109">
        <v>46239</v>
      </c>
      <c r="G7710" t="s">
        <v>415</v>
      </c>
      <c r="H7710">
        <v>6</v>
      </c>
      <c r="K7710">
        <v>255000.00000000096</v>
      </c>
      <c r="L7710" t="s">
        <v>509</v>
      </c>
      <c r="M7710" t="s">
        <v>736</v>
      </c>
      <c r="N7710">
        <v>0</v>
      </c>
    </row>
    <row r="7711" spans="1:14" ht="15" customHeight="1" x14ac:dyDescent="0.3">
      <c r="A7711" s="114">
        <v>7708</v>
      </c>
      <c r="B7711" t="s">
        <v>501</v>
      </c>
      <c r="C7711" t="s">
        <v>127</v>
      </c>
      <c r="D7711" t="s">
        <v>102</v>
      </c>
      <c r="E7711" t="s">
        <v>6389</v>
      </c>
      <c r="F7711" s="109">
        <v>46239</v>
      </c>
      <c r="G7711" t="s">
        <v>415</v>
      </c>
      <c r="H7711">
        <v>12</v>
      </c>
      <c r="K7711">
        <v>510000.00000000192</v>
      </c>
      <c r="L7711" t="s">
        <v>509</v>
      </c>
      <c r="M7711" t="s">
        <v>736</v>
      </c>
      <c r="N7711">
        <v>0</v>
      </c>
    </row>
    <row r="7712" spans="1:14" ht="15" customHeight="1" x14ac:dyDescent="0.3">
      <c r="A7712" s="114">
        <v>7709</v>
      </c>
      <c r="B7712" t="s">
        <v>501</v>
      </c>
      <c r="C7712" t="s">
        <v>138</v>
      </c>
      <c r="D7712" t="s">
        <v>100</v>
      </c>
      <c r="E7712" t="s">
        <v>6390</v>
      </c>
      <c r="F7712" s="109">
        <v>46239</v>
      </c>
      <c r="G7712" t="s">
        <v>415</v>
      </c>
      <c r="H7712">
        <v>1</v>
      </c>
      <c r="K7712">
        <v>63750.00000000024</v>
      </c>
      <c r="L7712" t="s">
        <v>713</v>
      </c>
      <c r="M7712" t="s">
        <v>517</v>
      </c>
      <c r="N7712">
        <v>0</v>
      </c>
    </row>
    <row r="7713" spans="1:14" ht="15" customHeight="1" x14ac:dyDescent="0.3">
      <c r="A7713" s="114">
        <v>7710</v>
      </c>
      <c r="B7713" t="s">
        <v>501</v>
      </c>
      <c r="C7713" t="s">
        <v>127</v>
      </c>
      <c r="D7713" t="s">
        <v>102</v>
      </c>
      <c r="E7713" t="s">
        <v>6391</v>
      </c>
      <c r="F7713" s="109">
        <v>46239</v>
      </c>
      <c r="G7713" t="s">
        <v>415</v>
      </c>
      <c r="H7713">
        <v>13</v>
      </c>
      <c r="K7713">
        <v>552500.0000000021</v>
      </c>
      <c r="L7713" t="s">
        <v>509</v>
      </c>
      <c r="M7713" t="s">
        <v>736</v>
      </c>
      <c r="N7713">
        <v>0</v>
      </c>
    </row>
    <row r="7714" spans="1:14" ht="15" customHeight="1" x14ac:dyDescent="0.3">
      <c r="A7714" s="114">
        <v>7711</v>
      </c>
      <c r="B7714" t="s">
        <v>501</v>
      </c>
      <c r="C7714" t="s">
        <v>138</v>
      </c>
      <c r="D7714" t="s">
        <v>100</v>
      </c>
      <c r="E7714" t="s">
        <v>6392</v>
      </c>
      <c r="F7714" s="109">
        <v>46239</v>
      </c>
      <c r="G7714" t="s">
        <v>415</v>
      </c>
      <c r="H7714">
        <v>6</v>
      </c>
      <c r="K7714">
        <v>382500.00000000146</v>
      </c>
      <c r="L7714" t="s">
        <v>543</v>
      </c>
      <c r="M7714" t="s">
        <v>517</v>
      </c>
      <c r="N7714">
        <v>0</v>
      </c>
    </row>
    <row r="7715" spans="1:14" ht="15" customHeight="1" x14ac:dyDescent="0.3">
      <c r="A7715" s="114">
        <v>7712</v>
      </c>
      <c r="B7715" t="s">
        <v>463</v>
      </c>
      <c r="C7715" t="s">
        <v>134</v>
      </c>
      <c r="D7715" t="s">
        <v>102</v>
      </c>
      <c r="E7715" t="s">
        <v>6393</v>
      </c>
      <c r="F7715" s="109">
        <v>46239</v>
      </c>
      <c r="G7715" t="s">
        <v>415</v>
      </c>
      <c r="H7715">
        <v>6</v>
      </c>
      <c r="K7715">
        <v>355000.00000000029</v>
      </c>
      <c r="L7715" t="s">
        <v>526</v>
      </c>
      <c r="M7715" t="s">
        <v>2404</v>
      </c>
      <c r="N7715">
        <v>0</v>
      </c>
    </row>
    <row r="7716" spans="1:14" ht="15" customHeight="1" x14ac:dyDescent="0.3">
      <c r="A7716" s="114">
        <v>7713</v>
      </c>
      <c r="B7716" t="s">
        <v>463</v>
      </c>
      <c r="C7716" t="s">
        <v>138</v>
      </c>
      <c r="D7716" t="s">
        <v>100</v>
      </c>
      <c r="E7716" t="s">
        <v>6394</v>
      </c>
      <c r="F7716" s="109">
        <v>46239</v>
      </c>
      <c r="G7716" t="s">
        <v>415</v>
      </c>
      <c r="H7716">
        <v>0.2</v>
      </c>
      <c r="K7716">
        <v>13312.500000000013</v>
      </c>
      <c r="L7716" t="s">
        <v>513</v>
      </c>
      <c r="M7716" t="s">
        <v>514</v>
      </c>
      <c r="N7716">
        <v>0</v>
      </c>
    </row>
    <row r="7717" spans="1:14" ht="15" customHeight="1" x14ac:dyDescent="0.3">
      <c r="A7717" s="114">
        <v>7714</v>
      </c>
      <c r="B7717" t="s">
        <v>430</v>
      </c>
      <c r="C7717" t="s">
        <v>105</v>
      </c>
      <c r="D7717" t="s">
        <v>102</v>
      </c>
      <c r="E7717" t="s">
        <v>6395</v>
      </c>
      <c r="F7717" s="109">
        <v>46239</v>
      </c>
      <c r="G7717" t="s">
        <v>415</v>
      </c>
      <c r="H7717">
        <v>19</v>
      </c>
      <c r="K7717">
        <v>104499.99999999969</v>
      </c>
      <c r="L7717" t="s">
        <v>507</v>
      </c>
      <c r="M7717" t="s">
        <v>505</v>
      </c>
      <c r="N7717">
        <v>3</v>
      </c>
    </row>
    <row r="7718" spans="1:14" ht="15" customHeight="1" x14ac:dyDescent="0.3">
      <c r="A7718" s="114">
        <v>7715</v>
      </c>
      <c r="B7718" t="s">
        <v>430</v>
      </c>
      <c r="C7718" t="s">
        <v>101</v>
      </c>
      <c r="D7718" t="s">
        <v>102</v>
      </c>
      <c r="E7718" t="s">
        <v>6396</v>
      </c>
      <c r="F7718" s="109">
        <v>46239</v>
      </c>
      <c r="G7718" t="s">
        <v>415</v>
      </c>
      <c r="H7718">
        <v>32</v>
      </c>
      <c r="K7718">
        <v>1319999.9999999963</v>
      </c>
      <c r="L7718" t="s">
        <v>507</v>
      </c>
      <c r="M7718" s="110" t="s">
        <v>2782</v>
      </c>
      <c r="N7718">
        <v>2</v>
      </c>
    </row>
    <row r="7719" spans="1:14" ht="15" customHeight="1" x14ac:dyDescent="0.3">
      <c r="A7719" s="114">
        <v>7716</v>
      </c>
      <c r="B7719" t="s">
        <v>430</v>
      </c>
      <c r="C7719" t="s">
        <v>138</v>
      </c>
      <c r="D7719" t="s">
        <v>100</v>
      </c>
      <c r="E7719" t="s">
        <v>6397</v>
      </c>
      <c r="F7719" s="109">
        <v>46239</v>
      </c>
      <c r="G7719" t="s">
        <v>415</v>
      </c>
      <c r="H7719">
        <v>1</v>
      </c>
      <c r="K7719">
        <v>61874.999999999818</v>
      </c>
      <c r="L7719" t="s">
        <v>516</v>
      </c>
      <c r="M7719" t="s">
        <v>517</v>
      </c>
      <c r="N7719">
        <v>0</v>
      </c>
    </row>
    <row r="7720" spans="1:14" ht="15" customHeight="1" x14ac:dyDescent="0.3">
      <c r="A7720" s="114">
        <v>7717</v>
      </c>
      <c r="B7720" t="s">
        <v>430</v>
      </c>
      <c r="C7720" t="s">
        <v>502</v>
      </c>
      <c r="D7720" t="s">
        <v>100</v>
      </c>
      <c r="E7720" t="s">
        <v>6398</v>
      </c>
      <c r="F7720" s="109">
        <v>46239</v>
      </c>
      <c r="G7720" t="s">
        <v>426</v>
      </c>
      <c r="H7720">
        <v>2</v>
      </c>
      <c r="K7720">
        <v>82499.999999999767</v>
      </c>
      <c r="L7720" t="s">
        <v>507</v>
      </c>
      <c r="M7720" t="s">
        <v>505</v>
      </c>
      <c r="N7720">
        <v>0</v>
      </c>
    </row>
    <row r="7721" spans="1:14" ht="15" customHeight="1" x14ac:dyDescent="0.3">
      <c r="A7721" s="114">
        <v>7718</v>
      </c>
      <c r="B7721" t="s">
        <v>413</v>
      </c>
      <c r="C7721" t="s">
        <v>127</v>
      </c>
      <c r="D7721" t="s">
        <v>102</v>
      </c>
      <c r="E7721" t="s">
        <v>6399</v>
      </c>
      <c r="F7721" s="109">
        <v>46239</v>
      </c>
      <c r="G7721" t="s">
        <v>415</v>
      </c>
      <c r="H7721">
        <v>5</v>
      </c>
      <c r="K7721">
        <v>218750.00000000041</v>
      </c>
      <c r="L7721" t="s">
        <v>509</v>
      </c>
      <c r="M7721" t="s">
        <v>1677</v>
      </c>
      <c r="N7721">
        <v>0</v>
      </c>
    </row>
    <row r="7722" spans="1:14" ht="15" customHeight="1" x14ac:dyDescent="0.3">
      <c r="A7722" s="114">
        <v>7719</v>
      </c>
      <c r="B7722" t="s">
        <v>413</v>
      </c>
      <c r="C7722" t="s">
        <v>2957</v>
      </c>
      <c r="D7722" t="s">
        <v>102</v>
      </c>
      <c r="E7722" t="s">
        <v>2958</v>
      </c>
      <c r="F7722" s="109">
        <v>46239</v>
      </c>
      <c r="G7722" t="s">
        <v>2946</v>
      </c>
      <c r="H7722">
        <v>2</v>
      </c>
      <c r="K7722">
        <v>58333.333333333438</v>
      </c>
      <c r="L7722" t="s">
        <v>509</v>
      </c>
      <c r="M7722" t="s">
        <v>1677</v>
      </c>
      <c r="N7722">
        <v>0</v>
      </c>
    </row>
    <row r="7723" spans="1:14" ht="15" customHeight="1" x14ac:dyDescent="0.3">
      <c r="A7723" s="114">
        <v>7720</v>
      </c>
      <c r="B7723" t="s">
        <v>413</v>
      </c>
      <c r="C7723" t="s">
        <v>2948</v>
      </c>
      <c r="D7723" t="s">
        <v>102</v>
      </c>
      <c r="E7723" t="s">
        <v>2950</v>
      </c>
      <c r="F7723" s="109">
        <v>46239</v>
      </c>
      <c r="G7723" t="s">
        <v>2946</v>
      </c>
      <c r="H7723">
        <v>1</v>
      </c>
      <c r="K7723">
        <v>29166.666666666719</v>
      </c>
      <c r="L7723" t="s">
        <v>509</v>
      </c>
      <c r="M7723" t="s">
        <v>1677</v>
      </c>
      <c r="N7723">
        <v>0</v>
      </c>
    </row>
    <row r="7724" spans="1:14" ht="15" customHeight="1" x14ac:dyDescent="0.3">
      <c r="A7724" s="114">
        <v>7721</v>
      </c>
      <c r="B7724" t="s">
        <v>413</v>
      </c>
      <c r="C7724" t="s">
        <v>138</v>
      </c>
      <c r="D7724" t="s">
        <v>100</v>
      </c>
      <c r="E7724" t="s">
        <v>6400</v>
      </c>
      <c r="F7724" s="109">
        <v>46239</v>
      </c>
      <c r="G7724" t="s">
        <v>415</v>
      </c>
      <c r="H7724">
        <v>0.2</v>
      </c>
      <c r="K7724">
        <v>13125.000000000024</v>
      </c>
      <c r="L7724" t="s">
        <v>554</v>
      </c>
      <c r="M7724" t="s">
        <v>517</v>
      </c>
      <c r="N7724">
        <v>0</v>
      </c>
    </row>
    <row r="7725" spans="1:14" ht="15" customHeight="1" x14ac:dyDescent="0.3">
      <c r="A7725" s="114">
        <v>7722</v>
      </c>
      <c r="B7725" t="s">
        <v>535</v>
      </c>
      <c r="C7725" t="s">
        <v>134</v>
      </c>
      <c r="D7725" t="s">
        <v>102</v>
      </c>
      <c r="E7725" t="s">
        <v>6401</v>
      </c>
      <c r="F7725" s="109">
        <v>46239</v>
      </c>
      <c r="G7725" t="s">
        <v>415</v>
      </c>
      <c r="H7725">
        <v>2</v>
      </c>
      <c r="K7725">
        <v>115000.00000000032</v>
      </c>
      <c r="L7725" t="s">
        <v>509</v>
      </c>
      <c r="M7725" t="s">
        <v>1677</v>
      </c>
      <c r="N7725">
        <v>1</v>
      </c>
    </row>
    <row r="7726" spans="1:14" ht="15" customHeight="1" x14ac:dyDescent="0.3">
      <c r="A7726" s="114">
        <v>7723</v>
      </c>
      <c r="B7726" t="s">
        <v>535</v>
      </c>
      <c r="C7726" t="s">
        <v>128</v>
      </c>
      <c r="D7726" t="s">
        <v>102</v>
      </c>
      <c r="E7726" t="s">
        <v>6402</v>
      </c>
      <c r="F7726" s="109">
        <v>46239</v>
      </c>
      <c r="G7726" t="s">
        <v>415</v>
      </c>
      <c r="H7726">
        <v>6</v>
      </c>
      <c r="K7726">
        <v>258750.00000000073</v>
      </c>
      <c r="L7726" t="s">
        <v>509</v>
      </c>
      <c r="M7726" t="s">
        <v>1677</v>
      </c>
      <c r="N7726">
        <v>1</v>
      </c>
    </row>
    <row r="7727" spans="1:14" ht="15" customHeight="1" x14ac:dyDescent="0.3">
      <c r="A7727" s="114">
        <v>7724</v>
      </c>
      <c r="B7727" t="s">
        <v>535</v>
      </c>
      <c r="C7727" t="s">
        <v>138</v>
      </c>
      <c r="D7727" t="s">
        <v>100</v>
      </c>
      <c r="E7727" t="s">
        <v>6403</v>
      </c>
      <c r="F7727" s="109">
        <v>46239</v>
      </c>
      <c r="G7727" t="s">
        <v>415</v>
      </c>
      <c r="H7727">
        <v>1</v>
      </c>
      <c r="K7727">
        <v>64687.500000000182</v>
      </c>
      <c r="L7727" t="s">
        <v>516</v>
      </c>
      <c r="M7727" t="s">
        <v>517</v>
      </c>
      <c r="N7727">
        <v>0</v>
      </c>
    </row>
    <row r="7728" spans="1:14" ht="15" customHeight="1" x14ac:dyDescent="0.3">
      <c r="A7728" s="114">
        <v>7725</v>
      </c>
      <c r="B7728" t="s">
        <v>535</v>
      </c>
      <c r="C7728" t="s">
        <v>6025</v>
      </c>
      <c r="D7728" t="s">
        <v>180</v>
      </c>
      <c r="E7728" t="s">
        <v>6042</v>
      </c>
      <c r="F7728" s="109">
        <v>46239</v>
      </c>
      <c r="G7728" t="s">
        <v>767</v>
      </c>
      <c r="H7728">
        <v>15</v>
      </c>
      <c r="K7728">
        <v>646875.00000000175</v>
      </c>
      <c r="L7728" t="s">
        <v>1313</v>
      </c>
      <c r="M7728" t="s">
        <v>531</v>
      </c>
      <c r="N7728">
        <v>0</v>
      </c>
    </row>
    <row r="7729" spans="1:14" ht="15" customHeight="1" x14ac:dyDescent="0.3">
      <c r="A7729" s="114">
        <v>7726</v>
      </c>
      <c r="B7729" t="s">
        <v>499</v>
      </c>
      <c r="C7729" t="s">
        <v>101</v>
      </c>
      <c r="D7729" t="s">
        <v>102</v>
      </c>
      <c r="E7729" t="s">
        <v>6404</v>
      </c>
      <c r="F7729" s="109">
        <v>46239</v>
      </c>
      <c r="G7729" t="s">
        <v>415</v>
      </c>
      <c r="H7729">
        <v>15</v>
      </c>
      <c r="K7729">
        <v>637500.00000000244</v>
      </c>
      <c r="L7729" t="s">
        <v>696</v>
      </c>
      <c r="M7729" t="s">
        <v>505</v>
      </c>
      <c r="N7729">
        <v>1</v>
      </c>
    </row>
    <row r="7730" spans="1:14" ht="15" customHeight="1" x14ac:dyDescent="0.3">
      <c r="A7730" s="114">
        <v>7727</v>
      </c>
      <c r="B7730" t="s">
        <v>499</v>
      </c>
      <c r="C7730" t="s">
        <v>2948</v>
      </c>
      <c r="D7730" t="s">
        <v>102</v>
      </c>
      <c r="E7730" t="s">
        <v>2950</v>
      </c>
      <c r="F7730" s="109">
        <v>46239</v>
      </c>
      <c r="G7730" t="s">
        <v>2946</v>
      </c>
      <c r="H7730">
        <v>6</v>
      </c>
      <c r="K7730">
        <v>170000.00000000064</v>
      </c>
      <c r="L7730" t="s">
        <v>509</v>
      </c>
      <c r="M7730" s="110" t="s">
        <v>2782</v>
      </c>
      <c r="N7730">
        <v>1</v>
      </c>
    </row>
    <row r="7731" spans="1:14" ht="15" customHeight="1" x14ac:dyDescent="0.3">
      <c r="A7731" s="114">
        <v>7728</v>
      </c>
      <c r="B7731" t="s">
        <v>499</v>
      </c>
      <c r="C7731" t="s">
        <v>138</v>
      </c>
      <c r="D7731" t="s">
        <v>100</v>
      </c>
      <c r="E7731" t="s">
        <v>6405</v>
      </c>
      <c r="F7731" s="109">
        <v>46239</v>
      </c>
      <c r="G7731" t="s">
        <v>415</v>
      </c>
      <c r="H7731">
        <v>4</v>
      </c>
      <c r="K7731">
        <v>255000.00000000096</v>
      </c>
      <c r="L7731" t="s">
        <v>516</v>
      </c>
      <c r="M7731" t="s">
        <v>517</v>
      </c>
      <c r="N7731">
        <v>0</v>
      </c>
    </row>
    <row r="7732" spans="1:14" ht="15" customHeight="1" x14ac:dyDescent="0.3">
      <c r="A7732" s="114">
        <v>7729</v>
      </c>
      <c r="B7732" t="s">
        <v>459</v>
      </c>
      <c r="C7732" t="s">
        <v>138</v>
      </c>
      <c r="D7732" t="s">
        <v>100</v>
      </c>
      <c r="E7732" t="s">
        <v>6406</v>
      </c>
      <c r="F7732" s="109">
        <v>46239</v>
      </c>
      <c r="G7732" t="s">
        <v>415</v>
      </c>
      <c r="H7732">
        <v>27</v>
      </c>
      <c r="K7732">
        <v>1822500</v>
      </c>
      <c r="L7732" t="s">
        <v>545</v>
      </c>
      <c r="M7732" t="s">
        <v>505</v>
      </c>
      <c r="N7732">
        <v>0</v>
      </c>
    </row>
    <row r="7733" spans="1:14" ht="15" customHeight="1" x14ac:dyDescent="0.3">
      <c r="A7733" s="114">
        <v>7730</v>
      </c>
      <c r="B7733" t="s">
        <v>459</v>
      </c>
      <c r="C7733" t="s">
        <v>138</v>
      </c>
      <c r="D7733" t="s">
        <v>100</v>
      </c>
      <c r="E7733" t="s">
        <v>6406</v>
      </c>
      <c r="F7733" s="109">
        <v>46239</v>
      </c>
      <c r="G7733" t="s">
        <v>415</v>
      </c>
      <c r="H7733">
        <v>16</v>
      </c>
      <c r="K7733">
        <v>1080000</v>
      </c>
      <c r="L7733" t="s">
        <v>558</v>
      </c>
      <c r="M7733" t="s">
        <v>580</v>
      </c>
      <c r="N7733">
        <v>3</v>
      </c>
    </row>
    <row r="7734" spans="1:14" ht="15" customHeight="1" x14ac:dyDescent="0.3">
      <c r="A7734" s="114">
        <v>7731</v>
      </c>
      <c r="B7734" t="s">
        <v>482</v>
      </c>
      <c r="C7734" t="s">
        <v>138</v>
      </c>
      <c r="D7734" t="s">
        <v>100</v>
      </c>
      <c r="E7734" t="s">
        <v>6407</v>
      </c>
      <c r="F7734" s="109">
        <v>46240</v>
      </c>
      <c r="G7734" t="s">
        <v>415</v>
      </c>
      <c r="H7734">
        <v>9</v>
      </c>
      <c r="K7734">
        <v>599062.50000000058</v>
      </c>
      <c r="L7734" t="s">
        <v>530</v>
      </c>
      <c r="M7734" t="s">
        <v>593</v>
      </c>
      <c r="N7734">
        <v>0</v>
      </c>
    </row>
    <row r="7735" spans="1:14" ht="15" customHeight="1" x14ac:dyDescent="0.3">
      <c r="A7735" s="114">
        <v>7732</v>
      </c>
      <c r="B7735" t="s">
        <v>482</v>
      </c>
      <c r="C7735" t="s">
        <v>146</v>
      </c>
      <c r="D7735" t="s">
        <v>100</v>
      </c>
      <c r="E7735" t="s">
        <v>6408</v>
      </c>
      <c r="F7735" s="109">
        <v>46240</v>
      </c>
      <c r="G7735" t="s">
        <v>451</v>
      </c>
      <c r="H7735">
        <v>2</v>
      </c>
      <c r="K7735">
        <v>355000.00000000029</v>
      </c>
      <c r="L7735" t="s">
        <v>576</v>
      </c>
      <c r="M7735" t="s">
        <v>531</v>
      </c>
      <c r="N7735">
        <v>0</v>
      </c>
    </row>
    <row r="7736" spans="1:14" ht="15" customHeight="1" x14ac:dyDescent="0.3">
      <c r="A7736" s="114">
        <v>7733</v>
      </c>
      <c r="B7736" t="s">
        <v>497</v>
      </c>
      <c r="C7736" t="s">
        <v>2957</v>
      </c>
      <c r="D7736" t="s">
        <v>102</v>
      </c>
      <c r="E7736" t="s">
        <v>2958</v>
      </c>
      <c r="F7736" s="109">
        <v>46240</v>
      </c>
      <c r="G7736" t="s">
        <v>2946</v>
      </c>
      <c r="H7736">
        <v>6</v>
      </c>
      <c r="K7736">
        <v>182499.99999999985</v>
      </c>
      <c r="L7736" t="s">
        <v>509</v>
      </c>
      <c r="M7736" t="s">
        <v>1677</v>
      </c>
      <c r="N7736">
        <v>1</v>
      </c>
    </row>
    <row r="7737" spans="1:14" ht="15" customHeight="1" x14ac:dyDescent="0.3">
      <c r="A7737" s="114">
        <v>7734</v>
      </c>
      <c r="B7737" t="s">
        <v>444</v>
      </c>
      <c r="C7737" t="s">
        <v>138</v>
      </c>
      <c r="D7737" t="s">
        <v>100</v>
      </c>
      <c r="E7737" t="s">
        <v>6409</v>
      </c>
      <c r="F7737" s="109">
        <v>46240</v>
      </c>
      <c r="G7737" t="s">
        <v>415</v>
      </c>
      <c r="H7737">
        <v>0.2</v>
      </c>
      <c r="K7737">
        <v>13687.499999999987</v>
      </c>
      <c r="L7737" t="s">
        <v>554</v>
      </c>
      <c r="M7737" t="s">
        <v>517</v>
      </c>
      <c r="N7737">
        <v>0</v>
      </c>
    </row>
    <row r="7738" spans="1:14" ht="15" customHeight="1" x14ac:dyDescent="0.3">
      <c r="A7738" s="114">
        <v>7735</v>
      </c>
      <c r="B7738" t="s">
        <v>444</v>
      </c>
      <c r="C7738" t="s">
        <v>138</v>
      </c>
      <c r="D7738" t="s">
        <v>100</v>
      </c>
      <c r="E7738" t="s">
        <v>6409</v>
      </c>
      <c r="F7738" s="109">
        <v>46240</v>
      </c>
      <c r="G7738" t="s">
        <v>415</v>
      </c>
      <c r="H7738">
        <v>0.5</v>
      </c>
      <c r="K7738">
        <v>34218.749999999971</v>
      </c>
      <c r="L7738" t="s">
        <v>516</v>
      </c>
      <c r="M7738" t="s">
        <v>517</v>
      </c>
      <c r="N7738">
        <v>1</v>
      </c>
    </row>
    <row r="7739" spans="1:14" ht="15" customHeight="1" x14ac:dyDescent="0.3">
      <c r="A7739" s="114">
        <v>7736</v>
      </c>
      <c r="B7739" t="s">
        <v>444</v>
      </c>
      <c r="C7739" t="s">
        <v>89</v>
      </c>
      <c r="D7739" t="s">
        <v>79</v>
      </c>
      <c r="E7739" t="s">
        <v>6410</v>
      </c>
      <c r="F7739" s="109">
        <v>46240</v>
      </c>
      <c r="G7739" t="s">
        <v>433</v>
      </c>
      <c r="H7739">
        <v>9</v>
      </c>
      <c r="K7739">
        <v>91249.999999999927</v>
      </c>
      <c r="L7739" t="s">
        <v>543</v>
      </c>
      <c r="M7739" t="s">
        <v>517</v>
      </c>
      <c r="N7739">
        <v>0</v>
      </c>
    </row>
    <row r="7740" spans="1:14" ht="15" customHeight="1" x14ac:dyDescent="0.3">
      <c r="A7740" s="114">
        <v>7737</v>
      </c>
      <c r="B7740" t="s">
        <v>444</v>
      </c>
      <c r="C7740" t="s">
        <v>82</v>
      </c>
      <c r="D7740" t="s">
        <v>79</v>
      </c>
      <c r="E7740" t="s">
        <v>6411</v>
      </c>
      <c r="F7740" s="109">
        <v>46240</v>
      </c>
      <c r="G7740" t="s">
        <v>443</v>
      </c>
      <c r="H7740">
        <v>9</v>
      </c>
      <c r="K7740">
        <v>47906.249999999956</v>
      </c>
      <c r="L7740" t="s">
        <v>543</v>
      </c>
      <c r="M7740" t="s">
        <v>517</v>
      </c>
      <c r="N7740">
        <v>0</v>
      </c>
    </row>
    <row r="7741" spans="1:14" ht="15" customHeight="1" x14ac:dyDescent="0.3">
      <c r="A7741" s="114">
        <v>7738</v>
      </c>
      <c r="B7741" t="s">
        <v>444</v>
      </c>
      <c r="C7741" t="s">
        <v>138</v>
      </c>
      <c r="D7741" t="s">
        <v>100</v>
      </c>
      <c r="E7741" t="s">
        <v>6412</v>
      </c>
      <c r="F7741" s="109">
        <v>46240</v>
      </c>
      <c r="G7741" t="s">
        <v>415</v>
      </c>
      <c r="H7741">
        <v>15</v>
      </c>
      <c r="K7741">
        <v>1026562.4999999991</v>
      </c>
      <c r="L7741" t="s">
        <v>1313</v>
      </c>
      <c r="M7741" t="s">
        <v>537</v>
      </c>
      <c r="N7741">
        <v>0</v>
      </c>
    </row>
    <row r="7742" spans="1:14" ht="15" customHeight="1" x14ac:dyDescent="0.3">
      <c r="A7742" s="114">
        <v>7739</v>
      </c>
      <c r="B7742" t="s">
        <v>430</v>
      </c>
      <c r="C7742" t="s">
        <v>101</v>
      </c>
      <c r="D7742" t="s">
        <v>102</v>
      </c>
      <c r="E7742" t="s">
        <v>6413</v>
      </c>
      <c r="F7742" s="109">
        <v>46240</v>
      </c>
      <c r="G7742" t="s">
        <v>415</v>
      </c>
      <c r="H7742">
        <v>16</v>
      </c>
      <c r="K7742">
        <v>659999.99999999814</v>
      </c>
      <c r="L7742" t="s">
        <v>507</v>
      </c>
      <c r="M7742" t="s">
        <v>505</v>
      </c>
      <c r="N7742">
        <v>0</v>
      </c>
    </row>
    <row r="7743" spans="1:14" ht="15" customHeight="1" x14ac:dyDescent="0.3">
      <c r="A7743" s="114">
        <v>7740</v>
      </c>
      <c r="B7743" t="s">
        <v>430</v>
      </c>
      <c r="C7743" t="s">
        <v>107</v>
      </c>
      <c r="D7743" t="s">
        <v>102</v>
      </c>
      <c r="E7743" t="s">
        <v>6414</v>
      </c>
      <c r="F7743" s="109">
        <v>46240</v>
      </c>
      <c r="G7743" t="s">
        <v>415</v>
      </c>
      <c r="H7743">
        <v>15</v>
      </c>
      <c r="K7743">
        <v>123749.99999999964</v>
      </c>
      <c r="L7743" t="s">
        <v>507</v>
      </c>
      <c r="M7743" s="110" t="s">
        <v>2782</v>
      </c>
      <c r="N7743">
        <v>2</v>
      </c>
    </row>
    <row r="7744" spans="1:14" ht="15" customHeight="1" x14ac:dyDescent="0.3">
      <c r="A7744" s="114">
        <v>7741</v>
      </c>
      <c r="B7744" t="s">
        <v>430</v>
      </c>
      <c r="C7744" t="s">
        <v>106</v>
      </c>
      <c r="D7744" t="s">
        <v>102</v>
      </c>
      <c r="E7744" t="s">
        <v>6415</v>
      </c>
      <c r="F7744" s="109">
        <v>46240</v>
      </c>
      <c r="G7744" t="s">
        <v>415</v>
      </c>
      <c r="H7744">
        <v>8</v>
      </c>
      <c r="K7744">
        <v>43999.999999999869</v>
      </c>
      <c r="L7744" t="s">
        <v>507</v>
      </c>
      <c r="M7744" t="s">
        <v>505</v>
      </c>
      <c r="N7744">
        <v>2</v>
      </c>
    </row>
    <row r="7745" spans="1:14" ht="15" customHeight="1" x14ac:dyDescent="0.3">
      <c r="A7745" s="114">
        <v>7742</v>
      </c>
      <c r="B7745" t="s">
        <v>430</v>
      </c>
      <c r="C7745" t="s">
        <v>104</v>
      </c>
      <c r="D7745" t="s">
        <v>102</v>
      </c>
      <c r="E7745" t="s">
        <v>6416</v>
      </c>
      <c r="F7745" s="109">
        <v>46240</v>
      </c>
      <c r="G7745" t="s">
        <v>415</v>
      </c>
      <c r="H7745">
        <v>4</v>
      </c>
      <c r="K7745">
        <v>21999.999999999935</v>
      </c>
      <c r="L7745" t="s">
        <v>507</v>
      </c>
      <c r="M7745" s="110" t="s">
        <v>2782</v>
      </c>
      <c r="N7745">
        <v>0</v>
      </c>
    </row>
    <row r="7746" spans="1:14" ht="15" customHeight="1" x14ac:dyDescent="0.3">
      <c r="A7746" s="114">
        <v>7743</v>
      </c>
      <c r="B7746" t="s">
        <v>430</v>
      </c>
      <c r="C7746" t="s">
        <v>138</v>
      </c>
      <c r="D7746" t="s">
        <v>100</v>
      </c>
      <c r="E7746" t="s">
        <v>6417</v>
      </c>
      <c r="F7746" s="109">
        <v>46240</v>
      </c>
      <c r="G7746" t="s">
        <v>415</v>
      </c>
      <c r="H7746">
        <v>0.2</v>
      </c>
      <c r="K7746">
        <v>12374.999999999964</v>
      </c>
      <c r="L7746" t="s">
        <v>554</v>
      </c>
      <c r="M7746" t="s">
        <v>517</v>
      </c>
      <c r="N7746">
        <v>0</v>
      </c>
    </row>
    <row r="7747" spans="1:14" ht="15" customHeight="1" x14ac:dyDescent="0.3">
      <c r="A7747" s="114">
        <v>7744</v>
      </c>
      <c r="B7747" t="s">
        <v>430</v>
      </c>
      <c r="C7747" t="s">
        <v>138</v>
      </c>
      <c r="D7747" t="s">
        <v>100</v>
      </c>
      <c r="E7747" t="s">
        <v>6417</v>
      </c>
      <c r="F7747" s="109">
        <v>46240</v>
      </c>
      <c r="G7747" t="s">
        <v>415</v>
      </c>
      <c r="H7747">
        <v>4</v>
      </c>
      <c r="K7747">
        <v>247499.99999999927</v>
      </c>
      <c r="L7747" t="s">
        <v>1313</v>
      </c>
      <c r="M7747" t="s">
        <v>505</v>
      </c>
      <c r="N7747">
        <v>0</v>
      </c>
    </row>
    <row r="7748" spans="1:14" ht="15" customHeight="1" x14ac:dyDescent="0.3">
      <c r="A7748" s="114">
        <v>7745</v>
      </c>
      <c r="B7748" t="s">
        <v>474</v>
      </c>
      <c r="C7748" t="s">
        <v>146</v>
      </c>
      <c r="D7748" t="s">
        <v>100</v>
      </c>
      <c r="E7748" t="s">
        <v>6418</v>
      </c>
      <c r="F7748" s="109">
        <v>46240</v>
      </c>
      <c r="G7748" t="s">
        <v>451</v>
      </c>
      <c r="H7748">
        <v>0.5</v>
      </c>
      <c r="K7748">
        <v>92499.99999999984</v>
      </c>
      <c r="L7748" t="s">
        <v>576</v>
      </c>
      <c r="M7748" t="s">
        <v>531</v>
      </c>
      <c r="N7748">
        <v>0</v>
      </c>
    </row>
    <row r="7749" spans="1:14" ht="15" customHeight="1" x14ac:dyDescent="0.3">
      <c r="A7749" s="114">
        <v>7746</v>
      </c>
      <c r="B7749" t="s">
        <v>535</v>
      </c>
      <c r="C7749" t="s">
        <v>2957</v>
      </c>
      <c r="D7749" t="s">
        <v>102</v>
      </c>
      <c r="E7749" t="s">
        <v>2958</v>
      </c>
      <c r="F7749" s="109">
        <v>46240</v>
      </c>
      <c r="G7749" t="s">
        <v>2946</v>
      </c>
      <c r="H7749">
        <v>6</v>
      </c>
      <c r="K7749">
        <v>172500.00000000047</v>
      </c>
      <c r="L7749" t="s">
        <v>509</v>
      </c>
      <c r="M7749" t="s">
        <v>1677</v>
      </c>
      <c r="N7749">
        <v>1</v>
      </c>
    </row>
    <row r="7750" spans="1:14" ht="15" customHeight="1" x14ac:dyDescent="0.3">
      <c r="A7750" s="114">
        <v>7747</v>
      </c>
      <c r="B7750" t="s">
        <v>535</v>
      </c>
      <c r="C7750" t="s">
        <v>502</v>
      </c>
      <c r="D7750" t="s">
        <v>100</v>
      </c>
      <c r="E7750" t="s">
        <v>6419</v>
      </c>
      <c r="F7750" s="109">
        <v>46240</v>
      </c>
      <c r="G7750" t="s">
        <v>426</v>
      </c>
      <c r="H7750">
        <v>1</v>
      </c>
      <c r="K7750">
        <v>43125.000000000116</v>
      </c>
      <c r="L7750" t="s">
        <v>516</v>
      </c>
      <c r="M7750" t="s">
        <v>517</v>
      </c>
      <c r="N7750">
        <v>0</v>
      </c>
    </row>
    <row r="7751" spans="1:14" ht="15" customHeight="1" x14ac:dyDescent="0.3">
      <c r="A7751" s="114">
        <v>7748</v>
      </c>
      <c r="B7751" t="s">
        <v>535</v>
      </c>
      <c r="C7751" t="s">
        <v>138</v>
      </c>
      <c r="D7751" t="s">
        <v>100</v>
      </c>
      <c r="E7751" t="s">
        <v>6420</v>
      </c>
      <c r="F7751" s="109">
        <v>46240</v>
      </c>
      <c r="G7751" t="s">
        <v>415</v>
      </c>
      <c r="H7751">
        <v>3</v>
      </c>
      <c r="K7751">
        <v>194062.50000000052</v>
      </c>
      <c r="L7751" t="s">
        <v>516</v>
      </c>
      <c r="M7751" t="s">
        <v>517</v>
      </c>
      <c r="N7751">
        <v>0</v>
      </c>
    </row>
    <row r="7752" spans="1:14" ht="15" customHeight="1" x14ac:dyDescent="0.3">
      <c r="A7752" s="114">
        <v>7749</v>
      </c>
      <c r="B7752" t="s">
        <v>499</v>
      </c>
      <c r="C7752" t="s">
        <v>127</v>
      </c>
      <c r="D7752" t="s">
        <v>102</v>
      </c>
      <c r="E7752" t="s">
        <v>6421</v>
      </c>
      <c r="F7752" s="109">
        <v>46240</v>
      </c>
      <c r="G7752" t="s">
        <v>415</v>
      </c>
      <c r="H7752">
        <v>3</v>
      </c>
      <c r="K7752">
        <v>127500.00000000048</v>
      </c>
      <c r="L7752" t="s">
        <v>509</v>
      </c>
      <c r="M7752" t="s">
        <v>505</v>
      </c>
      <c r="N7752">
        <v>1</v>
      </c>
    </row>
    <row r="7753" spans="1:14" ht="15" customHeight="1" x14ac:dyDescent="0.3">
      <c r="A7753" s="114">
        <v>7750</v>
      </c>
      <c r="B7753" t="s">
        <v>499</v>
      </c>
      <c r="C7753" t="s">
        <v>128</v>
      </c>
      <c r="D7753" t="s">
        <v>102</v>
      </c>
      <c r="E7753" t="s">
        <v>6422</v>
      </c>
      <c r="F7753" s="109">
        <v>46240</v>
      </c>
      <c r="G7753" t="s">
        <v>415</v>
      </c>
      <c r="H7753">
        <v>7</v>
      </c>
      <c r="K7753">
        <v>297500.00000000111</v>
      </c>
      <c r="L7753" t="s">
        <v>509</v>
      </c>
      <c r="M7753" s="110" t="s">
        <v>2782</v>
      </c>
      <c r="N7753">
        <v>1</v>
      </c>
    </row>
    <row r="7754" spans="1:14" ht="15" customHeight="1" x14ac:dyDescent="0.3">
      <c r="A7754" s="114">
        <v>7751</v>
      </c>
      <c r="B7754" t="s">
        <v>499</v>
      </c>
      <c r="C7754" t="s">
        <v>138</v>
      </c>
      <c r="D7754" t="s">
        <v>100</v>
      </c>
      <c r="E7754" t="s">
        <v>6423</v>
      </c>
      <c r="F7754" s="109">
        <v>46240</v>
      </c>
      <c r="G7754" t="s">
        <v>415</v>
      </c>
      <c r="H7754">
        <v>0.4</v>
      </c>
      <c r="K7754">
        <v>25500.000000000095</v>
      </c>
      <c r="L7754" t="s">
        <v>516</v>
      </c>
      <c r="M7754" t="s">
        <v>517</v>
      </c>
      <c r="N7754">
        <v>0</v>
      </c>
    </row>
    <row r="7755" spans="1:14" ht="15" customHeight="1" x14ac:dyDescent="0.3">
      <c r="A7755" s="114">
        <v>7752</v>
      </c>
      <c r="B7755" t="s">
        <v>499</v>
      </c>
      <c r="C7755" t="s">
        <v>138</v>
      </c>
      <c r="D7755" t="s">
        <v>100</v>
      </c>
      <c r="E7755" t="s">
        <v>6424</v>
      </c>
      <c r="F7755" s="109">
        <v>46240</v>
      </c>
      <c r="G7755" t="s">
        <v>415</v>
      </c>
      <c r="H7755">
        <v>7</v>
      </c>
      <c r="K7755">
        <v>446250.00000000169</v>
      </c>
      <c r="L7755" t="s">
        <v>1313</v>
      </c>
      <c r="M7755" t="s">
        <v>537</v>
      </c>
      <c r="N7755">
        <v>0</v>
      </c>
    </row>
    <row r="7756" spans="1:14" ht="15" customHeight="1" x14ac:dyDescent="0.3">
      <c r="A7756" s="114">
        <v>7753</v>
      </c>
      <c r="B7756" t="s">
        <v>430</v>
      </c>
      <c r="C7756" t="s">
        <v>101</v>
      </c>
      <c r="D7756" t="s">
        <v>102</v>
      </c>
      <c r="E7756" t="s">
        <v>6425</v>
      </c>
      <c r="F7756" s="109">
        <v>46241</v>
      </c>
      <c r="G7756" t="s">
        <v>415</v>
      </c>
      <c r="H7756">
        <v>51</v>
      </c>
      <c r="K7756">
        <v>2103749.9999999939</v>
      </c>
      <c r="L7756" t="s">
        <v>696</v>
      </c>
      <c r="M7756" t="s">
        <v>505</v>
      </c>
      <c r="N7756">
        <v>2</v>
      </c>
    </row>
    <row r="7757" spans="1:14" ht="15" customHeight="1" x14ac:dyDescent="0.3">
      <c r="A7757" s="114">
        <v>7754</v>
      </c>
      <c r="B7757" t="s">
        <v>430</v>
      </c>
      <c r="C7757" t="s">
        <v>108</v>
      </c>
      <c r="D7757" t="s">
        <v>102</v>
      </c>
      <c r="E7757" t="s">
        <v>6426</v>
      </c>
      <c r="F7757" s="109">
        <v>46241</v>
      </c>
      <c r="G7757" t="s">
        <v>415</v>
      </c>
      <c r="H7757">
        <v>7</v>
      </c>
      <c r="K7757">
        <v>57749.999999999833</v>
      </c>
      <c r="L7757" t="s">
        <v>696</v>
      </c>
      <c r="M7757" s="110" t="s">
        <v>2782</v>
      </c>
      <c r="N7757">
        <v>1</v>
      </c>
    </row>
    <row r="7758" spans="1:14" ht="15" customHeight="1" x14ac:dyDescent="0.3">
      <c r="A7758" s="114">
        <v>7755</v>
      </c>
      <c r="B7758" t="s">
        <v>430</v>
      </c>
      <c r="C7758" t="s">
        <v>105</v>
      </c>
      <c r="D7758" t="s">
        <v>102</v>
      </c>
      <c r="E7758" t="s">
        <v>6427</v>
      </c>
      <c r="F7758" s="109">
        <v>46241</v>
      </c>
      <c r="G7758" t="s">
        <v>415</v>
      </c>
      <c r="H7758">
        <v>5</v>
      </c>
      <c r="K7758">
        <v>27499.99999999992</v>
      </c>
      <c r="L7758" t="s">
        <v>696</v>
      </c>
      <c r="M7758" t="s">
        <v>505</v>
      </c>
      <c r="N7758">
        <v>0</v>
      </c>
    </row>
    <row r="7759" spans="1:14" ht="15" customHeight="1" x14ac:dyDescent="0.3">
      <c r="A7759" s="114">
        <v>7756</v>
      </c>
      <c r="B7759" t="s">
        <v>430</v>
      </c>
      <c r="C7759" t="s">
        <v>138</v>
      </c>
      <c r="D7759" t="s">
        <v>100</v>
      </c>
      <c r="E7759" t="s">
        <v>6428</v>
      </c>
      <c r="F7759" s="109">
        <v>46241</v>
      </c>
      <c r="G7759" t="s">
        <v>415</v>
      </c>
      <c r="H7759">
        <v>6</v>
      </c>
      <c r="K7759">
        <v>371249.99999999895</v>
      </c>
      <c r="L7759" t="s">
        <v>554</v>
      </c>
      <c r="M7759" t="s">
        <v>517</v>
      </c>
      <c r="N7759">
        <v>1</v>
      </c>
    </row>
    <row r="7760" spans="1:14" ht="15" customHeight="1" x14ac:dyDescent="0.3">
      <c r="A7760" s="114">
        <v>7757</v>
      </c>
      <c r="B7760" t="s">
        <v>474</v>
      </c>
      <c r="C7760" t="s">
        <v>138</v>
      </c>
      <c r="D7760" t="s">
        <v>100</v>
      </c>
      <c r="E7760" t="s">
        <v>6429</v>
      </c>
      <c r="F7760" s="109">
        <v>46241</v>
      </c>
      <c r="G7760" t="s">
        <v>415</v>
      </c>
      <c r="H7760">
        <v>10</v>
      </c>
      <c r="K7760">
        <v>693749.99999999884</v>
      </c>
      <c r="L7760" t="s">
        <v>1313</v>
      </c>
      <c r="M7760" t="s">
        <v>593</v>
      </c>
      <c r="N7760">
        <v>0</v>
      </c>
    </row>
    <row r="7761" spans="1:14" ht="15" customHeight="1" x14ac:dyDescent="0.3">
      <c r="A7761" s="114">
        <v>7758</v>
      </c>
      <c r="B7761" t="s">
        <v>474</v>
      </c>
      <c r="C7761" t="s">
        <v>138</v>
      </c>
      <c r="D7761" t="s">
        <v>100</v>
      </c>
      <c r="E7761" t="s">
        <v>6429</v>
      </c>
      <c r="F7761" s="109">
        <v>46241</v>
      </c>
      <c r="G7761" t="s">
        <v>415</v>
      </c>
      <c r="H7761">
        <v>5</v>
      </c>
      <c r="K7761">
        <v>346874.99999999942</v>
      </c>
      <c r="L7761" t="s">
        <v>576</v>
      </c>
      <c r="M7761" t="s">
        <v>593</v>
      </c>
      <c r="N7761">
        <v>0</v>
      </c>
    </row>
    <row r="7762" spans="1:14" ht="15" customHeight="1" x14ac:dyDescent="0.3">
      <c r="A7762" s="114">
        <v>7759</v>
      </c>
      <c r="B7762" t="s">
        <v>474</v>
      </c>
      <c r="C7762" t="s">
        <v>146</v>
      </c>
      <c r="D7762" t="s">
        <v>100</v>
      </c>
      <c r="E7762" t="s">
        <v>6430</v>
      </c>
      <c r="F7762" s="109">
        <v>46241</v>
      </c>
      <c r="G7762" t="s">
        <v>451</v>
      </c>
      <c r="H7762">
        <v>0.2</v>
      </c>
      <c r="K7762">
        <v>36999.999999999935</v>
      </c>
      <c r="L7762" t="s">
        <v>530</v>
      </c>
      <c r="M7762" t="s">
        <v>665</v>
      </c>
      <c r="N7762">
        <v>0</v>
      </c>
    </row>
    <row r="7763" spans="1:14" ht="15" customHeight="1" x14ac:dyDescent="0.3">
      <c r="A7763" s="114">
        <v>7760</v>
      </c>
      <c r="B7763" t="s">
        <v>474</v>
      </c>
      <c r="C7763" t="s">
        <v>138</v>
      </c>
      <c r="D7763" t="s">
        <v>100</v>
      </c>
      <c r="E7763" t="s">
        <v>6429</v>
      </c>
      <c r="F7763" s="109">
        <v>46241</v>
      </c>
      <c r="G7763" t="s">
        <v>415</v>
      </c>
      <c r="H7763">
        <v>0.1</v>
      </c>
      <c r="K7763">
        <v>6937.4999999999882</v>
      </c>
      <c r="L7763" t="s">
        <v>513</v>
      </c>
      <c r="M7763" t="s">
        <v>580</v>
      </c>
      <c r="N7763">
        <v>0</v>
      </c>
    </row>
    <row r="7764" spans="1:14" ht="15" customHeight="1" x14ac:dyDescent="0.3">
      <c r="A7764" s="114">
        <v>7761</v>
      </c>
      <c r="B7764" t="s">
        <v>535</v>
      </c>
      <c r="C7764" t="s">
        <v>127</v>
      </c>
      <c r="D7764" t="s">
        <v>102</v>
      </c>
      <c r="E7764" t="s">
        <v>6431</v>
      </c>
      <c r="F7764" s="109">
        <v>46241</v>
      </c>
      <c r="G7764" t="s">
        <v>415</v>
      </c>
      <c r="H7764">
        <v>2</v>
      </c>
      <c r="K7764">
        <v>43125.000000000116</v>
      </c>
      <c r="L7764" t="s">
        <v>526</v>
      </c>
      <c r="M7764" t="s">
        <v>1677</v>
      </c>
      <c r="N7764">
        <v>1</v>
      </c>
    </row>
    <row r="7765" spans="1:14" ht="15" customHeight="1" x14ac:dyDescent="0.3">
      <c r="A7765" s="114">
        <v>7762</v>
      </c>
      <c r="B7765" t="s">
        <v>535</v>
      </c>
      <c r="C7765" t="s">
        <v>128</v>
      </c>
      <c r="D7765" t="s">
        <v>102</v>
      </c>
      <c r="E7765" t="s">
        <v>6432</v>
      </c>
      <c r="F7765" s="109">
        <v>46241</v>
      </c>
      <c r="G7765" t="s">
        <v>415</v>
      </c>
      <c r="H7765">
        <v>5</v>
      </c>
      <c r="K7765">
        <v>258750.00000000073</v>
      </c>
      <c r="L7765" t="s">
        <v>526</v>
      </c>
      <c r="M7765" t="s">
        <v>1677</v>
      </c>
      <c r="N7765">
        <v>1</v>
      </c>
    </row>
    <row r="7766" spans="1:14" ht="15" customHeight="1" x14ac:dyDescent="0.3">
      <c r="A7766" s="114">
        <v>7763</v>
      </c>
      <c r="B7766" t="s">
        <v>535</v>
      </c>
      <c r="C7766" t="s">
        <v>3004</v>
      </c>
      <c r="D7766" t="s">
        <v>3009</v>
      </c>
      <c r="E7766" t="s">
        <v>3010</v>
      </c>
      <c r="F7766" s="109">
        <v>46241</v>
      </c>
      <c r="G7766" t="s">
        <v>3007</v>
      </c>
      <c r="H7766">
        <v>0.5</v>
      </c>
      <c r="K7766">
        <v>129375.00000000036</v>
      </c>
      <c r="L7766" t="s">
        <v>513</v>
      </c>
      <c r="M7766" t="s">
        <v>514</v>
      </c>
      <c r="N7766">
        <v>2</v>
      </c>
    </row>
    <row r="7767" spans="1:14" ht="15" customHeight="1" x14ac:dyDescent="0.3">
      <c r="A7767" s="114">
        <v>7764</v>
      </c>
      <c r="B7767" t="s">
        <v>535</v>
      </c>
      <c r="C7767" t="s">
        <v>138</v>
      </c>
      <c r="D7767" t="s">
        <v>100</v>
      </c>
      <c r="E7767" t="s">
        <v>6433</v>
      </c>
      <c r="F7767" s="109">
        <v>46241</v>
      </c>
      <c r="G7767" t="s">
        <v>415</v>
      </c>
      <c r="H7767">
        <v>0.1</v>
      </c>
      <c r="K7767">
        <v>6468.7500000000182</v>
      </c>
      <c r="L7767" t="s">
        <v>513</v>
      </c>
      <c r="M7767" s="110" t="s">
        <v>2782</v>
      </c>
      <c r="N7767">
        <v>0</v>
      </c>
    </row>
    <row r="7768" spans="1:14" ht="15" customHeight="1" x14ac:dyDescent="0.3">
      <c r="A7768" s="114">
        <v>7765</v>
      </c>
      <c r="B7768" t="s">
        <v>459</v>
      </c>
      <c r="C7768" t="s">
        <v>138</v>
      </c>
      <c r="D7768" t="s">
        <v>100</v>
      </c>
      <c r="E7768" t="s">
        <v>6434</v>
      </c>
      <c r="F7768" s="109">
        <v>46240</v>
      </c>
      <c r="G7768" t="s">
        <v>415</v>
      </c>
      <c r="H7768">
        <v>15</v>
      </c>
      <c r="K7768">
        <v>1012500</v>
      </c>
      <c r="L7768" t="s">
        <v>558</v>
      </c>
      <c r="M7768" t="s">
        <v>514</v>
      </c>
      <c r="N7768">
        <v>3</v>
      </c>
    </row>
    <row r="7769" spans="1:14" ht="15" customHeight="1" x14ac:dyDescent="0.3">
      <c r="A7769" s="114">
        <v>7766</v>
      </c>
      <c r="B7769" t="s">
        <v>459</v>
      </c>
      <c r="C7769" t="s">
        <v>138</v>
      </c>
      <c r="D7769" t="s">
        <v>100</v>
      </c>
      <c r="E7769" t="s">
        <v>6434</v>
      </c>
      <c r="F7769" s="109">
        <v>46240</v>
      </c>
      <c r="G7769" t="s">
        <v>415</v>
      </c>
      <c r="H7769">
        <v>27</v>
      </c>
      <c r="K7769">
        <v>1822500</v>
      </c>
      <c r="L7769" t="s">
        <v>545</v>
      </c>
      <c r="M7769" t="s">
        <v>505</v>
      </c>
      <c r="N7769">
        <v>0</v>
      </c>
    </row>
    <row r="7770" spans="1:14" ht="15" customHeight="1" x14ac:dyDescent="0.3">
      <c r="A7770" s="114">
        <v>7767</v>
      </c>
      <c r="B7770" t="s">
        <v>459</v>
      </c>
      <c r="C7770" t="s">
        <v>138</v>
      </c>
      <c r="D7770" t="s">
        <v>100</v>
      </c>
      <c r="E7770" t="s">
        <v>6434</v>
      </c>
      <c r="F7770" s="109">
        <v>46241</v>
      </c>
      <c r="G7770" t="s">
        <v>415</v>
      </c>
      <c r="H7770">
        <v>3</v>
      </c>
      <c r="K7770">
        <v>202500</v>
      </c>
      <c r="L7770" t="s">
        <v>543</v>
      </c>
      <c r="M7770" t="s">
        <v>517</v>
      </c>
      <c r="N7770">
        <v>0</v>
      </c>
    </row>
    <row r="7771" spans="1:14" ht="15" customHeight="1" x14ac:dyDescent="0.3">
      <c r="A7771" s="114">
        <v>7768</v>
      </c>
      <c r="B7771" t="s">
        <v>459</v>
      </c>
      <c r="C7771" t="s">
        <v>116</v>
      </c>
      <c r="D7771" t="s">
        <v>102</v>
      </c>
      <c r="E7771" t="s">
        <v>6435</v>
      </c>
      <c r="F7771" s="109">
        <v>46241</v>
      </c>
      <c r="G7771" t="s">
        <v>415</v>
      </c>
      <c r="H7771">
        <v>8</v>
      </c>
      <c r="K7771">
        <v>360000</v>
      </c>
      <c r="L7771" t="s">
        <v>509</v>
      </c>
      <c r="M7771" t="s">
        <v>505</v>
      </c>
      <c r="N7771">
        <v>1</v>
      </c>
    </row>
    <row r="7772" spans="1:14" ht="15" customHeight="1" x14ac:dyDescent="0.3">
      <c r="A7772" s="114">
        <v>7769</v>
      </c>
      <c r="B7772" t="s">
        <v>482</v>
      </c>
      <c r="C7772" t="s">
        <v>138</v>
      </c>
      <c r="D7772" t="s">
        <v>100</v>
      </c>
      <c r="E7772" t="s">
        <v>6436</v>
      </c>
      <c r="F7772" s="109">
        <v>46242</v>
      </c>
      <c r="G7772" t="s">
        <v>415</v>
      </c>
      <c r="H7772">
        <v>9</v>
      </c>
      <c r="K7772">
        <v>599062.50000000058</v>
      </c>
      <c r="L7772" t="s">
        <v>530</v>
      </c>
      <c r="M7772" t="s">
        <v>593</v>
      </c>
      <c r="N7772">
        <v>0</v>
      </c>
    </row>
    <row r="7773" spans="1:14" ht="15" customHeight="1" x14ac:dyDescent="0.3">
      <c r="A7773" s="114">
        <v>7770</v>
      </c>
      <c r="B7773" t="s">
        <v>482</v>
      </c>
      <c r="C7773" t="s">
        <v>164</v>
      </c>
      <c r="D7773" t="s">
        <v>100</v>
      </c>
      <c r="E7773" t="s">
        <v>6437</v>
      </c>
      <c r="F7773" s="109">
        <v>46242</v>
      </c>
      <c r="G7773" t="s">
        <v>415</v>
      </c>
      <c r="H7773">
        <v>1</v>
      </c>
      <c r="K7773">
        <v>532500.00000000047</v>
      </c>
      <c r="L7773" t="s">
        <v>1313</v>
      </c>
      <c r="M7773" t="s">
        <v>665</v>
      </c>
      <c r="N7773">
        <v>0</v>
      </c>
    </row>
    <row r="7774" spans="1:14" ht="15" customHeight="1" x14ac:dyDescent="0.3">
      <c r="A7774" s="114">
        <v>7771</v>
      </c>
      <c r="B7774" t="s">
        <v>482</v>
      </c>
      <c r="C7774" t="s">
        <v>146</v>
      </c>
      <c r="D7774" t="s">
        <v>100</v>
      </c>
      <c r="E7774" t="s">
        <v>6438</v>
      </c>
      <c r="F7774" s="109">
        <v>46242</v>
      </c>
      <c r="G7774" t="s">
        <v>451</v>
      </c>
      <c r="H7774">
        <v>0.5</v>
      </c>
      <c r="K7774">
        <v>88750.000000000073</v>
      </c>
      <c r="L7774" t="s">
        <v>1313</v>
      </c>
      <c r="M7774" t="s">
        <v>665</v>
      </c>
      <c r="N7774">
        <v>0</v>
      </c>
    </row>
    <row r="7775" spans="1:14" ht="15" customHeight="1" x14ac:dyDescent="0.3">
      <c r="A7775" s="114">
        <v>7772</v>
      </c>
      <c r="B7775" t="s">
        <v>444</v>
      </c>
      <c r="C7775" t="s">
        <v>138</v>
      </c>
      <c r="D7775" t="s">
        <v>100</v>
      </c>
      <c r="E7775" t="s">
        <v>6439</v>
      </c>
      <c r="F7775" s="109">
        <v>46242</v>
      </c>
      <c r="G7775" t="s">
        <v>415</v>
      </c>
      <c r="H7775">
        <v>12</v>
      </c>
      <c r="K7775">
        <v>821249.9999999993</v>
      </c>
      <c r="L7775" t="s">
        <v>543</v>
      </c>
      <c r="M7775" t="s">
        <v>517</v>
      </c>
      <c r="N7775">
        <v>0</v>
      </c>
    </row>
    <row r="7776" spans="1:14" ht="15" customHeight="1" x14ac:dyDescent="0.3">
      <c r="A7776" s="114">
        <v>7773</v>
      </c>
      <c r="B7776" t="s">
        <v>444</v>
      </c>
      <c r="C7776" t="s">
        <v>138</v>
      </c>
      <c r="D7776" t="s">
        <v>100</v>
      </c>
      <c r="E7776" t="s">
        <v>6439</v>
      </c>
      <c r="F7776" s="109">
        <v>46242</v>
      </c>
      <c r="G7776" t="s">
        <v>415</v>
      </c>
      <c r="H7776">
        <v>0.1</v>
      </c>
      <c r="K7776">
        <v>6843.7499999999936</v>
      </c>
      <c r="L7776" t="s">
        <v>513</v>
      </c>
      <c r="M7776" t="s">
        <v>514</v>
      </c>
      <c r="N7776">
        <v>0</v>
      </c>
    </row>
    <row r="7777" spans="1:14" ht="15" customHeight="1" x14ac:dyDescent="0.3">
      <c r="A7777" s="114">
        <v>7774</v>
      </c>
      <c r="B7777" t="s">
        <v>444</v>
      </c>
      <c r="C7777" t="s">
        <v>138</v>
      </c>
      <c r="D7777" t="s">
        <v>100</v>
      </c>
      <c r="E7777" t="s">
        <v>6439</v>
      </c>
      <c r="F7777" s="109">
        <v>46242</v>
      </c>
      <c r="G7777" t="s">
        <v>415</v>
      </c>
      <c r="H7777">
        <v>8</v>
      </c>
      <c r="K7777">
        <v>547499.99999999953</v>
      </c>
      <c r="L7777" t="s">
        <v>545</v>
      </c>
      <c r="M7777" t="s">
        <v>537</v>
      </c>
      <c r="N7777">
        <v>0</v>
      </c>
    </row>
    <row r="7778" spans="1:14" ht="15" customHeight="1" x14ac:dyDescent="0.3">
      <c r="A7778" s="114">
        <v>7775</v>
      </c>
      <c r="B7778" t="s">
        <v>444</v>
      </c>
      <c r="C7778" t="s">
        <v>3004</v>
      </c>
      <c r="D7778" t="s">
        <v>3009</v>
      </c>
      <c r="E7778" t="s">
        <v>3010</v>
      </c>
      <c r="F7778" s="109">
        <v>46242</v>
      </c>
      <c r="G7778" t="s">
        <v>3007</v>
      </c>
      <c r="H7778">
        <v>1</v>
      </c>
      <c r="K7778">
        <v>273749.99999999977</v>
      </c>
      <c r="L7778" t="s">
        <v>513</v>
      </c>
      <c r="M7778" t="s">
        <v>514</v>
      </c>
      <c r="N7778">
        <v>0</v>
      </c>
    </row>
    <row r="7779" spans="1:14" ht="15" customHeight="1" x14ac:dyDescent="0.3">
      <c r="A7779" s="114">
        <v>7776</v>
      </c>
      <c r="B7779" t="s">
        <v>501</v>
      </c>
      <c r="C7779" t="s">
        <v>127</v>
      </c>
      <c r="D7779" t="s">
        <v>102</v>
      </c>
      <c r="E7779" t="s">
        <v>6440</v>
      </c>
      <c r="F7779" s="109">
        <v>46242</v>
      </c>
      <c r="G7779" t="s">
        <v>415</v>
      </c>
      <c r="H7779">
        <v>13</v>
      </c>
      <c r="K7779">
        <v>552500.0000000021</v>
      </c>
      <c r="L7779" t="s">
        <v>509</v>
      </c>
      <c r="M7779" t="s">
        <v>736</v>
      </c>
      <c r="N7779">
        <v>1</v>
      </c>
    </row>
    <row r="7780" spans="1:14" ht="15" customHeight="1" x14ac:dyDescent="0.3">
      <c r="A7780" s="114">
        <v>7777</v>
      </c>
      <c r="B7780" t="s">
        <v>501</v>
      </c>
      <c r="C7780" t="s">
        <v>138</v>
      </c>
      <c r="D7780" t="s">
        <v>100</v>
      </c>
      <c r="E7780" t="s">
        <v>6441</v>
      </c>
      <c r="F7780" s="109">
        <v>46242</v>
      </c>
      <c r="G7780" t="s">
        <v>415</v>
      </c>
      <c r="H7780">
        <v>0.5</v>
      </c>
      <c r="K7780">
        <v>31875.00000000012</v>
      </c>
      <c r="L7780" t="s">
        <v>554</v>
      </c>
      <c r="M7780" t="s">
        <v>517</v>
      </c>
      <c r="N7780">
        <v>0</v>
      </c>
    </row>
    <row r="7781" spans="1:14" ht="15" customHeight="1" x14ac:dyDescent="0.3">
      <c r="A7781" s="114">
        <v>7778</v>
      </c>
      <c r="B7781" t="s">
        <v>501</v>
      </c>
      <c r="C7781" t="s">
        <v>128</v>
      </c>
      <c r="D7781" t="s">
        <v>102</v>
      </c>
      <c r="E7781" t="s">
        <v>6442</v>
      </c>
      <c r="F7781" s="109">
        <v>46242</v>
      </c>
      <c r="G7781" t="s">
        <v>415</v>
      </c>
      <c r="H7781">
        <v>1</v>
      </c>
      <c r="K7781">
        <v>42500.00000000016</v>
      </c>
      <c r="L7781" t="s">
        <v>509</v>
      </c>
      <c r="M7781" t="s">
        <v>736</v>
      </c>
      <c r="N7781">
        <v>0</v>
      </c>
    </row>
    <row r="7782" spans="1:14" ht="15" customHeight="1" x14ac:dyDescent="0.3">
      <c r="A7782" s="114">
        <v>7779</v>
      </c>
      <c r="B7782" t="s">
        <v>501</v>
      </c>
      <c r="C7782" t="s">
        <v>116</v>
      </c>
      <c r="D7782" t="s">
        <v>102</v>
      </c>
      <c r="E7782" t="s">
        <v>6443</v>
      </c>
      <c r="F7782" s="109">
        <v>46242</v>
      </c>
      <c r="G7782" t="s">
        <v>415</v>
      </c>
      <c r="H7782">
        <v>8</v>
      </c>
      <c r="K7782">
        <v>340000.00000000128</v>
      </c>
      <c r="L7782" t="s">
        <v>509</v>
      </c>
      <c r="M7782" t="s">
        <v>505</v>
      </c>
      <c r="N7782">
        <v>0</v>
      </c>
    </row>
    <row r="7783" spans="1:14" ht="15" customHeight="1" x14ac:dyDescent="0.3">
      <c r="A7783" s="114">
        <v>7780</v>
      </c>
      <c r="B7783" t="s">
        <v>501</v>
      </c>
      <c r="C7783" t="s">
        <v>138</v>
      </c>
      <c r="D7783" t="s">
        <v>100</v>
      </c>
      <c r="E7783" t="s">
        <v>6444</v>
      </c>
      <c r="F7783" s="109">
        <v>46242</v>
      </c>
      <c r="G7783" t="s">
        <v>415</v>
      </c>
      <c r="H7783">
        <v>6</v>
      </c>
      <c r="K7783">
        <v>382500.00000000146</v>
      </c>
      <c r="L7783" t="s">
        <v>554</v>
      </c>
      <c r="M7783" t="s">
        <v>517</v>
      </c>
      <c r="N7783">
        <v>0</v>
      </c>
    </row>
    <row r="7784" spans="1:14" ht="15" customHeight="1" x14ac:dyDescent="0.3">
      <c r="A7784" s="114">
        <v>7781</v>
      </c>
      <c r="B7784" t="s">
        <v>430</v>
      </c>
      <c r="C7784" t="s">
        <v>106</v>
      </c>
      <c r="D7784" t="s">
        <v>102</v>
      </c>
      <c r="E7784" t="s">
        <v>6445</v>
      </c>
      <c r="F7784" s="109">
        <v>46242</v>
      </c>
      <c r="G7784" t="s">
        <v>415</v>
      </c>
      <c r="H7784">
        <v>4</v>
      </c>
      <c r="K7784">
        <v>21999.999999999935</v>
      </c>
      <c r="L7784" t="s">
        <v>507</v>
      </c>
      <c r="M7784" t="s">
        <v>505</v>
      </c>
      <c r="N7784">
        <v>0</v>
      </c>
    </row>
    <row r="7785" spans="1:14" ht="15" customHeight="1" x14ac:dyDescent="0.3">
      <c r="A7785" s="114">
        <v>7782</v>
      </c>
      <c r="B7785" t="s">
        <v>430</v>
      </c>
      <c r="C7785" t="s">
        <v>105</v>
      </c>
      <c r="D7785" t="s">
        <v>102</v>
      </c>
      <c r="E7785" t="s">
        <v>6446</v>
      </c>
      <c r="F7785" s="109">
        <v>46242</v>
      </c>
      <c r="G7785" t="s">
        <v>415</v>
      </c>
      <c r="H7785">
        <v>7</v>
      </c>
      <c r="K7785">
        <v>38499.999999999891</v>
      </c>
      <c r="L7785" t="s">
        <v>507</v>
      </c>
      <c r="M7785" s="110" t="s">
        <v>2782</v>
      </c>
      <c r="N7785">
        <v>1</v>
      </c>
    </row>
    <row r="7786" spans="1:14" ht="15" customHeight="1" x14ac:dyDescent="0.3">
      <c r="A7786" s="114">
        <v>7783</v>
      </c>
      <c r="B7786" t="s">
        <v>430</v>
      </c>
      <c r="C7786" t="s">
        <v>107</v>
      </c>
      <c r="D7786" t="s">
        <v>102</v>
      </c>
      <c r="E7786" t="s">
        <v>6447</v>
      </c>
      <c r="F7786" s="109">
        <v>46242</v>
      </c>
      <c r="G7786" t="s">
        <v>415</v>
      </c>
      <c r="H7786">
        <v>19</v>
      </c>
      <c r="K7786">
        <v>156749.99999999953</v>
      </c>
      <c r="L7786" t="s">
        <v>507</v>
      </c>
      <c r="M7786" s="110" t="s">
        <v>2940</v>
      </c>
      <c r="N7786">
        <v>2</v>
      </c>
    </row>
    <row r="7787" spans="1:14" ht="15" customHeight="1" x14ac:dyDescent="0.3">
      <c r="A7787" s="114">
        <v>7784</v>
      </c>
      <c r="B7787" t="s">
        <v>430</v>
      </c>
      <c r="C7787" t="s">
        <v>138</v>
      </c>
      <c r="D7787" t="s">
        <v>100</v>
      </c>
      <c r="E7787" t="s">
        <v>6448</v>
      </c>
      <c r="F7787" s="109">
        <v>46242</v>
      </c>
      <c r="G7787" t="s">
        <v>415</v>
      </c>
      <c r="H7787">
        <v>3</v>
      </c>
      <c r="K7787">
        <v>185624.99999999948</v>
      </c>
      <c r="L7787" t="s">
        <v>1313</v>
      </c>
      <c r="M7787" t="s">
        <v>2235</v>
      </c>
      <c r="N7787">
        <v>0</v>
      </c>
    </row>
    <row r="7788" spans="1:14" ht="15" customHeight="1" x14ac:dyDescent="0.3">
      <c r="A7788" s="114">
        <v>7785</v>
      </c>
      <c r="B7788" t="s">
        <v>430</v>
      </c>
      <c r="C7788" t="s">
        <v>138</v>
      </c>
      <c r="D7788" t="s">
        <v>100</v>
      </c>
      <c r="E7788" t="s">
        <v>6448</v>
      </c>
      <c r="F7788" s="109">
        <v>46242</v>
      </c>
      <c r="G7788" t="s">
        <v>415</v>
      </c>
      <c r="H7788">
        <v>0.5</v>
      </c>
      <c r="K7788">
        <v>30937.499999999909</v>
      </c>
      <c r="L7788" t="s">
        <v>516</v>
      </c>
      <c r="M7788" t="s">
        <v>517</v>
      </c>
      <c r="N7788">
        <v>1</v>
      </c>
    </row>
    <row r="7789" spans="1:14" ht="15" customHeight="1" x14ac:dyDescent="0.3">
      <c r="A7789" s="114">
        <v>7786</v>
      </c>
      <c r="B7789" t="s">
        <v>463</v>
      </c>
      <c r="C7789" t="s">
        <v>134</v>
      </c>
      <c r="D7789" t="s">
        <v>102</v>
      </c>
      <c r="E7789" t="s">
        <v>6449</v>
      </c>
      <c r="F7789" s="109">
        <v>46242</v>
      </c>
      <c r="G7789" t="s">
        <v>415</v>
      </c>
      <c r="H7789">
        <v>6</v>
      </c>
      <c r="K7789">
        <v>355000.00000000029</v>
      </c>
      <c r="L7789" t="s">
        <v>526</v>
      </c>
      <c r="M7789" t="s">
        <v>1677</v>
      </c>
      <c r="N7789">
        <v>0</v>
      </c>
    </row>
    <row r="7790" spans="1:14" ht="15" customHeight="1" x14ac:dyDescent="0.3">
      <c r="A7790" s="114">
        <v>7787</v>
      </c>
      <c r="B7790" t="s">
        <v>463</v>
      </c>
      <c r="C7790" t="s">
        <v>128</v>
      </c>
      <c r="D7790" t="s">
        <v>102</v>
      </c>
      <c r="E7790" t="s">
        <v>6450</v>
      </c>
      <c r="F7790" s="109">
        <v>46243</v>
      </c>
      <c r="G7790" t="s">
        <v>415</v>
      </c>
      <c r="H7790">
        <v>5</v>
      </c>
      <c r="K7790">
        <v>221875.0000000002</v>
      </c>
      <c r="L7790" t="s">
        <v>526</v>
      </c>
      <c r="M7790" t="s">
        <v>1677</v>
      </c>
      <c r="N7790">
        <v>0</v>
      </c>
    </row>
    <row r="7791" spans="1:14" ht="15" customHeight="1" x14ac:dyDescent="0.3">
      <c r="A7791" s="114">
        <v>7788</v>
      </c>
      <c r="B7791" t="s">
        <v>463</v>
      </c>
      <c r="C7791" t="s">
        <v>136</v>
      </c>
      <c r="D7791" t="s">
        <v>102</v>
      </c>
      <c r="E7791" t="s">
        <v>6451</v>
      </c>
      <c r="F7791" s="109">
        <v>46243</v>
      </c>
      <c r="G7791" t="s">
        <v>415</v>
      </c>
      <c r="H7791">
        <v>3</v>
      </c>
      <c r="K7791">
        <v>266250.00000000023</v>
      </c>
      <c r="L7791" t="s">
        <v>526</v>
      </c>
      <c r="M7791" t="s">
        <v>1677</v>
      </c>
      <c r="N7791">
        <v>0</v>
      </c>
    </row>
    <row r="7792" spans="1:14" ht="15" customHeight="1" x14ac:dyDescent="0.3">
      <c r="A7792" s="114">
        <v>7789</v>
      </c>
      <c r="B7792" t="s">
        <v>497</v>
      </c>
      <c r="C7792" t="s">
        <v>128</v>
      </c>
      <c r="D7792" t="s">
        <v>102</v>
      </c>
      <c r="E7792" t="s">
        <v>6452</v>
      </c>
      <c r="F7792" s="109">
        <v>46243</v>
      </c>
      <c r="G7792" t="s">
        <v>415</v>
      </c>
      <c r="H7792">
        <v>6</v>
      </c>
      <c r="K7792">
        <v>273749.99999999977</v>
      </c>
      <c r="L7792" t="s">
        <v>509</v>
      </c>
      <c r="M7792" t="s">
        <v>1677</v>
      </c>
      <c r="N7792">
        <v>0</v>
      </c>
    </row>
    <row r="7793" spans="1:14" ht="15" customHeight="1" x14ac:dyDescent="0.3">
      <c r="A7793" s="114">
        <v>7790</v>
      </c>
      <c r="B7793" t="s">
        <v>497</v>
      </c>
      <c r="C7793" t="s">
        <v>127</v>
      </c>
      <c r="D7793" t="s">
        <v>102</v>
      </c>
      <c r="E7793" t="s">
        <v>6453</v>
      </c>
      <c r="F7793" s="109">
        <v>46243</v>
      </c>
      <c r="G7793" t="s">
        <v>415</v>
      </c>
      <c r="H7793">
        <v>3</v>
      </c>
      <c r="K7793">
        <v>136874.99999999988</v>
      </c>
      <c r="L7793" t="s">
        <v>509</v>
      </c>
      <c r="M7793" t="s">
        <v>1677</v>
      </c>
      <c r="N7793">
        <v>0</v>
      </c>
    </row>
    <row r="7794" spans="1:14" ht="15" customHeight="1" x14ac:dyDescent="0.3">
      <c r="A7794" s="114">
        <v>7791</v>
      </c>
      <c r="B7794" t="s">
        <v>474</v>
      </c>
      <c r="C7794" t="s">
        <v>146</v>
      </c>
      <c r="D7794" t="s">
        <v>100</v>
      </c>
      <c r="E7794" t="s">
        <v>6454</v>
      </c>
      <c r="F7794" s="109">
        <v>46243</v>
      </c>
      <c r="G7794" t="s">
        <v>451</v>
      </c>
      <c r="H7794">
        <v>0.2</v>
      </c>
      <c r="K7794">
        <v>36999.999999999935</v>
      </c>
      <c r="L7794" t="s">
        <v>576</v>
      </c>
      <c r="M7794" t="s">
        <v>531</v>
      </c>
      <c r="N7794">
        <v>0</v>
      </c>
    </row>
    <row r="7795" spans="1:14" ht="15" customHeight="1" x14ac:dyDescent="0.3">
      <c r="A7795" s="114">
        <v>7792</v>
      </c>
      <c r="B7795" t="s">
        <v>444</v>
      </c>
      <c r="C7795" t="s">
        <v>138</v>
      </c>
      <c r="D7795" t="s">
        <v>100</v>
      </c>
      <c r="E7795" t="s">
        <v>6455</v>
      </c>
      <c r="F7795" s="109">
        <v>46243</v>
      </c>
      <c r="G7795" t="s">
        <v>415</v>
      </c>
      <c r="H7795">
        <v>3</v>
      </c>
      <c r="K7795">
        <v>205312.49999999983</v>
      </c>
      <c r="L7795" t="s">
        <v>543</v>
      </c>
      <c r="M7795" t="s">
        <v>517</v>
      </c>
      <c r="N7795">
        <v>0</v>
      </c>
    </row>
    <row r="7796" spans="1:14" ht="15" customHeight="1" x14ac:dyDescent="0.3">
      <c r="A7796" s="114">
        <v>7793</v>
      </c>
      <c r="B7796" t="s">
        <v>444</v>
      </c>
      <c r="C7796" t="s">
        <v>502</v>
      </c>
      <c r="D7796" t="s">
        <v>100</v>
      </c>
      <c r="E7796" t="s">
        <v>6456</v>
      </c>
      <c r="F7796" s="109">
        <v>46243</v>
      </c>
      <c r="G7796" t="s">
        <v>426</v>
      </c>
      <c r="H7796">
        <v>1</v>
      </c>
      <c r="K7796">
        <v>45624.999999999964</v>
      </c>
      <c r="L7796" t="s">
        <v>507</v>
      </c>
      <c r="M7796" t="s">
        <v>505</v>
      </c>
      <c r="N7796">
        <v>0</v>
      </c>
    </row>
    <row r="7797" spans="1:14" ht="15" customHeight="1" x14ac:dyDescent="0.3">
      <c r="A7797" s="114">
        <v>7794</v>
      </c>
      <c r="B7797" t="s">
        <v>444</v>
      </c>
      <c r="C7797" t="s">
        <v>128</v>
      </c>
      <c r="D7797" t="s">
        <v>102</v>
      </c>
      <c r="E7797" t="s">
        <v>6457</v>
      </c>
      <c r="F7797" s="109">
        <v>46243</v>
      </c>
      <c r="G7797" t="s">
        <v>415</v>
      </c>
      <c r="H7797">
        <v>10</v>
      </c>
      <c r="K7797">
        <v>456249.99999999959</v>
      </c>
      <c r="L7797" t="s">
        <v>509</v>
      </c>
      <c r="M7797" t="s">
        <v>1677</v>
      </c>
      <c r="N7797">
        <v>0</v>
      </c>
    </row>
    <row r="7798" spans="1:14" ht="15" customHeight="1" x14ac:dyDescent="0.3">
      <c r="A7798" s="114">
        <v>7795</v>
      </c>
      <c r="B7798" t="s">
        <v>413</v>
      </c>
      <c r="C7798" t="s">
        <v>138</v>
      </c>
      <c r="D7798" t="s">
        <v>100</v>
      </c>
      <c r="E7798" t="s">
        <v>6459</v>
      </c>
      <c r="F7798" s="109">
        <v>46243</v>
      </c>
      <c r="G7798" t="s">
        <v>415</v>
      </c>
      <c r="H7798">
        <v>6</v>
      </c>
      <c r="K7798">
        <v>393750.0000000007</v>
      </c>
      <c r="L7798" t="s">
        <v>554</v>
      </c>
      <c r="M7798" t="s">
        <v>517</v>
      </c>
      <c r="N7798">
        <v>0</v>
      </c>
    </row>
    <row r="7799" spans="1:14" ht="15" customHeight="1" x14ac:dyDescent="0.3">
      <c r="A7799" s="114">
        <v>7796</v>
      </c>
      <c r="B7799" t="s">
        <v>413</v>
      </c>
      <c r="C7799" t="s">
        <v>2948</v>
      </c>
      <c r="D7799" t="s">
        <v>102</v>
      </c>
      <c r="E7799" t="s">
        <v>2950</v>
      </c>
      <c r="F7799" s="109">
        <v>46243</v>
      </c>
      <c r="G7799" t="s">
        <v>2946</v>
      </c>
      <c r="H7799">
        <v>6</v>
      </c>
      <c r="K7799">
        <v>175000.00000000032</v>
      </c>
      <c r="L7799" t="s">
        <v>509</v>
      </c>
      <c r="M7799" t="s">
        <v>1334</v>
      </c>
      <c r="N7799">
        <v>0</v>
      </c>
    </row>
    <row r="7800" spans="1:14" ht="15" customHeight="1" x14ac:dyDescent="0.3">
      <c r="A7800" s="114">
        <v>7797</v>
      </c>
      <c r="B7800" t="s">
        <v>463</v>
      </c>
      <c r="C7800" t="s">
        <v>134</v>
      </c>
      <c r="D7800" t="s">
        <v>102</v>
      </c>
      <c r="E7800" t="s">
        <v>6460</v>
      </c>
      <c r="F7800" s="109">
        <v>46244</v>
      </c>
      <c r="G7800" t="s">
        <v>415</v>
      </c>
      <c r="H7800">
        <v>6</v>
      </c>
      <c r="K7800">
        <v>355000.00000000029</v>
      </c>
      <c r="L7800" t="s">
        <v>526</v>
      </c>
      <c r="M7800" t="s">
        <v>1677</v>
      </c>
      <c r="N7800">
        <v>0</v>
      </c>
    </row>
    <row r="7801" spans="1:14" ht="15" customHeight="1" x14ac:dyDescent="0.3">
      <c r="A7801" s="114">
        <v>7798</v>
      </c>
      <c r="B7801" t="s">
        <v>459</v>
      </c>
      <c r="C7801" t="s">
        <v>138</v>
      </c>
      <c r="D7801" t="s">
        <v>100</v>
      </c>
      <c r="E7801" t="s">
        <v>6461</v>
      </c>
      <c r="F7801" s="109">
        <v>46242</v>
      </c>
      <c r="G7801" t="s">
        <v>415</v>
      </c>
      <c r="H7801">
        <v>15</v>
      </c>
      <c r="K7801">
        <v>1012500</v>
      </c>
      <c r="L7801" t="s">
        <v>558</v>
      </c>
      <c r="M7801" t="s">
        <v>514</v>
      </c>
      <c r="N7801">
        <v>3</v>
      </c>
    </row>
    <row r="7802" spans="1:14" ht="15" customHeight="1" x14ac:dyDescent="0.3">
      <c r="A7802" s="114">
        <v>7799</v>
      </c>
      <c r="B7802" t="s">
        <v>459</v>
      </c>
      <c r="C7802" t="s">
        <v>138</v>
      </c>
      <c r="D7802" t="s">
        <v>100</v>
      </c>
      <c r="E7802" t="s">
        <v>6461</v>
      </c>
      <c r="F7802" s="109">
        <v>46242</v>
      </c>
      <c r="G7802" t="s">
        <v>415</v>
      </c>
      <c r="H7802">
        <v>27</v>
      </c>
      <c r="K7802">
        <v>1822500</v>
      </c>
      <c r="L7802" t="s">
        <v>545</v>
      </c>
      <c r="M7802" t="s">
        <v>505</v>
      </c>
      <c r="N7802">
        <v>0</v>
      </c>
    </row>
    <row r="7803" spans="1:14" ht="15" customHeight="1" x14ac:dyDescent="0.3">
      <c r="A7803" s="114">
        <v>7800</v>
      </c>
      <c r="B7803" t="s">
        <v>459</v>
      </c>
      <c r="C7803" t="s">
        <v>138</v>
      </c>
      <c r="D7803" t="s">
        <v>100</v>
      </c>
      <c r="E7803" t="s">
        <v>6461</v>
      </c>
      <c r="F7803" s="109">
        <v>46243</v>
      </c>
      <c r="G7803" t="s">
        <v>415</v>
      </c>
      <c r="H7803">
        <v>10</v>
      </c>
      <c r="K7803">
        <v>675000</v>
      </c>
      <c r="L7803" t="s">
        <v>558</v>
      </c>
      <c r="M7803" t="s">
        <v>514</v>
      </c>
      <c r="N7803">
        <v>3</v>
      </c>
    </row>
    <row r="7804" spans="1:14" ht="15" customHeight="1" x14ac:dyDescent="0.3">
      <c r="A7804" s="114">
        <v>7801</v>
      </c>
      <c r="B7804" t="s">
        <v>459</v>
      </c>
      <c r="C7804" t="s">
        <v>138</v>
      </c>
      <c r="D7804" t="s">
        <v>100</v>
      </c>
      <c r="E7804" t="s">
        <v>6461</v>
      </c>
      <c r="F7804" s="109">
        <v>46243</v>
      </c>
      <c r="G7804" t="s">
        <v>415</v>
      </c>
      <c r="H7804">
        <v>0.3</v>
      </c>
      <c r="K7804">
        <v>20250</v>
      </c>
      <c r="L7804" t="s">
        <v>513</v>
      </c>
      <c r="M7804" t="s">
        <v>580</v>
      </c>
      <c r="N7804">
        <v>0</v>
      </c>
    </row>
    <row r="7805" spans="1:14" ht="15" customHeight="1" x14ac:dyDescent="0.3">
      <c r="A7805" s="114">
        <v>7802</v>
      </c>
      <c r="B7805" t="s">
        <v>459</v>
      </c>
      <c r="C7805" t="s">
        <v>138</v>
      </c>
      <c r="D7805" t="s">
        <v>100</v>
      </c>
      <c r="E7805" t="s">
        <v>6461</v>
      </c>
      <c r="F7805" s="109">
        <v>46244</v>
      </c>
      <c r="G7805" t="s">
        <v>415</v>
      </c>
      <c r="H7805">
        <v>20</v>
      </c>
      <c r="K7805">
        <v>1350000</v>
      </c>
      <c r="L7805" t="s">
        <v>545</v>
      </c>
      <c r="M7805" t="s">
        <v>505</v>
      </c>
      <c r="N7805">
        <v>0</v>
      </c>
    </row>
    <row r="7806" spans="1:14" ht="15" customHeight="1" x14ac:dyDescent="0.3">
      <c r="A7806" s="114">
        <v>7803</v>
      </c>
      <c r="B7806" t="s">
        <v>459</v>
      </c>
      <c r="C7806" t="s">
        <v>138</v>
      </c>
      <c r="D7806" t="s">
        <v>100</v>
      </c>
      <c r="E7806" t="s">
        <v>6461</v>
      </c>
      <c r="F7806" s="109">
        <v>46244</v>
      </c>
      <c r="G7806" t="s">
        <v>415</v>
      </c>
      <c r="H7806">
        <v>10</v>
      </c>
      <c r="K7806">
        <v>675000</v>
      </c>
      <c r="L7806" t="s">
        <v>558</v>
      </c>
      <c r="M7806" t="s">
        <v>514</v>
      </c>
      <c r="N7806">
        <v>3</v>
      </c>
    </row>
    <row r="7807" spans="1:14" ht="15" customHeight="1" x14ac:dyDescent="0.3">
      <c r="A7807" s="114">
        <v>7804</v>
      </c>
      <c r="B7807" t="s">
        <v>444</v>
      </c>
      <c r="C7807" t="s">
        <v>138</v>
      </c>
      <c r="D7807" t="s">
        <v>100</v>
      </c>
      <c r="E7807" t="s">
        <v>6462</v>
      </c>
      <c r="F7807" s="109">
        <v>46244</v>
      </c>
      <c r="G7807" t="s">
        <v>415</v>
      </c>
      <c r="H7807">
        <v>6</v>
      </c>
      <c r="K7807">
        <v>410624.99999999965</v>
      </c>
      <c r="L7807" t="s">
        <v>543</v>
      </c>
      <c r="M7807" t="s">
        <v>517</v>
      </c>
      <c r="N7807">
        <v>0</v>
      </c>
    </row>
    <row r="7808" spans="1:14" ht="15" customHeight="1" x14ac:dyDescent="0.3">
      <c r="A7808" s="114">
        <v>7805</v>
      </c>
      <c r="B7808" t="s">
        <v>444</v>
      </c>
      <c r="C7808" t="s">
        <v>127</v>
      </c>
      <c r="D7808" t="s">
        <v>102</v>
      </c>
      <c r="E7808" t="s">
        <v>6463</v>
      </c>
      <c r="F7808" s="109">
        <v>46244</v>
      </c>
      <c r="G7808" t="s">
        <v>415</v>
      </c>
      <c r="H7808">
        <v>1</v>
      </c>
      <c r="K7808">
        <v>45624.999999999964</v>
      </c>
      <c r="L7808" t="s">
        <v>509</v>
      </c>
      <c r="M7808" t="s">
        <v>1677</v>
      </c>
      <c r="N7808">
        <v>0</v>
      </c>
    </row>
    <row r="7809" spans="1:14" ht="15" customHeight="1" x14ac:dyDescent="0.3">
      <c r="A7809" s="114">
        <v>7806</v>
      </c>
      <c r="B7809" t="s">
        <v>444</v>
      </c>
      <c r="C7809" t="s">
        <v>128</v>
      </c>
      <c r="D7809" t="s">
        <v>102</v>
      </c>
      <c r="E7809" t="s">
        <v>6464</v>
      </c>
      <c r="F7809" s="109">
        <v>46244</v>
      </c>
      <c r="G7809" t="s">
        <v>415</v>
      </c>
      <c r="H7809">
        <v>10</v>
      </c>
      <c r="K7809">
        <v>456249.99999999959</v>
      </c>
      <c r="L7809" t="s">
        <v>509</v>
      </c>
      <c r="M7809" t="s">
        <v>1677</v>
      </c>
      <c r="N7809">
        <v>0</v>
      </c>
    </row>
    <row r="7810" spans="1:14" ht="15" customHeight="1" x14ac:dyDescent="0.3">
      <c r="A7810" s="114">
        <v>7807</v>
      </c>
      <c r="B7810" t="s">
        <v>413</v>
      </c>
      <c r="C7810" t="s">
        <v>138</v>
      </c>
      <c r="D7810" t="s">
        <v>100</v>
      </c>
      <c r="E7810" t="s">
        <v>6465</v>
      </c>
      <c r="F7810" s="109">
        <v>46244</v>
      </c>
      <c r="G7810" t="s">
        <v>415</v>
      </c>
      <c r="H7810">
        <v>6</v>
      </c>
      <c r="K7810">
        <v>393750.0000000007</v>
      </c>
      <c r="L7810" t="s">
        <v>554</v>
      </c>
      <c r="M7810" t="s">
        <v>517</v>
      </c>
      <c r="N7810">
        <v>0</v>
      </c>
    </row>
    <row r="7811" spans="1:14" ht="15" customHeight="1" x14ac:dyDescent="0.3">
      <c r="A7811" s="114">
        <v>7808</v>
      </c>
      <c r="B7811" t="s">
        <v>413</v>
      </c>
      <c r="C7811" t="s">
        <v>2948</v>
      </c>
      <c r="D7811" t="s">
        <v>102</v>
      </c>
      <c r="E7811" t="s">
        <v>2950</v>
      </c>
      <c r="F7811" s="109">
        <v>46244</v>
      </c>
      <c r="G7811" t="s">
        <v>2946</v>
      </c>
      <c r="H7811">
        <v>6</v>
      </c>
      <c r="K7811">
        <v>175000.00000000032</v>
      </c>
      <c r="L7811" t="s">
        <v>509</v>
      </c>
      <c r="M7811" t="s">
        <v>1334</v>
      </c>
      <c r="N7811">
        <v>0</v>
      </c>
    </row>
    <row r="7812" spans="1:14" ht="15" customHeight="1" x14ac:dyDescent="0.3">
      <c r="A7812" s="114">
        <v>7809</v>
      </c>
      <c r="B7812" t="s">
        <v>430</v>
      </c>
      <c r="C7812" t="s">
        <v>127</v>
      </c>
      <c r="D7812" t="s">
        <v>102</v>
      </c>
      <c r="E7812" t="s">
        <v>6466</v>
      </c>
      <c r="F7812" s="109">
        <v>46244</v>
      </c>
      <c r="G7812" t="s">
        <v>415</v>
      </c>
      <c r="H7812">
        <v>3</v>
      </c>
      <c r="K7812">
        <v>123749.99999999964</v>
      </c>
      <c r="L7812" t="s">
        <v>509</v>
      </c>
      <c r="M7812" t="s">
        <v>1677</v>
      </c>
      <c r="N7812">
        <v>0</v>
      </c>
    </row>
    <row r="7813" spans="1:14" ht="15" customHeight="1" x14ac:dyDescent="0.3">
      <c r="A7813" s="114">
        <v>7810</v>
      </c>
      <c r="B7813" t="s">
        <v>430</v>
      </c>
      <c r="C7813" t="s">
        <v>128</v>
      </c>
      <c r="D7813" t="s">
        <v>102</v>
      </c>
      <c r="E7813" t="s">
        <v>6467</v>
      </c>
      <c r="F7813" s="109">
        <v>46244</v>
      </c>
      <c r="G7813" t="s">
        <v>415</v>
      </c>
      <c r="H7813">
        <v>8</v>
      </c>
      <c r="K7813">
        <v>329999.99999999907</v>
      </c>
      <c r="L7813" t="s">
        <v>509</v>
      </c>
      <c r="M7813" t="s">
        <v>1677</v>
      </c>
      <c r="N7813">
        <v>0</v>
      </c>
    </row>
    <row r="7814" spans="1:14" ht="15" customHeight="1" x14ac:dyDescent="0.3">
      <c r="A7814" s="114">
        <v>7811</v>
      </c>
      <c r="B7814" t="s">
        <v>430</v>
      </c>
      <c r="C7814" t="s">
        <v>82</v>
      </c>
      <c r="D7814" t="s">
        <v>79</v>
      </c>
      <c r="E7814" t="s">
        <v>6468</v>
      </c>
      <c r="F7814" s="109">
        <v>46244</v>
      </c>
      <c r="G7814" t="s">
        <v>443</v>
      </c>
      <c r="H7814">
        <v>16</v>
      </c>
      <c r="K7814">
        <v>76999.999999999782</v>
      </c>
      <c r="L7814" t="s">
        <v>516</v>
      </c>
      <c r="M7814" t="s">
        <v>517</v>
      </c>
      <c r="N7814">
        <v>0</v>
      </c>
    </row>
    <row r="7815" spans="1:14" ht="15" customHeight="1" x14ac:dyDescent="0.3">
      <c r="A7815" s="114">
        <v>7812</v>
      </c>
      <c r="B7815" t="s">
        <v>430</v>
      </c>
      <c r="C7815" t="s">
        <v>84</v>
      </c>
      <c r="D7815" t="s">
        <v>79</v>
      </c>
      <c r="E7815" t="s">
        <v>6469</v>
      </c>
      <c r="F7815" s="109">
        <v>46244</v>
      </c>
      <c r="G7815" t="s">
        <v>443</v>
      </c>
      <c r="H7815">
        <v>6</v>
      </c>
      <c r="K7815">
        <v>28874.999999999916</v>
      </c>
      <c r="L7815" t="s">
        <v>516</v>
      </c>
      <c r="M7815" t="s">
        <v>517</v>
      </c>
      <c r="N7815">
        <v>0</v>
      </c>
    </row>
    <row r="7816" spans="1:14" ht="15" customHeight="1" x14ac:dyDescent="0.3">
      <c r="A7816" s="114">
        <v>7813</v>
      </c>
      <c r="B7816" t="s">
        <v>430</v>
      </c>
      <c r="C7816" t="s">
        <v>138</v>
      </c>
      <c r="D7816" t="s">
        <v>100</v>
      </c>
      <c r="E7816" t="s">
        <v>6470</v>
      </c>
      <c r="F7816" s="109">
        <v>46244</v>
      </c>
      <c r="G7816" t="s">
        <v>415</v>
      </c>
      <c r="H7816">
        <v>6</v>
      </c>
      <c r="K7816">
        <v>371249.99999999895</v>
      </c>
      <c r="L7816" t="s">
        <v>554</v>
      </c>
      <c r="M7816" t="s">
        <v>517</v>
      </c>
      <c r="N7816">
        <v>0</v>
      </c>
    </row>
    <row r="7817" spans="1:14" ht="15" customHeight="1" x14ac:dyDescent="0.3">
      <c r="A7817" s="114">
        <v>7814</v>
      </c>
      <c r="B7817" t="s">
        <v>463</v>
      </c>
      <c r="C7817" t="s">
        <v>134</v>
      </c>
      <c r="D7817" t="s">
        <v>102</v>
      </c>
      <c r="E7817" t="s">
        <v>6471</v>
      </c>
      <c r="F7817" s="109">
        <v>46245</v>
      </c>
      <c r="G7817" t="s">
        <v>415</v>
      </c>
      <c r="H7817">
        <v>5</v>
      </c>
      <c r="K7817">
        <v>295833.3333333336</v>
      </c>
      <c r="L7817" t="s">
        <v>526</v>
      </c>
      <c r="M7817" t="s">
        <v>1677</v>
      </c>
      <c r="N7817">
        <v>0</v>
      </c>
    </row>
    <row r="7818" spans="1:14" ht="15" customHeight="1" x14ac:dyDescent="0.3">
      <c r="A7818" s="114">
        <v>7815</v>
      </c>
      <c r="B7818" t="s">
        <v>463</v>
      </c>
      <c r="C7818" t="s">
        <v>136</v>
      </c>
      <c r="D7818" t="s">
        <v>102</v>
      </c>
      <c r="E7818" t="s">
        <v>6472</v>
      </c>
      <c r="F7818" s="109">
        <v>46245</v>
      </c>
      <c r="G7818" t="s">
        <v>415</v>
      </c>
      <c r="H7818">
        <v>1</v>
      </c>
      <c r="K7818">
        <v>88750.000000000073</v>
      </c>
      <c r="L7818" t="s">
        <v>526</v>
      </c>
      <c r="M7818" t="s">
        <v>1677</v>
      </c>
      <c r="N7818">
        <v>0</v>
      </c>
    </row>
    <row r="7819" spans="1:14" ht="15" customHeight="1" x14ac:dyDescent="0.3">
      <c r="A7819" s="114">
        <v>7816</v>
      </c>
      <c r="B7819" t="s">
        <v>497</v>
      </c>
      <c r="C7819" t="s">
        <v>128</v>
      </c>
      <c r="D7819" t="s">
        <v>102</v>
      </c>
      <c r="E7819" t="s">
        <v>6473</v>
      </c>
      <c r="F7819" s="109">
        <v>46244</v>
      </c>
      <c r="G7819" t="s">
        <v>415</v>
      </c>
      <c r="H7819">
        <v>8</v>
      </c>
      <c r="K7819">
        <v>364999.99999999971</v>
      </c>
      <c r="L7819" t="s">
        <v>509</v>
      </c>
      <c r="M7819" t="s">
        <v>1677</v>
      </c>
      <c r="N7819">
        <v>1</v>
      </c>
    </row>
    <row r="7820" spans="1:14" ht="15" customHeight="1" x14ac:dyDescent="0.3">
      <c r="A7820" s="114">
        <v>7817</v>
      </c>
      <c r="B7820" t="s">
        <v>497</v>
      </c>
      <c r="C7820" t="s">
        <v>138</v>
      </c>
      <c r="D7820" t="s">
        <v>100</v>
      </c>
      <c r="E7820" t="s">
        <v>6474</v>
      </c>
      <c r="F7820" s="109">
        <v>46244</v>
      </c>
      <c r="G7820" t="s">
        <v>415</v>
      </c>
      <c r="H7820">
        <v>6</v>
      </c>
      <c r="K7820">
        <v>410624.99999999965</v>
      </c>
      <c r="L7820" t="s">
        <v>516</v>
      </c>
      <c r="M7820" t="s">
        <v>517</v>
      </c>
      <c r="N7820">
        <v>0</v>
      </c>
    </row>
    <row r="7821" spans="1:14" ht="15" customHeight="1" x14ac:dyDescent="0.3">
      <c r="A7821" s="114">
        <v>7818</v>
      </c>
      <c r="B7821" t="s">
        <v>497</v>
      </c>
      <c r="C7821" t="s">
        <v>127</v>
      </c>
      <c r="D7821" t="s">
        <v>102</v>
      </c>
      <c r="E7821" t="s">
        <v>6475</v>
      </c>
      <c r="F7821" s="109">
        <v>46245</v>
      </c>
      <c r="G7821" t="s">
        <v>415</v>
      </c>
      <c r="H7821">
        <v>3</v>
      </c>
      <c r="K7821">
        <v>136874.99999999988</v>
      </c>
      <c r="L7821" t="s">
        <v>509</v>
      </c>
      <c r="M7821" t="s">
        <v>1677</v>
      </c>
      <c r="N7821">
        <v>1</v>
      </c>
    </row>
    <row r="7822" spans="1:14" ht="15" customHeight="1" x14ac:dyDescent="0.3">
      <c r="A7822" s="114">
        <v>7819</v>
      </c>
      <c r="B7822" t="s">
        <v>497</v>
      </c>
      <c r="C7822" t="s">
        <v>128</v>
      </c>
      <c r="D7822" t="s">
        <v>102</v>
      </c>
      <c r="E7822" t="s">
        <v>6476</v>
      </c>
      <c r="F7822" s="109">
        <v>46245</v>
      </c>
      <c r="G7822" t="s">
        <v>415</v>
      </c>
      <c r="H7822">
        <v>7</v>
      </c>
      <c r="K7822">
        <v>319374.99999999971</v>
      </c>
      <c r="L7822" t="s">
        <v>509</v>
      </c>
      <c r="M7822">
        <v>0</v>
      </c>
      <c r="N7822">
        <v>0</v>
      </c>
    </row>
    <row r="7823" spans="1:14" ht="15" customHeight="1" x14ac:dyDescent="0.3">
      <c r="A7823" s="114">
        <v>7820</v>
      </c>
      <c r="B7823" t="s">
        <v>497</v>
      </c>
      <c r="C7823" t="s">
        <v>4048</v>
      </c>
      <c r="D7823" t="s">
        <v>102</v>
      </c>
      <c r="E7823" t="s">
        <v>4049</v>
      </c>
      <c r="F7823" s="109">
        <v>46245</v>
      </c>
      <c r="G7823" t="s">
        <v>425</v>
      </c>
      <c r="H7823">
        <v>2</v>
      </c>
      <c r="K7823">
        <v>91249.999999999927</v>
      </c>
      <c r="L7823" t="s">
        <v>509</v>
      </c>
      <c r="M7823">
        <v>0</v>
      </c>
      <c r="N7823">
        <v>0</v>
      </c>
    </row>
    <row r="7824" spans="1:14" ht="15" customHeight="1" x14ac:dyDescent="0.3">
      <c r="A7824" s="114">
        <v>7821</v>
      </c>
      <c r="B7824" t="s">
        <v>497</v>
      </c>
      <c r="C7824" t="s">
        <v>138</v>
      </c>
      <c r="D7824" t="s">
        <v>100</v>
      </c>
      <c r="E7824" t="s">
        <v>6477</v>
      </c>
      <c r="F7824" s="109">
        <v>46245</v>
      </c>
      <c r="G7824" t="s">
        <v>415</v>
      </c>
      <c r="H7824">
        <v>4</v>
      </c>
      <c r="K7824">
        <v>273749.99999999977</v>
      </c>
      <c r="L7824" t="s">
        <v>516</v>
      </c>
      <c r="M7824" t="s">
        <v>517</v>
      </c>
      <c r="N7824">
        <v>1</v>
      </c>
    </row>
    <row r="7825" spans="1:14" ht="15" customHeight="1" x14ac:dyDescent="0.3">
      <c r="A7825" s="114">
        <v>7822</v>
      </c>
      <c r="B7825" t="s">
        <v>501</v>
      </c>
      <c r="C7825" t="s">
        <v>128</v>
      </c>
      <c r="D7825" t="s">
        <v>102</v>
      </c>
      <c r="E7825" t="s">
        <v>6478</v>
      </c>
      <c r="F7825" s="109">
        <v>46245</v>
      </c>
      <c r="G7825" t="s">
        <v>415</v>
      </c>
      <c r="H7825">
        <v>13</v>
      </c>
      <c r="K7825">
        <v>552500.0000000021</v>
      </c>
      <c r="L7825" t="s">
        <v>509</v>
      </c>
      <c r="M7825" t="s">
        <v>736</v>
      </c>
      <c r="N7825">
        <v>1</v>
      </c>
    </row>
    <row r="7826" spans="1:14" ht="15" customHeight="1" x14ac:dyDescent="0.3">
      <c r="A7826" s="114">
        <v>7823</v>
      </c>
      <c r="B7826" t="s">
        <v>501</v>
      </c>
      <c r="C7826" t="s">
        <v>138</v>
      </c>
      <c r="D7826" t="s">
        <v>100</v>
      </c>
      <c r="E7826" t="s">
        <v>6479</v>
      </c>
      <c r="F7826" s="109">
        <v>46245</v>
      </c>
      <c r="G7826" t="s">
        <v>415</v>
      </c>
      <c r="H7826">
        <v>4</v>
      </c>
      <c r="K7826">
        <v>255000.00000000096</v>
      </c>
      <c r="L7826" t="s">
        <v>543</v>
      </c>
      <c r="M7826" t="s">
        <v>517</v>
      </c>
      <c r="N7826">
        <v>0</v>
      </c>
    </row>
    <row r="7827" spans="1:14" ht="15" customHeight="1" x14ac:dyDescent="0.3">
      <c r="A7827" s="114">
        <v>7824</v>
      </c>
      <c r="B7827" t="s">
        <v>535</v>
      </c>
      <c r="C7827" t="s">
        <v>134</v>
      </c>
      <c r="D7827" t="s">
        <v>102</v>
      </c>
      <c r="E7827" t="s">
        <v>6480</v>
      </c>
      <c r="F7827" s="109">
        <v>46245</v>
      </c>
      <c r="G7827" t="s">
        <v>415</v>
      </c>
      <c r="H7827">
        <v>2</v>
      </c>
      <c r="K7827">
        <v>115000.00000000032</v>
      </c>
      <c r="L7827" t="s">
        <v>526</v>
      </c>
      <c r="M7827" t="s">
        <v>1677</v>
      </c>
      <c r="N7827">
        <v>1</v>
      </c>
    </row>
    <row r="7828" spans="1:14" ht="15" customHeight="1" x14ac:dyDescent="0.3">
      <c r="A7828" s="114">
        <v>7825</v>
      </c>
      <c r="B7828" t="s">
        <v>535</v>
      </c>
      <c r="C7828" t="s">
        <v>136</v>
      </c>
      <c r="D7828" t="s">
        <v>102</v>
      </c>
      <c r="E7828" t="s">
        <v>6481</v>
      </c>
      <c r="F7828" s="109">
        <v>46245</v>
      </c>
      <c r="G7828" t="s">
        <v>415</v>
      </c>
      <c r="H7828">
        <v>4</v>
      </c>
      <c r="K7828">
        <v>345000.00000000093</v>
      </c>
      <c r="L7828" t="s">
        <v>526</v>
      </c>
      <c r="M7828" t="s">
        <v>1677</v>
      </c>
      <c r="N7828">
        <v>1</v>
      </c>
    </row>
    <row r="7829" spans="1:14" ht="15" customHeight="1" x14ac:dyDescent="0.3">
      <c r="A7829" s="114">
        <v>7826</v>
      </c>
      <c r="B7829" t="s">
        <v>535</v>
      </c>
      <c r="C7829" t="s">
        <v>138</v>
      </c>
      <c r="D7829" t="s">
        <v>100</v>
      </c>
      <c r="E7829" t="s">
        <v>6482</v>
      </c>
      <c r="F7829" s="109">
        <v>46245</v>
      </c>
      <c r="G7829" t="s">
        <v>415</v>
      </c>
      <c r="H7829">
        <v>6</v>
      </c>
      <c r="K7829">
        <v>388125.00000000105</v>
      </c>
      <c r="L7829" t="s">
        <v>516</v>
      </c>
      <c r="M7829" t="s">
        <v>517</v>
      </c>
      <c r="N7829">
        <v>0</v>
      </c>
    </row>
    <row r="7830" spans="1:14" ht="15" customHeight="1" x14ac:dyDescent="0.3">
      <c r="A7830" s="114">
        <v>7827</v>
      </c>
      <c r="B7830" t="s">
        <v>444</v>
      </c>
      <c r="C7830" t="s">
        <v>138</v>
      </c>
      <c r="D7830" t="s">
        <v>100</v>
      </c>
      <c r="E7830" t="s">
        <v>6483</v>
      </c>
      <c r="F7830" s="109">
        <v>46245</v>
      </c>
      <c r="G7830" t="s">
        <v>415</v>
      </c>
      <c r="H7830">
        <v>2</v>
      </c>
      <c r="K7830">
        <v>136874.99999999988</v>
      </c>
      <c r="L7830" t="s">
        <v>554</v>
      </c>
      <c r="M7830" t="s">
        <v>517</v>
      </c>
      <c r="N7830">
        <v>0</v>
      </c>
    </row>
    <row r="7831" spans="1:14" ht="15" customHeight="1" x14ac:dyDescent="0.3">
      <c r="A7831" s="114">
        <v>7828</v>
      </c>
      <c r="B7831" t="s">
        <v>444</v>
      </c>
      <c r="C7831" t="s">
        <v>138</v>
      </c>
      <c r="D7831" t="s">
        <v>100</v>
      </c>
      <c r="E7831" t="s">
        <v>6483</v>
      </c>
      <c r="F7831" s="109">
        <v>46245</v>
      </c>
      <c r="G7831" t="s">
        <v>415</v>
      </c>
      <c r="H7831">
        <v>1</v>
      </c>
      <c r="K7831">
        <v>68437.499999999942</v>
      </c>
      <c r="L7831" t="s">
        <v>526</v>
      </c>
      <c r="M7831" t="s">
        <v>1677</v>
      </c>
      <c r="N7831">
        <v>0</v>
      </c>
    </row>
    <row r="7832" spans="1:14" ht="15" customHeight="1" x14ac:dyDescent="0.3">
      <c r="A7832" s="114">
        <v>7829</v>
      </c>
      <c r="B7832" t="s">
        <v>413</v>
      </c>
      <c r="C7832" t="s">
        <v>128</v>
      </c>
      <c r="D7832" t="s">
        <v>102</v>
      </c>
      <c r="E7832" t="s">
        <v>6484</v>
      </c>
      <c r="F7832" s="109">
        <v>46245</v>
      </c>
      <c r="G7832" t="s">
        <v>415</v>
      </c>
      <c r="H7832">
        <v>10</v>
      </c>
      <c r="K7832">
        <v>437500.00000000081</v>
      </c>
      <c r="L7832" t="s">
        <v>509</v>
      </c>
      <c r="M7832" t="s">
        <v>1334</v>
      </c>
      <c r="N7832">
        <v>0</v>
      </c>
    </row>
    <row r="7833" spans="1:14" ht="15" customHeight="1" x14ac:dyDescent="0.3">
      <c r="A7833" s="114">
        <v>7830</v>
      </c>
      <c r="B7833" t="s">
        <v>413</v>
      </c>
      <c r="C7833" t="s">
        <v>138</v>
      </c>
      <c r="D7833" t="s">
        <v>100</v>
      </c>
      <c r="E7833" t="s">
        <v>6485</v>
      </c>
      <c r="F7833" s="109">
        <v>46245</v>
      </c>
      <c r="G7833" t="s">
        <v>415</v>
      </c>
      <c r="H7833">
        <v>6</v>
      </c>
      <c r="K7833">
        <v>393750.0000000007</v>
      </c>
      <c r="L7833" t="s">
        <v>554</v>
      </c>
      <c r="M7833" t="s">
        <v>517</v>
      </c>
      <c r="N7833">
        <v>0</v>
      </c>
    </row>
    <row r="7834" spans="1:14" ht="15" customHeight="1" x14ac:dyDescent="0.3">
      <c r="A7834" s="114">
        <v>7831</v>
      </c>
      <c r="B7834" t="s">
        <v>463</v>
      </c>
      <c r="C7834" t="s">
        <v>128</v>
      </c>
      <c r="D7834" t="s">
        <v>102</v>
      </c>
      <c r="E7834" t="s">
        <v>6486</v>
      </c>
      <c r="F7834" s="109">
        <v>46246</v>
      </c>
      <c r="G7834" t="s">
        <v>415</v>
      </c>
      <c r="H7834">
        <v>3</v>
      </c>
      <c r="K7834">
        <v>133125.00000000012</v>
      </c>
      <c r="L7834" t="s">
        <v>526</v>
      </c>
      <c r="M7834" t="s">
        <v>1677</v>
      </c>
      <c r="N7834">
        <v>0</v>
      </c>
    </row>
    <row r="7835" spans="1:14" ht="15" customHeight="1" x14ac:dyDescent="0.3">
      <c r="A7835" s="114">
        <v>7832</v>
      </c>
      <c r="B7835" t="s">
        <v>497</v>
      </c>
      <c r="C7835" t="s">
        <v>138</v>
      </c>
      <c r="D7835" t="s">
        <v>100</v>
      </c>
      <c r="E7835" t="s">
        <v>6487</v>
      </c>
      <c r="F7835" s="109">
        <v>46246</v>
      </c>
      <c r="G7835" t="s">
        <v>415</v>
      </c>
      <c r="H7835">
        <v>6</v>
      </c>
      <c r="K7835">
        <v>410624.99999999965</v>
      </c>
      <c r="L7835" t="s">
        <v>516</v>
      </c>
      <c r="M7835" t="s">
        <v>517</v>
      </c>
      <c r="N7835">
        <v>1</v>
      </c>
    </row>
    <row r="7836" spans="1:14" ht="15" customHeight="1" x14ac:dyDescent="0.3">
      <c r="A7836" s="114">
        <v>7833</v>
      </c>
      <c r="B7836" t="s">
        <v>497</v>
      </c>
      <c r="C7836" t="s">
        <v>128</v>
      </c>
      <c r="D7836" t="s">
        <v>102</v>
      </c>
      <c r="E7836" t="s">
        <v>6488</v>
      </c>
      <c r="F7836" s="109">
        <v>46246</v>
      </c>
      <c r="G7836" t="s">
        <v>415</v>
      </c>
      <c r="H7836">
        <v>2</v>
      </c>
      <c r="K7836">
        <v>91249.999999999927</v>
      </c>
      <c r="L7836" t="s">
        <v>509</v>
      </c>
      <c r="M7836" t="s">
        <v>1677</v>
      </c>
      <c r="N7836">
        <v>1</v>
      </c>
    </row>
    <row r="7837" spans="1:14" ht="15" customHeight="1" x14ac:dyDescent="0.3">
      <c r="A7837" s="114">
        <v>7834</v>
      </c>
      <c r="B7837" t="s">
        <v>497</v>
      </c>
      <c r="C7837" t="s">
        <v>2948</v>
      </c>
      <c r="D7837" t="s">
        <v>102</v>
      </c>
      <c r="E7837" t="s">
        <v>2950</v>
      </c>
      <c r="F7837" s="109">
        <v>46246</v>
      </c>
      <c r="G7837" t="s">
        <v>2946</v>
      </c>
      <c r="H7837">
        <v>5</v>
      </c>
      <c r="K7837">
        <v>152083.3333333332</v>
      </c>
      <c r="L7837" t="s">
        <v>509</v>
      </c>
      <c r="M7837">
        <v>0</v>
      </c>
      <c r="N7837">
        <v>0</v>
      </c>
    </row>
    <row r="7838" spans="1:14" ht="15" customHeight="1" x14ac:dyDescent="0.3">
      <c r="A7838" s="114">
        <v>7835</v>
      </c>
      <c r="B7838" t="s">
        <v>430</v>
      </c>
      <c r="C7838" t="s">
        <v>122</v>
      </c>
      <c r="D7838" t="s">
        <v>102</v>
      </c>
      <c r="E7838" t="s">
        <v>6489</v>
      </c>
      <c r="F7838" s="109">
        <v>46246</v>
      </c>
      <c r="G7838" t="s">
        <v>415</v>
      </c>
      <c r="H7838">
        <v>43</v>
      </c>
      <c r="K7838">
        <v>2660624.9999999921</v>
      </c>
      <c r="L7838" t="s">
        <v>507</v>
      </c>
      <c r="M7838" t="s">
        <v>505</v>
      </c>
      <c r="N7838">
        <v>2</v>
      </c>
    </row>
    <row r="7839" spans="1:14" ht="15" customHeight="1" x14ac:dyDescent="0.3">
      <c r="A7839" s="114">
        <v>7836</v>
      </c>
      <c r="B7839" t="s">
        <v>430</v>
      </c>
      <c r="C7839" t="s">
        <v>138</v>
      </c>
      <c r="D7839" t="s">
        <v>100</v>
      </c>
      <c r="E7839" t="s">
        <v>6490</v>
      </c>
      <c r="F7839" s="109">
        <v>46246</v>
      </c>
      <c r="G7839" t="s">
        <v>415</v>
      </c>
      <c r="H7839">
        <v>6</v>
      </c>
      <c r="K7839">
        <v>371249.99999999895</v>
      </c>
      <c r="L7839" t="s">
        <v>554</v>
      </c>
      <c r="M7839" t="s">
        <v>517</v>
      </c>
      <c r="N7839">
        <v>0</v>
      </c>
    </row>
    <row r="7840" spans="1:14" ht="15" customHeight="1" x14ac:dyDescent="0.3">
      <c r="A7840" s="114">
        <v>7837</v>
      </c>
      <c r="B7840" t="s">
        <v>430</v>
      </c>
      <c r="C7840" t="s">
        <v>502</v>
      </c>
      <c r="D7840" t="s">
        <v>100</v>
      </c>
      <c r="E7840" t="s">
        <v>6491</v>
      </c>
      <c r="F7840" s="109">
        <v>46246</v>
      </c>
      <c r="G7840" t="s">
        <v>426</v>
      </c>
      <c r="H7840">
        <v>1</v>
      </c>
      <c r="K7840">
        <v>41249.999999999884</v>
      </c>
      <c r="L7840" t="s">
        <v>507</v>
      </c>
      <c r="M7840" t="s">
        <v>505</v>
      </c>
      <c r="N7840">
        <v>0</v>
      </c>
    </row>
    <row r="7841" spans="1:14" ht="15" customHeight="1" x14ac:dyDescent="0.3">
      <c r="A7841" s="114">
        <v>7838</v>
      </c>
      <c r="B7841" t="s">
        <v>459</v>
      </c>
      <c r="C7841" t="s">
        <v>138</v>
      </c>
      <c r="D7841" t="s">
        <v>100</v>
      </c>
      <c r="E7841" t="s">
        <v>6492</v>
      </c>
      <c r="F7841" s="109">
        <v>46245</v>
      </c>
      <c r="G7841" t="s">
        <v>415</v>
      </c>
      <c r="H7841">
        <v>10</v>
      </c>
      <c r="K7841">
        <v>675000</v>
      </c>
      <c r="L7841" t="s">
        <v>558</v>
      </c>
      <c r="M7841" t="s">
        <v>514</v>
      </c>
      <c r="N7841">
        <v>3</v>
      </c>
    </row>
    <row r="7842" spans="1:14" ht="15" customHeight="1" x14ac:dyDescent="0.3">
      <c r="A7842" s="114">
        <v>7839</v>
      </c>
      <c r="B7842" t="s">
        <v>459</v>
      </c>
      <c r="C7842" t="s">
        <v>138</v>
      </c>
      <c r="D7842" t="s">
        <v>100</v>
      </c>
      <c r="E7842" t="s">
        <v>6492</v>
      </c>
      <c r="F7842" s="109">
        <v>46245</v>
      </c>
      <c r="G7842" t="s">
        <v>415</v>
      </c>
      <c r="H7842">
        <v>22</v>
      </c>
      <c r="K7842">
        <v>1485000</v>
      </c>
      <c r="L7842" t="s">
        <v>545</v>
      </c>
      <c r="M7842" t="s">
        <v>505</v>
      </c>
      <c r="N7842">
        <v>0</v>
      </c>
    </row>
    <row r="7843" spans="1:14" ht="15" customHeight="1" x14ac:dyDescent="0.3">
      <c r="A7843" s="114">
        <v>7840</v>
      </c>
      <c r="B7843" t="s">
        <v>459</v>
      </c>
      <c r="C7843" t="s">
        <v>138</v>
      </c>
      <c r="D7843" t="s">
        <v>100</v>
      </c>
      <c r="E7843" t="s">
        <v>6492</v>
      </c>
      <c r="F7843" s="109">
        <v>46246</v>
      </c>
      <c r="G7843" t="s">
        <v>415</v>
      </c>
      <c r="H7843">
        <v>12</v>
      </c>
      <c r="K7843">
        <v>810000</v>
      </c>
      <c r="L7843" t="s">
        <v>558</v>
      </c>
      <c r="M7843" t="s">
        <v>514</v>
      </c>
      <c r="N7843">
        <v>3</v>
      </c>
    </row>
    <row r="7844" spans="1:14" ht="15" customHeight="1" x14ac:dyDescent="0.3">
      <c r="A7844" s="114">
        <v>7841</v>
      </c>
      <c r="B7844" t="s">
        <v>459</v>
      </c>
      <c r="C7844" t="s">
        <v>138</v>
      </c>
      <c r="D7844" t="s">
        <v>100</v>
      </c>
      <c r="E7844" t="s">
        <v>6492</v>
      </c>
      <c r="F7844" s="109">
        <v>46246</v>
      </c>
      <c r="G7844" t="s">
        <v>415</v>
      </c>
      <c r="H7844">
        <v>12</v>
      </c>
      <c r="K7844">
        <v>810000</v>
      </c>
      <c r="L7844" t="s">
        <v>545</v>
      </c>
      <c r="M7844" t="s">
        <v>505</v>
      </c>
      <c r="N7844">
        <v>0</v>
      </c>
    </row>
    <row r="7845" spans="1:14" ht="15" customHeight="1" x14ac:dyDescent="0.3">
      <c r="A7845" s="114">
        <v>7842</v>
      </c>
      <c r="B7845" t="s">
        <v>499</v>
      </c>
      <c r="C7845" t="s">
        <v>122</v>
      </c>
      <c r="D7845" t="s">
        <v>102</v>
      </c>
      <c r="E7845" t="s">
        <v>6493</v>
      </c>
      <c r="F7845" s="109">
        <v>46246</v>
      </c>
      <c r="G7845" t="s">
        <v>415</v>
      </c>
      <c r="H7845">
        <v>20</v>
      </c>
      <c r="K7845">
        <v>1275000.0000000049</v>
      </c>
      <c r="L7845" t="s">
        <v>696</v>
      </c>
      <c r="M7845" t="s">
        <v>505</v>
      </c>
      <c r="N7845">
        <v>1</v>
      </c>
    </row>
    <row r="7846" spans="1:14" ht="15" customHeight="1" x14ac:dyDescent="0.3">
      <c r="A7846" s="114">
        <v>7843</v>
      </c>
      <c r="B7846" t="s">
        <v>499</v>
      </c>
      <c r="C7846" t="s">
        <v>127</v>
      </c>
      <c r="D7846" t="s">
        <v>102</v>
      </c>
      <c r="E7846" t="s">
        <v>6494</v>
      </c>
      <c r="F7846" s="109">
        <v>46246</v>
      </c>
      <c r="G7846" t="s">
        <v>415</v>
      </c>
      <c r="H7846">
        <v>4</v>
      </c>
      <c r="K7846">
        <v>170000.00000000064</v>
      </c>
      <c r="L7846" t="s">
        <v>509</v>
      </c>
      <c r="M7846" t="s">
        <v>505</v>
      </c>
      <c r="N7846">
        <v>1</v>
      </c>
    </row>
    <row r="7847" spans="1:14" ht="15" customHeight="1" x14ac:dyDescent="0.3">
      <c r="A7847" s="114">
        <v>7844</v>
      </c>
      <c r="B7847" t="s">
        <v>499</v>
      </c>
      <c r="C7847" t="s">
        <v>138</v>
      </c>
      <c r="D7847" t="s">
        <v>100</v>
      </c>
      <c r="E7847" t="s">
        <v>6495</v>
      </c>
      <c r="F7847" s="109">
        <v>46246</v>
      </c>
      <c r="G7847" t="s">
        <v>415</v>
      </c>
      <c r="H7847">
        <v>6</v>
      </c>
      <c r="K7847">
        <v>382500.00000000146</v>
      </c>
      <c r="L7847" t="s">
        <v>516</v>
      </c>
      <c r="M7847" t="s">
        <v>517</v>
      </c>
      <c r="N7847">
        <v>0</v>
      </c>
    </row>
    <row r="7848" spans="1:14" ht="15" customHeight="1" x14ac:dyDescent="0.3">
      <c r="A7848" s="114">
        <v>7845</v>
      </c>
      <c r="B7848" t="s">
        <v>501</v>
      </c>
      <c r="C7848" t="s">
        <v>128</v>
      </c>
      <c r="D7848" t="s">
        <v>102</v>
      </c>
      <c r="E7848" t="s">
        <v>6496</v>
      </c>
      <c r="F7848" s="109">
        <v>46246</v>
      </c>
      <c r="G7848" t="s">
        <v>415</v>
      </c>
      <c r="H7848">
        <v>5</v>
      </c>
      <c r="K7848">
        <v>212500.00000000079</v>
      </c>
      <c r="L7848" t="s">
        <v>509</v>
      </c>
      <c r="M7848" t="s">
        <v>736</v>
      </c>
      <c r="N7848">
        <v>0</v>
      </c>
    </row>
    <row r="7849" spans="1:14" ht="15" customHeight="1" x14ac:dyDescent="0.3">
      <c r="A7849" s="114">
        <v>7846</v>
      </c>
      <c r="B7849" t="s">
        <v>501</v>
      </c>
      <c r="C7849" t="s">
        <v>127</v>
      </c>
      <c r="D7849" t="s">
        <v>102</v>
      </c>
      <c r="E7849" t="s">
        <v>6497</v>
      </c>
      <c r="F7849" s="109">
        <v>46246</v>
      </c>
      <c r="G7849" t="s">
        <v>415</v>
      </c>
      <c r="H7849">
        <v>3</v>
      </c>
      <c r="K7849">
        <v>127500.00000000048</v>
      </c>
      <c r="L7849" t="s">
        <v>509</v>
      </c>
      <c r="M7849" t="s">
        <v>736</v>
      </c>
      <c r="N7849">
        <v>0</v>
      </c>
    </row>
    <row r="7850" spans="1:14" ht="15" customHeight="1" x14ac:dyDescent="0.3">
      <c r="A7850" s="114">
        <v>7847</v>
      </c>
      <c r="B7850" t="s">
        <v>501</v>
      </c>
      <c r="C7850" t="s">
        <v>132</v>
      </c>
      <c r="D7850" t="s">
        <v>102</v>
      </c>
      <c r="E7850" t="s">
        <v>6498</v>
      </c>
      <c r="F7850" s="109">
        <v>46246</v>
      </c>
      <c r="G7850" t="s">
        <v>415</v>
      </c>
      <c r="H7850">
        <v>3</v>
      </c>
      <c r="K7850">
        <v>127500.00000000048</v>
      </c>
      <c r="L7850" t="s">
        <v>509</v>
      </c>
      <c r="M7850" t="s">
        <v>736</v>
      </c>
      <c r="N7850">
        <v>1</v>
      </c>
    </row>
    <row r="7851" spans="1:14" ht="15" customHeight="1" x14ac:dyDescent="0.3">
      <c r="A7851" s="114">
        <v>7848</v>
      </c>
      <c r="B7851" t="s">
        <v>501</v>
      </c>
      <c r="C7851" t="s">
        <v>138</v>
      </c>
      <c r="D7851" t="s">
        <v>100</v>
      </c>
      <c r="E7851" t="s">
        <v>6499</v>
      </c>
      <c r="F7851" s="109">
        <v>46246</v>
      </c>
      <c r="G7851" t="s">
        <v>415</v>
      </c>
      <c r="H7851">
        <v>0.5</v>
      </c>
      <c r="K7851">
        <v>31875.00000000012</v>
      </c>
      <c r="L7851" t="s">
        <v>543</v>
      </c>
      <c r="M7851" t="s">
        <v>517</v>
      </c>
      <c r="N7851">
        <v>0</v>
      </c>
    </row>
    <row r="7852" spans="1:14" ht="15" customHeight="1" x14ac:dyDescent="0.3">
      <c r="A7852" s="114">
        <v>7849</v>
      </c>
      <c r="B7852" t="s">
        <v>471</v>
      </c>
      <c r="C7852" t="s">
        <v>84</v>
      </c>
      <c r="D7852" t="s">
        <v>79</v>
      </c>
      <c r="E7852" t="s">
        <v>6500</v>
      </c>
      <c r="F7852" s="109">
        <v>46246</v>
      </c>
      <c r="G7852" t="s">
        <v>443</v>
      </c>
      <c r="H7852">
        <v>12</v>
      </c>
      <c r="K7852">
        <v>63874.999999999942</v>
      </c>
      <c r="L7852" t="s">
        <v>516</v>
      </c>
      <c r="M7852" t="s">
        <v>517</v>
      </c>
      <c r="N7852">
        <v>0</v>
      </c>
    </row>
    <row r="7853" spans="1:14" ht="15" customHeight="1" x14ac:dyDescent="0.3">
      <c r="A7853" s="114">
        <v>7850</v>
      </c>
      <c r="B7853" t="s">
        <v>471</v>
      </c>
      <c r="C7853" t="s">
        <v>88</v>
      </c>
      <c r="D7853" t="s">
        <v>79</v>
      </c>
      <c r="E7853" t="s">
        <v>6501</v>
      </c>
      <c r="F7853" s="109">
        <v>46246</v>
      </c>
      <c r="G7853" t="s">
        <v>443</v>
      </c>
      <c r="H7853">
        <v>6</v>
      </c>
      <c r="K7853">
        <v>31937.499999999971</v>
      </c>
      <c r="L7853" t="s">
        <v>516</v>
      </c>
      <c r="M7853" t="s">
        <v>517</v>
      </c>
      <c r="N7853">
        <v>0</v>
      </c>
    </row>
    <row r="7854" spans="1:14" ht="15" customHeight="1" x14ac:dyDescent="0.3">
      <c r="A7854" s="114">
        <v>7851</v>
      </c>
      <c r="B7854" t="s">
        <v>444</v>
      </c>
      <c r="C7854" t="s">
        <v>138</v>
      </c>
      <c r="D7854" t="s">
        <v>100</v>
      </c>
      <c r="E7854" t="s">
        <v>6502</v>
      </c>
      <c r="F7854" s="109">
        <v>46245</v>
      </c>
      <c r="G7854" t="s">
        <v>415</v>
      </c>
      <c r="H7854">
        <v>12</v>
      </c>
      <c r="K7854">
        <v>821249.9999999993</v>
      </c>
      <c r="L7854" t="s">
        <v>713</v>
      </c>
      <c r="M7854" t="s">
        <v>917</v>
      </c>
      <c r="N7854">
        <v>0</v>
      </c>
    </row>
    <row r="7855" spans="1:14" ht="15" customHeight="1" x14ac:dyDescent="0.3">
      <c r="A7855" s="114">
        <v>7852</v>
      </c>
      <c r="B7855" t="s">
        <v>444</v>
      </c>
      <c r="C7855" t="s">
        <v>138</v>
      </c>
      <c r="D7855" t="s">
        <v>100</v>
      </c>
      <c r="E7855" t="s">
        <v>6503</v>
      </c>
      <c r="F7855" s="109">
        <v>46246</v>
      </c>
      <c r="G7855" t="s">
        <v>415</v>
      </c>
      <c r="H7855">
        <v>6</v>
      </c>
      <c r="K7855">
        <v>410624.99999999965</v>
      </c>
      <c r="L7855" t="s">
        <v>543</v>
      </c>
      <c r="M7855" t="s">
        <v>517</v>
      </c>
      <c r="N7855">
        <v>0</v>
      </c>
    </row>
    <row r="7856" spans="1:14" ht="15" customHeight="1" x14ac:dyDescent="0.3">
      <c r="A7856" s="114">
        <v>7853</v>
      </c>
      <c r="B7856" t="s">
        <v>444</v>
      </c>
      <c r="C7856" t="s">
        <v>127</v>
      </c>
      <c r="D7856" t="s">
        <v>102</v>
      </c>
      <c r="E7856" t="s">
        <v>6504</v>
      </c>
      <c r="F7856" s="109">
        <v>46246</v>
      </c>
      <c r="G7856" t="s">
        <v>415</v>
      </c>
      <c r="H7856">
        <v>2</v>
      </c>
      <c r="K7856">
        <v>91249.999999999927</v>
      </c>
      <c r="L7856" t="s">
        <v>509</v>
      </c>
      <c r="M7856" t="s">
        <v>1677</v>
      </c>
      <c r="N7856">
        <v>1</v>
      </c>
    </row>
    <row r="7857" spans="1:14" ht="15" customHeight="1" x14ac:dyDescent="0.3">
      <c r="A7857" s="114">
        <v>7854</v>
      </c>
      <c r="B7857" t="s">
        <v>444</v>
      </c>
      <c r="C7857" t="s">
        <v>128</v>
      </c>
      <c r="D7857" t="s">
        <v>102</v>
      </c>
      <c r="E7857" t="s">
        <v>6505</v>
      </c>
      <c r="F7857" s="109">
        <v>46246</v>
      </c>
      <c r="G7857" t="s">
        <v>415</v>
      </c>
      <c r="H7857">
        <v>3</v>
      </c>
      <c r="K7857">
        <v>136874.99999999988</v>
      </c>
      <c r="L7857" t="s">
        <v>509</v>
      </c>
      <c r="M7857" t="s">
        <v>1677</v>
      </c>
      <c r="N7857">
        <v>0</v>
      </c>
    </row>
    <row r="7858" spans="1:14" ht="15" hidden="1" customHeight="1" x14ac:dyDescent="0.3">
      <c r="A7858" s="114">
        <v>7855</v>
      </c>
      <c r="B7858" t="s">
        <v>444</v>
      </c>
      <c r="C7858" t="s">
        <v>138</v>
      </c>
      <c r="D7858" t="s">
        <v>100</v>
      </c>
      <c r="E7858" t="s">
        <v>6506</v>
      </c>
      <c r="F7858" s="109">
        <v>46246</v>
      </c>
      <c r="G7858" t="s">
        <v>415</v>
      </c>
      <c r="H7858">
        <v>1</v>
      </c>
      <c r="K7858">
        <v>68437.499999999942</v>
      </c>
      <c r="L7858" t="s">
        <v>526</v>
      </c>
      <c r="M7858" t="s">
        <v>505</v>
      </c>
      <c r="N7858">
        <v>0</v>
      </c>
    </row>
    <row r="7859" spans="1:14" ht="15" customHeight="1" x14ac:dyDescent="0.3">
      <c r="A7859" s="114">
        <v>7856</v>
      </c>
      <c r="B7859" t="s">
        <v>413</v>
      </c>
      <c r="C7859" t="s">
        <v>138</v>
      </c>
      <c r="D7859" t="s">
        <v>100</v>
      </c>
      <c r="E7859" t="s">
        <v>6507</v>
      </c>
      <c r="F7859" s="109">
        <v>46246</v>
      </c>
      <c r="G7859" t="s">
        <v>415</v>
      </c>
      <c r="H7859">
        <v>6</v>
      </c>
      <c r="K7859">
        <v>393750.0000000007</v>
      </c>
      <c r="L7859" t="s">
        <v>554</v>
      </c>
      <c r="M7859" t="s">
        <v>517</v>
      </c>
      <c r="N7859">
        <v>0</v>
      </c>
    </row>
    <row r="7860" spans="1:14" ht="15" customHeight="1" x14ac:dyDescent="0.3">
      <c r="A7860" s="114">
        <v>7857</v>
      </c>
      <c r="B7860" t="s">
        <v>413</v>
      </c>
      <c r="C7860" t="s">
        <v>127</v>
      </c>
      <c r="D7860" t="s">
        <v>102</v>
      </c>
      <c r="E7860" t="s">
        <v>6508</v>
      </c>
      <c r="F7860" s="109">
        <v>46246</v>
      </c>
      <c r="G7860" t="s">
        <v>415</v>
      </c>
      <c r="H7860">
        <v>2</v>
      </c>
      <c r="K7860">
        <v>87500.00000000016</v>
      </c>
      <c r="L7860" t="s">
        <v>509</v>
      </c>
      <c r="M7860" t="s">
        <v>1334</v>
      </c>
      <c r="N7860">
        <v>0</v>
      </c>
    </row>
    <row r="7861" spans="1:14" ht="15" customHeight="1" x14ac:dyDescent="0.3">
      <c r="A7861" s="114">
        <v>7858</v>
      </c>
      <c r="B7861" t="s">
        <v>413</v>
      </c>
      <c r="C7861" t="s">
        <v>128</v>
      </c>
      <c r="D7861" t="s">
        <v>102</v>
      </c>
      <c r="E7861" t="s">
        <v>6509</v>
      </c>
      <c r="F7861" s="109">
        <v>46246</v>
      </c>
      <c r="G7861" t="s">
        <v>415</v>
      </c>
      <c r="H7861">
        <v>8</v>
      </c>
      <c r="K7861">
        <v>350000.00000000064</v>
      </c>
      <c r="L7861" t="s">
        <v>509</v>
      </c>
      <c r="M7861" t="s">
        <v>1334</v>
      </c>
      <c r="N7861">
        <v>0</v>
      </c>
    </row>
    <row r="7862" spans="1:14" ht="15" customHeight="1" x14ac:dyDescent="0.3">
      <c r="A7862" s="114">
        <v>7859</v>
      </c>
      <c r="B7862" t="s">
        <v>497</v>
      </c>
      <c r="C7862" t="s">
        <v>138</v>
      </c>
      <c r="D7862" t="s">
        <v>100</v>
      </c>
      <c r="E7862" t="s">
        <v>6510</v>
      </c>
      <c r="F7862" s="109">
        <v>46247</v>
      </c>
      <c r="G7862" t="s">
        <v>415</v>
      </c>
      <c r="H7862">
        <v>6</v>
      </c>
      <c r="K7862">
        <v>410624.99999999965</v>
      </c>
      <c r="L7862" t="s">
        <v>516</v>
      </c>
      <c r="M7862" t="s">
        <v>517</v>
      </c>
      <c r="N7862">
        <v>0</v>
      </c>
    </row>
    <row r="7863" spans="1:14" ht="15" customHeight="1" x14ac:dyDescent="0.3">
      <c r="A7863" s="114">
        <v>7860</v>
      </c>
      <c r="B7863" t="s">
        <v>497</v>
      </c>
      <c r="C7863" t="s">
        <v>129</v>
      </c>
      <c r="D7863" t="s">
        <v>102</v>
      </c>
      <c r="E7863" t="s">
        <v>6511</v>
      </c>
      <c r="F7863" s="109">
        <v>46247</v>
      </c>
      <c r="G7863" t="s">
        <v>415</v>
      </c>
      <c r="H7863">
        <v>6</v>
      </c>
      <c r="K7863">
        <v>273749.99999999977</v>
      </c>
      <c r="L7863" t="s">
        <v>509</v>
      </c>
      <c r="M7863" t="s">
        <v>1677</v>
      </c>
      <c r="N7863">
        <v>1</v>
      </c>
    </row>
    <row r="7864" spans="1:14" ht="15" customHeight="1" x14ac:dyDescent="0.3">
      <c r="A7864" s="114">
        <v>7861</v>
      </c>
      <c r="B7864" t="s">
        <v>497</v>
      </c>
      <c r="C7864" t="s">
        <v>4048</v>
      </c>
      <c r="D7864" t="s">
        <v>102</v>
      </c>
      <c r="E7864" t="s">
        <v>4049</v>
      </c>
      <c r="F7864" s="109">
        <v>46247</v>
      </c>
      <c r="G7864" t="s">
        <v>425</v>
      </c>
      <c r="H7864">
        <v>4</v>
      </c>
      <c r="K7864">
        <v>182499.99999999985</v>
      </c>
      <c r="L7864" t="s">
        <v>509</v>
      </c>
      <c r="M7864">
        <v>1</v>
      </c>
      <c r="N7864">
        <v>1</v>
      </c>
    </row>
    <row r="7865" spans="1:14" ht="15" customHeight="1" x14ac:dyDescent="0.3">
      <c r="A7865" s="114">
        <v>7862</v>
      </c>
      <c r="B7865" t="s">
        <v>499</v>
      </c>
      <c r="C7865" t="s">
        <v>122</v>
      </c>
      <c r="D7865" t="s">
        <v>102</v>
      </c>
      <c r="E7865" t="s">
        <v>6512</v>
      </c>
      <c r="F7865" s="109">
        <v>46247</v>
      </c>
      <c r="G7865" t="s">
        <v>415</v>
      </c>
      <c r="H7865">
        <v>19</v>
      </c>
      <c r="K7865">
        <v>1211250.0000000044</v>
      </c>
      <c r="L7865" t="s">
        <v>696</v>
      </c>
      <c r="M7865" t="s">
        <v>505</v>
      </c>
      <c r="N7865">
        <v>1</v>
      </c>
    </row>
    <row r="7866" spans="1:14" ht="15" customHeight="1" x14ac:dyDescent="0.3">
      <c r="A7866" s="114">
        <v>7863</v>
      </c>
      <c r="B7866" t="s">
        <v>499</v>
      </c>
      <c r="C7866" t="s">
        <v>127</v>
      </c>
      <c r="D7866" t="s">
        <v>102</v>
      </c>
      <c r="E7866" t="s">
        <v>6513</v>
      </c>
      <c r="F7866" s="109">
        <v>46247</v>
      </c>
      <c r="G7866" t="s">
        <v>415</v>
      </c>
      <c r="H7866">
        <v>6</v>
      </c>
      <c r="K7866">
        <v>255000.00000000096</v>
      </c>
      <c r="L7866" t="s">
        <v>509</v>
      </c>
      <c r="M7866" t="s">
        <v>505</v>
      </c>
      <c r="N7866">
        <v>1</v>
      </c>
    </row>
    <row r="7867" spans="1:14" ht="15" customHeight="1" x14ac:dyDescent="0.3">
      <c r="A7867" s="114">
        <v>7864</v>
      </c>
      <c r="B7867" t="s">
        <v>499</v>
      </c>
      <c r="C7867" t="s">
        <v>138</v>
      </c>
      <c r="D7867" t="s">
        <v>100</v>
      </c>
      <c r="E7867" t="s">
        <v>6514</v>
      </c>
      <c r="F7867" s="109">
        <v>46247</v>
      </c>
      <c r="G7867" t="s">
        <v>415</v>
      </c>
      <c r="H7867">
        <v>6</v>
      </c>
      <c r="K7867">
        <v>382500.00000000146</v>
      </c>
      <c r="L7867" t="s">
        <v>516</v>
      </c>
      <c r="M7867" t="s">
        <v>517</v>
      </c>
      <c r="N7867">
        <v>0</v>
      </c>
    </row>
    <row r="7868" spans="1:14" ht="15" customHeight="1" x14ac:dyDescent="0.3">
      <c r="A7868" s="114">
        <v>7865</v>
      </c>
      <c r="B7868" t="s">
        <v>501</v>
      </c>
      <c r="C7868" t="s">
        <v>138</v>
      </c>
      <c r="D7868" t="s">
        <v>100</v>
      </c>
      <c r="E7868" t="s">
        <v>6515</v>
      </c>
      <c r="F7868" s="109">
        <v>46247</v>
      </c>
      <c r="G7868" t="s">
        <v>415</v>
      </c>
      <c r="H7868">
        <v>6</v>
      </c>
      <c r="K7868">
        <v>382500.00000000146</v>
      </c>
      <c r="L7868" t="s">
        <v>543</v>
      </c>
      <c r="M7868" t="s">
        <v>517</v>
      </c>
      <c r="N7868">
        <v>0</v>
      </c>
    </row>
    <row r="7869" spans="1:14" ht="15" customHeight="1" x14ac:dyDescent="0.3">
      <c r="A7869" s="114">
        <v>7866</v>
      </c>
      <c r="B7869" t="s">
        <v>501</v>
      </c>
      <c r="C7869" t="s">
        <v>128</v>
      </c>
      <c r="D7869" t="s">
        <v>102</v>
      </c>
      <c r="E7869" t="s">
        <v>6516</v>
      </c>
      <c r="F7869" s="109">
        <v>46247</v>
      </c>
      <c r="G7869" t="s">
        <v>415</v>
      </c>
      <c r="H7869">
        <v>6</v>
      </c>
      <c r="K7869">
        <v>255000.00000000096</v>
      </c>
      <c r="L7869" t="s">
        <v>509</v>
      </c>
      <c r="M7869" t="s">
        <v>736</v>
      </c>
      <c r="N7869">
        <v>0</v>
      </c>
    </row>
    <row r="7870" spans="1:14" ht="15" customHeight="1" x14ac:dyDescent="0.3">
      <c r="A7870" s="114">
        <v>7867</v>
      </c>
      <c r="B7870" t="s">
        <v>501</v>
      </c>
      <c r="C7870" t="s">
        <v>127</v>
      </c>
      <c r="D7870" t="s">
        <v>102</v>
      </c>
      <c r="E7870" t="s">
        <v>6517</v>
      </c>
      <c r="F7870" s="109">
        <v>46247</v>
      </c>
      <c r="G7870" t="s">
        <v>415</v>
      </c>
      <c r="H7870">
        <v>7</v>
      </c>
      <c r="K7870">
        <v>297500.00000000111</v>
      </c>
      <c r="L7870" t="s">
        <v>509</v>
      </c>
      <c r="M7870" t="s">
        <v>736</v>
      </c>
      <c r="N7870">
        <v>1</v>
      </c>
    </row>
    <row r="7871" spans="1:14" ht="15" customHeight="1" x14ac:dyDescent="0.3">
      <c r="A7871" s="114">
        <v>7868</v>
      </c>
      <c r="F7871" s="109"/>
      <c r="K7871">
        <v>410624.99999999965</v>
      </c>
      <c r="N7871">
        <v>0</v>
      </c>
    </row>
    <row r="7872" spans="1:14" ht="15" customHeight="1" x14ac:dyDescent="0.3">
      <c r="A7872" s="114">
        <v>7869</v>
      </c>
      <c r="B7872" t="s">
        <v>444</v>
      </c>
      <c r="C7872" t="s">
        <v>127</v>
      </c>
      <c r="D7872" t="s">
        <v>102</v>
      </c>
      <c r="E7872" t="s">
        <v>6518</v>
      </c>
      <c r="F7872" s="109">
        <v>46247</v>
      </c>
      <c r="G7872" t="s">
        <v>415</v>
      </c>
      <c r="H7872">
        <v>13</v>
      </c>
      <c r="K7872">
        <v>593124.99999999953</v>
      </c>
      <c r="L7872" t="s">
        <v>509</v>
      </c>
      <c r="M7872" t="s">
        <v>1677</v>
      </c>
      <c r="N7872">
        <v>0</v>
      </c>
    </row>
    <row r="7873" spans="1:14" ht="15" customHeight="1" x14ac:dyDescent="0.3">
      <c r="A7873" s="114">
        <v>7870</v>
      </c>
      <c r="B7873" t="s">
        <v>444</v>
      </c>
      <c r="C7873" t="s">
        <v>138</v>
      </c>
      <c r="D7873" t="s">
        <v>100</v>
      </c>
      <c r="E7873" t="s">
        <v>6519</v>
      </c>
      <c r="F7873" s="109">
        <v>46247</v>
      </c>
      <c r="G7873" t="s">
        <v>415</v>
      </c>
      <c r="H7873">
        <v>6</v>
      </c>
      <c r="K7873">
        <v>410624.99999999965</v>
      </c>
      <c r="L7873" t="s">
        <v>543</v>
      </c>
      <c r="M7873" t="s">
        <v>517</v>
      </c>
      <c r="N7873">
        <v>0</v>
      </c>
    </row>
    <row r="7874" spans="1:14" ht="15" customHeight="1" x14ac:dyDescent="0.3">
      <c r="A7874" s="114">
        <v>7871</v>
      </c>
      <c r="B7874" t="s">
        <v>413</v>
      </c>
      <c r="C7874" t="s">
        <v>138</v>
      </c>
      <c r="D7874" t="s">
        <v>100</v>
      </c>
      <c r="E7874" t="s">
        <v>6520</v>
      </c>
      <c r="F7874" s="109">
        <v>46247</v>
      </c>
      <c r="G7874" t="s">
        <v>415</v>
      </c>
      <c r="H7874">
        <v>6</v>
      </c>
      <c r="K7874">
        <v>393750.0000000007</v>
      </c>
      <c r="L7874" t="s">
        <v>516</v>
      </c>
      <c r="M7874" t="s">
        <v>517</v>
      </c>
      <c r="N7874">
        <v>0</v>
      </c>
    </row>
    <row r="7875" spans="1:14" ht="15" customHeight="1" x14ac:dyDescent="0.3">
      <c r="A7875" s="114">
        <v>7872</v>
      </c>
      <c r="B7875" t="s">
        <v>413</v>
      </c>
      <c r="C7875" t="s">
        <v>127</v>
      </c>
      <c r="D7875" t="s">
        <v>102</v>
      </c>
      <c r="E7875" t="s">
        <v>6521</v>
      </c>
      <c r="F7875" s="109">
        <v>46247</v>
      </c>
      <c r="G7875" t="s">
        <v>415</v>
      </c>
      <c r="H7875">
        <v>10</v>
      </c>
      <c r="K7875">
        <v>437500.00000000081</v>
      </c>
      <c r="L7875" t="s">
        <v>509</v>
      </c>
      <c r="M7875" t="s">
        <v>1334</v>
      </c>
      <c r="N7875">
        <v>0</v>
      </c>
    </row>
    <row r="7876" spans="1:14" ht="15" customHeight="1" x14ac:dyDescent="0.3">
      <c r="A7876" s="114">
        <v>7873</v>
      </c>
      <c r="B7876" t="s">
        <v>497</v>
      </c>
      <c r="C7876" t="s">
        <v>138</v>
      </c>
      <c r="D7876" t="s">
        <v>100</v>
      </c>
      <c r="E7876" t="s">
        <v>6522</v>
      </c>
      <c r="F7876" s="109">
        <v>46248</v>
      </c>
      <c r="G7876" t="s">
        <v>415</v>
      </c>
      <c r="H7876">
        <v>6</v>
      </c>
      <c r="K7876">
        <v>410624.99999999965</v>
      </c>
      <c r="L7876" t="s">
        <v>516</v>
      </c>
      <c r="M7876" t="s">
        <v>517</v>
      </c>
      <c r="N7876">
        <v>0</v>
      </c>
    </row>
    <row r="7877" spans="1:14" ht="15" customHeight="1" x14ac:dyDescent="0.3">
      <c r="A7877" s="114">
        <v>7874</v>
      </c>
      <c r="B7877" t="s">
        <v>497</v>
      </c>
      <c r="C7877" t="s">
        <v>127</v>
      </c>
      <c r="D7877" t="s">
        <v>102</v>
      </c>
      <c r="E7877" t="s">
        <v>6523</v>
      </c>
      <c r="F7877" s="109">
        <v>46248</v>
      </c>
      <c r="G7877" t="s">
        <v>415</v>
      </c>
      <c r="H7877">
        <v>11</v>
      </c>
      <c r="K7877">
        <v>501874.99999999953</v>
      </c>
      <c r="L7877" t="s">
        <v>509</v>
      </c>
      <c r="M7877" t="s">
        <v>1677</v>
      </c>
      <c r="N7877">
        <v>1</v>
      </c>
    </row>
    <row r="7878" spans="1:14" ht="15" customHeight="1" x14ac:dyDescent="0.3">
      <c r="A7878" s="114">
        <v>7875</v>
      </c>
      <c r="B7878" t="s">
        <v>497</v>
      </c>
      <c r="C7878" t="s">
        <v>128</v>
      </c>
      <c r="D7878" t="s">
        <v>102</v>
      </c>
      <c r="E7878" t="s">
        <v>6524</v>
      </c>
      <c r="F7878" s="109">
        <v>46248</v>
      </c>
      <c r="G7878" t="s">
        <v>415</v>
      </c>
      <c r="H7878">
        <v>2</v>
      </c>
      <c r="K7878">
        <v>91249.999999999927</v>
      </c>
      <c r="L7878" t="s">
        <v>509</v>
      </c>
      <c r="M7878">
        <v>0</v>
      </c>
      <c r="N7878">
        <v>0</v>
      </c>
    </row>
    <row r="7879" spans="1:14" ht="15" customHeight="1" x14ac:dyDescent="0.3">
      <c r="A7879" s="114">
        <v>7876</v>
      </c>
      <c r="B7879" t="s">
        <v>430</v>
      </c>
      <c r="C7879" t="s">
        <v>128</v>
      </c>
      <c r="D7879" t="s">
        <v>102</v>
      </c>
      <c r="E7879" t="s">
        <v>6524</v>
      </c>
      <c r="F7879" s="109">
        <v>46248</v>
      </c>
      <c r="G7879" t="s">
        <v>415</v>
      </c>
      <c r="H7879">
        <v>9</v>
      </c>
      <c r="K7879">
        <v>371249.99999999895</v>
      </c>
      <c r="L7879" t="s">
        <v>509</v>
      </c>
      <c r="M7879" t="s">
        <v>1677</v>
      </c>
      <c r="N7879">
        <v>0</v>
      </c>
    </row>
    <row r="7880" spans="1:14" ht="15" customHeight="1" x14ac:dyDescent="0.3">
      <c r="A7880" s="114">
        <v>7877</v>
      </c>
      <c r="B7880" t="s">
        <v>430</v>
      </c>
      <c r="C7880" t="s">
        <v>122</v>
      </c>
      <c r="D7880" t="s">
        <v>102</v>
      </c>
      <c r="E7880" t="s">
        <v>6525</v>
      </c>
      <c r="F7880" s="109">
        <v>46248</v>
      </c>
      <c r="G7880" t="s">
        <v>415</v>
      </c>
      <c r="H7880">
        <v>17</v>
      </c>
      <c r="K7880">
        <v>1051874.999999997</v>
      </c>
      <c r="L7880" t="s">
        <v>509</v>
      </c>
      <c r="M7880" t="s">
        <v>505</v>
      </c>
      <c r="N7880">
        <v>1</v>
      </c>
    </row>
    <row r="7881" spans="1:14" ht="15" customHeight="1" x14ac:dyDescent="0.3">
      <c r="A7881" s="114">
        <v>7878</v>
      </c>
      <c r="B7881" t="s">
        <v>430</v>
      </c>
      <c r="C7881" t="s">
        <v>138</v>
      </c>
      <c r="D7881" t="s">
        <v>100</v>
      </c>
      <c r="E7881" t="s">
        <v>6526</v>
      </c>
      <c r="F7881" s="109">
        <v>46248</v>
      </c>
      <c r="G7881" t="s">
        <v>415</v>
      </c>
      <c r="H7881">
        <v>1</v>
      </c>
      <c r="K7881">
        <v>61874.999999999818</v>
      </c>
      <c r="L7881" t="s">
        <v>1313</v>
      </c>
      <c r="M7881" t="s">
        <v>514</v>
      </c>
      <c r="N7881">
        <v>0</v>
      </c>
    </row>
    <row r="7882" spans="1:14" ht="15" customHeight="1" x14ac:dyDescent="0.3">
      <c r="A7882" s="114">
        <v>7879</v>
      </c>
      <c r="B7882" t="s">
        <v>430</v>
      </c>
      <c r="C7882" t="s">
        <v>138</v>
      </c>
      <c r="D7882" t="s">
        <v>100</v>
      </c>
      <c r="E7882" t="s">
        <v>6526</v>
      </c>
      <c r="F7882" s="109">
        <v>46248</v>
      </c>
      <c r="G7882" t="s">
        <v>415</v>
      </c>
      <c r="H7882">
        <v>6</v>
      </c>
      <c r="K7882">
        <v>371249.99999999895</v>
      </c>
      <c r="L7882" t="s">
        <v>516</v>
      </c>
      <c r="M7882" t="s">
        <v>517</v>
      </c>
      <c r="N7882">
        <v>0</v>
      </c>
    </row>
    <row r="7883" spans="1:14" ht="15" customHeight="1" x14ac:dyDescent="0.3">
      <c r="A7883" s="114">
        <v>7880</v>
      </c>
      <c r="B7883" t="s">
        <v>499</v>
      </c>
      <c r="C7883" t="s">
        <v>124</v>
      </c>
      <c r="D7883" t="s">
        <v>102</v>
      </c>
      <c r="E7883" t="s">
        <v>6527</v>
      </c>
      <c r="F7883" s="109">
        <v>46248</v>
      </c>
      <c r="G7883" t="s">
        <v>415</v>
      </c>
      <c r="H7883">
        <v>6</v>
      </c>
      <c r="K7883">
        <v>91020.833333333678</v>
      </c>
      <c r="L7883" t="s">
        <v>696</v>
      </c>
      <c r="M7883" t="s">
        <v>505</v>
      </c>
      <c r="N7883">
        <v>1</v>
      </c>
    </row>
    <row r="7884" spans="1:14" ht="15" customHeight="1" x14ac:dyDescent="0.3">
      <c r="A7884" s="114">
        <v>7881</v>
      </c>
      <c r="B7884" t="s">
        <v>501</v>
      </c>
      <c r="C7884" t="s">
        <v>127</v>
      </c>
      <c r="D7884" t="s">
        <v>102</v>
      </c>
      <c r="E7884" t="s">
        <v>6528</v>
      </c>
      <c r="F7884" s="109">
        <v>46248</v>
      </c>
      <c r="G7884" t="s">
        <v>415</v>
      </c>
      <c r="H7884">
        <v>9</v>
      </c>
      <c r="K7884">
        <v>382500.00000000146</v>
      </c>
      <c r="L7884" t="s">
        <v>509</v>
      </c>
      <c r="M7884" t="s">
        <v>736</v>
      </c>
      <c r="N7884">
        <v>0</v>
      </c>
    </row>
    <row r="7885" spans="1:14" ht="15" customHeight="1" x14ac:dyDescent="0.3">
      <c r="A7885" s="114">
        <v>7882</v>
      </c>
      <c r="B7885" t="s">
        <v>444</v>
      </c>
      <c r="C7885" t="s">
        <v>127</v>
      </c>
      <c r="D7885" t="s">
        <v>102</v>
      </c>
      <c r="E7885" t="s">
        <v>6529</v>
      </c>
      <c r="F7885" s="109">
        <v>46248</v>
      </c>
      <c r="G7885" t="s">
        <v>415</v>
      </c>
      <c r="H7885">
        <v>9</v>
      </c>
      <c r="K7885">
        <v>410624.99999999965</v>
      </c>
      <c r="L7885" t="s">
        <v>509</v>
      </c>
      <c r="M7885" t="s">
        <v>1677</v>
      </c>
      <c r="N7885">
        <v>0</v>
      </c>
    </row>
    <row r="7886" spans="1:14" ht="15" customHeight="1" x14ac:dyDescent="0.3">
      <c r="A7886" s="114">
        <v>7883</v>
      </c>
      <c r="B7886" t="s">
        <v>444</v>
      </c>
      <c r="C7886" t="s">
        <v>128</v>
      </c>
      <c r="D7886" t="s">
        <v>102</v>
      </c>
      <c r="E7886" t="s">
        <v>6530</v>
      </c>
      <c r="F7886" s="109">
        <v>46248</v>
      </c>
      <c r="G7886" t="s">
        <v>415</v>
      </c>
      <c r="H7886">
        <v>4</v>
      </c>
      <c r="K7886">
        <v>182499.99999999985</v>
      </c>
      <c r="L7886" t="s">
        <v>509</v>
      </c>
      <c r="M7886" t="s">
        <v>1677</v>
      </c>
      <c r="N7886">
        <v>1</v>
      </c>
    </row>
    <row r="7887" spans="1:14" ht="15" customHeight="1" x14ac:dyDescent="0.3">
      <c r="A7887" s="114">
        <v>7884</v>
      </c>
      <c r="B7887" t="s">
        <v>444</v>
      </c>
      <c r="C7887" t="s">
        <v>191</v>
      </c>
      <c r="D7887" t="s">
        <v>187</v>
      </c>
      <c r="E7887" t="s">
        <v>6531</v>
      </c>
      <c r="F7887" s="109">
        <v>46248</v>
      </c>
      <c r="G7887" t="s">
        <v>2115</v>
      </c>
      <c r="H7887">
        <v>6</v>
      </c>
      <c r="K7887">
        <v>312835.4166666664</v>
      </c>
      <c r="L7887" t="s">
        <v>713</v>
      </c>
      <c r="M7887" t="s">
        <v>917</v>
      </c>
      <c r="N7887">
        <v>0</v>
      </c>
    </row>
    <row r="7888" spans="1:14" ht="15" customHeight="1" x14ac:dyDescent="0.3">
      <c r="A7888" s="114">
        <v>7885</v>
      </c>
      <c r="B7888" t="s">
        <v>444</v>
      </c>
      <c r="C7888" t="s">
        <v>191</v>
      </c>
      <c r="D7888" t="s">
        <v>187</v>
      </c>
      <c r="E7888" t="s">
        <v>391</v>
      </c>
      <c r="F7888" s="109">
        <v>46248</v>
      </c>
      <c r="G7888" t="s">
        <v>443</v>
      </c>
      <c r="H7888">
        <v>1.5</v>
      </c>
      <c r="K7888">
        <v>182499.99999999985</v>
      </c>
      <c r="L7888" t="s">
        <v>543</v>
      </c>
      <c r="M7888" t="s">
        <v>517</v>
      </c>
      <c r="N7888">
        <v>0</v>
      </c>
    </row>
    <row r="7889" spans="1:14" ht="15" customHeight="1" x14ac:dyDescent="0.3">
      <c r="A7889" s="114">
        <v>7886</v>
      </c>
      <c r="B7889" t="s">
        <v>413</v>
      </c>
      <c r="C7889" t="s">
        <v>138</v>
      </c>
      <c r="D7889" t="s">
        <v>100</v>
      </c>
      <c r="E7889" t="s">
        <v>6532</v>
      </c>
      <c r="F7889" s="109">
        <v>46248</v>
      </c>
      <c r="G7889" t="s">
        <v>415</v>
      </c>
      <c r="H7889">
        <v>3</v>
      </c>
      <c r="K7889">
        <v>196875.00000000035</v>
      </c>
      <c r="L7889" t="s">
        <v>516</v>
      </c>
      <c r="M7889" t="s">
        <v>517</v>
      </c>
      <c r="N7889">
        <v>0</v>
      </c>
    </row>
    <row r="7890" spans="1:14" ht="15" customHeight="1" x14ac:dyDescent="0.3">
      <c r="A7890" s="114">
        <v>7887</v>
      </c>
      <c r="B7890" t="s">
        <v>413</v>
      </c>
      <c r="C7890" t="s">
        <v>2948</v>
      </c>
      <c r="D7890" t="s">
        <v>102</v>
      </c>
      <c r="E7890" t="s">
        <v>2950</v>
      </c>
      <c r="F7890" s="109">
        <v>46248</v>
      </c>
      <c r="G7890" t="s">
        <v>2946</v>
      </c>
      <c r="H7890">
        <v>5</v>
      </c>
      <c r="K7890">
        <v>145833.3333333336</v>
      </c>
      <c r="L7890" t="s">
        <v>509</v>
      </c>
      <c r="M7890" t="s">
        <v>1334</v>
      </c>
      <c r="N7890">
        <v>1</v>
      </c>
    </row>
    <row r="7891" spans="1:14" ht="15" customHeight="1" x14ac:dyDescent="0.3">
      <c r="A7891" s="114">
        <v>7888</v>
      </c>
      <c r="B7891" t="s">
        <v>413</v>
      </c>
      <c r="C7891" t="s">
        <v>127</v>
      </c>
      <c r="D7891" t="s">
        <v>102</v>
      </c>
      <c r="E7891" t="s">
        <v>6533</v>
      </c>
      <c r="F7891" s="109">
        <v>46248</v>
      </c>
      <c r="G7891" t="s">
        <v>415</v>
      </c>
      <c r="H7891">
        <v>2</v>
      </c>
      <c r="K7891">
        <v>87500.00000000016</v>
      </c>
      <c r="L7891" t="s">
        <v>509</v>
      </c>
      <c r="M7891" t="s">
        <v>1334</v>
      </c>
      <c r="N7891">
        <v>1</v>
      </c>
    </row>
    <row r="7892" spans="1:14" ht="15" customHeight="1" x14ac:dyDescent="0.3">
      <c r="A7892" s="114">
        <v>7889</v>
      </c>
      <c r="B7892" t="s">
        <v>535</v>
      </c>
      <c r="C7892" t="s">
        <v>136</v>
      </c>
      <c r="D7892" t="s">
        <v>102</v>
      </c>
      <c r="E7892" t="s">
        <v>6534</v>
      </c>
      <c r="F7892" s="109">
        <v>46248</v>
      </c>
      <c r="G7892" t="s">
        <v>415</v>
      </c>
      <c r="H7892">
        <v>5</v>
      </c>
      <c r="K7892">
        <v>431250.00000000122</v>
      </c>
      <c r="L7892" t="s">
        <v>526</v>
      </c>
      <c r="M7892" t="s">
        <v>1677</v>
      </c>
      <c r="N7892">
        <v>1</v>
      </c>
    </row>
    <row r="7893" spans="1:14" ht="15" customHeight="1" x14ac:dyDescent="0.3">
      <c r="A7893" s="114">
        <v>7890</v>
      </c>
      <c r="B7893" t="s">
        <v>535</v>
      </c>
      <c r="C7893" t="s">
        <v>138</v>
      </c>
      <c r="D7893" t="s">
        <v>100</v>
      </c>
      <c r="E7893" t="s">
        <v>6535</v>
      </c>
      <c r="F7893" s="109">
        <v>46248</v>
      </c>
      <c r="G7893" t="s">
        <v>415</v>
      </c>
      <c r="H7893">
        <v>2</v>
      </c>
      <c r="K7893">
        <v>129375.00000000036</v>
      </c>
      <c r="L7893" t="s">
        <v>516</v>
      </c>
      <c r="M7893" t="s">
        <v>517</v>
      </c>
      <c r="N7893">
        <v>0</v>
      </c>
    </row>
    <row r="7894" spans="1:14" ht="15" customHeight="1" x14ac:dyDescent="0.3">
      <c r="A7894" s="114">
        <v>7891</v>
      </c>
      <c r="B7894" t="s">
        <v>463</v>
      </c>
      <c r="C7894" t="s">
        <v>136</v>
      </c>
      <c r="D7894" t="s">
        <v>102</v>
      </c>
      <c r="E7894" t="s">
        <v>6536</v>
      </c>
      <c r="F7894" s="109">
        <v>46249</v>
      </c>
      <c r="G7894" t="s">
        <v>415</v>
      </c>
      <c r="H7894">
        <v>4</v>
      </c>
      <c r="K7894">
        <v>177500.00000000015</v>
      </c>
      <c r="L7894" t="s">
        <v>526</v>
      </c>
      <c r="M7894" t="s">
        <v>1677</v>
      </c>
      <c r="N7894">
        <v>0</v>
      </c>
    </row>
    <row r="7895" spans="1:14" ht="15" customHeight="1" x14ac:dyDescent="0.3">
      <c r="A7895" s="114">
        <v>7892</v>
      </c>
      <c r="B7895" t="s">
        <v>463</v>
      </c>
      <c r="C7895" t="s">
        <v>129</v>
      </c>
      <c r="D7895" t="s">
        <v>102</v>
      </c>
      <c r="E7895" t="s">
        <v>6537</v>
      </c>
      <c r="F7895" s="109">
        <v>46249</v>
      </c>
      <c r="G7895" t="s">
        <v>415</v>
      </c>
      <c r="H7895">
        <v>2</v>
      </c>
      <c r="K7895">
        <v>88750.000000000073</v>
      </c>
      <c r="L7895" t="s">
        <v>526</v>
      </c>
      <c r="M7895" t="s">
        <v>1677</v>
      </c>
      <c r="N7895">
        <v>0</v>
      </c>
    </row>
    <row r="7896" spans="1:14" ht="15" customHeight="1" x14ac:dyDescent="0.3">
      <c r="A7896" s="114">
        <v>7893</v>
      </c>
      <c r="B7896" t="s">
        <v>463</v>
      </c>
      <c r="C7896" t="s">
        <v>136</v>
      </c>
      <c r="D7896" t="s">
        <v>102</v>
      </c>
      <c r="E7896" t="s">
        <v>6538</v>
      </c>
      <c r="F7896" s="109">
        <v>46247</v>
      </c>
      <c r="G7896" t="s">
        <v>415</v>
      </c>
      <c r="H7896">
        <v>3</v>
      </c>
      <c r="K7896">
        <v>266250.00000000023</v>
      </c>
      <c r="L7896" t="s">
        <v>526</v>
      </c>
      <c r="M7896" t="s">
        <v>1677</v>
      </c>
      <c r="N7896">
        <v>0</v>
      </c>
    </row>
    <row r="7897" spans="1:14" ht="15" customHeight="1" x14ac:dyDescent="0.3">
      <c r="A7897" s="114">
        <v>7894</v>
      </c>
      <c r="B7897" t="s">
        <v>463</v>
      </c>
      <c r="C7897" t="s">
        <v>129</v>
      </c>
      <c r="D7897" t="s">
        <v>102</v>
      </c>
      <c r="E7897" t="s">
        <v>6537</v>
      </c>
      <c r="F7897" s="109">
        <v>46247</v>
      </c>
      <c r="G7897" t="s">
        <v>415</v>
      </c>
      <c r="H7897">
        <v>2</v>
      </c>
      <c r="K7897">
        <v>88750.000000000073</v>
      </c>
      <c r="L7897" t="s">
        <v>526</v>
      </c>
      <c r="M7897" t="s">
        <v>1677</v>
      </c>
      <c r="N7897">
        <v>0</v>
      </c>
    </row>
    <row r="7898" spans="1:14" ht="15" customHeight="1" x14ac:dyDescent="0.3">
      <c r="A7898" s="114">
        <v>7895</v>
      </c>
      <c r="B7898" t="s">
        <v>430</v>
      </c>
      <c r="C7898" t="s">
        <v>122</v>
      </c>
      <c r="D7898" t="s">
        <v>102</v>
      </c>
      <c r="E7898" t="s">
        <v>6539</v>
      </c>
      <c r="F7898" s="109">
        <v>46249</v>
      </c>
      <c r="G7898" t="s">
        <v>415</v>
      </c>
      <c r="H7898">
        <v>9</v>
      </c>
      <c r="K7898">
        <v>556874.99999999837</v>
      </c>
      <c r="L7898" t="s">
        <v>507</v>
      </c>
      <c r="M7898" t="s">
        <v>505</v>
      </c>
      <c r="N7898">
        <v>1</v>
      </c>
    </row>
    <row r="7899" spans="1:14" ht="15" customHeight="1" x14ac:dyDescent="0.3">
      <c r="A7899" s="114">
        <v>7896</v>
      </c>
      <c r="B7899" t="s">
        <v>430</v>
      </c>
      <c r="C7899" t="s">
        <v>124</v>
      </c>
      <c r="D7899" t="s">
        <v>102</v>
      </c>
      <c r="E7899" t="s">
        <v>6540</v>
      </c>
      <c r="F7899" s="109">
        <v>46249</v>
      </c>
      <c r="G7899" t="s">
        <v>415</v>
      </c>
      <c r="H7899">
        <v>16</v>
      </c>
      <c r="K7899">
        <v>235583.33333333264</v>
      </c>
      <c r="L7899" t="s">
        <v>696</v>
      </c>
      <c r="M7899" t="s">
        <v>1677</v>
      </c>
      <c r="N7899">
        <v>1</v>
      </c>
    </row>
    <row r="7900" spans="1:14" ht="15" customHeight="1" x14ac:dyDescent="0.3">
      <c r="A7900" s="114">
        <v>7897</v>
      </c>
      <c r="B7900" t="s">
        <v>430</v>
      </c>
      <c r="C7900" t="s">
        <v>138</v>
      </c>
      <c r="D7900" t="s">
        <v>100</v>
      </c>
      <c r="E7900" t="s">
        <v>6541</v>
      </c>
      <c r="F7900" s="109">
        <v>46249</v>
      </c>
      <c r="G7900" t="s">
        <v>415</v>
      </c>
      <c r="H7900">
        <v>2</v>
      </c>
      <c r="K7900">
        <v>123749.99999999964</v>
      </c>
      <c r="L7900" t="s">
        <v>516</v>
      </c>
      <c r="M7900" t="s">
        <v>517</v>
      </c>
      <c r="N7900">
        <v>0</v>
      </c>
    </row>
    <row r="7901" spans="1:14" ht="15" customHeight="1" x14ac:dyDescent="0.3">
      <c r="A7901" s="114">
        <v>7898</v>
      </c>
      <c r="B7901" t="s">
        <v>497</v>
      </c>
      <c r="C7901" t="s">
        <v>128</v>
      </c>
      <c r="D7901" t="s">
        <v>102</v>
      </c>
      <c r="E7901" t="s">
        <v>6542</v>
      </c>
      <c r="F7901" s="109">
        <v>46249</v>
      </c>
      <c r="G7901" t="s">
        <v>415</v>
      </c>
      <c r="H7901">
        <v>7</v>
      </c>
      <c r="K7901">
        <v>319374.99999999971</v>
      </c>
      <c r="L7901" t="s">
        <v>509</v>
      </c>
      <c r="M7901" t="s">
        <v>1677</v>
      </c>
      <c r="N7901">
        <v>1</v>
      </c>
    </row>
    <row r="7902" spans="1:14" ht="15" customHeight="1" x14ac:dyDescent="0.3">
      <c r="A7902" s="114">
        <v>7899</v>
      </c>
      <c r="B7902" t="s">
        <v>497</v>
      </c>
      <c r="C7902" t="s">
        <v>129</v>
      </c>
      <c r="D7902" t="s">
        <v>102</v>
      </c>
      <c r="E7902" t="s">
        <v>6543</v>
      </c>
      <c r="F7902" s="109">
        <v>46249</v>
      </c>
      <c r="G7902" t="s">
        <v>415</v>
      </c>
      <c r="H7902">
        <v>1</v>
      </c>
      <c r="K7902">
        <v>45624.999999999964</v>
      </c>
      <c r="L7902" t="s">
        <v>509</v>
      </c>
      <c r="M7902">
        <v>0</v>
      </c>
      <c r="N7902">
        <v>0</v>
      </c>
    </row>
    <row r="7903" spans="1:14" ht="15" customHeight="1" x14ac:dyDescent="0.3">
      <c r="A7903" s="114">
        <v>7900</v>
      </c>
      <c r="B7903" t="s">
        <v>497</v>
      </c>
      <c r="C7903" t="s">
        <v>4048</v>
      </c>
      <c r="D7903" t="s">
        <v>102</v>
      </c>
      <c r="E7903" t="s">
        <v>4049</v>
      </c>
      <c r="F7903" s="109">
        <v>46249</v>
      </c>
      <c r="G7903" t="s">
        <v>425</v>
      </c>
      <c r="H7903">
        <v>4</v>
      </c>
      <c r="K7903">
        <v>182499.99999999985</v>
      </c>
      <c r="L7903" t="s">
        <v>509</v>
      </c>
      <c r="M7903">
        <v>0</v>
      </c>
      <c r="N7903">
        <v>0</v>
      </c>
    </row>
    <row r="7904" spans="1:14" ht="15" customHeight="1" x14ac:dyDescent="0.3">
      <c r="A7904" s="114">
        <v>7901</v>
      </c>
      <c r="B7904" t="s">
        <v>497</v>
      </c>
      <c r="C7904" t="s">
        <v>138</v>
      </c>
      <c r="D7904" t="s">
        <v>100</v>
      </c>
      <c r="E7904" t="s">
        <v>6544</v>
      </c>
      <c r="F7904" s="109">
        <v>46249</v>
      </c>
      <c r="G7904" t="s">
        <v>415</v>
      </c>
      <c r="H7904">
        <v>2</v>
      </c>
      <c r="K7904">
        <v>136874.99999999988</v>
      </c>
      <c r="L7904" t="s">
        <v>516</v>
      </c>
      <c r="M7904" t="s">
        <v>517</v>
      </c>
      <c r="N7904">
        <v>0</v>
      </c>
    </row>
    <row r="7905" spans="1:14" ht="15" customHeight="1" x14ac:dyDescent="0.3">
      <c r="A7905" s="114">
        <v>7902</v>
      </c>
      <c r="B7905" t="s">
        <v>459</v>
      </c>
      <c r="C7905" t="s">
        <v>6545</v>
      </c>
      <c r="D7905" t="s">
        <v>180</v>
      </c>
      <c r="E7905" t="s">
        <v>6553</v>
      </c>
      <c r="F7905" s="109">
        <v>46250</v>
      </c>
      <c r="G7905" t="s">
        <v>6546</v>
      </c>
      <c r="H7905">
        <v>12</v>
      </c>
      <c r="K7905">
        <v>360000</v>
      </c>
      <c r="L7905" t="s">
        <v>558</v>
      </c>
      <c r="M7905" t="s">
        <v>514</v>
      </c>
      <c r="N7905">
        <v>3</v>
      </c>
    </row>
    <row r="7906" spans="1:14" ht="15" customHeight="1" x14ac:dyDescent="0.3">
      <c r="A7906" s="114">
        <v>7903</v>
      </c>
      <c r="B7906" t="s">
        <v>459</v>
      </c>
      <c r="C7906" t="s">
        <v>6545</v>
      </c>
      <c r="D7906" t="s">
        <v>180</v>
      </c>
      <c r="E7906" t="s">
        <v>6553</v>
      </c>
      <c r="F7906" s="109">
        <v>46250</v>
      </c>
      <c r="G7906" t="s">
        <v>6547</v>
      </c>
      <c r="H7906">
        <v>12</v>
      </c>
      <c r="K7906">
        <v>360000</v>
      </c>
      <c r="L7906" t="s">
        <v>545</v>
      </c>
      <c r="M7906" t="s">
        <v>514</v>
      </c>
      <c r="N7906">
        <v>0</v>
      </c>
    </row>
    <row r="7907" spans="1:14" ht="15" customHeight="1" x14ac:dyDescent="0.3">
      <c r="A7907" s="114">
        <v>7904</v>
      </c>
      <c r="B7907" t="s">
        <v>482</v>
      </c>
      <c r="C7907" t="s">
        <v>6545</v>
      </c>
      <c r="D7907" t="s">
        <v>180</v>
      </c>
      <c r="E7907" t="s">
        <v>6553</v>
      </c>
      <c r="F7907" s="109">
        <v>46250</v>
      </c>
      <c r="G7907" t="s">
        <v>6546</v>
      </c>
      <c r="H7907">
        <v>7</v>
      </c>
      <c r="K7907">
        <v>207083.33333333352</v>
      </c>
      <c r="L7907" t="s">
        <v>576</v>
      </c>
      <c r="M7907" t="s">
        <v>593</v>
      </c>
      <c r="N7907">
        <v>0</v>
      </c>
    </row>
    <row r="7908" spans="1:14" ht="15" customHeight="1" x14ac:dyDescent="0.3">
      <c r="A7908" s="114">
        <v>7905</v>
      </c>
      <c r="B7908" t="s">
        <v>482</v>
      </c>
      <c r="C7908" t="s">
        <v>6545</v>
      </c>
      <c r="D7908" t="s">
        <v>180</v>
      </c>
      <c r="E7908" t="s">
        <v>6553</v>
      </c>
      <c r="F7908" s="109">
        <v>46250</v>
      </c>
      <c r="G7908" t="s">
        <v>6547</v>
      </c>
      <c r="H7908">
        <v>7</v>
      </c>
      <c r="K7908">
        <v>207083.33333333352</v>
      </c>
      <c r="L7908" t="s">
        <v>576</v>
      </c>
      <c r="M7908" t="s">
        <v>593</v>
      </c>
      <c r="N7908">
        <v>0</v>
      </c>
    </row>
    <row r="7909" spans="1:14" ht="15" customHeight="1" x14ac:dyDescent="0.3">
      <c r="A7909" s="114">
        <v>7906</v>
      </c>
      <c r="B7909" t="s">
        <v>482</v>
      </c>
      <c r="C7909" t="s">
        <v>138</v>
      </c>
      <c r="D7909" t="s">
        <v>100</v>
      </c>
      <c r="E7909" t="s">
        <v>6561</v>
      </c>
      <c r="F7909" s="109">
        <v>46250</v>
      </c>
      <c r="G7909" t="s">
        <v>415</v>
      </c>
      <c r="H7909">
        <v>2</v>
      </c>
      <c r="K7909">
        <v>133125.00000000012</v>
      </c>
      <c r="L7909" t="s">
        <v>576</v>
      </c>
      <c r="M7909" t="s">
        <v>593</v>
      </c>
      <c r="N7909">
        <v>0</v>
      </c>
    </row>
    <row r="7910" spans="1:14" ht="15" customHeight="1" x14ac:dyDescent="0.3">
      <c r="A7910" s="114">
        <v>7907</v>
      </c>
      <c r="B7910" t="s">
        <v>444</v>
      </c>
      <c r="C7910" t="s">
        <v>138</v>
      </c>
      <c r="D7910" t="s">
        <v>100</v>
      </c>
      <c r="E7910" t="s">
        <v>6562</v>
      </c>
      <c r="F7910" s="109">
        <v>46250</v>
      </c>
      <c r="G7910" t="s">
        <v>415</v>
      </c>
      <c r="H7910">
        <v>0.2</v>
      </c>
      <c r="K7910">
        <v>13687.499999999987</v>
      </c>
      <c r="L7910" t="s">
        <v>554</v>
      </c>
      <c r="M7910" t="s">
        <v>517</v>
      </c>
      <c r="N7910">
        <v>0</v>
      </c>
    </row>
    <row r="7911" spans="1:14" ht="15" customHeight="1" x14ac:dyDescent="0.3">
      <c r="A7911" s="114">
        <v>7908</v>
      </c>
      <c r="B7911" t="s">
        <v>444</v>
      </c>
      <c r="C7911" t="s">
        <v>127</v>
      </c>
      <c r="D7911" t="s">
        <v>102</v>
      </c>
      <c r="E7911" t="s">
        <v>6563</v>
      </c>
      <c r="F7911" s="109">
        <v>46250</v>
      </c>
      <c r="G7911" t="s">
        <v>415</v>
      </c>
      <c r="H7911">
        <v>13</v>
      </c>
      <c r="K7911">
        <v>593124.99999999953</v>
      </c>
      <c r="L7911" t="s">
        <v>509</v>
      </c>
      <c r="M7911" t="s">
        <v>514</v>
      </c>
      <c r="N7911">
        <v>0</v>
      </c>
    </row>
    <row r="7912" spans="1:14" ht="15" customHeight="1" x14ac:dyDescent="0.3">
      <c r="A7912" s="114">
        <v>7909</v>
      </c>
      <c r="B7912" t="s">
        <v>444</v>
      </c>
      <c r="C7912" t="s">
        <v>191</v>
      </c>
      <c r="D7912" t="s">
        <v>187</v>
      </c>
      <c r="E7912" t="s">
        <v>6564</v>
      </c>
      <c r="F7912" s="109">
        <v>46250</v>
      </c>
      <c r="G7912" t="s">
        <v>443</v>
      </c>
      <c r="H7912">
        <v>0.5</v>
      </c>
      <c r="K7912">
        <v>60833.333333333278</v>
      </c>
      <c r="L7912" t="s">
        <v>554</v>
      </c>
      <c r="M7912" t="s">
        <v>517</v>
      </c>
      <c r="N7912">
        <v>0</v>
      </c>
    </row>
    <row r="7913" spans="1:14" ht="15" customHeight="1" x14ac:dyDescent="0.3">
      <c r="A7913" s="114">
        <v>7910</v>
      </c>
      <c r="B7913" t="s">
        <v>501</v>
      </c>
      <c r="C7913" t="s">
        <v>127</v>
      </c>
      <c r="D7913" t="s">
        <v>102</v>
      </c>
      <c r="E7913" t="s">
        <v>6565</v>
      </c>
      <c r="F7913" s="109">
        <v>46250</v>
      </c>
      <c r="G7913" t="s">
        <v>415</v>
      </c>
      <c r="H7913">
        <v>1</v>
      </c>
      <c r="K7913">
        <v>722500.00000000268</v>
      </c>
      <c r="L7913" t="s">
        <v>509</v>
      </c>
      <c r="M7913" t="s">
        <v>1677</v>
      </c>
      <c r="N7913">
        <v>1</v>
      </c>
    </row>
    <row r="7914" spans="1:14" ht="15" customHeight="1" x14ac:dyDescent="0.3">
      <c r="A7914" s="114">
        <v>7911</v>
      </c>
      <c r="B7914" t="s">
        <v>501</v>
      </c>
      <c r="C7914" t="s">
        <v>129</v>
      </c>
      <c r="D7914" t="s">
        <v>102</v>
      </c>
      <c r="E7914" t="s">
        <v>6566</v>
      </c>
      <c r="F7914" s="109">
        <v>46250</v>
      </c>
      <c r="G7914" t="s">
        <v>415</v>
      </c>
      <c r="H7914">
        <v>1</v>
      </c>
      <c r="K7914">
        <v>42500.00000000016</v>
      </c>
      <c r="L7914" t="s">
        <v>509</v>
      </c>
      <c r="M7914" t="s">
        <v>1677</v>
      </c>
      <c r="N7914">
        <v>0</v>
      </c>
    </row>
    <row r="7915" spans="1:14" ht="15" customHeight="1" x14ac:dyDescent="0.3">
      <c r="A7915" s="114">
        <v>7912</v>
      </c>
      <c r="B7915" t="s">
        <v>501</v>
      </c>
      <c r="C7915" t="s">
        <v>128</v>
      </c>
      <c r="D7915" t="s">
        <v>102</v>
      </c>
      <c r="E7915" t="s">
        <v>6567</v>
      </c>
      <c r="F7915" s="109">
        <v>46250</v>
      </c>
      <c r="G7915" t="s">
        <v>415</v>
      </c>
      <c r="H7915">
        <v>6</v>
      </c>
      <c r="K7915">
        <v>255000.00000000096</v>
      </c>
      <c r="L7915" t="s">
        <v>509</v>
      </c>
      <c r="M7915" t="s">
        <v>1677</v>
      </c>
      <c r="N7915">
        <v>0</v>
      </c>
    </row>
    <row r="7916" spans="1:14" ht="15" customHeight="1" x14ac:dyDescent="0.3">
      <c r="A7916" s="114">
        <v>7913</v>
      </c>
      <c r="B7916" t="s">
        <v>501</v>
      </c>
      <c r="C7916" t="s">
        <v>138</v>
      </c>
      <c r="D7916" t="s">
        <v>100</v>
      </c>
      <c r="E7916" t="s">
        <v>6568</v>
      </c>
      <c r="F7916" s="109">
        <v>46250</v>
      </c>
      <c r="G7916" t="s">
        <v>415</v>
      </c>
      <c r="H7916">
        <v>1.2</v>
      </c>
      <c r="K7916">
        <v>76500.000000000291</v>
      </c>
      <c r="L7916" t="s">
        <v>713</v>
      </c>
      <c r="M7916" t="s">
        <v>517</v>
      </c>
      <c r="N7916">
        <v>0</v>
      </c>
    </row>
    <row r="7917" spans="1:14" ht="15" customHeight="1" x14ac:dyDescent="0.3">
      <c r="A7917" s="114">
        <v>7914</v>
      </c>
      <c r="B7917" t="s">
        <v>430</v>
      </c>
      <c r="C7917" t="s">
        <v>138</v>
      </c>
      <c r="D7917" t="s">
        <v>100</v>
      </c>
      <c r="E7917" t="s">
        <v>6569</v>
      </c>
      <c r="F7917" s="109">
        <v>46250</v>
      </c>
      <c r="G7917" t="s">
        <v>415</v>
      </c>
      <c r="H7917">
        <v>0.5</v>
      </c>
      <c r="K7917">
        <v>30937.499999999909</v>
      </c>
      <c r="L7917" t="s">
        <v>554</v>
      </c>
      <c r="M7917" t="s">
        <v>517</v>
      </c>
      <c r="N7917">
        <v>0</v>
      </c>
    </row>
    <row r="7918" spans="1:14" ht="15" customHeight="1" x14ac:dyDescent="0.3">
      <c r="A7918" s="114">
        <v>7915</v>
      </c>
      <c r="B7918" t="s">
        <v>430</v>
      </c>
      <c r="C7918" t="s">
        <v>124</v>
      </c>
      <c r="D7918" t="s">
        <v>102</v>
      </c>
      <c r="E7918" t="s">
        <v>6570</v>
      </c>
      <c r="F7918" s="109">
        <v>46250</v>
      </c>
      <c r="G7918" t="s">
        <v>415</v>
      </c>
      <c r="H7918">
        <v>15</v>
      </c>
      <c r="K7918">
        <v>220859.37499999936</v>
      </c>
      <c r="L7918" t="s">
        <v>696</v>
      </c>
      <c r="M7918" t="s">
        <v>1677</v>
      </c>
      <c r="N7918">
        <v>0</v>
      </c>
    </row>
    <row r="7919" spans="1:14" ht="15" customHeight="1" x14ac:dyDescent="0.3">
      <c r="A7919" s="114">
        <v>7916</v>
      </c>
      <c r="B7919" t="s">
        <v>474</v>
      </c>
      <c r="C7919" t="s">
        <v>6554</v>
      </c>
      <c r="D7919" t="s">
        <v>180</v>
      </c>
      <c r="E7919" t="s">
        <v>6560</v>
      </c>
      <c r="F7919" s="109">
        <v>46250</v>
      </c>
      <c r="G7919" t="s">
        <v>6556</v>
      </c>
      <c r="H7919">
        <v>4</v>
      </c>
      <c r="K7919">
        <v>49538.888888888803</v>
      </c>
      <c r="L7919" t="s">
        <v>576</v>
      </c>
      <c r="M7919" t="s">
        <v>531</v>
      </c>
      <c r="N7919">
        <v>2</v>
      </c>
    </row>
    <row r="7920" spans="1:14" ht="15" customHeight="1" x14ac:dyDescent="0.3">
      <c r="A7920" s="114">
        <v>7917</v>
      </c>
      <c r="B7920" t="s">
        <v>474</v>
      </c>
      <c r="C7920" t="s">
        <v>6554</v>
      </c>
      <c r="D7920" t="s">
        <v>180</v>
      </c>
      <c r="E7920" t="s">
        <v>6560</v>
      </c>
      <c r="F7920" s="109">
        <v>46250</v>
      </c>
      <c r="G7920" t="s">
        <v>6571</v>
      </c>
      <c r="H7920">
        <v>4</v>
      </c>
      <c r="K7920">
        <v>49538.888888888803</v>
      </c>
      <c r="L7920" t="s">
        <v>576</v>
      </c>
      <c r="M7920" t="s">
        <v>531</v>
      </c>
      <c r="N7920">
        <v>2</v>
      </c>
    </row>
    <row r="7921" spans="1:14" ht="15" customHeight="1" x14ac:dyDescent="0.3">
      <c r="A7921" s="114">
        <v>7918</v>
      </c>
      <c r="B7921" t="s">
        <v>474</v>
      </c>
      <c r="C7921" t="s">
        <v>6554</v>
      </c>
      <c r="D7921" t="s">
        <v>180</v>
      </c>
      <c r="E7921" t="s">
        <v>6560</v>
      </c>
      <c r="F7921" s="109">
        <v>46250</v>
      </c>
      <c r="G7921" t="s">
        <v>6555</v>
      </c>
      <c r="H7921">
        <v>4</v>
      </c>
      <c r="K7921">
        <v>123333.33333333312</v>
      </c>
      <c r="L7921" t="s">
        <v>576</v>
      </c>
      <c r="M7921" t="s">
        <v>1677</v>
      </c>
      <c r="N7921">
        <v>0</v>
      </c>
    </row>
    <row r="7922" spans="1:14" ht="15" customHeight="1" x14ac:dyDescent="0.3">
      <c r="A7922" s="114">
        <v>7919</v>
      </c>
      <c r="B7922" t="s">
        <v>474</v>
      </c>
      <c r="C7922" t="s">
        <v>138</v>
      </c>
      <c r="D7922" t="s">
        <v>100</v>
      </c>
      <c r="E7922" t="s">
        <v>6572</v>
      </c>
      <c r="F7922" s="109">
        <v>46250</v>
      </c>
      <c r="G7922" t="s">
        <v>415</v>
      </c>
      <c r="H7922">
        <v>8</v>
      </c>
      <c r="K7922">
        <v>554999.99999999907</v>
      </c>
      <c r="L7922" t="s">
        <v>576</v>
      </c>
      <c r="M7922" t="s">
        <v>2618</v>
      </c>
      <c r="N7922">
        <v>0</v>
      </c>
    </row>
    <row r="7923" spans="1:14" ht="15" customHeight="1" x14ac:dyDescent="0.3">
      <c r="A7923" s="114">
        <v>7920</v>
      </c>
      <c r="B7923" t="s">
        <v>482</v>
      </c>
      <c r="C7923" t="s">
        <v>6545</v>
      </c>
      <c r="D7923" t="s">
        <v>180</v>
      </c>
      <c r="E7923" t="s">
        <v>6553</v>
      </c>
      <c r="F7923" s="109">
        <v>46251</v>
      </c>
      <c r="G7923" t="s">
        <v>6546</v>
      </c>
      <c r="H7923">
        <v>12</v>
      </c>
      <c r="K7923">
        <v>355000.00000000029</v>
      </c>
      <c r="L7923" t="s">
        <v>576</v>
      </c>
      <c r="M7923" t="s">
        <v>593</v>
      </c>
      <c r="N7923">
        <v>0</v>
      </c>
    </row>
    <row r="7924" spans="1:14" ht="15" customHeight="1" x14ac:dyDescent="0.3">
      <c r="A7924" s="114">
        <v>7921</v>
      </c>
      <c r="B7924" t="s">
        <v>482</v>
      </c>
      <c r="C7924" t="s">
        <v>146</v>
      </c>
      <c r="D7924" t="s">
        <v>100</v>
      </c>
      <c r="E7924" t="s">
        <v>6573</v>
      </c>
      <c r="F7924" s="109">
        <v>46251</v>
      </c>
      <c r="G7924" t="s">
        <v>451</v>
      </c>
      <c r="H7924">
        <v>2</v>
      </c>
      <c r="K7924">
        <v>355000.00000000029</v>
      </c>
      <c r="L7924" t="s">
        <v>576</v>
      </c>
      <c r="M7924" t="s">
        <v>593</v>
      </c>
      <c r="N7924">
        <v>0</v>
      </c>
    </row>
    <row r="7925" spans="1:14" ht="15" customHeight="1" x14ac:dyDescent="0.3">
      <c r="A7925" s="114">
        <v>7922</v>
      </c>
      <c r="B7925" t="s">
        <v>413</v>
      </c>
      <c r="C7925" t="s">
        <v>191</v>
      </c>
      <c r="D7925" t="s">
        <v>187</v>
      </c>
      <c r="E7925" t="s">
        <v>6574</v>
      </c>
      <c r="F7925" s="109">
        <v>46251</v>
      </c>
      <c r="G7925" t="s">
        <v>443</v>
      </c>
      <c r="H7925">
        <v>1.2</v>
      </c>
      <c r="K7925">
        <v>140000.00000000026</v>
      </c>
      <c r="L7925" t="s">
        <v>554</v>
      </c>
      <c r="M7925" t="s">
        <v>517</v>
      </c>
      <c r="N7925">
        <v>0</v>
      </c>
    </row>
    <row r="7926" spans="1:14" ht="15" customHeight="1" x14ac:dyDescent="0.3">
      <c r="A7926" s="114">
        <v>7923</v>
      </c>
      <c r="B7926" t="s">
        <v>413</v>
      </c>
      <c r="C7926" t="s">
        <v>133</v>
      </c>
      <c r="D7926" t="s">
        <v>102</v>
      </c>
      <c r="E7926" t="s">
        <v>6575</v>
      </c>
      <c r="F7926" s="109">
        <v>46251</v>
      </c>
      <c r="G7926" t="s">
        <v>415</v>
      </c>
      <c r="H7926">
        <v>4</v>
      </c>
      <c r="K7926">
        <v>233333.33333333375</v>
      </c>
      <c r="L7926" t="s">
        <v>509</v>
      </c>
      <c r="M7926" t="s">
        <v>1334</v>
      </c>
      <c r="N7926">
        <v>0</v>
      </c>
    </row>
    <row r="7927" spans="1:14" ht="15" customHeight="1" x14ac:dyDescent="0.3">
      <c r="A7927" s="114">
        <v>7924</v>
      </c>
      <c r="B7927" t="s">
        <v>413</v>
      </c>
      <c r="C7927" t="s">
        <v>131</v>
      </c>
      <c r="D7927" t="s">
        <v>102</v>
      </c>
      <c r="E7927" t="s">
        <v>6576</v>
      </c>
      <c r="F7927" s="109">
        <v>46251</v>
      </c>
      <c r="G7927" t="s">
        <v>415</v>
      </c>
      <c r="H7927">
        <v>1</v>
      </c>
      <c r="K7927">
        <v>43750.00000000008</v>
      </c>
      <c r="L7927" t="s">
        <v>509</v>
      </c>
      <c r="M7927" t="s">
        <v>1334</v>
      </c>
      <c r="N7927">
        <v>0</v>
      </c>
    </row>
    <row r="7928" spans="1:14" ht="15" customHeight="1" x14ac:dyDescent="0.3">
      <c r="A7928" s="114">
        <v>7925</v>
      </c>
      <c r="B7928" t="s">
        <v>463</v>
      </c>
      <c r="C7928" t="s">
        <v>133</v>
      </c>
      <c r="D7928" t="s">
        <v>102</v>
      </c>
      <c r="E7928" t="s">
        <v>6577</v>
      </c>
      <c r="F7928" s="109">
        <v>46251</v>
      </c>
      <c r="G7928" t="s">
        <v>415</v>
      </c>
      <c r="H7928">
        <v>7</v>
      </c>
      <c r="K7928">
        <v>414166.66666666704</v>
      </c>
      <c r="L7928" t="s">
        <v>526</v>
      </c>
      <c r="M7928" t="s">
        <v>1334</v>
      </c>
      <c r="N7928">
        <v>0</v>
      </c>
    </row>
    <row r="7929" spans="1:14" ht="15" customHeight="1" x14ac:dyDescent="0.3">
      <c r="A7929" s="114">
        <v>7926</v>
      </c>
      <c r="B7929" t="s">
        <v>471</v>
      </c>
      <c r="C7929" t="s">
        <v>89</v>
      </c>
      <c r="D7929" t="s">
        <v>79</v>
      </c>
      <c r="E7929" t="s">
        <v>6578</v>
      </c>
      <c r="F7929" s="109">
        <v>46251</v>
      </c>
      <c r="G7929" t="s">
        <v>433</v>
      </c>
      <c r="H7929">
        <v>6</v>
      </c>
      <c r="K7929">
        <v>60833.333333333278</v>
      </c>
      <c r="L7929" t="s">
        <v>713</v>
      </c>
      <c r="M7929" t="s">
        <v>517</v>
      </c>
      <c r="N7929">
        <v>1</v>
      </c>
    </row>
    <row r="7930" spans="1:14" ht="15" customHeight="1" x14ac:dyDescent="0.3">
      <c r="A7930" s="114">
        <v>7927</v>
      </c>
      <c r="B7930" t="s">
        <v>471</v>
      </c>
      <c r="C7930" t="s">
        <v>6545</v>
      </c>
      <c r="D7930" t="s">
        <v>180</v>
      </c>
      <c r="E7930" t="s">
        <v>6553</v>
      </c>
      <c r="F7930" s="109">
        <v>46251</v>
      </c>
      <c r="G7930" t="s">
        <v>6546</v>
      </c>
      <c r="H7930">
        <v>12</v>
      </c>
      <c r="K7930">
        <v>364999.99999999971</v>
      </c>
      <c r="L7930" t="s">
        <v>558</v>
      </c>
      <c r="M7930" t="s">
        <v>514</v>
      </c>
      <c r="N7930">
        <v>3</v>
      </c>
    </row>
    <row r="7931" spans="1:14" ht="15" customHeight="1" x14ac:dyDescent="0.3">
      <c r="A7931" s="114">
        <v>7928</v>
      </c>
      <c r="B7931" t="s">
        <v>471</v>
      </c>
      <c r="C7931" t="s">
        <v>6545</v>
      </c>
      <c r="D7931" t="s">
        <v>180</v>
      </c>
      <c r="E7931" t="s">
        <v>6553</v>
      </c>
      <c r="F7931" s="109">
        <v>46251</v>
      </c>
      <c r="G7931" t="s">
        <v>6547</v>
      </c>
      <c r="H7931">
        <v>9</v>
      </c>
      <c r="K7931">
        <v>273749.99999999977</v>
      </c>
      <c r="L7931" t="s">
        <v>558</v>
      </c>
      <c r="M7931" t="s">
        <v>593</v>
      </c>
      <c r="N7931">
        <v>4</v>
      </c>
    </row>
    <row r="7932" spans="1:14" ht="15" customHeight="1" x14ac:dyDescent="0.3">
      <c r="A7932" s="114">
        <v>7929</v>
      </c>
      <c r="B7932" t="s">
        <v>444</v>
      </c>
      <c r="C7932" t="s">
        <v>125</v>
      </c>
      <c r="D7932" t="s">
        <v>102</v>
      </c>
      <c r="E7932" t="s">
        <v>6579</v>
      </c>
      <c r="F7932" s="109">
        <v>46251</v>
      </c>
      <c r="G7932" t="s">
        <v>415</v>
      </c>
      <c r="H7932">
        <v>9</v>
      </c>
      <c r="K7932">
        <v>181131.24999999985</v>
      </c>
      <c r="L7932" t="s">
        <v>509</v>
      </c>
      <c r="M7932" t="s">
        <v>514</v>
      </c>
      <c r="N7932">
        <v>1</v>
      </c>
    </row>
    <row r="7933" spans="1:14" ht="15" customHeight="1" x14ac:dyDescent="0.3">
      <c r="A7933" s="114">
        <v>7930</v>
      </c>
      <c r="B7933" t="s">
        <v>444</v>
      </c>
      <c r="C7933" t="s">
        <v>129</v>
      </c>
      <c r="D7933" t="s">
        <v>102</v>
      </c>
      <c r="E7933" t="s">
        <v>6580</v>
      </c>
      <c r="F7933" s="109">
        <v>46251</v>
      </c>
      <c r="G7933" t="s">
        <v>415</v>
      </c>
      <c r="H7933">
        <v>8</v>
      </c>
      <c r="K7933">
        <v>364999.99999999971</v>
      </c>
      <c r="L7933" t="s">
        <v>509</v>
      </c>
      <c r="M7933" t="s">
        <v>514</v>
      </c>
      <c r="N7933">
        <v>0</v>
      </c>
    </row>
    <row r="7934" spans="1:14" ht="15" customHeight="1" x14ac:dyDescent="0.3">
      <c r="A7934" s="114">
        <v>7931</v>
      </c>
      <c r="B7934" t="s">
        <v>444</v>
      </c>
      <c r="C7934" t="s">
        <v>191</v>
      </c>
      <c r="D7934" t="s">
        <v>187</v>
      </c>
      <c r="E7934" t="s">
        <v>6581</v>
      </c>
      <c r="F7934" s="109">
        <v>46251</v>
      </c>
      <c r="G7934" t="s">
        <v>443</v>
      </c>
      <c r="H7934">
        <v>1</v>
      </c>
      <c r="K7934">
        <v>121666.66666666656</v>
      </c>
      <c r="L7934" t="s">
        <v>516</v>
      </c>
      <c r="M7934" t="s">
        <v>517</v>
      </c>
      <c r="N7934">
        <v>1</v>
      </c>
    </row>
    <row r="7935" spans="1:14" ht="15" customHeight="1" x14ac:dyDescent="0.3">
      <c r="A7935" s="114">
        <v>7932</v>
      </c>
      <c r="B7935" t="s">
        <v>501</v>
      </c>
      <c r="C7935" t="s">
        <v>6545</v>
      </c>
      <c r="D7935" t="s">
        <v>180</v>
      </c>
      <c r="E7935" t="s">
        <v>6553</v>
      </c>
      <c r="F7935" s="109">
        <v>46251</v>
      </c>
      <c r="G7935" t="s">
        <v>6547</v>
      </c>
      <c r="H7935">
        <v>5</v>
      </c>
      <c r="K7935">
        <v>141666.66666666721</v>
      </c>
      <c r="L7935" t="s">
        <v>545</v>
      </c>
      <c r="M7935" t="s">
        <v>580</v>
      </c>
      <c r="N7935">
        <v>0</v>
      </c>
    </row>
    <row r="7936" spans="1:14" ht="15" customHeight="1" x14ac:dyDescent="0.3">
      <c r="A7936" s="114">
        <v>7933</v>
      </c>
      <c r="B7936" t="s">
        <v>501</v>
      </c>
      <c r="C7936" t="s">
        <v>124</v>
      </c>
      <c r="D7936" t="s">
        <v>102</v>
      </c>
      <c r="E7936" t="s">
        <v>6582</v>
      </c>
      <c r="F7936" s="109">
        <v>46251</v>
      </c>
      <c r="G7936" t="s">
        <v>415</v>
      </c>
      <c r="H7936">
        <v>12</v>
      </c>
      <c r="K7936">
        <v>182041.66666666736</v>
      </c>
      <c r="L7936" t="s">
        <v>696</v>
      </c>
      <c r="M7936" t="s">
        <v>736</v>
      </c>
      <c r="N7936">
        <v>0</v>
      </c>
    </row>
    <row r="7937" spans="1:14" ht="15" customHeight="1" x14ac:dyDescent="0.3">
      <c r="A7937" s="114">
        <v>7934</v>
      </c>
      <c r="B7937" t="s">
        <v>474</v>
      </c>
      <c r="C7937" t="s">
        <v>6554</v>
      </c>
      <c r="D7937" t="s">
        <v>180</v>
      </c>
      <c r="E7937" t="s">
        <v>6560</v>
      </c>
      <c r="F7937" s="109">
        <v>46251</v>
      </c>
      <c r="G7937" t="s">
        <v>6584</v>
      </c>
      <c r="H7937">
        <v>12</v>
      </c>
      <c r="K7937">
        <v>148616.66666666642</v>
      </c>
      <c r="L7937" t="s">
        <v>530</v>
      </c>
      <c r="M7937" t="s">
        <v>531</v>
      </c>
      <c r="N7937">
        <v>0</v>
      </c>
    </row>
    <row r="7938" spans="1:14" ht="15" customHeight="1" x14ac:dyDescent="0.3">
      <c r="A7938" s="114">
        <v>7935</v>
      </c>
      <c r="B7938" t="s">
        <v>474</v>
      </c>
      <c r="C7938" t="s">
        <v>146</v>
      </c>
      <c r="D7938" t="s">
        <v>100</v>
      </c>
      <c r="E7938" t="s">
        <v>6583</v>
      </c>
      <c r="F7938" s="109">
        <v>46251</v>
      </c>
      <c r="G7938" t="s">
        <v>451</v>
      </c>
      <c r="H7938">
        <v>0.5</v>
      </c>
      <c r="K7938">
        <v>92499.99999999984</v>
      </c>
      <c r="L7938" t="s">
        <v>576</v>
      </c>
      <c r="M7938" t="s">
        <v>531</v>
      </c>
      <c r="N7938">
        <v>0</v>
      </c>
    </row>
    <row r="7939" spans="1:14" ht="15" customHeight="1" x14ac:dyDescent="0.3">
      <c r="A7939" s="114">
        <v>7936</v>
      </c>
      <c r="B7939" t="s">
        <v>430</v>
      </c>
      <c r="C7939" t="s">
        <v>124</v>
      </c>
      <c r="D7939" t="s">
        <v>102</v>
      </c>
      <c r="E7939" t="s">
        <v>6585</v>
      </c>
      <c r="F7939" s="109">
        <v>46251</v>
      </c>
      <c r="G7939" t="s">
        <v>415</v>
      </c>
      <c r="H7939">
        <v>16</v>
      </c>
      <c r="K7939">
        <v>235583.33333333264</v>
      </c>
      <c r="L7939" t="s">
        <v>696</v>
      </c>
      <c r="M7939" t="s">
        <v>1677</v>
      </c>
      <c r="N7939">
        <v>0</v>
      </c>
    </row>
    <row r="7940" spans="1:14" ht="15" customHeight="1" x14ac:dyDescent="0.3">
      <c r="A7940" s="114">
        <v>7937</v>
      </c>
      <c r="B7940" t="s">
        <v>430</v>
      </c>
      <c r="C7940" t="s">
        <v>191</v>
      </c>
      <c r="D7940" t="s">
        <v>187</v>
      </c>
      <c r="E7940" t="s">
        <v>6586</v>
      </c>
      <c r="F7940" s="109">
        <v>46251</v>
      </c>
      <c r="G7940" t="s">
        <v>443</v>
      </c>
      <c r="H7940">
        <v>1</v>
      </c>
      <c r="K7940">
        <v>109999.99999999968</v>
      </c>
      <c r="L7940" t="s">
        <v>554</v>
      </c>
      <c r="M7940" t="s">
        <v>517</v>
      </c>
      <c r="N7940">
        <v>0</v>
      </c>
    </row>
    <row r="7941" spans="1:14" ht="15" customHeight="1" x14ac:dyDescent="0.3">
      <c r="A7941" s="114">
        <v>7938</v>
      </c>
      <c r="B7941" t="s">
        <v>497</v>
      </c>
      <c r="C7941" t="s">
        <v>133</v>
      </c>
      <c r="D7941" t="s">
        <v>102</v>
      </c>
      <c r="E7941" t="s">
        <v>6587</v>
      </c>
      <c r="F7941" s="109">
        <v>46252</v>
      </c>
      <c r="G7941" t="s">
        <v>415</v>
      </c>
      <c r="H7941">
        <v>7</v>
      </c>
      <c r="K7941">
        <v>425833.33333333296</v>
      </c>
      <c r="L7941" t="s">
        <v>509</v>
      </c>
      <c r="M7941" t="s">
        <v>1677</v>
      </c>
      <c r="N7941">
        <v>1</v>
      </c>
    </row>
    <row r="7942" spans="1:14" ht="15" customHeight="1" x14ac:dyDescent="0.3">
      <c r="A7942" s="114">
        <v>7939</v>
      </c>
      <c r="B7942" t="s">
        <v>459</v>
      </c>
      <c r="C7942" t="s">
        <v>6545</v>
      </c>
      <c r="D7942" t="s">
        <v>180</v>
      </c>
      <c r="E7942" t="s">
        <v>6553</v>
      </c>
      <c r="F7942" s="109">
        <v>46251</v>
      </c>
      <c r="G7942" t="s">
        <v>6546</v>
      </c>
      <c r="H7942">
        <v>10</v>
      </c>
      <c r="I7942">
        <v>300000</v>
      </c>
      <c r="J7942" t="s">
        <v>545</v>
      </c>
      <c r="K7942" t="s">
        <v>514</v>
      </c>
      <c r="L7942">
        <v>0</v>
      </c>
    </row>
    <row r="7943" spans="1:14" ht="15" customHeight="1" x14ac:dyDescent="0.3">
      <c r="A7943" s="114">
        <v>7940</v>
      </c>
      <c r="B7943" t="s">
        <v>459</v>
      </c>
      <c r="C7943" t="s">
        <v>6545</v>
      </c>
      <c r="D7943" t="s">
        <v>180</v>
      </c>
      <c r="E7943" t="s">
        <v>6553</v>
      </c>
      <c r="F7943" s="109">
        <v>46251</v>
      </c>
      <c r="G7943" t="s">
        <v>6547</v>
      </c>
      <c r="H7943">
        <v>10</v>
      </c>
      <c r="I7943">
        <v>300000</v>
      </c>
      <c r="J7943" t="s">
        <v>558</v>
      </c>
      <c r="K7943" t="s">
        <v>514</v>
      </c>
      <c r="L7943">
        <v>3</v>
      </c>
    </row>
    <row r="7944" spans="1:14" ht="15" customHeight="1" x14ac:dyDescent="0.3">
      <c r="A7944" s="114">
        <v>7941</v>
      </c>
      <c r="B7944" t="s">
        <v>459</v>
      </c>
      <c r="C7944" t="s">
        <v>6554</v>
      </c>
      <c r="D7944" t="s">
        <v>180</v>
      </c>
      <c r="E7944" t="s">
        <v>6560</v>
      </c>
      <c r="F7944" s="109">
        <v>46251</v>
      </c>
      <c r="G7944" t="s">
        <v>6590</v>
      </c>
      <c r="H7944">
        <v>8</v>
      </c>
      <c r="I7944">
        <v>168700</v>
      </c>
      <c r="J7944" t="s">
        <v>713</v>
      </c>
      <c r="K7944" t="s">
        <v>917</v>
      </c>
      <c r="L7944">
        <v>0</v>
      </c>
    </row>
    <row r="7945" spans="1:14" ht="15" customHeight="1" x14ac:dyDescent="0.3">
      <c r="A7945" s="114">
        <v>7942</v>
      </c>
      <c r="B7945" t="s">
        <v>459</v>
      </c>
      <c r="C7945" t="s">
        <v>6554</v>
      </c>
      <c r="D7945" t="s">
        <v>180</v>
      </c>
      <c r="E7945" t="s">
        <v>6560</v>
      </c>
      <c r="F7945" s="109">
        <v>46251</v>
      </c>
      <c r="G7945" t="s">
        <v>6559</v>
      </c>
      <c r="H7945">
        <v>8</v>
      </c>
      <c r="I7945">
        <v>168700</v>
      </c>
      <c r="J7945" t="s">
        <v>545</v>
      </c>
      <c r="K7945" t="s">
        <v>514</v>
      </c>
      <c r="L7945">
        <v>0</v>
      </c>
    </row>
    <row r="7946" spans="1:14" ht="15" customHeight="1" x14ac:dyDescent="0.3">
      <c r="A7946" s="114">
        <v>7943</v>
      </c>
      <c r="B7946" t="s">
        <v>459</v>
      </c>
      <c r="C7946" t="s">
        <v>6545</v>
      </c>
      <c r="D7946" t="s">
        <v>180</v>
      </c>
      <c r="E7946" t="s">
        <v>6553</v>
      </c>
      <c r="F7946" s="109">
        <v>46252</v>
      </c>
      <c r="G7946" t="s">
        <v>6546</v>
      </c>
      <c r="H7946">
        <v>12</v>
      </c>
      <c r="I7946">
        <v>360000</v>
      </c>
      <c r="J7946" t="s">
        <v>545</v>
      </c>
      <c r="K7946" t="s">
        <v>514</v>
      </c>
      <c r="L7946">
        <v>0</v>
      </c>
    </row>
    <row r="7947" spans="1:14" ht="15" customHeight="1" x14ac:dyDescent="0.3">
      <c r="A7947" s="114">
        <v>7944</v>
      </c>
      <c r="B7947" t="s">
        <v>459</v>
      </c>
      <c r="C7947" t="s">
        <v>6545</v>
      </c>
      <c r="D7947" t="s">
        <v>180</v>
      </c>
      <c r="E7947" t="s">
        <v>6553</v>
      </c>
      <c r="F7947" s="109">
        <v>46252</v>
      </c>
      <c r="G7947" t="s">
        <v>6547</v>
      </c>
      <c r="H7947">
        <v>12</v>
      </c>
      <c r="I7947">
        <v>360000</v>
      </c>
      <c r="J7947" t="s">
        <v>558</v>
      </c>
      <c r="K7947" t="s">
        <v>514</v>
      </c>
      <c r="L7947">
        <v>4</v>
      </c>
    </row>
    <row r="7948" spans="1:14" ht="15" customHeight="1" x14ac:dyDescent="0.3">
      <c r="A7948" s="114">
        <v>7945</v>
      </c>
      <c r="B7948" t="s">
        <v>535</v>
      </c>
      <c r="C7948" t="s">
        <v>138</v>
      </c>
      <c r="D7948" t="s">
        <v>100</v>
      </c>
      <c r="E7948" t="s">
        <v>6591</v>
      </c>
      <c r="F7948" s="109">
        <v>46252</v>
      </c>
      <c r="G7948" t="s">
        <v>415</v>
      </c>
      <c r="H7948">
        <v>1</v>
      </c>
      <c r="I7948">
        <v>64687.500000000182</v>
      </c>
      <c r="J7948" t="s">
        <v>516</v>
      </c>
      <c r="K7948" t="s">
        <v>517</v>
      </c>
      <c r="L7948">
        <v>0</v>
      </c>
    </row>
    <row r="7949" spans="1:14" ht="15" customHeight="1" x14ac:dyDescent="0.3">
      <c r="A7949" s="114">
        <v>7946</v>
      </c>
      <c r="B7949" t="s">
        <v>535</v>
      </c>
      <c r="C7949" t="s">
        <v>125</v>
      </c>
      <c r="D7949" t="s">
        <v>102</v>
      </c>
      <c r="E7949" t="s">
        <v>6592</v>
      </c>
      <c r="F7949" s="109">
        <v>46252</v>
      </c>
      <c r="G7949" t="s">
        <v>415</v>
      </c>
      <c r="H7949">
        <v>9</v>
      </c>
      <c r="I7949">
        <v>171206.25000000047</v>
      </c>
      <c r="J7949" t="s">
        <v>509</v>
      </c>
      <c r="K7949" t="s">
        <v>1677</v>
      </c>
      <c r="L7949">
        <v>1</v>
      </c>
    </row>
    <row r="7950" spans="1:14" ht="15" customHeight="1" x14ac:dyDescent="0.3">
      <c r="A7950" s="114">
        <v>7947</v>
      </c>
      <c r="B7950" t="s">
        <v>535</v>
      </c>
      <c r="C7950" t="s">
        <v>129</v>
      </c>
      <c r="D7950" t="s">
        <v>102</v>
      </c>
      <c r="E7950" t="s">
        <v>6593</v>
      </c>
      <c r="F7950" s="109">
        <v>46252</v>
      </c>
      <c r="G7950" t="s">
        <v>415</v>
      </c>
      <c r="H7950">
        <v>6</v>
      </c>
      <c r="I7950">
        <v>258750.00000000073</v>
      </c>
      <c r="J7950" t="s">
        <v>509</v>
      </c>
      <c r="K7950" t="s">
        <v>1677</v>
      </c>
      <c r="L7950">
        <v>1</v>
      </c>
    </row>
    <row r="7951" spans="1:14" ht="15" customHeight="1" x14ac:dyDescent="0.3">
      <c r="A7951" s="114">
        <v>7948</v>
      </c>
      <c r="B7951" t="s">
        <v>499</v>
      </c>
      <c r="C7951" t="s">
        <v>124</v>
      </c>
      <c r="D7951" t="s">
        <v>102</v>
      </c>
      <c r="E7951" t="s">
        <v>6594</v>
      </c>
      <c r="F7951" s="109">
        <v>46252</v>
      </c>
      <c r="G7951" t="s">
        <v>415</v>
      </c>
      <c r="H7951">
        <v>16</v>
      </c>
      <c r="I7951">
        <v>242722.22222222312</v>
      </c>
      <c r="J7951" t="s">
        <v>696</v>
      </c>
      <c r="K7951" t="s">
        <v>505</v>
      </c>
      <c r="L7951">
        <v>1</v>
      </c>
    </row>
    <row r="7952" spans="1:14" ht="15" customHeight="1" x14ac:dyDescent="0.3">
      <c r="A7952" s="114">
        <v>7949</v>
      </c>
      <c r="B7952" t="s">
        <v>499</v>
      </c>
      <c r="C7952" t="s">
        <v>123</v>
      </c>
      <c r="D7952" t="s">
        <v>102</v>
      </c>
      <c r="E7952" t="s">
        <v>6595</v>
      </c>
      <c r="F7952" s="109">
        <v>46252</v>
      </c>
      <c r="G7952" t="s">
        <v>415</v>
      </c>
      <c r="H7952">
        <v>4</v>
      </c>
      <c r="I7952">
        <v>26775.000000000102</v>
      </c>
      <c r="J7952" t="s">
        <v>696</v>
      </c>
      <c r="K7952" s="110" t="s">
        <v>2782</v>
      </c>
      <c r="L7952">
        <v>1</v>
      </c>
    </row>
    <row r="7953" spans="1:12" ht="15" customHeight="1" x14ac:dyDescent="0.3">
      <c r="A7953" s="114">
        <v>7950</v>
      </c>
      <c r="B7953" t="s">
        <v>499</v>
      </c>
      <c r="C7953" t="s">
        <v>138</v>
      </c>
      <c r="D7953" t="s">
        <v>100</v>
      </c>
      <c r="E7953" t="s">
        <v>6596</v>
      </c>
      <c r="F7953" s="109">
        <v>46252</v>
      </c>
      <c r="G7953" t="s">
        <v>415</v>
      </c>
      <c r="H7953">
        <v>1</v>
      </c>
      <c r="I7953">
        <v>63750.00000000024</v>
      </c>
      <c r="J7953" t="s">
        <v>516</v>
      </c>
      <c r="K7953" t="s">
        <v>517</v>
      </c>
      <c r="L7953">
        <v>0.2</v>
      </c>
    </row>
    <row r="7954" spans="1:12" ht="15" customHeight="1" x14ac:dyDescent="0.3">
      <c r="A7954" s="114">
        <v>7951</v>
      </c>
      <c r="B7954" t="s">
        <v>482</v>
      </c>
      <c r="C7954" t="s">
        <v>146</v>
      </c>
      <c r="D7954" t="s">
        <v>100</v>
      </c>
      <c r="E7954" t="s">
        <v>6597</v>
      </c>
      <c r="F7954" s="109">
        <v>46252</v>
      </c>
      <c r="G7954" t="s">
        <v>451</v>
      </c>
      <c r="H7954">
        <v>0.5</v>
      </c>
      <c r="I7954">
        <v>88750.000000000073</v>
      </c>
      <c r="J7954" t="s">
        <v>576</v>
      </c>
      <c r="K7954" t="s">
        <v>593</v>
      </c>
      <c r="L7954">
        <v>0</v>
      </c>
    </row>
    <row r="7955" spans="1:12" ht="15" customHeight="1" x14ac:dyDescent="0.3">
      <c r="A7955" s="114">
        <v>7952</v>
      </c>
      <c r="B7955" t="s">
        <v>482</v>
      </c>
      <c r="C7955" t="s">
        <v>6554</v>
      </c>
      <c r="D7955" t="s">
        <v>180</v>
      </c>
      <c r="E7955" t="s">
        <v>6560</v>
      </c>
      <c r="F7955" s="109">
        <v>46252</v>
      </c>
      <c r="G7955" t="s">
        <v>6556</v>
      </c>
      <c r="H7955">
        <v>13</v>
      </c>
      <c r="I7955">
        <v>154474.30555555571</v>
      </c>
      <c r="J7955" t="s">
        <v>530</v>
      </c>
      <c r="K7955" t="s">
        <v>593</v>
      </c>
      <c r="L7955">
        <v>0</v>
      </c>
    </row>
    <row r="7956" spans="1:12" ht="15" customHeight="1" x14ac:dyDescent="0.3">
      <c r="A7956" s="114">
        <v>7953</v>
      </c>
      <c r="B7956" t="s">
        <v>444</v>
      </c>
      <c r="C7956" t="s">
        <v>138</v>
      </c>
      <c r="D7956" t="s">
        <v>100</v>
      </c>
      <c r="E7956" t="s">
        <v>6598</v>
      </c>
      <c r="F7956" s="109">
        <v>46252</v>
      </c>
      <c r="G7956" t="s">
        <v>415</v>
      </c>
      <c r="H7956">
        <v>217</v>
      </c>
      <c r="I7956">
        <v>14850937.499999987</v>
      </c>
      <c r="J7956" t="s">
        <v>713</v>
      </c>
      <c r="K7956" t="s">
        <v>917</v>
      </c>
      <c r="L7956">
        <v>0</v>
      </c>
    </row>
    <row r="7957" spans="1:12" ht="15" customHeight="1" x14ac:dyDescent="0.3">
      <c r="A7957" s="114">
        <v>7954</v>
      </c>
      <c r="B7957" t="s">
        <v>444</v>
      </c>
      <c r="C7957" t="s">
        <v>502</v>
      </c>
      <c r="D7957" t="s">
        <v>100</v>
      </c>
      <c r="E7957" t="s">
        <v>6599</v>
      </c>
      <c r="F7957" s="109">
        <v>46252</v>
      </c>
      <c r="G7957" t="s">
        <v>426</v>
      </c>
      <c r="H7957">
        <v>1</v>
      </c>
      <c r="I7957">
        <v>45624.999999999964</v>
      </c>
      <c r="J7957" t="s">
        <v>516</v>
      </c>
      <c r="K7957" t="s">
        <v>517</v>
      </c>
      <c r="L7957">
        <v>0</v>
      </c>
    </row>
    <row r="7958" spans="1:12" ht="15" customHeight="1" x14ac:dyDescent="0.3">
      <c r="A7958" s="114">
        <v>7955</v>
      </c>
      <c r="B7958" t="s">
        <v>444</v>
      </c>
      <c r="C7958" t="s">
        <v>191</v>
      </c>
      <c r="D7958" t="s">
        <v>187</v>
      </c>
      <c r="E7958" t="s">
        <v>6600</v>
      </c>
      <c r="F7958" s="109">
        <v>46252</v>
      </c>
      <c r="G7958" t="s">
        <v>443</v>
      </c>
      <c r="H7958">
        <v>1</v>
      </c>
      <c r="I7958">
        <v>121666.66666666656</v>
      </c>
      <c r="J7958" t="s">
        <v>516</v>
      </c>
      <c r="K7958" t="s">
        <v>517</v>
      </c>
      <c r="L7958">
        <v>1</v>
      </c>
    </row>
    <row r="7959" spans="1:12" ht="15" customHeight="1" x14ac:dyDescent="0.3">
      <c r="A7959" s="114">
        <v>7956</v>
      </c>
      <c r="B7959" t="s">
        <v>463</v>
      </c>
      <c r="C7959" t="s">
        <v>133</v>
      </c>
      <c r="D7959" t="s">
        <v>102</v>
      </c>
      <c r="E7959" t="s">
        <v>6601</v>
      </c>
      <c r="F7959" s="109">
        <v>46252</v>
      </c>
      <c r="G7959" t="s">
        <v>415</v>
      </c>
      <c r="H7959">
        <v>2</v>
      </c>
      <c r="I7959">
        <v>118333.33333333344</v>
      </c>
      <c r="J7959" t="s">
        <v>526</v>
      </c>
      <c r="K7959" t="s">
        <v>1677</v>
      </c>
      <c r="L7959">
        <v>0</v>
      </c>
    </row>
    <row r="7960" spans="1:12" ht="15" customHeight="1" x14ac:dyDescent="0.3">
      <c r="A7960" s="114">
        <v>7957</v>
      </c>
      <c r="B7960" t="s">
        <v>463</v>
      </c>
      <c r="C7960" t="s">
        <v>132</v>
      </c>
      <c r="D7960" t="s">
        <v>102</v>
      </c>
      <c r="E7960" t="s">
        <v>6602</v>
      </c>
      <c r="F7960" s="109">
        <v>46252</v>
      </c>
      <c r="G7960" t="s">
        <v>415</v>
      </c>
      <c r="H7960">
        <v>4</v>
      </c>
      <c r="I7960">
        <v>177500.00000000015</v>
      </c>
      <c r="J7960" t="s">
        <v>526</v>
      </c>
      <c r="K7960" t="s">
        <v>1677</v>
      </c>
      <c r="L7960">
        <v>1</v>
      </c>
    </row>
    <row r="7961" spans="1:12" ht="15" customHeight="1" x14ac:dyDescent="0.3">
      <c r="A7961" s="114">
        <v>7958</v>
      </c>
      <c r="B7961" t="s">
        <v>463</v>
      </c>
      <c r="C7961" t="s">
        <v>129</v>
      </c>
      <c r="D7961" t="s">
        <v>102</v>
      </c>
      <c r="E7961" t="s">
        <v>6603</v>
      </c>
      <c r="F7961" s="109">
        <v>46252</v>
      </c>
      <c r="G7961" t="s">
        <v>415</v>
      </c>
      <c r="H7961">
        <v>1</v>
      </c>
      <c r="I7961">
        <v>44375.000000000036</v>
      </c>
      <c r="J7961" t="s">
        <v>526</v>
      </c>
      <c r="K7961" t="s">
        <v>1677</v>
      </c>
      <c r="L7961">
        <v>0</v>
      </c>
    </row>
    <row r="7962" spans="1:12" ht="15" customHeight="1" x14ac:dyDescent="0.3">
      <c r="A7962" s="114">
        <v>7959</v>
      </c>
      <c r="B7962" t="s">
        <v>471</v>
      </c>
      <c r="C7962" t="s">
        <v>84</v>
      </c>
      <c r="D7962" t="s">
        <v>79</v>
      </c>
      <c r="E7962" t="s">
        <v>6604</v>
      </c>
      <c r="F7962" s="109">
        <v>46252</v>
      </c>
      <c r="G7962" t="s">
        <v>443</v>
      </c>
      <c r="H7962">
        <v>6</v>
      </c>
      <c r="I7962">
        <v>31937.499999999971</v>
      </c>
      <c r="J7962" t="s">
        <v>713</v>
      </c>
      <c r="K7962" t="s">
        <v>517</v>
      </c>
      <c r="L7962">
        <v>1</v>
      </c>
    </row>
    <row r="7963" spans="1:12" ht="15" customHeight="1" x14ac:dyDescent="0.3">
      <c r="A7963" s="114">
        <v>7960</v>
      </c>
      <c r="B7963" t="s">
        <v>471</v>
      </c>
      <c r="C7963" t="s">
        <v>89</v>
      </c>
      <c r="D7963" t="s">
        <v>79</v>
      </c>
      <c r="E7963" t="s">
        <v>6605</v>
      </c>
      <c r="F7963" s="109">
        <v>46252</v>
      </c>
      <c r="G7963" t="s">
        <v>433</v>
      </c>
      <c r="H7963">
        <v>3</v>
      </c>
      <c r="I7963">
        <v>30416.666666666639</v>
      </c>
      <c r="J7963" t="s">
        <v>713</v>
      </c>
      <c r="K7963" t="s">
        <v>517</v>
      </c>
      <c r="L7963">
        <v>0</v>
      </c>
    </row>
    <row r="7964" spans="1:12" ht="15" customHeight="1" x14ac:dyDescent="0.3">
      <c r="A7964" s="114">
        <v>7961</v>
      </c>
      <c r="B7964" t="s">
        <v>471</v>
      </c>
      <c r="C7964" t="s">
        <v>6545</v>
      </c>
      <c r="D7964" t="s">
        <v>180</v>
      </c>
      <c r="E7964" t="s">
        <v>6553</v>
      </c>
      <c r="F7964" s="109">
        <v>46252</v>
      </c>
      <c r="G7964" t="s">
        <v>6546</v>
      </c>
      <c r="H7964">
        <v>12</v>
      </c>
      <c r="I7964">
        <v>364999.99999999971</v>
      </c>
      <c r="J7964" t="s">
        <v>558</v>
      </c>
      <c r="K7964" t="s">
        <v>514</v>
      </c>
      <c r="L7964">
        <v>3</v>
      </c>
    </row>
    <row r="7965" spans="1:12" ht="15" customHeight="1" x14ac:dyDescent="0.3">
      <c r="A7965" s="114">
        <v>7962</v>
      </c>
      <c r="B7965" t="s">
        <v>471</v>
      </c>
      <c r="C7965" t="s">
        <v>6545</v>
      </c>
      <c r="D7965" t="s">
        <v>180</v>
      </c>
      <c r="E7965" t="s">
        <v>6553</v>
      </c>
      <c r="F7965" s="109">
        <v>46252</v>
      </c>
      <c r="G7965" t="s">
        <v>6547</v>
      </c>
      <c r="H7965">
        <v>9</v>
      </c>
      <c r="I7965">
        <v>273749.99999999977</v>
      </c>
      <c r="J7965" t="s">
        <v>545</v>
      </c>
      <c r="K7965" t="s">
        <v>593</v>
      </c>
      <c r="L7965">
        <v>4</v>
      </c>
    </row>
    <row r="7966" spans="1:12" ht="15" customHeight="1" x14ac:dyDescent="0.3">
      <c r="A7966" s="114">
        <v>7963</v>
      </c>
      <c r="B7966" t="s">
        <v>430</v>
      </c>
      <c r="C7966" t="s">
        <v>123</v>
      </c>
      <c r="D7966" t="s">
        <v>102</v>
      </c>
      <c r="E7966" t="s">
        <v>6606</v>
      </c>
      <c r="F7966" s="109">
        <v>46252</v>
      </c>
      <c r="G7966" t="s">
        <v>415</v>
      </c>
      <c r="H7966">
        <v>19</v>
      </c>
      <c r="I7966">
        <v>116943.74999999967</v>
      </c>
      <c r="J7966" t="s">
        <v>696</v>
      </c>
      <c r="K7966" t="s">
        <v>1677</v>
      </c>
      <c r="L7966">
        <v>0</v>
      </c>
    </row>
    <row r="7967" spans="1:12" ht="15" customHeight="1" x14ac:dyDescent="0.3">
      <c r="A7967" s="114">
        <v>7964</v>
      </c>
      <c r="B7967" t="s">
        <v>430</v>
      </c>
      <c r="C7967" t="s">
        <v>138</v>
      </c>
      <c r="D7967" t="s">
        <v>100</v>
      </c>
      <c r="E7967" t="s">
        <v>6607</v>
      </c>
      <c r="F7967" s="109">
        <v>46252</v>
      </c>
      <c r="G7967" t="s">
        <v>415</v>
      </c>
      <c r="H7967">
        <v>3</v>
      </c>
      <c r="I7967">
        <v>185624.99999999948</v>
      </c>
      <c r="J7967" t="s">
        <v>1313</v>
      </c>
      <c r="K7967" t="s">
        <v>514</v>
      </c>
      <c r="L7967">
        <v>0</v>
      </c>
    </row>
    <row r="7968" spans="1:12" ht="15" customHeight="1" x14ac:dyDescent="0.3">
      <c r="A7968" s="114">
        <v>7965</v>
      </c>
      <c r="B7968" t="s">
        <v>430</v>
      </c>
      <c r="C7968" t="s">
        <v>138</v>
      </c>
      <c r="D7968" t="s">
        <v>100</v>
      </c>
      <c r="E7968" t="s">
        <v>6607</v>
      </c>
      <c r="F7968" s="109">
        <v>46252</v>
      </c>
      <c r="G7968" t="s">
        <v>415</v>
      </c>
      <c r="H7968">
        <v>4</v>
      </c>
      <c r="I7968">
        <v>247499.99999999927</v>
      </c>
      <c r="J7968" t="s">
        <v>516</v>
      </c>
      <c r="K7968" t="s">
        <v>517</v>
      </c>
      <c r="L7968">
        <v>1</v>
      </c>
    </row>
    <row r="7969" spans="1:12" ht="15" customHeight="1" x14ac:dyDescent="0.3">
      <c r="A7969" s="114">
        <v>7966</v>
      </c>
      <c r="B7969" t="s">
        <v>474</v>
      </c>
      <c r="C7969" t="s">
        <v>6554</v>
      </c>
      <c r="D7969" t="s">
        <v>180</v>
      </c>
      <c r="E7969" t="s">
        <v>6560</v>
      </c>
      <c r="F7969" s="109">
        <v>46252</v>
      </c>
      <c r="G7969" t="s">
        <v>6556</v>
      </c>
      <c r="H7969">
        <v>13</v>
      </c>
      <c r="I7969">
        <v>161001.38888888861</v>
      </c>
      <c r="J7969" t="s">
        <v>530</v>
      </c>
      <c r="K7969" t="s">
        <v>531</v>
      </c>
      <c r="L7969">
        <v>0</v>
      </c>
    </row>
    <row r="7970" spans="1:12" ht="15" customHeight="1" x14ac:dyDescent="0.3">
      <c r="A7970" s="114">
        <v>7967</v>
      </c>
      <c r="B7970" t="s">
        <v>474</v>
      </c>
      <c r="C7970" t="s">
        <v>146</v>
      </c>
      <c r="D7970" t="s">
        <v>100</v>
      </c>
      <c r="E7970" t="s">
        <v>6608</v>
      </c>
      <c r="F7970" s="109">
        <v>46252</v>
      </c>
      <c r="G7970" t="s">
        <v>451</v>
      </c>
      <c r="H7970">
        <v>0.5</v>
      </c>
      <c r="I7970">
        <v>92499.99999999984</v>
      </c>
      <c r="J7970" t="s">
        <v>576</v>
      </c>
      <c r="K7970" t="s">
        <v>593</v>
      </c>
      <c r="L7970">
        <v>0</v>
      </c>
    </row>
    <row r="7971" spans="1:12" ht="15" customHeight="1" x14ac:dyDescent="0.3">
      <c r="A7971" s="114">
        <v>7968</v>
      </c>
      <c r="B7971" t="s">
        <v>497</v>
      </c>
      <c r="C7971" t="s">
        <v>129</v>
      </c>
      <c r="D7971" t="s">
        <v>102</v>
      </c>
      <c r="E7971" t="s">
        <v>6609</v>
      </c>
      <c r="F7971" s="109">
        <v>46253</v>
      </c>
      <c r="G7971" t="s">
        <v>415</v>
      </c>
      <c r="H7971">
        <v>1</v>
      </c>
      <c r="I7971">
        <v>45624.999999999964</v>
      </c>
      <c r="J7971" t="s">
        <v>509</v>
      </c>
      <c r="K7971" t="s">
        <v>1677</v>
      </c>
      <c r="L7971">
        <v>1</v>
      </c>
    </row>
    <row r="7972" spans="1:12" ht="15" customHeight="1" x14ac:dyDescent="0.3">
      <c r="A7972" s="114">
        <v>7969</v>
      </c>
      <c r="B7972" t="s">
        <v>497</v>
      </c>
      <c r="C7972" t="s">
        <v>132</v>
      </c>
      <c r="D7972" t="s">
        <v>102</v>
      </c>
      <c r="E7972" t="s">
        <v>6610</v>
      </c>
      <c r="F7972" s="109">
        <v>46253</v>
      </c>
      <c r="G7972" t="s">
        <v>415</v>
      </c>
      <c r="H7972">
        <v>7</v>
      </c>
      <c r="I7972">
        <v>319374.99999999971</v>
      </c>
      <c r="J7972" t="s">
        <v>509</v>
      </c>
      <c r="K7972">
        <v>0</v>
      </c>
      <c r="L7972">
        <v>0</v>
      </c>
    </row>
  </sheetData>
  <autoFilter ref="A3:N7637" xr:uid="{00000000-0009-0000-0000-000002000000}">
    <filterColumn colId="2">
      <filters blank="1">
        <filter val="210600-1"/>
        <filter val="210658-1"/>
        <filter val="210658-2"/>
        <filter val="210766"/>
        <filter val="210767"/>
        <filter val="210768"/>
        <filter val="2CG01074"/>
        <filter val="3-210290"/>
        <filter val="3-210291"/>
        <filter val="4210291"/>
        <filter val="4-210658-1"/>
        <filter val="4-21670"/>
        <filter val="4-21671-1"/>
        <filter val="492537-1"/>
        <filter val="493620-1"/>
        <filter val="493749-1 (Cap- end 30mm Chain)"/>
        <filter val="496025"/>
        <filter val="496025-1"/>
        <filter val="ALKTOP 1031 M"/>
        <filter val="ALKTOP 1130 H"/>
        <filter val="ALKTOP 1135 M"/>
        <filter val="ALKTOP 1335 M"/>
        <filter val="ALKTOP 1342 M"/>
        <filter val="ALKTOP 1640 H"/>
        <filter val="ALKTOP 1640 M"/>
        <filter val="ALKTOP 1645 H"/>
        <filter val="ALKTOP 1950 H"/>
        <filter val="ALKTOP 2155 H"/>
        <filter val="ALKTOP 2660 H"/>
        <filter val="ALKTOP 2670 H"/>
        <filter val="ALKTOP 2681 H"/>
        <filter val="ALKTOP 35107H"/>
        <filter val="ALKTOP 3585H"/>
        <filter val="ALKTOP 3595H"/>
        <filter val="Bạc bánh zăng"/>
        <filter val="Bạc côn đầu máy Puly  MJ"/>
        <filter val="Bạc trục 2 nửa máy nhào D170x60 (2 nửa ghép nhau)"/>
        <filter val="Bản lề khuôn"/>
        <filter val="Bánh đà D300"/>
        <filter val="Bánh mài theo bản vẽ UPHT-SJ040195-01"/>
        <filter val="Bánh Zăng máy sóc bi"/>
        <filter val="Bánh Zăng Z18 M14"/>
        <filter val="Bi 100"/>
        <filter val="Bi 120"/>
        <filter val="Bi 20"/>
        <filter val="Bi 25"/>
        <filter val="Bi 30"/>
        <filter val="Bi 40"/>
        <filter val="Bi 50"/>
        <filter val="Bi 60"/>
        <filter val="Bi 70"/>
        <filter val="Bi 80"/>
        <filter val="Bi 90"/>
        <filter val="Bích đỡ bát rot Z61"/>
        <filter val="Bích động cơ"/>
        <filter val="Bích hở - cụm gối con lăn đỡ tang quay 17m"/>
        <filter val="Bích rulo mài tư pđatech"/>
        <filter val="Block L (N600KN) 013-20768R"/>
        <filter val="Block L (N600KN) 013-20819L"/>
        <filter val="Block L (N600KN) 013-20819R"/>
        <filter val="Búa đập- HC-G-2017"/>
        <filter val="Búa đập loại máy nghiền đứng VHC-111 theo bv: VHC-20102"/>
        <filter val="Búa đập loại máy nghiền đứng VHC-15 theo bv: VHC-102387"/>
        <filter val="Bulong khớp nối máy sóc bi DISA"/>
        <filter val="Bulong M12x 200 máy bắn bi"/>
        <filter val="Bulong tăng chỉnh CT1-DCNC"/>
        <filter val="Căn Xe goong hồi bi NLLT"/>
        <filter val="Cánh Van"/>
        <filter val="Chốt đẩy khuôn"/>
        <filter val="chốt khuôn"/>
        <filter val="Chốt khuôn CR"/>
        <filter val="CI-AU-Pan Dead Plate"/>
        <filter val="CI-AU-Tuyere liner"/>
        <filter val="Cốc Rót tấm PP, SP Nam Dường"/>
        <filter val="Con lăn lò NLLT"/>
        <filter val="Con lăn lò NLLT, Phít đỡ thanh ren tai lò nấu đúc 1"/>
        <filter val="Con lăn nghiền (Bản vẽ: UPHT-SJ050277-01)"/>
        <filter val="Concave M số hiệu E3P05115-2 theo bản vẽ HAKA12666"/>
        <filter val="Conveying element GM (1220x300)"/>
        <filter val="Cưa Cánh xoắn"/>
        <filter val="Dao PVP1030"/>
        <filter val="Đầu đùn"/>
        <filter val="Đầu đùn bậc thềm"/>
        <filter val="Đĩa búa 1 bên Φ735 moay ơ 220/140 dày 84"/>
        <filter val="Đĩa búa 1 bên Φ735 moay ơ 220/140 dày 84 lỗ suốt bịt đầu"/>
        <filter val="Đĩa búa 1600x1800 (Đĩa 1 bên Φ620 moay ơ 240/175 dày 105)"/>
        <filter val="Đĩa búa 1600x1800 (Đĩa 2 bên Φ620 moay ơ 240/175 dày 154)"/>
        <filter val="Đĩa búa 1800x1800( Đĩa 2 bên moay ơ 250/175 dày 150)"/>
        <filter val="Đĩa búa 2 bên Φ735 moay ơ 220/140 dày118"/>
        <filter val="Đĩa búa 2000x2000 D750- DP (Đĩa 1 bên moay ơ 260/185 dày 93)"/>
        <filter val="Đĩa búa 2000x2000 D750- DP (Đĩa 2 bên moay ơ 260/185 dày 124)"/>
        <filter val="Đĩa búa 2000x2200 (Đĩa 1 bên Φ750 moay ơ 265/195 dày 88)"/>
        <filter val="Đĩa búa 2000x2200 (Đĩa 2 bên Φ750 moay ơ 265/195 dày 124)"/>
        <filter val="Đĩa búa 750 búa 2.2x2 mét (Đĩa 2 bên moay ơ 265/195 dày 126)"/>
        <filter val="Đĩa búa D750 2000x2000-CT (Đĩa 1 bên moay ơ 260/185 dày 98)"/>
        <filter val="Đĩa búa D750 2000x2000-CT (Đĩa 2 bên moay ơ 260/185 dày 126)"/>
        <filter val="Đĩa mài vành trong theo bv UPHT-SJ040193-01"/>
        <filter val="Đĩa vớt dầu (Φ1202/932 dày 60mm)"/>
        <filter val="Dưỡng biên dạng 301-3-2"/>
        <filter val="Dưỡng bulong"/>
        <filter val="Dưỡng các loại"/>
        <filter val="Dưỡng khống chế max"/>
        <filter val="Dưỡng khống chế min"/>
        <filter val="Fixed jaw plate Drawing No 1191 SUI 9102"/>
        <filter val="Fukku (N1000KN) 013-20590A (Bù bảo hành)"/>
        <filter val="Fukku (N600KN) 013-20801A"/>
        <filter val="Gối bi dưới Φ160x133"/>
        <filter val="Gối bi máy bắn bi MJ1516"/>
        <filter val="Gối bi máy ép liệu"/>
        <filter val="Gối đỡ trên cụm con lăn tang quay 17m (520x111)"/>
        <filter val="Gối đỡ trục"/>
        <filter val="Gối đỡ trục lệch tâm"/>
        <filter val="Gối truyền động 1,2"/>
        <filter val="Gối truyền động 2"/>
        <filter val="HI016- UX103H1E"/>
        <filter val="High-temperature nozzle NC 500-0o"/>
        <filter val="High-temperature nozzle NC Φ138/568"/>
        <filter val="Inside sealing ring (Vòng đệm kín bên trong)"/>
        <filter val="ISHIZUE 114Dw300"/>
        <filter val="ISHIZUE 139Dw350"/>
        <filter val="ISHIZUE 165Dw500"/>
        <filter val="ISHIZUE 190Dw550"/>
        <filter val="ISHIZUE 216Dw550"/>
        <filter val="ISHIZUE 216Dw650"/>
        <filter val="ISHIZUE 267Dw700"/>
        <filter val="ISHIZUE 267Dw800"/>
        <filter val="ISHIZUE 318Dw650"/>
        <filter val="ISHIZUE 318Dw800"/>
        <filter val="ISHIZUE 355Dw750"/>
        <filter val="ISHIZUE 355Dw900"/>
        <filter val="ISHIZUE 406Dw1000"/>
        <filter val="ISHIZUE 406Dw850"/>
        <filter val="ISHIZUE 457 Dw 1150"/>
        <filter val="ISHIZUE 457 Dw 950"/>
        <filter val="ISHIZUE 457Dw1150"/>
        <filter val="ISHIZUE 457Dw950"/>
        <filter val="ISHIZUE OMEGA114.3-310"/>
        <filter val="ISHIZUE OMEGA139.8-450"/>
        <filter val="ISHIZUE OMEGA165.2-500"/>
        <filter val="ISHIZUE OMEGA190.7-550"/>
        <filter val="ISHIZUE OMEGA190.7-650"/>
        <filter val="ISHIZUE OMEGA216.3-740"/>
        <filter val="ISHIZUE OMEGA267.4-700"/>
        <filter val="ISHIZUE OMEGA267.4-950"/>
        <filter val="ISHIZUE OMEGA267.4-950 (miệng phẳng)"/>
        <filter val="ISHIZUE OMEGA318.5-1010"/>
        <filter val="ISHIZUE OMEGA355.6-1060"/>
        <filter val="ISHIZUE OMEGA355.6-1060 (miệng phẳng)"/>
        <filter val="ISHIZUE OMEGA406.4-1130"/>
        <filter val="ISHIZUE OMEGA457.2-1150"/>
        <filter val="ISHIZUE318Dw800"/>
        <filter val="ISUZUE 190 DW 550 (Po 318)"/>
        <filter val="ISUZUE 216 DW 650 (Po 318)"/>
        <filter val="ISUZUE 267 DW 700"/>
        <filter val="ISUZUE 267 DW 700 (Po 317)"/>
        <filter val="ISUZUE 318 DW 650 (Po 318)"/>
        <filter val="ISUZUE 355 DW 900"/>
        <filter val="ISUZUE 355 DW 900 (Po 318)"/>
        <filter val="ISUZUE 406 DW 1000"/>
        <filter val="ISUZUE 406 DW 1000 (Po 318)"/>
        <filter val="keo"/>
        <filter val="Khớp nối máy bơm"/>
        <filter val="Khuôn chữ TFG"/>
        <filter val="Khuôn đúc cánh xoắn 12 inch 1021059-03"/>
        <filter val="Khuôn đúc cánh xoắn 12 inch 1021060-03"/>
        <filter val="Khuôn ghi Nan Dường"/>
        <filter val="Khuôn gxích POWER"/>
        <filter val="khuôn VHC55"/>
        <filter val="Má KH 600x1300 chống mài mòn (Má động nửa dưới 638x673x135)"/>
        <filter val="Má KH 600x1300 chống mài mòn (Má tĩnh nửa dưới 603x685x145/109) 1 Trái + 1 Phải"/>
        <filter val="Mẫu kéo nén"/>
        <filter val="Mẫu Thử"/>
        <filter val="Mẫu Thử CR &amp; hàng #"/>
        <filter val="Miệng súng bắn bùn TMT"/>
        <filter val="Mix scoop inner left, Code: 120948, Ref C"/>
        <filter val="Mold of Ishizue omega 165,2-500"/>
        <filter val="Mold of Ishizue omega 190,7-550"/>
        <filter val="Mold of Ishizue omega 190,7-651"/>
        <filter val="Mold of Ishizue omega 216,3-740"/>
        <filter val="Mold of Ishizue omega 267,4-700"/>
        <filter val="Mold of Ishizue omega 267,4-950"/>
        <filter val="Mold of Ishizue omega 318,5-1010"/>
        <filter val="Mold of Ishizue omega 355,6-1060"/>
        <filter val="Nắp động cơ máy sóc bi 45kw"/>
        <filter val="Nắp van 1"/>
        <filter val="Nắp van 2"/>
        <filter val="nbbnbn"/>
        <filter val="Nhông cây tải 1 dây chuyền nguội cát- lỗ D60"/>
        <filter val="Nhông cây tải 1 dây chuyền nguội cát- lỗ D68"/>
        <filter val="Nut cover số hiệu E4P08471-1 theo bản vẽ 2CG00786"/>
        <filter val="Nut cover số hiệu E4P08495-1 theo bản vẽ 2CG00910"/>
        <filter val="Nut cover số hiệu F4P08525-7 theo bản vẽ 2CG00786"/>
        <filter val="Ống bạc chặn D174x428"/>
        <filter val="Ốp dao nhào trên (Bộ bên trái)"/>
        <filter val="Paddel, Auslauf. Code: 122594"/>
        <filter val="Paddel, Auslauf. Code: 122597"/>
        <filter val="Pattern Drawing No 2CG00382"/>
        <filter val="Phay chữ VNM"/>
        <filter val="Phôi tiêu"/>
        <filter val="Pin for conveying elements (1 Bộ= 1 chốt +1 vòng đệm)"/>
        <filter val="Pully cuốn cáp của NLLT"/>
        <filter val="Pully quạt hút"/>
        <filter val="Puly bị đông D228"/>
        <filter val="Puly bị động đai B-D300"/>
        <filter val="Puly chủ động đai B- D165"/>
        <filter val="Puly chuyển hướng xích"/>
        <filter val="Puly động máy MJ"/>
        <filter val="Puly kéo cửa"/>
        <filter val="Puly pitong - xích 12"/>
        <filter val="Quả đào 250-220-225"/>
        <filter val="Roller"/>
        <filter val="Sản phẩm TRS 7030-750"/>
        <filter val="Slip lever boss (N600KN) 013-20808-1"/>
        <filter val="Sưa Khuôn"/>
        <filter val="Sửa khuôn CRMINING"/>
        <filter val="Sửa khuôn ES6697-5HDPX"/>
        <filter val="Sưa Khuôn Nose 500"/>
        <filter val="Sưa Khuôn Nose 750"/>
        <filter val="Sưa Khuôn TRS60"/>
        <filter val="Taball Liner"/>
        <filter val="tai thao trs60"/>
        <filter val="tai thao trs60 dv"/>
        <filter val="Tấm búa đập thứ cấp (Hammer 211-HC-2)"/>
        <filter val="Tấm đỡ dẫn hướng mặt đầu ghi"/>
        <filter val="Tấm đỡ gạch cửa ra số 2"/>
        <filter val="Tấm ghi 1/32 XP-329 (Alphaset)"/>
        <filter val="Tấm ghi ngăn bi 1/24 XP-325 (Alphaset)"/>
        <filter val="Tấm ghi ngăn bi 1/24 XP-326 (Alphaset)"/>
        <filter val="Tấm gông giữ tấm trượt đấy AMC"/>
        <filter val="Tấm hướng gió"/>
        <filter val="Tấm kẹp AMC Disa 10137297 (994/988x196x90)"/>
        <filter val="Tấm mặt sau máy nở sốp"/>
        <filter val="Tấm mặt trước máy nở sốp"/>
        <filter val="Tấm mẫu PP, SP Nam Dường"/>
        <filter val="Tay búa lỗ tâm Φ43, vật liệu thép SCMnH3"/>
        <filter val="Tay búa lỗ tâm Φ51, vật liệu thép SCMnH3"/>
        <filter val="Taytona số hiệu F3P00063 theo bản vẽ 2CG00911"/>
        <filter val="Taytona số hiệu F3P00072 theo bản vẽ 2CG01304-01"/>
        <filter val="Taytona số hiệu F3P00073 theo bản vẽ 2CG00576-01"/>
        <filter val="Thân Van"/>
        <filter val="Thanh đập đá vôi (2240x510x145)"/>
        <filter val="Thanh đập đá vôi HM111CR01"/>
        <filter val="Tiêu phi 24x25mm"/>
        <filter val="Tiêu phi 24x55mm"/>
        <filter val="Tiêu phi 25x22mm"/>
        <filter val="Tiêu thép 30x50mm"/>
        <filter val="Tiêu thép phi 20x18mm"/>
        <filter val="Tiêu thép phi 25x40mm"/>
        <filter val="Tiêu thép phi 30x30mm"/>
        <filter val="Tiêu φ 25x48mm"/>
        <filter val="TL mâm nghiền"/>
        <filter val="TL mâm nghiền Duyên Hải"/>
        <filter val="Trục con lăn ngoài"/>
        <filter val="Trục con lăn xoay cửa"/>
        <filter val="Trục đỡ Píttongđẩy giỏ"/>
        <filter val="Trục silanh máy đóng thao"/>
        <filter val="UCC-658"/>
        <filter val="Vấu phân ly 4200"/>
        <filter val="Vấu phân ly 6200"/>
        <filter val="Wear floor segment code: 122058 Ref A"/>
        <filter val="Xích cho 463.CV030"/>
        <filter val="Zich Pattern Drawing No 2CG00382"/>
        <filter val="Zich Taytona Drawing No 2CG00382"/>
      </filters>
    </filterColumn>
  </autoFilter>
  <mergeCells count="1">
    <mergeCell ref="A1:N2"/>
  </mergeCells>
  <conditionalFormatting sqref="A1:N2023 A2032:N2120 A2121:B2121 A2122:N2124 A2125:B2125 A2126:N2129 A2130:B2130 A2131:N2153 A2154:D2154 A2155:N2159 A2160:D2160 A2161:N3207 D2121:N2121 D2125:N2125 D2130:N2130 F2154 F2160 H2154:N2154 H2160:N2160">
    <cfRule type="expression" dxfId="20" priority="1">
      <formula>$A1&lt;&gt;""</formula>
    </cfRule>
  </conditionalFormatting>
  <conditionalFormatting sqref="A40:A44 A63:A767 A776:A786">
    <cfRule type="expression" dxfId="19" priority="2">
      <formula>$C32&lt;&gt;""</formula>
    </cfRule>
  </conditionalFormatting>
  <conditionalFormatting sqref="A32:A39 A45:A50 A52:A54 A768:A774 B37:J48">
    <cfRule type="expression" dxfId="18" priority="3">
      <formula>#REF!&lt;&gt;""</formula>
    </cfRule>
  </conditionalFormatting>
  <conditionalFormatting sqref="B32:J36 B55:J759 B768:J778">
    <cfRule type="expression" dxfId="17" priority="4">
      <formula>$A40&lt;&gt;""</formula>
    </cfRule>
  </conditionalFormatting>
  <conditionalFormatting sqref="A51">
    <cfRule type="expression" dxfId="16" priority="5">
      <formula>#REF!&lt;&gt;""</formula>
    </cfRule>
  </conditionalFormatting>
  <conditionalFormatting sqref="B49:J50">
    <cfRule type="expression" dxfId="15" priority="6">
      <formula>#REF!&lt;&gt;""</formula>
    </cfRule>
  </conditionalFormatting>
  <conditionalFormatting sqref="L3:N3">
    <cfRule type="expression" dxfId="14" priority="7">
      <formula>$A3&lt;&gt;""</formula>
    </cfRule>
  </conditionalFormatting>
  <conditionalFormatting sqref="A55:A62 B51:J54">
    <cfRule type="expression" dxfId="13" priority="8">
      <formula>#REF!&lt;&gt;""</formula>
    </cfRule>
  </conditionalFormatting>
  <conditionalFormatting sqref="B760:J767">
    <cfRule type="expression" dxfId="12" priority="9">
      <formula>#REF!&lt;&gt;""</formula>
    </cfRule>
  </conditionalFormatting>
  <conditionalFormatting sqref="A775">
    <cfRule type="expression" dxfId="11" priority="10">
      <formula>#REF!&lt;&gt;""</formula>
    </cfRule>
  </conditionalFormatting>
  <conditionalFormatting sqref="A2024:A2028">
    <cfRule type="expression" dxfId="10" priority="11">
      <formula>#REF!&lt;&gt;""</formula>
    </cfRule>
  </conditionalFormatting>
  <conditionalFormatting sqref="A2030:A2031">
    <cfRule type="expression" dxfId="9" priority="12">
      <formula>#REF!&lt;&gt;""</formula>
    </cfRule>
  </conditionalFormatting>
  <conditionalFormatting sqref="C2121">
    <cfRule type="expression" dxfId="8" priority="13">
      <formula>$A2121&lt;&gt;""</formula>
    </cfRule>
  </conditionalFormatting>
  <conditionalFormatting sqref="E2160">
    <cfRule type="expression" dxfId="7" priority="14">
      <formula>$B2160&lt;&gt;""</formula>
    </cfRule>
  </conditionalFormatting>
  <conditionalFormatting sqref="G2160">
    <cfRule type="expression" dxfId="6" priority="15">
      <formula>$A2160&lt;&gt;""</formula>
    </cfRule>
  </conditionalFormatting>
  <conditionalFormatting sqref="E2154">
    <cfRule type="expression" dxfId="5" priority="16">
      <formula>$B2154&lt;&gt;""</formula>
    </cfRule>
  </conditionalFormatting>
  <conditionalFormatting sqref="G2154">
    <cfRule type="expression" dxfId="4" priority="17">
      <formula>$A2154&lt;&gt;""</formula>
    </cfRule>
  </conditionalFormatting>
  <pageMargins left="0.7" right="0.7" top="0.75" bottom="0.75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XFD153"/>
  <sheetViews>
    <sheetView showGridLines="0" tabSelected="1" zoomScale="102" zoomScaleNormal="102" workbookViewId="0">
      <selection activeCell="E22" sqref="E22"/>
    </sheetView>
  </sheetViews>
  <sheetFormatPr defaultColWidth="12.6640625" defaultRowHeight="15" customHeight="1" x14ac:dyDescent="0.3"/>
  <cols>
    <col min="1" max="11" width="9.109375" customWidth="1"/>
    <col min="12" max="16383" width="9.109375" hidden="1" customWidth="1"/>
    <col min="16384" max="16384" width="13.88671875" customWidth="1"/>
  </cols>
  <sheetData>
    <row r="1" spans="1:8" s="89" customFormat="1" ht="14.4" x14ac:dyDescent="0.3"/>
    <row r="2" spans="1:8" s="89" customFormat="1" ht="14.4" x14ac:dyDescent="0.3"/>
    <row r="3" spans="1:8" s="89" customFormat="1" ht="14.4" x14ac:dyDescent="0.3"/>
    <row r="4" spans="1:8" s="89" customFormat="1" ht="14.4" x14ac:dyDescent="0.3"/>
    <row r="5" spans="1:8" s="89" customFormat="1" ht="14.4" x14ac:dyDescent="0.3">
      <c r="C5" s="90" t="s">
        <v>2587</v>
      </c>
      <c r="H5" s="90" t="s">
        <v>2588</v>
      </c>
    </row>
    <row r="6" spans="1:8" s="89" customFormat="1" ht="14.4" x14ac:dyDescent="0.3">
      <c r="D6" s="89" t="s">
        <v>1332</v>
      </c>
    </row>
    <row r="7" spans="1:8" s="89" customFormat="1" ht="14.4" x14ac:dyDescent="0.3">
      <c r="D7" s="89" t="s">
        <v>4252</v>
      </c>
    </row>
    <row r="8" spans="1:8" s="89" customFormat="1" ht="14.4" x14ac:dyDescent="0.3"/>
    <row r="9" spans="1:8" s="89" customFormat="1" ht="14.4" x14ac:dyDescent="0.3">
      <c r="C9" s="89" t="s">
        <v>6458</v>
      </c>
    </row>
    <row r="10" spans="1:8" s="89" customFormat="1" ht="14.4" x14ac:dyDescent="0.3"/>
    <row r="11" spans="1:8" s="89" customFormat="1" ht="14.4" x14ac:dyDescent="0.3"/>
    <row r="12" spans="1:8" s="89" customFormat="1" ht="14.4" x14ac:dyDescent="0.3"/>
    <row r="13" spans="1:8" s="89" customFormat="1" ht="14.4" x14ac:dyDescent="0.3">
      <c r="A13" s="89" t="s">
        <v>4127</v>
      </c>
      <c r="D13" s="89" t="s">
        <v>3622</v>
      </c>
    </row>
    <row r="14" spans="1:8" s="89" customFormat="1" ht="14.4" x14ac:dyDescent="0.3"/>
    <row r="15" spans="1:8" s="89" customFormat="1" ht="14.4" x14ac:dyDescent="0.3"/>
    <row r="16" spans="1:8" s="89" customFormat="1" ht="14.4" x14ac:dyDescent="0.3"/>
    <row r="17" spans="4:4" s="89" customFormat="1" ht="14.4" x14ac:dyDescent="0.3"/>
    <row r="18" spans="4:4" s="89" customFormat="1" ht="14.4" x14ac:dyDescent="0.3"/>
    <row r="19" spans="4:4" s="89" customFormat="1" ht="14.4" x14ac:dyDescent="0.3"/>
    <row r="20" spans="4:4" s="89" customFormat="1" ht="14.4" x14ac:dyDescent="0.3"/>
    <row r="21" spans="4:4" s="89" customFormat="1" ht="15.75" customHeight="1" x14ac:dyDescent="0.3"/>
    <row r="22" spans="4:4" s="89" customFormat="1" ht="15.75" customHeight="1" x14ac:dyDescent="0.3"/>
    <row r="23" spans="4:4" s="89" customFormat="1" ht="15.75" customHeight="1" x14ac:dyDescent="0.3"/>
    <row r="24" spans="4:4" s="89" customFormat="1" ht="15.75" customHeight="1" x14ac:dyDescent="0.3">
      <c r="D24" s="89" t="s">
        <v>1332</v>
      </c>
    </row>
    <row r="25" spans="4:4" s="89" customFormat="1" ht="15.75" customHeight="1" x14ac:dyDescent="0.3"/>
    <row r="26" spans="4:4" s="89" customFormat="1" ht="15.75" customHeight="1" x14ac:dyDescent="0.3">
      <c r="D26" s="89" t="s">
        <v>1332</v>
      </c>
    </row>
    <row r="27" spans="4:4" s="89" customFormat="1" ht="15.75" customHeight="1" x14ac:dyDescent="0.3"/>
    <row r="28" spans="4:4" s="89" customFormat="1" ht="15.75" customHeight="1" x14ac:dyDescent="0.3"/>
    <row r="29" spans="4:4" s="89" customFormat="1" ht="15.75" customHeight="1" x14ac:dyDescent="0.3"/>
    <row r="30" spans="4:4" s="89" customFormat="1" ht="15.75" customHeight="1" x14ac:dyDescent="0.3"/>
    <row r="31" spans="4:4" s="89" customFormat="1" ht="15.75" customHeight="1" x14ac:dyDescent="0.3"/>
    <row r="32" spans="4:4" s="89" customFormat="1" ht="15.75" customHeight="1" x14ac:dyDescent="0.3"/>
    <row r="33" spans="1:1 16384:16384" s="89" customFormat="1" ht="15.75" customHeight="1" x14ac:dyDescent="0.3"/>
    <row r="34" spans="1:1 16384:16384" s="89" customFormat="1" ht="15.75" customHeight="1" x14ac:dyDescent="0.3"/>
    <row r="35" spans="1:1 16384:16384" s="89" customFormat="1" ht="15.75" customHeight="1" x14ac:dyDescent="0.3">
      <c r="XFD35" s="89" t="s">
        <v>1332</v>
      </c>
    </row>
    <row r="41" spans="1:1 16384:16384" ht="15" customHeight="1" x14ac:dyDescent="0.3">
      <c r="A41" t="s">
        <v>5661</v>
      </c>
    </row>
    <row r="44" spans="1:1 16384:16384" ht="15" customHeight="1" x14ac:dyDescent="0.3">
      <c r="A44">
        <v>0</v>
      </c>
    </row>
    <row r="78" spans="1:1" ht="15" customHeight="1" x14ac:dyDescent="0.3">
      <c r="A78" t="s">
        <v>5924</v>
      </c>
    </row>
    <row r="99" spans="2:2" ht="15" customHeight="1" x14ac:dyDescent="0.3">
      <c r="B99" t="s">
        <v>6193</v>
      </c>
    </row>
    <row r="153" spans="1:1" ht="15" customHeight="1" x14ac:dyDescent="0.3">
      <c r="A153">
        <v>645</v>
      </c>
    </row>
  </sheetData>
  <pageMargins left="0.7" right="0.7" top="0.75" bottom="0.75" header="0" footer="0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Z999"/>
  <sheetViews>
    <sheetView topLeftCell="B1" workbookViewId="0">
      <pane ySplit="1" topLeftCell="A20" activePane="bottomLeft" state="frozen"/>
      <selection pane="bottomLeft" activeCell="B27" sqref="B27"/>
    </sheetView>
  </sheetViews>
  <sheetFormatPr defaultColWidth="12.6640625" defaultRowHeight="15" customHeight="1" x14ac:dyDescent="0.3"/>
  <cols>
    <col min="1" max="1" width="4.6640625" customWidth="1"/>
    <col min="2" max="2" width="57.33203125" customWidth="1"/>
    <col min="3" max="3" width="24.6640625" customWidth="1"/>
    <col min="4" max="4" width="10.6640625" customWidth="1"/>
    <col min="5" max="5" width="14.109375" customWidth="1"/>
    <col min="6" max="6" width="8.88671875" customWidth="1"/>
    <col min="7" max="8" width="10.33203125" customWidth="1"/>
    <col min="9" max="9" width="8.88671875" customWidth="1"/>
    <col min="10" max="10" width="4" customWidth="1"/>
    <col min="11" max="11" width="18.6640625" customWidth="1"/>
    <col min="12" max="12" width="15" customWidth="1"/>
    <col min="13" max="13" width="13.88671875" customWidth="1"/>
    <col min="14" max="14" width="8.88671875" customWidth="1"/>
    <col min="15" max="15" width="9.6640625" customWidth="1"/>
    <col min="16" max="17" width="8.88671875" customWidth="1"/>
    <col min="18" max="18" width="22.33203125" customWidth="1"/>
    <col min="19" max="21" width="8.88671875" customWidth="1"/>
    <col min="22" max="22" width="5.6640625" customWidth="1"/>
    <col min="23" max="23" width="10.33203125" customWidth="1"/>
    <col min="24" max="24" width="65.88671875" customWidth="1"/>
    <col min="25" max="26" width="8.88671875" customWidth="1"/>
  </cols>
  <sheetData>
    <row r="1" spans="1:26" ht="26.25" customHeight="1" x14ac:dyDescent="0.3">
      <c r="A1" s="91" t="s">
        <v>6</v>
      </c>
      <c r="B1" s="91" t="s">
        <v>2589</v>
      </c>
      <c r="C1" s="91" t="s">
        <v>405</v>
      </c>
      <c r="D1" s="92" t="s">
        <v>2590</v>
      </c>
      <c r="E1" s="92" t="s">
        <v>2591</v>
      </c>
      <c r="F1" s="6"/>
      <c r="G1" s="65" t="s">
        <v>2592</v>
      </c>
      <c r="H1" s="93">
        <f>8*3600</f>
        <v>28800</v>
      </c>
      <c r="I1" s="6"/>
      <c r="J1" s="91" t="s">
        <v>2593</v>
      </c>
      <c r="K1" s="91" t="s">
        <v>2594</v>
      </c>
      <c r="L1" s="91" t="s">
        <v>2595</v>
      </c>
      <c r="M1" s="91" t="s">
        <v>2596</v>
      </c>
      <c r="N1" s="6"/>
      <c r="O1" s="6"/>
      <c r="P1" s="6"/>
      <c r="Q1" s="6"/>
      <c r="R1" s="91" t="s">
        <v>407</v>
      </c>
      <c r="S1" s="6"/>
      <c r="T1" s="6"/>
      <c r="U1" s="6"/>
      <c r="V1" s="94"/>
      <c r="W1" s="91" t="s">
        <v>2597</v>
      </c>
      <c r="X1" s="91" t="s">
        <v>2598</v>
      </c>
      <c r="Y1" s="91" t="s">
        <v>2599</v>
      </c>
      <c r="Z1" s="6"/>
    </row>
    <row r="2" spans="1:26" ht="14.4" x14ac:dyDescent="0.3">
      <c r="A2" s="65">
        <v>1</v>
      </c>
      <c r="B2" s="95" t="s">
        <v>70</v>
      </c>
      <c r="C2" s="65" t="s">
        <v>600</v>
      </c>
      <c r="D2" s="96">
        <v>2700</v>
      </c>
      <c r="E2" s="96">
        <v>2</v>
      </c>
      <c r="F2" s="6"/>
      <c r="G2" s="65" t="s">
        <v>2600</v>
      </c>
      <c r="H2" s="97">
        <v>700000</v>
      </c>
      <c r="I2" s="6"/>
      <c r="J2" s="98">
        <v>1</v>
      </c>
      <c r="K2" s="65" t="s">
        <v>463</v>
      </c>
      <c r="L2" s="99">
        <v>355000</v>
      </c>
      <c r="M2" s="100">
        <f t="shared" ref="M2:M15" si="0">L2/$H$1</f>
        <v>12.326388888888889</v>
      </c>
      <c r="N2" s="6"/>
      <c r="O2" s="6"/>
      <c r="P2" s="6"/>
      <c r="Q2" s="6"/>
      <c r="R2" s="101" t="s">
        <v>680</v>
      </c>
      <c r="S2" s="6"/>
      <c r="T2" s="6"/>
      <c r="U2" s="6"/>
      <c r="V2" s="102"/>
      <c r="W2" s="103">
        <v>1501001</v>
      </c>
      <c r="X2" s="95" t="s">
        <v>514</v>
      </c>
      <c r="Y2" s="103" t="s">
        <v>409</v>
      </c>
      <c r="Z2" s="6"/>
    </row>
    <row r="3" spans="1:26" ht="14.4" x14ac:dyDescent="0.3">
      <c r="A3" s="65">
        <v>2</v>
      </c>
      <c r="B3" s="95" t="s">
        <v>55</v>
      </c>
      <c r="C3" s="65" t="s">
        <v>414</v>
      </c>
      <c r="D3" s="96">
        <v>3600</v>
      </c>
      <c r="E3" s="96" t="s">
        <v>2601</v>
      </c>
      <c r="F3" s="6"/>
      <c r="G3" s="65" t="s">
        <v>2596</v>
      </c>
      <c r="H3" s="100">
        <f>H2/H1</f>
        <v>24.305555555555557</v>
      </c>
      <c r="I3" s="6"/>
      <c r="J3" s="98">
        <v>2</v>
      </c>
      <c r="K3" s="65" t="s">
        <v>459</v>
      </c>
      <c r="L3" s="99">
        <v>360000</v>
      </c>
      <c r="M3" s="100">
        <f t="shared" si="0"/>
        <v>12.5</v>
      </c>
      <c r="N3" s="6"/>
      <c r="O3" s="6"/>
      <c r="P3" s="6"/>
      <c r="Q3" s="6"/>
      <c r="R3" s="101" t="s">
        <v>519</v>
      </c>
      <c r="S3" s="6"/>
      <c r="T3" s="6"/>
      <c r="U3" s="6"/>
      <c r="V3" s="102"/>
      <c r="W3" s="103">
        <v>1501002</v>
      </c>
      <c r="X3" s="95" t="s">
        <v>580</v>
      </c>
      <c r="Y3" s="103" t="s">
        <v>409</v>
      </c>
      <c r="Z3" s="6"/>
    </row>
    <row r="4" spans="1:26" ht="15" customHeight="1" x14ac:dyDescent="0.3">
      <c r="A4" s="65">
        <v>3</v>
      </c>
      <c r="B4" s="95" t="s">
        <v>70</v>
      </c>
      <c r="C4" s="65" t="s">
        <v>599</v>
      </c>
      <c r="D4" s="96">
        <v>3600</v>
      </c>
      <c r="E4" s="96">
        <v>3</v>
      </c>
      <c r="F4" s="6"/>
      <c r="G4" s="6"/>
      <c r="H4" s="6"/>
      <c r="I4" s="6"/>
      <c r="J4" s="98">
        <v>3</v>
      </c>
      <c r="K4" s="65" t="s">
        <v>501</v>
      </c>
      <c r="L4" s="99">
        <v>340000</v>
      </c>
      <c r="M4" s="100">
        <f t="shared" si="0"/>
        <v>11.805555555555555</v>
      </c>
      <c r="N4" s="6"/>
      <c r="O4" s="6"/>
      <c r="P4" s="6"/>
      <c r="Q4" s="6"/>
      <c r="R4" s="101" t="s">
        <v>509</v>
      </c>
      <c r="S4" s="6"/>
      <c r="T4" s="6"/>
      <c r="U4" s="6"/>
      <c r="V4" s="102"/>
      <c r="W4" s="103">
        <v>1501003</v>
      </c>
      <c r="X4" s="95" t="s">
        <v>505</v>
      </c>
      <c r="Y4" s="103" t="s">
        <v>409</v>
      </c>
      <c r="Z4" s="6"/>
    </row>
    <row r="5" spans="1:26" ht="14.4" x14ac:dyDescent="0.3">
      <c r="A5" s="65">
        <v>4</v>
      </c>
      <c r="B5" s="95" t="s">
        <v>57</v>
      </c>
      <c r="C5" s="65" t="s">
        <v>414</v>
      </c>
      <c r="D5" s="96">
        <v>3600</v>
      </c>
      <c r="E5" s="96" t="s">
        <v>2601</v>
      </c>
      <c r="F5" s="6"/>
      <c r="G5" s="6"/>
      <c r="H5" s="6"/>
      <c r="I5" s="6"/>
      <c r="J5" s="98">
        <v>4</v>
      </c>
      <c r="K5" s="65" t="s">
        <v>474</v>
      </c>
      <c r="L5" s="99">
        <v>370000</v>
      </c>
      <c r="M5" s="100">
        <f t="shared" si="0"/>
        <v>12.847222222222221</v>
      </c>
      <c r="N5" s="6"/>
      <c r="O5" s="6"/>
      <c r="P5" s="6"/>
      <c r="Q5" s="6"/>
      <c r="R5" s="101" t="s">
        <v>507</v>
      </c>
      <c r="S5" s="6"/>
      <c r="T5" s="6"/>
      <c r="U5" s="6"/>
      <c r="V5" s="102"/>
      <c r="W5" s="103">
        <v>1501004</v>
      </c>
      <c r="X5" s="95" t="s">
        <v>2602</v>
      </c>
      <c r="Y5" s="103" t="s">
        <v>409</v>
      </c>
      <c r="Z5" s="6"/>
    </row>
    <row r="6" spans="1:26" ht="14.4" x14ac:dyDescent="0.3">
      <c r="A6" s="65">
        <v>5</v>
      </c>
      <c r="B6" s="95" t="s">
        <v>58</v>
      </c>
      <c r="C6" s="65" t="s">
        <v>414</v>
      </c>
      <c r="D6" s="96">
        <v>3600</v>
      </c>
      <c r="E6" s="96" t="s">
        <v>2601</v>
      </c>
      <c r="F6" s="6"/>
      <c r="G6" s="6"/>
      <c r="H6" s="6"/>
      <c r="I6" s="6"/>
      <c r="J6" s="98">
        <v>5</v>
      </c>
      <c r="K6" s="65" t="s">
        <v>490</v>
      </c>
      <c r="L6" s="99">
        <v>350000</v>
      </c>
      <c r="M6" s="100">
        <f t="shared" si="0"/>
        <v>12.152777777777779</v>
      </c>
      <c r="N6" s="6"/>
      <c r="O6" s="6"/>
      <c r="P6" s="6"/>
      <c r="Q6" s="6"/>
      <c r="R6" s="101" t="s">
        <v>526</v>
      </c>
      <c r="S6" s="6"/>
      <c r="T6" s="6"/>
      <c r="U6" s="6"/>
      <c r="V6" s="102"/>
      <c r="W6" s="103">
        <v>1501005</v>
      </c>
      <c r="X6" s="95" t="s">
        <v>2603</v>
      </c>
      <c r="Y6" s="103" t="s">
        <v>409</v>
      </c>
      <c r="Z6" s="6"/>
    </row>
    <row r="7" spans="1:26" ht="15" customHeight="1" x14ac:dyDescent="0.3">
      <c r="A7" s="65">
        <v>6</v>
      </c>
      <c r="B7" s="95" t="s">
        <v>59</v>
      </c>
      <c r="C7" s="65" t="s">
        <v>650</v>
      </c>
      <c r="D7" s="96">
        <v>3600</v>
      </c>
      <c r="E7" s="96" t="s">
        <v>2601</v>
      </c>
      <c r="F7" s="6"/>
      <c r="G7" s="6"/>
      <c r="H7" s="6"/>
      <c r="I7" s="6"/>
      <c r="J7" s="98">
        <v>6</v>
      </c>
      <c r="K7" s="65" t="s">
        <v>471</v>
      </c>
      <c r="L7" s="99">
        <v>365000</v>
      </c>
      <c r="M7" s="100">
        <f t="shared" si="0"/>
        <v>12.673611111111111</v>
      </c>
      <c r="N7" s="6"/>
      <c r="O7" s="6"/>
      <c r="P7" s="6"/>
      <c r="Q7" s="6"/>
      <c r="R7" s="101" t="s">
        <v>530</v>
      </c>
      <c r="S7" s="6"/>
      <c r="T7" s="6"/>
      <c r="U7" s="6"/>
      <c r="V7" s="102"/>
      <c r="W7" s="103">
        <v>1501006</v>
      </c>
      <c r="X7" s="95" t="s">
        <v>2604</v>
      </c>
      <c r="Y7" s="103" t="s">
        <v>409</v>
      </c>
      <c r="Z7" s="6"/>
    </row>
    <row r="8" spans="1:26" ht="14.4" x14ac:dyDescent="0.3">
      <c r="A8" s="65">
        <v>7</v>
      </c>
      <c r="B8" s="95" t="s">
        <v>78</v>
      </c>
      <c r="C8" s="65" t="s">
        <v>2605</v>
      </c>
      <c r="D8" s="96">
        <v>420</v>
      </c>
      <c r="E8" s="96">
        <v>1</v>
      </c>
      <c r="F8" s="6"/>
      <c r="G8" s="6"/>
      <c r="H8" s="6"/>
      <c r="I8" s="6"/>
      <c r="J8" s="98">
        <v>7</v>
      </c>
      <c r="K8" s="65" t="s">
        <v>444</v>
      </c>
      <c r="L8" s="99">
        <v>365000</v>
      </c>
      <c r="M8" s="100">
        <f t="shared" si="0"/>
        <v>12.673611111111111</v>
      </c>
      <c r="N8" s="6"/>
      <c r="O8" s="6"/>
      <c r="P8" s="6"/>
      <c r="Q8" s="6"/>
      <c r="R8" s="101" t="s">
        <v>576</v>
      </c>
      <c r="S8" s="6"/>
      <c r="T8" s="6"/>
      <c r="U8" s="6"/>
      <c r="V8" s="102"/>
      <c r="W8" s="103">
        <v>1501007</v>
      </c>
      <c r="X8" s="95" t="s">
        <v>698</v>
      </c>
      <c r="Y8" s="103" t="s">
        <v>409</v>
      </c>
      <c r="Z8" s="6"/>
    </row>
    <row r="9" spans="1:26" ht="14.4" x14ac:dyDescent="0.3">
      <c r="A9" s="65">
        <v>8</v>
      </c>
      <c r="B9" s="95" t="s">
        <v>78</v>
      </c>
      <c r="C9" s="65" t="s">
        <v>2606</v>
      </c>
      <c r="D9" s="96">
        <v>180</v>
      </c>
      <c r="E9" s="96" t="s">
        <v>2601</v>
      </c>
      <c r="F9" s="6"/>
      <c r="G9" s="6"/>
      <c r="H9" s="6"/>
      <c r="I9" s="6"/>
      <c r="J9" s="98">
        <v>8</v>
      </c>
      <c r="K9" s="65" t="s">
        <v>535</v>
      </c>
      <c r="L9" s="99">
        <v>345000</v>
      </c>
      <c r="M9" s="100">
        <f t="shared" si="0"/>
        <v>11.979166666666666</v>
      </c>
      <c r="N9" s="6"/>
      <c r="O9" s="6"/>
      <c r="P9" s="6"/>
      <c r="Q9" s="6"/>
      <c r="R9" s="101" t="s">
        <v>545</v>
      </c>
      <c r="S9" s="6"/>
      <c r="T9" s="6"/>
      <c r="U9" s="6"/>
      <c r="V9" s="102"/>
      <c r="W9" s="103">
        <v>1501008</v>
      </c>
      <c r="X9" s="95" t="s">
        <v>1166</v>
      </c>
      <c r="Y9" s="103" t="s">
        <v>409</v>
      </c>
      <c r="Z9" s="6"/>
    </row>
    <row r="10" spans="1:26" ht="15" customHeight="1" x14ac:dyDescent="0.3">
      <c r="A10" s="65">
        <v>9</v>
      </c>
      <c r="B10" s="95" t="s">
        <v>80</v>
      </c>
      <c r="C10" s="65" t="s">
        <v>2607</v>
      </c>
      <c r="D10" s="96">
        <v>420</v>
      </c>
      <c r="E10" s="96">
        <v>1</v>
      </c>
      <c r="F10" s="6"/>
      <c r="G10" s="6"/>
      <c r="H10" s="6"/>
      <c r="I10" s="6"/>
      <c r="J10" s="98">
        <v>9</v>
      </c>
      <c r="K10" s="65" t="s">
        <v>482</v>
      </c>
      <c r="L10" s="99">
        <v>355000</v>
      </c>
      <c r="M10" s="100">
        <f t="shared" si="0"/>
        <v>12.326388888888889</v>
      </c>
      <c r="N10" s="6"/>
      <c r="O10" s="6"/>
      <c r="P10" s="6"/>
      <c r="Q10" s="6"/>
      <c r="R10" s="101" t="s">
        <v>1313</v>
      </c>
      <c r="S10" s="6"/>
      <c r="T10" s="6"/>
      <c r="U10" s="6"/>
      <c r="V10" s="102"/>
      <c r="W10" s="103">
        <v>1501009</v>
      </c>
      <c r="X10" s="95" t="s">
        <v>953</v>
      </c>
      <c r="Y10" s="103" t="s">
        <v>409</v>
      </c>
      <c r="Z10" s="6"/>
    </row>
    <row r="11" spans="1:26" ht="14.4" x14ac:dyDescent="0.3">
      <c r="A11" s="65">
        <v>10</v>
      </c>
      <c r="B11" s="95" t="s">
        <v>80</v>
      </c>
      <c r="C11" s="65" t="s">
        <v>2608</v>
      </c>
      <c r="D11" s="96">
        <v>180</v>
      </c>
      <c r="E11" s="96" t="s">
        <v>2601</v>
      </c>
      <c r="F11" s="6"/>
      <c r="G11" s="6"/>
      <c r="H11" s="6"/>
      <c r="I11" s="6"/>
      <c r="J11" s="98">
        <v>10</v>
      </c>
      <c r="K11" s="65" t="s">
        <v>410</v>
      </c>
      <c r="L11" s="99">
        <v>500000</v>
      </c>
      <c r="M11" s="100">
        <f t="shared" si="0"/>
        <v>17.361111111111111</v>
      </c>
      <c r="N11" s="6"/>
      <c r="O11" s="6"/>
      <c r="P11" s="6"/>
      <c r="Q11" s="6"/>
      <c r="R11" s="101" t="s">
        <v>558</v>
      </c>
      <c r="S11" s="6"/>
      <c r="T11" s="6"/>
      <c r="U11" s="6"/>
      <c r="V11" s="102"/>
      <c r="W11" s="103">
        <v>1501010</v>
      </c>
      <c r="X11" s="95" t="s">
        <v>909</v>
      </c>
      <c r="Y11" s="103" t="s">
        <v>409</v>
      </c>
      <c r="Z11" s="6"/>
    </row>
    <row r="12" spans="1:26" ht="14.4" x14ac:dyDescent="0.3">
      <c r="A12" s="65">
        <v>11</v>
      </c>
      <c r="B12" s="95" t="s">
        <v>99</v>
      </c>
      <c r="C12" s="65" t="s">
        <v>2609</v>
      </c>
      <c r="D12" s="96">
        <v>8400</v>
      </c>
      <c r="E12" s="96">
        <v>1</v>
      </c>
      <c r="F12" s="6"/>
      <c r="G12" s="6"/>
      <c r="H12" s="6"/>
      <c r="I12" s="6"/>
      <c r="J12" s="98">
        <v>11</v>
      </c>
      <c r="K12" s="65" t="s">
        <v>497</v>
      </c>
      <c r="L12" s="99">
        <v>365000</v>
      </c>
      <c r="M12" s="100">
        <f t="shared" si="0"/>
        <v>12.673611111111111</v>
      </c>
      <c r="N12" s="6"/>
      <c r="O12" s="6"/>
      <c r="P12" s="6"/>
      <c r="Q12" s="6"/>
      <c r="R12" s="101" t="s">
        <v>504</v>
      </c>
      <c r="S12" s="6"/>
      <c r="T12" s="6"/>
      <c r="U12" s="6"/>
      <c r="V12" s="102"/>
      <c r="W12" s="103">
        <v>1501011</v>
      </c>
      <c r="X12" s="95" t="s">
        <v>683</v>
      </c>
      <c r="Y12" s="103" t="s">
        <v>409</v>
      </c>
      <c r="Z12" s="6"/>
    </row>
    <row r="13" spans="1:26" ht="15" customHeight="1" x14ac:dyDescent="0.3">
      <c r="A13" s="65">
        <v>12</v>
      </c>
      <c r="B13" s="95" t="s">
        <v>99</v>
      </c>
      <c r="C13" s="65" t="s">
        <v>2610</v>
      </c>
      <c r="D13" s="96">
        <v>5040</v>
      </c>
      <c r="E13" s="96">
        <v>2</v>
      </c>
      <c r="F13" s="6"/>
      <c r="G13" s="6"/>
      <c r="H13" s="6"/>
      <c r="I13" s="6"/>
      <c r="J13" s="98">
        <v>12</v>
      </c>
      <c r="K13" s="65" t="s">
        <v>413</v>
      </c>
      <c r="L13" s="99">
        <v>350000</v>
      </c>
      <c r="M13" s="100">
        <f t="shared" si="0"/>
        <v>12.152777777777779</v>
      </c>
      <c r="N13" s="6"/>
      <c r="O13" s="6"/>
      <c r="P13" s="6"/>
      <c r="Q13" s="6"/>
      <c r="R13" s="101" t="s">
        <v>513</v>
      </c>
      <c r="S13" s="6"/>
      <c r="T13" s="6"/>
      <c r="U13" s="6"/>
      <c r="V13" s="102"/>
      <c r="W13" s="103">
        <v>1501012</v>
      </c>
      <c r="X13" s="95" t="s">
        <v>665</v>
      </c>
      <c r="Y13" s="103" t="s">
        <v>409</v>
      </c>
      <c r="Z13" s="6"/>
    </row>
    <row r="14" spans="1:26" ht="14.4" x14ac:dyDescent="0.3">
      <c r="A14" s="65">
        <v>13</v>
      </c>
      <c r="B14" s="95" t="s">
        <v>99</v>
      </c>
      <c r="C14" s="65" t="s">
        <v>2611</v>
      </c>
      <c r="D14" s="96">
        <v>5040</v>
      </c>
      <c r="E14" s="96">
        <v>3</v>
      </c>
      <c r="F14" s="6"/>
      <c r="G14" s="6"/>
      <c r="H14" s="6"/>
      <c r="I14" s="6"/>
      <c r="J14" s="98">
        <v>13</v>
      </c>
      <c r="K14" s="65" t="s">
        <v>499</v>
      </c>
      <c r="L14" s="99">
        <v>340000</v>
      </c>
      <c r="M14" s="100">
        <f t="shared" si="0"/>
        <v>11.805555555555555</v>
      </c>
      <c r="N14" s="6"/>
      <c r="O14" s="6"/>
      <c r="P14" s="6"/>
      <c r="Q14" s="6"/>
      <c r="R14" s="93" t="s">
        <v>543</v>
      </c>
      <c r="S14" s="6"/>
      <c r="T14" s="6"/>
      <c r="U14" s="6"/>
      <c r="V14" s="102"/>
      <c r="W14" s="103">
        <v>1501013</v>
      </c>
      <c r="X14" s="95" t="s">
        <v>593</v>
      </c>
      <c r="Y14" s="103" t="s">
        <v>409</v>
      </c>
      <c r="Z14" s="6"/>
    </row>
    <row r="15" spans="1:26" ht="14.4" x14ac:dyDescent="0.3">
      <c r="A15" s="65">
        <v>14</v>
      </c>
      <c r="B15" s="95" t="s">
        <v>99</v>
      </c>
      <c r="C15" s="65" t="s">
        <v>2612</v>
      </c>
      <c r="D15" s="96">
        <v>4800</v>
      </c>
      <c r="E15" s="96">
        <v>4</v>
      </c>
      <c r="F15" s="6"/>
      <c r="G15" s="6"/>
      <c r="H15" s="6"/>
      <c r="I15" s="6"/>
      <c r="J15" s="98">
        <v>14</v>
      </c>
      <c r="K15" s="65" t="s">
        <v>430</v>
      </c>
      <c r="L15" s="99">
        <v>330000</v>
      </c>
      <c r="M15" s="100">
        <f t="shared" si="0"/>
        <v>11.458333333333334</v>
      </c>
      <c r="N15" s="6"/>
      <c r="O15" s="6"/>
      <c r="P15" s="6"/>
      <c r="Q15" s="6"/>
      <c r="R15" s="65" t="s">
        <v>516</v>
      </c>
      <c r="S15" s="6"/>
      <c r="T15" s="6"/>
      <c r="U15" s="6"/>
      <c r="V15" s="102"/>
      <c r="W15" s="103">
        <v>1501014</v>
      </c>
      <c r="X15" s="95" t="s">
        <v>531</v>
      </c>
      <c r="Y15" s="103" t="s">
        <v>409</v>
      </c>
      <c r="Z15" s="6"/>
    </row>
    <row r="16" spans="1:26" ht="15" customHeight="1" x14ac:dyDescent="0.3">
      <c r="A16" s="65">
        <v>15</v>
      </c>
      <c r="B16" s="95" t="s">
        <v>99</v>
      </c>
      <c r="C16" s="65" t="s">
        <v>2613</v>
      </c>
      <c r="D16" s="96">
        <v>5040</v>
      </c>
      <c r="E16" s="96">
        <v>5</v>
      </c>
      <c r="F16" s="6"/>
      <c r="G16" s="6"/>
      <c r="H16" s="6"/>
      <c r="I16" s="6"/>
      <c r="J16" s="6">
        <v>15</v>
      </c>
      <c r="K16" s="6" t="s">
        <v>949</v>
      </c>
      <c r="L16" s="6">
        <v>200000</v>
      </c>
      <c r="M16" s="104">
        <v>6.9444444444444446</v>
      </c>
      <c r="N16" s="6"/>
      <c r="O16" s="6"/>
      <c r="P16" s="6"/>
      <c r="Q16" s="6"/>
      <c r="R16" s="65" t="s">
        <v>554</v>
      </c>
      <c r="S16" s="6"/>
      <c r="T16" s="6"/>
      <c r="U16" s="6"/>
      <c r="V16" s="102"/>
      <c r="W16" s="103">
        <v>1501015</v>
      </c>
      <c r="X16" s="95" t="s">
        <v>2614</v>
      </c>
      <c r="Y16" s="103" t="s">
        <v>409</v>
      </c>
      <c r="Z16" s="6"/>
    </row>
    <row r="17" spans="1:26" ht="14.4" x14ac:dyDescent="0.3">
      <c r="A17" s="65">
        <v>16</v>
      </c>
      <c r="B17" s="95" t="s">
        <v>99</v>
      </c>
      <c r="C17" s="65" t="s">
        <v>529</v>
      </c>
      <c r="D17" s="96">
        <v>12600</v>
      </c>
      <c r="E17" s="96">
        <v>6</v>
      </c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5" t="s">
        <v>713</v>
      </c>
      <c r="S17" s="6"/>
      <c r="T17" s="6"/>
      <c r="U17" s="6"/>
      <c r="V17" s="102"/>
      <c r="W17" s="103">
        <v>1501016</v>
      </c>
      <c r="X17" s="95" t="s">
        <v>1295</v>
      </c>
      <c r="Y17" s="103" t="s">
        <v>409</v>
      </c>
      <c r="Z17" s="6"/>
    </row>
    <row r="18" spans="1:26" ht="14.4" x14ac:dyDescent="0.3">
      <c r="A18" s="65">
        <v>17</v>
      </c>
      <c r="B18" s="95" t="s">
        <v>99</v>
      </c>
      <c r="C18" s="65" t="s">
        <v>532</v>
      </c>
      <c r="D18" s="96">
        <v>6300</v>
      </c>
      <c r="E18" s="96" t="s">
        <v>2601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5" t="s">
        <v>2615</v>
      </c>
      <c r="S18" s="6"/>
      <c r="T18" s="6"/>
      <c r="U18" s="6"/>
      <c r="V18" s="102"/>
      <c r="W18" s="103">
        <v>1501017</v>
      </c>
      <c r="X18" s="95" t="s">
        <v>2235</v>
      </c>
      <c r="Y18" s="103" t="s">
        <v>409</v>
      </c>
      <c r="Z18" s="6"/>
    </row>
    <row r="19" spans="1:26" ht="15" customHeight="1" x14ac:dyDescent="0.3">
      <c r="A19" s="65">
        <v>18</v>
      </c>
      <c r="B19" s="95" t="s">
        <v>37</v>
      </c>
      <c r="C19" s="65" t="s">
        <v>662</v>
      </c>
      <c r="D19" s="96">
        <v>8400</v>
      </c>
      <c r="E19" s="96">
        <v>1</v>
      </c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 t="s">
        <v>504</v>
      </c>
      <c r="S19" s="6"/>
      <c r="T19" s="6"/>
      <c r="U19" s="6"/>
      <c r="V19" s="102"/>
      <c r="W19" s="103">
        <v>1501018</v>
      </c>
      <c r="X19" s="95" t="s">
        <v>2616</v>
      </c>
      <c r="Y19" s="103" t="s">
        <v>409</v>
      </c>
      <c r="Z19" s="6"/>
    </row>
    <row r="20" spans="1:26" ht="14.4" x14ac:dyDescent="0.3">
      <c r="A20" s="65">
        <v>19</v>
      </c>
      <c r="B20" s="95" t="s">
        <v>39</v>
      </c>
      <c r="C20" s="65" t="s">
        <v>2617</v>
      </c>
      <c r="D20" s="96">
        <v>8400</v>
      </c>
      <c r="E20" s="96">
        <v>2</v>
      </c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 t="s">
        <v>696</v>
      </c>
      <c r="S20" s="6"/>
      <c r="T20" s="6"/>
      <c r="U20" s="6"/>
      <c r="V20" s="102"/>
      <c r="W20" s="103">
        <v>1501019</v>
      </c>
      <c r="X20" s="95" t="s">
        <v>2618</v>
      </c>
      <c r="Y20" s="103" t="s">
        <v>409</v>
      </c>
      <c r="Z20" s="6"/>
    </row>
    <row r="21" spans="1:26" ht="15.75" customHeight="1" x14ac:dyDescent="0.3">
      <c r="A21" s="65">
        <v>20</v>
      </c>
      <c r="B21" s="95" t="s">
        <v>40</v>
      </c>
      <c r="C21" s="65" t="s">
        <v>2619</v>
      </c>
      <c r="D21" s="96">
        <v>8400</v>
      </c>
      <c r="E21" s="96" t="s">
        <v>2601</v>
      </c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102"/>
      <c r="W21" s="103">
        <v>1501020</v>
      </c>
      <c r="X21" s="95" t="s">
        <v>2620</v>
      </c>
      <c r="Y21" s="103" t="s">
        <v>409</v>
      </c>
      <c r="Z21" s="6"/>
    </row>
    <row r="22" spans="1:26" ht="15" customHeight="1" x14ac:dyDescent="0.3">
      <c r="A22" s="65">
        <v>21</v>
      </c>
      <c r="B22" s="95" t="s">
        <v>73</v>
      </c>
      <c r="C22" s="65" t="s">
        <v>421</v>
      </c>
      <c r="D22" s="96">
        <v>126000</v>
      </c>
      <c r="E22" s="96" t="s">
        <v>2601</v>
      </c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102"/>
      <c r="W22" s="103">
        <v>1501021</v>
      </c>
      <c r="X22" s="95" t="s">
        <v>1414</v>
      </c>
      <c r="Y22" s="103" t="s">
        <v>409</v>
      </c>
      <c r="Z22" s="6"/>
    </row>
    <row r="23" spans="1:26" ht="15.75" customHeight="1" x14ac:dyDescent="0.3">
      <c r="A23" s="65">
        <v>22</v>
      </c>
      <c r="B23" s="95" t="s">
        <v>75</v>
      </c>
      <c r="C23" s="65" t="s">
        <v>449</v>
      </c>
      <c r="D23" s="96">
        <v>6300</v>
      </c>
      <c r="E23" s="96" t="s">
        <v>2601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102"/>
      <c r="W23" s="103">
        <v>1501022</v>
      </c>
      <c r="X23" s="95" t="s">
        <v>2621</v>
      </c>
      <c r="Y23" s="103" t="s">
        <v>409</v>
      </c>
      <c r="Z23" s="6"/>
    </row>
    <row r="24" spans="1:26" ht="15.75" customHeight="1" x14ac:dyDescent="0.3">
      <c r="A24" s="65">
        <v>23</v>
      </c>
      <c r="B24" s="95" t="s">
        <v>81</v>
      </c>
      <c r="C24" s="65" t="s">
        <v>443</v>
      </c>
      <c r="D24" s="96">
        <v>420</v>
      </c>
      <c r="E24" s="96" t="s">
        <v>2601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102"/>
      <c r="W24" s="103">
        <v>1501023</v>
      </c>
      <c r="X24" s="95" t="s">
        <v>2622</v>
      </c>
      <c r="Y24" s="103" t="s">
        <v>409</v>
      </c>
      <c r="Z24" s="6"/>
    </row>
    <row r="25" spans="1:26" ht="15" customHeight="1" x14ac:dyDescent="0.3">
      <c r="A25" s="65">
        <v>24</v>
      </c>
      <c r="B25" s="95" t="s">
        <v>81</v>
      </c>
      <c r="C25" s="65" t="s">
        <v>450</v>
      </c>
      <c r="D25" s="96">
        <v>180</v>
      </c>
      <c r="E25" s="96" t="s">
        <v>2601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102"/>
      <c r="W25" s="103">
        <v>1501024</v>
      </c>
      <c r="X25" s="95" t="s">
        <v>2623</v>
      </c>
      <c r="Y25" s="103" t="s">
        <v>409</v>
      </c>
      <c r="Z25" s="6"/>
    </row>
    <row r="26" spans="1:26" ht="15.75" customHeight="1" x14ac:dyDescent="0.3">
      <c r="A26" s="65">
        <v>25</v>
      </c>
      <c r="B26" s="95" t="s">
        <v>82</v>
      </c>
      <c r="C26" s="65" t="s">
        <v>443</v>
      </c>
      <c r="D26" s="96">
        <v>420</v>
      </c>
      <c r="E26" s="96" t="s">
        <v>2601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102"/>
      <c r="W26" s="103">
        <v>1501025</v>
      </c>
      <c r="X26" s="95" t="s">
        <v>2624</v>
      </c>
      <c r="Y26" s="103" t="s">
        <v>409</v>
      </c>
      <c r="Z26" s="6"/>
    </row>
    <row r="27" spans="1:26" ht="15.75" customHeight="1" x14ac:dyDescent="0.3">
      <c r="A27" s="65">
        <v>26</v>
      </c>
      <c r="B27" s="95" t="s">
        <v>82</v>
      </c>
      <c r="C27" s="65" t="s">
        <v>450</v>
      </c>
      <c r="D27" s="96">
        <v>180</v>
      </c>
      <c r="E27" s="96" t="s">
        <v>2601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102"/>
      <c r="W27" s="103">
        <v>1501026</v>
      </c>
      <c r="X27" s="95" t="s">
        <v>2625</v>
      </c>
      <c r="Y27" s="103" t="s">
        <v>409</v>
      </c>
      <c r="Z27" s="6"/>
    </row>
    <row r="28" spans="1:26" ht="15" customHeight="1" x14ac:dyDescent="0.3">
      <c r="A28" s="65">
        <v>27</v>
      </c>
      <c r="B28" s="95" t="s">
        <v>83</v>
      </c>
      <c r="C28" s="65" t="s">
        <v>443</v>
      </c>
      <c r="D28" s="96">
        <v>420</v>
      </c>
      <c r="E28" s="96" t="s">
        <v>2601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102"/>
      <c r="W28" s="103">
        <v>1501027</v>
      </c>
      <c r="X28" s="95" t="s">
        <v>2626</v>
      </c>
      <c r="Y28" s="103" t="s">
        <v>409</v>
      </c>
      <c r="Z28" s="6"/>
    </row>
    <row r="29" spans="1:26" ht="15.75" customHeight="1" x14ac:dyDescent="0.3">
      <c r="A29" s="65">
        <v>28</v>
      </c>
      <c r="B29" s="95" t="s">
        <v>83</v>
      </c>
      <c r="C29" s="65" t="s">
        <v>450</v>
      </c>
      <c r="D29" s="96">
        <v>180</v>
      </c>
      <c r="E29" s="96" t="s">
        <v>2601</v>
      </c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102"/>
      <c r="W29" s="103">
        <v>1501028</v>
      </c>
      <c r="X29" s="95" t="s">
        <v>2627</v>
      </c>
      <c r="Y29" s="103" t="s">
        <v>409</v>
      </c>
      <c r="Z29" s="6"/>
    </row>
    <row r="30" spans="1:26" ht="15.75" customHeight="1" x14ac:dyDescent="0.3">
      <c r="A30" s="65">
        <v>29</v>
      </c>
      <c r="B30" s="95" t="s">
        <v>84</v>
      </c>
      <c r="C30" s="65" t="s">
        <v>443</v>
      </c>
      <c r="D30" s="96">
        <v>420</v>
      </c>
      <c r="E30" s="96" t="s">
        <v>2601</v>
      </c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102"/>
      <c r="W30" s="103">
        <v>1501029</v>
      </c>
      <c r="X30" s="95" t="s">
        <v>2404</v>
      </c>
      <c r="Y30" s="103" t="s">
        <v>409</v>
      </c>
      <c r="Z30" s="6"/>
    </row>
    <row r="31" spans="1:26" ht="15" customHeight="1" x14ac:dyDescent="0.3">
      <c r="A31" s="65">
        <v>30</v>
      </c>
      <c r="B31" s="95" t="s">
        <v>84</v>
      </c>
      <c r="C31" s="65" t="s">
        <v>450</v>
      </c>
      <c r="D31" s="96">
        <v>180</v>
      </c>
      <c r="E31" s="96" t="s">
        <v>2601</v>
      </c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102"/>
      <c r="W31" s="103">
        <v>1501030</v>
      </c>
      <c r="X31" s="95" t="s">
        <v>1334</v>
      </c>
      <c r="Y31" s="103" t="s">
        <v>409</v>
      </c>
      <c r="Z31" s="6"/>
    </row>
    <row r="32" spans="1:26" ht="15.75" customHeight="1" x14ac:dyDescent="0.3">
      <c r="A32" s="65">
        <v>31</v>
      </c>
      <c r="B32" s="95" t="s">
        <v>85</v>
      </c>
      <c r="C32" s="65" t="s">
        <v>443</v>
      </c>
      <c r="D32" s="96">
        <v>420</v>
      </c>
      <c r="E32" s="96" t="s">
        <v>2601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102"/>
      <c r="W32" s="103">
        <v>1501031</v>
      </c>
      <c r="X32" s="95" t="s">
        <v>2628</v>
      </c>
      <c r="Y32" s="103" t="s">
        <v>409</v>
      </c>
      <c r="Z32" s="6"/>
    </row>
    <row r="33" spans="1:26" ht="15.75" customHeight="1" x14ac:dyDescent="0.3">
      <c r="A33" s="65">
        <v>32</v>
      </c>
      <c r="B33" s="95" t="s">
        <v>85</v>
      </c>
      <c r="C33" s="65" t="s">
        <v>450</v>
      </c>
      <c r="D33" s="96">
        <v>180</v>
      </c>
      <c r="E33" s="96" t="s">
        <v>2601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102"/>
      <c r="W33" s="103">
        <v>1501032</v>
      </c>
      <c r="X33" s="95" t="s">
        <v>2629</v>
      </c>
      <c r="Y33" s="103" t="s">
        <v>409</v>
      </c>
      <c r="Z33" s="6"/>
    </row>
    <row r="34" spans="1:26" ht="15" customHeight="1" x14ac:dyDescent="0.3">
      <c r="A34" s="65">
        <v>33</v>
      </c>
      <c r="B34" s="95" t="s">
        <v>2630</v>
      </c>
      <c r="C34" s="65" t="s">
        <v>443</v>
      </c>
      <c r="D34" s="96">
        <v>420</v>
      </c>
      <c r="E34" s="96" t="s">
        <v>2601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102"/>
      <c r="W34" s="103">
        <v>1501033</v>
      </c>
      <c r="X34" s="95" t="s">
        <v>640</v>
      </c>
      <c r="Y34" s="103" t="s">
        <v>409</v>
      </c>
      <c r="Z34" s="6"/>
    </row>
    <row r="35" spans="1:26" ht="15.75" customHeight="1" x14ac:dyDescent="0.3">
      <c r="A35" s="65">
        <v>34</v>
      </c>
      <c r="B35" s="95" t="s">
        <v>2630</v>
      </c>
      <c r="C35" s="65" t="s">
        <v>450</v>
      </c>
      <c r="D35" s="96">
        <v>180</v>
      </c>
      <c r="E35" s="96" t="s">
        <v>2601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102"/>
      <c r="W35" s="103">
        <v>1501034</v>
      </c>
      <c r="X35" s="95" t="s">
        <v>733</v>
      </c>
      <c r="Y35" s="103" t="s">
        <v>409</v>
      </c>
      <c r="Z35" s="6"/>
    </row>
    <row r="36" spans="1:26" ht="15.75" customHeight="1" x14ac:dyDescent="0.3">
      <c r="A36" s="65">
        <v>35</v>
      </c>
      <c r="B36" s="95" t="s">
        <v>97</v>
      </c>
      <c r="C36" s="65" t="s">
        <v>420</v>
      </c>
      <c r="D36" s="96">
        <v>14400</v>
      </c>
      <c r="E36" s="96">
        <v>1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102"/>
      <c r="W36" s="103">
        <v>1501035</v>
      </c>
      <c r="X36" s="95" t="s">
        <v>2631</v>
      </c>
      <c r="Y36" s="103" t="s">
        <v>409</v>
      </c>
      <c r="Z36" s="6"/>
    </row>
    <row r="37" spans="1:26" ht="15.75" customHeight="1" x14ac:dyDescent="0.3">
      <c r="A37" s="65">
        <v>36</v>
      </c>
      <c r="B37" s="95" t="s">
        <v>97</v>
      </c>
      <c r="C37" s="65" t="s">
        <v>429</v>
      </c>
      <c r="D37" s="96">
        <v>2700</v>
      </c>
      <c r="E37" s="96" t="s">
        <v>2601</v>
      </c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102"/>
      <c r="W37" s="103">
        <v>1501036</v>
      </c>
      <c r="X37" s="95" t="s">
        <v>2632</v>
      </c>
      <c r="Y37" s="103" t="s">
        <v>409</v>
      </c>
      <c r="Z37" s="6"/>
    </row>
    <row r="38" spans="1:26" ht="15.75" customHeight="1" x14ac:dyDescent="0.3">
      <c r="A38" s="65">
        <v>37</v>
      </c>
      <c r="B38" s="95" t="s">
        <v>76</v>
      </c>
      <c r="C38" s="65" t="s">
        <v>445</v>
      </c>
      <c r="D38" s="96">
        <v>480</v>
      </c>
      <c r="E38" s="96" t="s">
        <v>2601</v>
      </c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102"/>
      <c r="W38" s="103">
        <v>1501037</v>
      </c>
      <c r="X38" s="95" t="s">
        <v>720</v>
      </c>
      <c r="Y38" s="103" t="s">
        <v>409</v>
      </c>
      <c r="Z38" s="6"/>
    </row>
    <row r="39" spans="1:26" ht="15.75" customHeight="1" x14ac:dyDescent="0.3">
      <c r="A39" s="65">
        <v>38</v>
      </c>
      <c r="B39" s="95" t="s">
        <v>137</v>
      </c>
      <c r="C39" s="65" t="s">
        <v>415</v>
      </c>
      <c r="D39" s="96">
        <v>18000</v>
      </c>
      <c r="E39" s="96" t="s">
        <v>2601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102"/>
      <c r="W39" s="103">
        <v>1501038</v>
      </c>
      <c r="X39" s="95" t="s">
        <v>1474</v>
      </c>
      <c r="Y39" s="103" t="s">
        <v>409</v>
      </c>
      <c r="Z39" s="6"/>
    </row>
    <row r="40" spans="1:26" ht="15.75" customHeight="1" x14ac:dyDescent="0.3">
      <c r="A40" s="65">
        <v>39</v>
      </c>
      <c r="B40" s="95" t="s">
        <v>116</v>
      </c>
      <c r="C40" s="65" t="s">
        <v>415</v>
      </c>
      <c r="D40" s="96">
        <v>3600</v>
      </c>
      <c r="E40" s="96" t="s">
        <v>2601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102"/>
      <c r="W40" s="103">
        <v>1501039</v>
      </c>
      <c r="X40" s="95" t="s">
        <v>736</v>
      </c>
      <c r="Y40" s="103" t="s">
        <v>409</v>
      </c>
      <c r="Z40" s="6"/>
    </row>
    <row r="41" spans="1:26" ht="15.75" customHeight="1" x14ac:dyDescent="0.3">
      <c r="A41" s="65">
        <v>40</v>
      </c>
      <c r="B41" s="95" t="s">
        <v>116</v>
      </c>
      <c r="C41" s="65" t="s">
        <v>415</v>
      </c>
      <c r="D41" s="96">
        <v>3600</v>
      </c>
      <c r="E41" s="96" t="s">
        <v>2601</v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102"/>
      <c r="W41" s="103">
        <v>1501040</v>
      </c>
      <c r="X41" s="95" t="s">
        <v>818</v>
      </c>
      <c r="Y41" s="103" t="s">
        <v>409</v>
      </c>
      <c r="Z41" s="6"/>
    </row>
    <row r="42" spans="1:26" ht="15.75" customHeight="1" x14ac:dyDescent="0.3">
      <c r="A42" s="65">
        <v>41</v>
      </c>
      <c r="B42" s="95" t="s">
        <v>134</v>
      </c>
      <c r="C42" s="65" t="s">
        <v>415</v>
      </c>
      <c r="D42" s="96">
        <v>4800</v>
      </c>
      <c r="E42" s="96" t="s">
        <v>2601</v>
      </c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102"/>
      <c r="W42" s="103">
        <v>1501041</v>
      </c>
      <c r="X42" s="95" t="s">
        <v>2633</v>
      </c>
      <c r="Y42" s="103" t="s">
        <v>409</v>
      </c>
      <c r="Z42" s="6"/>
    </row>
    <row r="43" spans="1:26" ht="15.75" customHeight="1" x14ac:dyDescent="0.3">
      <c r="A43" s="65">
        <v>42</v>
      </c>
      <c r="B43" s="95" t="s">
        <v>132</v>
      </c>
      <c r="C43" s="65" t="s">
        <v>415</v>
      </c>
      <c r="D43" s="96">
        <v>3600</v>
      </c>
      <c r="E43" s="96" t="s">
        <v>2601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105"/>
      <c r="W43" s="6">
        <v>1504040</v>
      </c>
      <c r="X43" s="6" t="s">
        <v>537</v>
      </c>
      <c r="Y43" s="6" t="s">
        <v>2634</v>
      </c>
      <c r="Z43" s="6"/>
    </row>
    <row r="44" spans="1:26" ht="15.75" customHeight="1" x14ac:dyDescent="0.3">
      <c r="A44" s="65">
        <v>43</v>
      </c>
      <c r="B44" s="95" t="s">
        <v>131</v>
      </c>
      <c r="C44" s="65" t="s">
        <v>415</v>
      </c>
      <c r="D44" s="96">
        <v>3600</v>
      </c>
      <c r="E44" s="96" t="s">
        <v>2601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105"/>
      <c r="W44" s="6">
        <v>1509001</v>
      </c>
      <c r="X44" s="6" t="s">
        <v>517</v>
      </c>
      <c r="Y44" s="6" t="s">
        <v>2635</v>
      </c>
      <c r="Z44" s="6"/>
    </row>
    <row r="45" spans="1:26" ht="15.75" customHeight="1" x14ac:dyDescent="0.3">
      <c r="A45" s="65">
        <v>44</v>
      </c>
      <c r="B45" s="95" t="s">
        <v>127</v>
      </c>
      <c r="C45" s="65" t="s">
        <v>415</v>
      </c>
      <c r="D45" s="96">
        <v>3600</v>
      </c>
      <c r="E45" s="96" t="s">
        <v>2601</v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105"/>
      <c r="W45" s="6">
        <v>1509021</v>
      </c>
      <c r="X45" s="6" t="s">
        <v>669</v>
      </c>
      <c r="Y45" s="6" t="s">
        <v>2636</v>
      </c>
      <c r="Z45" s="6"/>
    </row>
    <row r="46" spans="1:26" ht="15.75" customHeight="1" x14ac:dyDescent="0.3">
      <c r="A46" s="65">
        <v>45</v>
      </c>
      <c r="B46" s="95" t="s">
        <v>128</v>
      </c>
      <c r="C46" s="65" t="s">
        <v>415</v>
      </c>
      <c r="D46" s="96">
        <v>3600</v>
      </c>
      <c r="E46" s="96" t="s">
        <v>2601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105"/>
      <c r="W46" s="6">
        <v>1506</v>
      </c>
      <c r="X46" s="6" t="s">
        <v>917</v>
      </c>
      <c r="Y46" s="6" t="s">
        <v>2636</v>
      </c>
      <c r="Z46" s="6"/>
    </row>
    <row r="47" spans="1:26" ht="15.75" customHeight="1" x14ac:dyDescent="0.3">
      <c r="A47" s="65">
        <v>46</v>
      </c>
      <c r="B47" s="95" t="s">
        <v>129</v>
      </c>
      <c r="C47" s="65" t="s">
        <v>415</v>
      </c>
      <c r="D47" s="96">
        <v>3600</v>
      </c>
      <c r="E47" s="96" t="s">
        <v>2601</v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105"/>
      <c r="W47" s="6">
        <v>1501029</v>
      </c>
      <c r="X47" s="6" t="s">
        <v>1677</v>
      </c>
      <c r="Y47" s="6" t="s">
        <v>2636</v>
      </c>
      <c r="Z47" s="6"/>
    </row>
    <row r="48" spans="1:26" ht="15.75" customHeight="1" x14ac:dyDescent="0.3">
      <c r="A48" s="65">
        <v>47</v>
      </c>
      <c r="B48" s="95" t="s">
        <v>130</v>
      </c>
      <c r="C48" s="65" t="s">
        <v>415</v>
      </c>
      <c r="D48" s="96">
        <v>3600</v>
      </c>
      <c r="E48" s="96" t="s">
        <v>2601</v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105"/>
      <c r="W48" s="6"/>
      <c r="X48" s="6"/>
      <c r="Y48" s="6"/>
      <c r="Z48" s="6"/>
    </row>
    <row r="49" spans="1:26" ht="15.75" customHeight="1" x14ac:dyDescent="0.3">
      <c r="A49" s="65">
        <v>48</v>
      </c>
      <c r="B49" s="95" t="s">
        <v>115</v>
      </c>
      <c r="C49" s="65" t="s">
        <v>415</v>
      </c>
      <c r="D49" s="96">
        <v>3600</v>
      </c>
      <c r="E49" s="96" t="s">
        <v>2601</v>
      </c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105"/>
      <c r="W49" s="6"/>
      <c r="X49" s="6"/>
      <c r="Y49" s="6"/>
      <c r="Z49" s="6"/>
    </row>
    <row r="50" spans="1:26" ht="15.75" customHeight="1" x14ac:dyDescent="0.3">
      <c r="A50" s="65">
        <v>49</v>
      </c>
      <c r="B50" s="95" t="s">
        <v>116</v>
      </c>
      <c r="C50" s="65" t="s">
        <v>415</v>
      </c>
      <c r="D50" s="96">
        <v>3600</v>
      </c>
      <c r="E50" s="96" t="s">
        <v>2601</v>
      </c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105"/>
      <c r="W50" s="6"/>
      <c r="X50" s="6"/>
      <c r="Y50" s="6"/>
      <c r="Z50" s="6"/>
    </row>
    <row r="51" spans="1:26" ht="15.75" customHeight="1" x14ac:dyDescent="0.3">
      <c r="A51" s="65">
        <v>50</v>
      </c>
      <c r="B51" s="95" t="s">
        <v>446</v>
      </c>
      <c r="C51" s="65" t="s">
        <v>443</v>
      </c>
      <c r="D51" s="96">
        <v>1800</v>
      </c>
      <c r="E51" s="96">
        <v>1</v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105"/>
      <c r="W51" s="6"/>
      <c r="X51" s="6"/>
      <c r="Y51" s="6"/>
      <c r="Z51" s="6"/>
    </row>
    <row r="52" spans="1:26" ht="15.75" customHeight="1" x14ac:dyDescent="0.3">
      <c r="A52" s="65">
        <v>51</v>
      </c>
      <c r="B52" s="95" t="s">
        <v>446</v>
      </c>
      <c r="C52" s="65" t="s">
        <v>450</v>
      </c>
      <c r="D52" s="96">
        <v>900</v>
      </c>
      <c r="E52" s="96" t="s">
        <v>2601</v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105"/>
      <c r="W52" s="6"/>
      <c r="X52" s="6"/>
      <c r="Y52" s="6"/>
      <c r="Z52" s="6"/>
    </row>
    <row r="53" spans="1:26" ht="15.75" customHeight="1" x14ac:dyDescent="0.3">
      <c r="A53" s="65">
        <v>52</v>
      </c>
      <c r="B53" s="95" t="s">
        <v>139</v>
      </c>
      <c r="C53" s="65" t="s">
        <v>627</v>
      </c>
      <c r="D53" s="96">
        <v>3600</v>
      </c>
      <c r="E53" s="96">
        <v>1</v>
      </c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105"/>
      <c r="W53" s="6"/>
      <c r="X53" s="6"/>
      <c r="Y53" s="6"/>
      <c r="Z53" s="6"/>
    </row>
    <row r="54" spans="1:26" ht="15.75" customHeight="1" x14ac:dyDescent="0.3">
      <c r="A54" s="65">
        <v>53</v>
      </c>
      <c r="B54" s="95" t="s">
        <v>139</v>
      </c>
      <c r="C54" s="65" t="s">
        <v>1038</v>
      </c>
      <c r="D54" s="96">
        <v>3600</v>
      </c>
      <c r="E54" s="96">
        <v>2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105"/>
      <c r="W54" s="6"/>
      <c r="X54" s="6"/>
      <c r="Y54" s="6"/>
      <c r="Z54" s="6"/>
    </row>
    <row r="55" spans="1:26" ht="15.75" customHeight="1" x14ac:dyDescent="0.3">
      <c r="A55" s="65">
        <v>54</v>
      </c>
      <c r="B55" s="95" t="s">
        <v>139</v>
      </c>
      <c r="C55" s="65" t="s">
        <v>1816</v>
      </c>
      <c r="D55" s="96">
        <v>3600</v>
      </c>
      <c r="E55" s="96">
        <v>3</v>
      </c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105"/>
      <c r="W55" s="6"/>
      <c r="X55" s="6"/>
      <c r="Y55" s="6"/>
      <c r="Z55" s="6"/>
    </row>
    <row r="56" spans="1:26" ht="15.75" customHeight="1" x14ac:dyDescent="0.3">
      <c r="A56" s="65">
        <v>55</v>
      </c>
      <c r="B56" s="95" t="s">
        <v>139</v>
      </c>
      <c r="C56" s="65" t="s">
        <v>1356</v>
      </c>
      <c r="D56" s="96">
        <v>3600</v>
      </c>
      <c r="E56" s="96">
        <v>4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105"/>
      <c r="W56" s="6"/>
      <c r="X56" s="6"/>
      <c r="Y56" s="6"/>
      <c r="Z56" s="6"/>
    </row>
    <row r="57" spans="1:26" ht="15.75" customHeight="1" x14ac:dyDescent="0.3">
      <c r="A57" s="65">
        <v>56</v>
      </c>
      <c r="B57" s="95" t="s">
        <v>139</v>
      </c>
      <c r="C57" s="65" t="s">
        <v>944</v>
      </c>
      <c r="D57" s="96">
        <v>3600</v>
      </c>
      <c r="E57" s="96" t="s">
        <v>2601</v>
      </c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105"/>
      <c r="W57" s="6"/>
      <c r="X57" s="6"/>
      <c r="Y57" s="6"/>
      <c r="Z57" s="6"/>
    </row>
    <row r="58" spans="1:26" ht="15.75" customHeight="1" x14ac:dyDescent="0.3">
      <c r="A58" s="65">
        <v>57</v>
      </c>
      <c r="B58" s="95" t="s">
        <v>140</v>
      </c>
      <c r="C58" s="65" t="s">
        <v>475</v>
      </c>
      <c r="D58" s="96">
        <v>3600</v>
      </c>
      <c r="E58" s="96" t="s">
        <v>2601</v>
      </c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105"/>
      <c r="W58" s="6"/>
      <c r="X58" s="6"/>
      <c r="Y58" s="6"/>
      <c r="Z58" s="6"/>
    </row>
    <row r="59" spans="1:26" ht="15.75" customHeight="1" x14ac:dyDescent="0.3">
      <c r="A59" s="65">
        <v>58</v>
      </c>
      <c r="B59" s="95" t="s">
        <v>141</v>
      </c>
      <c r="C59" s="65" t="s">
        <v>476</v>
      </c>
      <c r="D59" s="96">
        <v>14400</v>
      </c>
      <c r="E59" s="96" t="s">
        <v>2601</v>
      </c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105"/>
      <c r="W59" s="6"/>
      <c r="X59" s="6"/>
      <c r="Y59" s="6"/>
      <c r="Z59" s="6"/>
    </row>
    <row r="60" spans="1:26" ht="15.75" customHeight="1" x14ac:dyDescent="0.3">
      <c r="A60" s="65">
        <v>59</v>
      </c>
      <c r="B60" s="95" t="s">
        <v>142</v>
      </c>
      <c r="C60" s="65" t="s">
        <v>422</v>
      </c>
      <c r="D60" s="96">
        <v>13200</v>
      </c>
      <c r="E60" s="96" t="s">
        <v>2601</v>
      </c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105"/>
      <c r="W60" s="6"/>
      <c r="X60" s="6"/>
      <c r="Y60" s="6"/>
      <c r="Z60" s="6"/>
    </row>
    <row r="61" spans="1:26" ht="15.75" customHeight="1" x14ac:dyDescent="0.3">
      <c r="A61" s="65">
        <v>60</v>
      </c>
      <c r="B61" s="95" t="s">
        <v>135</v>
      </c>
      <c r="C61" s="65" t="s">
        <v>415</v>
      </c>
      <c r="D61" s="96">
        <v>4800</v>
      </c>
      <c r="E61" s="96" t="s">
        <v>2601</v>
      </c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105"/>
      <c r="W61" s="6"/>
      <c r="X61" s="6"/>
      <c r="Y61" s="6"/>
      <c r="Z61" s="6"/>
    </row>
    <row r="62" spans="1:26" ht="15.75" customHeight="1" x14ac:dyDescent="0.3">
      <c r="A62" s="65">
        <v>61</v>
      </c>
      <c r="B62" s="95" t="s">
        <v>133</v>
      </c>
      <c r="C62" s="65" t="s">
        <v>415</v>
      </c>
      <c r="D62" s="96">
        <v>4800</v>
      </c>
      <c r="E62" s="96" t="s">
        <v>2601</v>
      </c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105"/>
      <c r="W62" s="6"/>
      <c r="X62" s="6"/>
      <c r="Y62" s="6"/>
      <c r="Z62" s="6"/>
    </row>
    <row r="63" spans="1:26" ht="15.75" customHeight="1" x14ac:dyDescent="0.3">
      <c r="A63" s="65">
        <v>62</v>
      </c>
      <c r="B63" s="95" t="s">
        <v>136</v>
      </c>
      <c r="C63" s="65" t="s">
        <v>415</v>
      </c>
      <c r="D63" s="96">
        <v>7200</v>
      </c>
      <c r="E63" s="96" t="s">
        <v>2601</v>
      </c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105"/>
      <c r="W63" s="6"/>
      <c r="X63" s="6"/>
      <c r="Y63" s="6"/>
      <c r="Z63" s="6"/>
    </row>
    <row r="64" spans="1:26" ht="15.75" customHeight="1" x14ac:dyDescent="0.3">
      <c r="A64" s="65">
        <v>63</v>
      </c>
      <c r="B64" s="95" t="s">
        <v>107</v>
      </c>
      <c r="C64" s="65" t="s">
        <v>415</v>
      </c>
      <c r="D64" s="96">
        <v>720</v>
      </c>
      <c r="E64" s="96" t="s">
        <v>2601</v>
      </c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105"/>
      <c r="W64" s="6"/>
      <c r="X64" s="6"/>
      <c r="Y64" s="6"/>
      <c r="Z64" s="6"/>
    </row>
    <row r="65" spans="1:26" ht="15.75" customHeight="1" x14ac:dyDescent="0.3">
      <c r="A65" s="65">
        <v>64</v>
      </c>
      <c r="B65" s="95" t="s">
        <v>103</v>
      </c>
      <c r="C65" s="65" t="s">
        <v>415</v>
      </c>
      <c r="D65" s="96">
        <v>480</v>
      </c>
      <c r="E65" s="96" t="s">
        <v>2601</v>
      </c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105"/>
      <c r="W65" s="6"/>
      <c r="X65" s="6"/>
      <c r="Y65" s="6"/>
      <c r="Z65" s="6"/>
    </row>
    <row r="66" spans="1:26" ht="15.75" customHeight="1" x14ac:dyDescent="0.3">
      <c r="A66" s="65">
        <v>65</v>
      </c>
      <c r="B66" s="95" t="s">
        <v>138</v>
      </c>
      <c r="C66" s="65" t="s">
        <v>415</v>
      </c>
      <c r="D66" s="96">
        <v>5400</v>
      </c>
      <c r="E66" s="96" t="s">
        <v>2601</v>
      </c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105"/>
      <c r="W66" s="6"/>
      <c r="X66" s="6"/>
      <c r="Y66" s="6"/>
      <c r="Z66" s="6"/>
    </row>
    <row r="67" spans="1:26" ht="15.75" customHeight="1" x14ac:dyDescent="0.3">
      <c r="A67" s="65">
        <v>66</v>
      </c>
      <c r="B67" s="95" t="s">
        <v>119</v>
      </c>
      <c r="C67" s="65" t="s">
        <v>415</v>
      </c>
      <c r="D67" s="96">
        <v>7200</v>
      </c>
      <c r="E67" s="96" t="s">
        <v>2601</v>
      </c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105"/>
      <c r="W67" s="6"/>
      <c r="X67" s="6"/>
      <c r="Y67" s="6"/>
      <c r="Z67" s="6"/>
    </row>
    <row r="68" spans="1:26" ht="15.75" customHeight="1" x14ac:dyDescent="0.3">
      <c r="A68" s="65">
        <v>67</v>
      </c>
      <c r="B68" s="95" t="s">
        <v>143</v>
      </c>
      <c r="C68" s="65" t="s">
        <v>465</v>
      </c>
      <c r="D68" s="96">
        <v>86400</v>
      </c>
      <c r="E68" s="96">
        <v>1</v>
      </c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105"/>
      <c r="W68" s="6"/>
      <c r="X68" s="6"/>
      <c r="Y68" s="6"/>
      <c r="Z68" s="6"/>
    </row>
    <row r="69" spans="1:26" ht="15.75" customHeight="1" x14ac:dyDescent="0.3">
      <c r="A69" s="65">
        <v>68</v>
      </c>
      <c r="B69" s="95" t="s">
        <v>143</v>
      </c>
      <c r="C69" s="65" t="s">
        <v>2637</v>
      </c>
      <c r="D69" s="96">
        <v>42000</v>
      </c>
      <c r="E69" s="96">
        <v>2</v>
      </c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105"/>
      <c r="W69" s="6"/>
      <c r="X69" s="6"/>
      <c r="Y69" s="6"/>
      <c r="Z69" s="6"/>
    </row>
    <row r="70" spans="1:26" ht="15.75" customHeight="1" x14ac:dyDescent="0.3">
      <c r="A70" s="65">
        <v>69</v>
      </c>
      <c r="B70" s="95" t="s">
        <v>143</v>
      </c>
      <c r="C70" s="65" t="s">
        <v>2638</v>
      </c>
      <c r="D70" s="96">
        <v>42000</v>
      </c>
      <c r="E70" s="96" t="s">
        <v>2601</v>
      </c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105"/>
      <c r="W70" s="6"/>
      <c r="X70" s="6"/>
      <c r="Y70" s="6"/>
      <c r="Z70" s="6"/>
    </row>
    <row r="71" spans="1:26" ht="15.75" customHeight="1" x14ac:dyDescent="0.3">
      <c r="A71" s="65">
        <v>70</v>
      </c>
      <c r="B71" s="95" t="s">
        <v>25</v>
      </c>
      <c r="C71" s="65" t="s">
        <v>2561</v>
      </c>
      <c r="D71" s="96">
        <v>324000</v>
      </c>
      <c r="E71" s="96">
        <v>1</v>
      </c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105"/>
      <c r="W71" s="6"/>
      <c r="X71" s="6"/>
      <c r="Y71" s="6"/>
      <c r="Z71" s="6"/>
    </row>
    <row r="72" spans="1:26" ht="15.75" customHeight="1" x14ac:dyDescent="0.3">
      <c r="A72" s="65">
        <v>71</v>
      </c>
      <c r="B72" s="95" t="s">
        <v>25</v>
      </c>
      <c r="C72" s="65" t="s">
        <v>2562</v>
      </c>
      <c r="D72" s="96">
        <v>324000</v>
      </c>
      <c r="E72" s="96">
        <v>2</v>
      </c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105"/>
      <c r="W72" s="6"/>
      <c r="X72" s="6"/>
      <c r="Y72" s="6"/>
      <c r="Z72" s="6"/>
    </row>
    <row r="73" spans="1:26" ht="15.75" customHeight="1" x14ac:dyDescent="0.3">
      <c r="A73" s="65">
        <v>72</v>
      </c>
      <c r="B73" s="95" t="s">
        <v>25</v>
      </c>
      <c r="C73" s="65" t="s">
        <v>2563</v>
      </c>
      <c r="D73" s="96">
        <v>324000</v>
      </c>
      <c r="E73" s="96">
        <v>3</v>
      </c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105"/>
      <c r="W73" s="6"/>
      <c r="X73" s="6"/>
      <c r="Y73" s="6"/>
      <c r="Z73" s="6"/>
    </row>
    <row r="74" spans="1:26" ht="15.75" customHeight="1" x14ac:dyDescent="0.3">
      <c r="A74" s="65">
        <v>73</v>
      </c>
      <c r="B74" s="95" t="s">
        <v>25</v>
      </c>
      <c r="C74" s="65" t="s">
        <v>2494</v>
      </c>
      <c r="D74" s="96">
        <v>324000</v>
      </c>
      <c r="E74" s="96">
        <v>4</v>
      </c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105"/>
      <c r="W74" s="6"/>
      <c r="X74" s="6"/>
      <c r="Y74" s="6"/>
      <c r="Z74" s="6"/>
    </row>
    <row r="75" spans="1:26" ht="15.75" customHeight="1" x14ac:dyDescent="0.3">
      <c r="A75" s="65">
        <v>74</v>
      </c>
      <c r="B75" s="95" t="s">
        <v>25</v>
      </c>
      <c r="C75" s="65" t="s">
        <v>2432</v>
      </c>
      <c r="D75" s="96">
        <v>5400</v>
      </c>
      <c r="E75" s="96">
        <v>5</v>
      </c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105"/>
      <c r="W75" s="6"/>
      <c r="X75" s="6"/>
      <c r="Y75" s="6"/>
      <c r="Z75" s="6"/>
    </row>
    <row r="76" spans="1:26" ht="15.75" customHeight="1" x14ac:dyDescent="0.3">
      <c r="A76" s="65">
        <v>75</v>
      </c>
      <c r="B76" s="95" t="s">
        <v>25</v>
      </c>
      <c r="C76" s="65" t="s">
        <v>2416</v>
      </c>
      <c r="D76" s="96">
        <v>5400</v>
      </c>
      <c r="E76" s="96">
        <v>6</v>
      </c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105"/>
      <c r="W76" s="6"/>
      <c r="X76" s="6"/>
      <c r="Y76" s="6"/>
      <c r="Z76" s="6"/>
    </row>
    <row r="77" spans="1:26" ht="15.75" customHeight="1" x14ac:dyDescent="0.3">
      <c r="A77" s="65">
        <v>76</v>
      </c>
      <c r="B77" s="95" t="s">
        <v>25</v>
      </c>
      <c r="C77" s="65" t="s">
        <v>2433</v>
      </c>
      <c r="D77" s="96">
        <v>5400</v>
      </c>
      <c r="E77" s="96">
        <v>7</v>
      </c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105"/>
      <c r="W77" s="6"/>
      <c r="X77" s="6"/>
      <c r="Y77" s="6"/>
      <c r="Z77" s="6"/>
    </row>
    <row r="78" spans="1:26" ht="15.75" customHeight="1" x14ac:dyDescent="0.3">
      <c r="A78" s="65">
        <v>77</v>
      </c>
      <c r="B78" s="95" t="s">
        <v>25</v>
      </c>
      <c r="C78" s="65" t="s">
        <v>2439</v>
      </c>
      <c r="D78" s="96">
        <v>5400</v>
      </c>
      <c r="E78" s="96" t="s">
        <v>2601</v>
      </c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105"/>
      <c r="W78" s="6"/>
      <c r="X78" s="6"/>
      <c r="Y78" s="6"/>
      <c r="Z78" s="6"/>
    </row>
    <row r="79" spans="1:26" ht="15.75" customHeight="1" x14ac:dyDescent="0.3">
      <c r="A79" s="65">
        <v>78</v>
      </c>
      <c r="B79" s="95" t="s">
        <v>25</v>
      </c>
      <c r="C79" s="65">
        <v>0</v>
      </c>
      <c r="D79" s="96">
        <v>3600</v>
      </c>
      <c r="E79" s="9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105"/>
      <c r="W79" s="6"/>
      <c r="X79" s="6"/>
      <c r="Y79" s="6"/>
      <c r="Z79" s="6"/>
    </row>
    <row r="80" spans="1:26" ht="15.75" customHeight="1" x14ac:dyDescent="0.3">
      <c r="A80" s="65">
        <v>79</v>
      </c>
      <c r="B80" s="95" t="s">
        <v>145</v>
      </c>
      <c r="C80" s="65" t="s">
        <v>473</v>
      </c>
      <c r="D80" s="96">
        <v>3600</v>
      </c>
      <c r="E80" s="96" t="s">
        <v>2601</v>
      </c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105"/>
      <c r="W80" s="6"/>
      <c r="X80" s="6"/>
      <c r="Y80" s="6"/>
      <c r="Z80" s="6"/>
    </row>
    <row r="81" spans="1:26" ht="15.75" customHeight="1" x14ac:dyDescent="0.3">
      <c r="A81" s="65">
        <v>80</v>
      </c>
      <c r="B81" s="95" t="s">
        <v>144</v>
      </c>
      <c r="C81" s="65" t="s">
        <v>491</v>
      </c>
      <c r="D81" s="96">
        <v>3600</v>
      </c>
      <c r="E81" s="96" t="s">
        <v>2601</v>
      </c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105"/>
      <c r="W81" s="6"/>
      <c r="X81" s="6"/>
      <c r="Y81" s="6"/>
      <c r="Z81" s="6"/>
    </row>
    <row r="82" spans="1:26" ht="15.75" customHeight="1" x14ac:dyDescent="0.3">
      <c r="A82" s="65">
        <v>81</v>
      </c>
      <c r="B82" s="95" t="s">
        <v>146</v>
      </c>
      <c r="C82" s="65" t="s">
        <v>451</v>
      </c>
      <c r="D82" s="96">
        <v>14400</v>
      </c>
      <c r="E82" s="96" t="s">
        <v>2601</v>
      </c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105"/>
      <c r="W82" s="6"/>
      <c r="X82" s="6"/>
      <c r="Y82" s="6"/>
      <c r="Z82" s="6"/>
    </row>
    <row r="83" spans="1:26" ht="15.75" customHeight="1" x14ac:dyDescent="0.3">
      <c r="A83" s="65">
        <v>82</v>
      </c>
      <c r="B83" s="95" t="s">
        <v>147</v>
      </c>
      <c r="C83" s="65" t="s">
        <v>451</v>
      </c>
      <c r="D83" s="96">
        <v>28800</v>
      </c>
      <c r="E83" s="96" t="s">
        <v>2601</v>
      </c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105"/>
      <c r="W83" s="6"/>
      <c r="X83" s="6"/>
      <c r="Y83" s="6"/>
      <c r="Z83" s="6"/>
    </row>
    <row r="84" spans="1:26" ht="15.75" customHeight="1" x14ac:dyDescent="0.3">
      <c r="A84" s="65">
        <v>83</v>
      </c>
      <c r="B84" s="6" t="s">
        <v>149</v>
      </c>
      <c r="C84" s="65" t="s">
        <v>481</v>
      </c>
      <c r="D84" s="96">
        <v>28800</v>
      </c>
      <c r="E84" s="96" t="s">
        <v>2601</v>
      </c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105"/>
      <c r="W84" s="6"/>
      <c r="X84" s="6"/>
      <c r="Y84" s="6"/>
      <c r="Z84" s="6"/>
    </row>
    <row r="85" spans="1:26" ht="15.75" customHeight="1" x14ac:dyDescent="0.3">
      <c r="A85" s="65">
        <v>84</v>
      </c>
      <c r="B85" s="95" t="s">
        <v>150</v>
      </c>
      <c r="C85" s="65" t="s">
        <v>432</v>
      </c>
      <c r="D85" s="96">
        <v>3600</v>
      </c>
      <c r="E85" s="96">
        <v>1</v>
      </c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105"/>
      <c r="W85" s="6"/>
      <c r="X85" s="6"/>
      <c r="Y85" s="6"/>
      <c r="Z85" s="6"/>
    </row>
    <row r="86" spans="1:26" ht="15.75" customHeight="1" x14ac:dyDescent="0.3">
      <c r="A86" s="65">
        <v>85</v>
      </c>
      <c r="B86" s="95" t="s">
        <v>150</v>
      </c>
      <c r="C86" s="65" t="s">
        <v>726</v>
      </c>
      <c r="D86" s="96">
        <v>3600</v>
      </c>
      <c r="E86" s="96" t="s">
        <v>2601</v>
      </c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105"/>
      <c r="W86" s="6"/>
      <c r="X86" s="6"/>
      <c r="Y86" s="6"/>
      <c r="Z86" s="6"/>
    </row>
    <row r="87" spans="1:26" ht="15.75" customHeight="1" x14ac:dyDescent="0.3">
      <c r="A87" s="65">
        <v>86</v>
      </c>
      <c r="B87" s="95" t="s">
        <v>150</v>
      </c>
      <c r="C87" s="65" t="s">
        <v>709</v>
      </c>
      <c r="D87" s="96">
        <v>7200</v>
      </c>
      <c r="E87" s="96">
        <v>2</v>
      </c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105"/>
      <c r="W87" s="6"/>
      <c r="X87" s="6"/>
      <c r="Y87" s="6"/>
      <c r="Z87" s="6"/>
    </row>
    <row r="88" spans="1:26" ht="15.75" customHeight="1" x14ac:dyDescent="0.3">
      <c r="A88" s="65">
        <v>87</v>
      </c>
      <c r="B88" s="95" t="s">
        <v>41</v>
      </c>
      <c r="C88" s="65" t="s">
        <v>755</v>
      </c>
      <c r="D88" s="96">
        <v>720</v>
      </c>
      <c r="E88" s="96">
        <v>1</v>
      </c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105"/>
      <c r="W88" s="6"/>
      <c r="X88" s="6"/>
      <c r="Y88" s="6"/>
      <c r="Z88" s="6"/>
    </row>
    <row r="89" spans="1:26" ht="15.75" customHeight="1" x14ac:dyDescent="0.3">
      <c r="A89" s="65">
        <v>88</v>
      </c>
      <c r="B89" s="95" t="s">
        <v>41</v>
      </c>
      <c r="C89" s="65" t="s">
        <v>2639</v>
      </c>
      <c r="D89" s="96">
        <v>720</v>
      </c>
      <c r="E89" s="96">
        <v>2</v>
      </c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105"/>
      <c r="W89" s="6"/>
      <c r="X89" s="6"/>
      <c r="Y89" s="6"/>
      <c r="Z89" s="6"/>
    </row>
    <row r="90" spans="1:26" ht="15.75" customHeight="1" x14ac:dyDescent="0.3">
      <c r="A90" s="65">
        <v>89</v>
      </c>
      <c r="B90" s="95" t="s">
        <v>41</v>
      </c>
      <c r="C90" s="65" t="s">
        <v>2640</v>
      </c>
      <c r="D90" s="96">
        <v>240</v>
      </c>
      <c r="E90" s="96">
        <v>3</v>
      </c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105"/>
      <c r="W90" s="6"/>
      <c r="X90" s="6"/>
      <c r="Y90" s="6"/>
      <c r="Z90" s="6"/>
    </row>
    <row r="91" spans="1:26" ht="15.75" customHeight="1" x14ac:dyDescent="0.3">
      <c r="A91" s="65">
        <v>90</v>
      </c>
      <c r="B91" s="95" t="s">
        <v>41</v>
      </c>
      <c r="C91" s="65" t="s">
        <v>2641</v>
      </c>
      <c r="D91" s="96">
        <v>240</v>
      </c>
      <c r="E91" s="96">
        <v>4</v>
      </c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105"/>
      <c r="W91" s="6"/>
      <c r="X91" s="6"/>
      <c r="Y91" s="6"/>
      <c r="Z91" s="6"/>
    </row>
    <row r="92" spans="1:26" ht="15.75" customHeight="1" x14ac:dyDescent="0.3">
      <c r="A92" s="65">
        <v>91</v>
      </c>
      <c r="B92" s="95" t="s">
        <v>41</v>
      </c>
      <c r="C92" s="65" t="s">
        <v>417</v>
      </c>
      <c r="D92" s="96">
        <v>720</v>
      </c>
      <c r="E92" s="96">
        <v>5</v>
      </c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105"/>
      <c r="W92" s="6"/>
      <c r="X92" s="6"/>
      <c r="Y92" s="6"/>
      <c r="Z92" s="6"/>
    </row>
    <row r="93" spans="1:26" ht="15.75" customHeight="1" x14ac:dyDescent="0.3">
      <c r="A93" s="65">
        <v>92</v>
      </c>
      <c r="B93" s="95" t="s">
        <v>41</v>
      </c>
      <c r="C93" s="65" t="s">
        <v>416</v>
      </c>
      <c r="D93" s="96">
        <v>720</v>
      </c>
      <c r="E93" s="96" t="s">
        <v>2601</v>
      </c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105"/>
      <c r="W93" s="6"/>
      <c r="X93" s="6"/>
      <c r="Y93" s="6"/>
      <c r="Z93" s="6"/>
    </row>
    <row r="94" spans="1:26" ht="15.75" customHeight="1" x14ac:dyDescent="0.3">
      <c r="A94" s="65">
        <v>93</v>
      </c>
      <c r="B94" s="95" t="s">
        <v>152</v>
      </c>
      <c r="C94" s="65" t="s">
        <v>477</v>
      </c>
      <c r="D94" s="96">
        <v>10800</v>
      </c>
      <c r="E94" s="96" t="s">
        <v>2601</v>
      </c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105"/>
      <c r="W94" s="6"/>
      <c r="X94" s="6"/>
      <c r="Y94" s="6"/>
      <c r="Z94" s="6"/>
    </row>
    <row r="95" spans="1:26" ht="15.75" customHeight="1" x14ac:dyDescent="0.3">
      <c r="A95" s="65">
        <v>94</v>
      </c>
      <c r="B95" s="95" t="s">
        <v>153</v>
      </c>
      <c r="C95" s="65" t="s">
        <v>415</v>
      </c>
      <c r="D95" s="96">
        <v>10800</v>
      </c>
      <c r="E95" s="96" t="s">
        <v>2601</v>
      </c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105"/>
      <c r="W95" s="6"/>
      <c r="X95" s="6"/>
      <c r="Y95" s="6"/>
      <c r="Z95" s="6"/>
    </row>
    <row r="96" spans="1:26" ht="15.75" customHeight="1" x14ac:dyDescent="0.3">
      <c r="A96" s="65">
        <v>95</v>
      </c>
      <c r="B96" s="95" t="s">
        <v>154</v>
      </c>
      <c r="C96" s="65" t="s">
        <v>1657</v>
      </c>
      <c r="D96" s="96">
        <v>120</v>
      </c>
      <c r="E96" s="96" t="s">
        <v>2601</v>
      </c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105"/>
      <c r="W96" s="6"/>
      <c r="X96" s="6"/>
      <c r="Y96" s="6"/>
      <c r="Z96" s="6"/>
    </row>
    <row r="97" spans="1:26" ht="15.75" customHeight="1" x14ac:dyDescent="0.3">
      <c r="A97" s="65">
        <v>96</v>
      </c>
      <c r="B97" s="95" t="s">
        <v>104</v>
      </c>
      <c r="C97" s="65" t="s">
        <v>415</v>
      </c>
      <c r="D97" s="96">
        <v>480</v>
      </c>
      <c r="E97" s="96" t="s">
        <v>2601</v>
      </c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105"/>
      <c r="W97" s="6"/>
      <c r="X97" s="6"/>
      <c r="Y97" s="6"/>
      <c r="Z97" s="6"/>
    </row>
    <row r="98" spans="1:26" ht="15.75" customHeight="1" x14ac:dyDescent="0.3">
      <c r="A98" s="65">
        <v>97</v>
      </c>
      <c r="B98" s="95" t="s">
        <v>105</v>
      </c>
      <c r="C98" s="65" t="s">
        <v>415</v>
      </c>
      <c r="D98" s="96">
        <v>480</v>
      </c>
      <c r="E98" s="96" t="s">
        <v>2601</v>
      </c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105"/>
      <c r="W98" s="6"/>
      <c r="X98" s="6"/>
      <c r="Y98" s="6"/>
      <c r="Z98" s="6"/>
    </row>
    <row r="99" spans="1:26" ht="15.75" customHeight="1" x14ac:dyDescent="0.3">
      <c r="A99" s="65">
        <v>98</v>
      </c>
      <c r="B99" s="95" t="s">
        <v>106</v>
      </c>
      <c r="C99" s="65" t="s">
        <v>415</v>
      </c>
      <c r="D99" s="96">
        <v>480</v>
      </c>
      <c r="E99" s="96" t="s">
        <v>2601</v>
      </c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105"/>
      <c r="W99" s="6"/>
      <c r="X99" s="6"/>
      <c r="Y99" s="6"/>
      <c r="Z99" s="6"/>
    </row>
    <row r="100" spans="1:26" ht="15.75" customHeight="1" x14ac:dyDescent="0.3">
      <c r="A100" s="65">
        <v>99</v>
      </c>
      <c r="B100" s="95" t="s">
        <v>107</v>
      </c>
      <c r="C100" s="65" t="s">
        <v>415</v>
      </c>
      <c r="D100" s="96">
        <v>480</v>
      </c>
      <c r="E100" s="96" t="s">
        <v>2601</v>
      </c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105"/>
      <c r="W100" s="6"/>
      <c r="X100" s="6"/>
      <c r="Y100" s="6"/>
      <c r="Z100" s="6"/>
    </row>
    <row r="101" spans="1:26" ht="15.75" customHeight="1" x14ac:dyDescent="0.3">
      <c r="A101" s="65">
        <v>100</v>
      </c>
      <c r="B101" s="95" t="s">
        <v>108</v>
      </c>
      <c r="C101" s="65" t="s">
        <v>415</v>
      </c>
      <c r="D101" s="96">
        <v>720</v>
      </c>
      <c r="E101" s="96" t="s">
        <v>2601</v>
      </c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105"/>
      <c r="W101" s="6"/>
      <c r="X101" s="6"/>
      <c r="Y101" s="6"/>
      <c r="Z101" s="6"/>
    </row>
    <row r="102" spans="1:26" ht="15.75" customHeight="1" x14ac:dyDescent="0.3">
      <c r="A102" s="65">
        <v>101</v>
      </c>
      <c r="B102" s="95" t="s">
        <v>109</v>
      </c>
      <c r="C102" s="65" t="s">
        <v>415</v>
      </c>
      <c r="D102" s="96">
        <v>720</v>
      </c>
      <c r="E102" s="96" t="s">
        <v>2601</v>
      </c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105"/>
      <c r="W102" s="6"/>
      <c r="X102" s="6"/>
      <c r="Y102" s="6"/>
      <c r="Z102" s="6"/>
    </row>
    <row r="103" spans="1:26" ht="15.75" customHeight="1" x14ac:dyDescent="0.3">
      <c r="A103" s="65">
        <v>102</v>
      </c>
      <c r="B103" s="95" t="s">
        <v>110</v>
      </c>
      <c r="C103" s="65" t="s">
        <v>415</v>
      </c>
      <c r="D103" s="96">
        <v>1260</v>
      </c>
      <c r="E103" s="96" t="s">
        <v>2601</v>
      </c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105"/>
      <c r="W103" s="6"/>
      <c r="X103" s="6"/>
      <c r="Y103" s="6"/>
      <c r="Z103" s="6"/>
    </row>
    <row r="104" spans="1:26" ht="15.75" customHeight="1" x14ac:dyDescent="0.3">
      <c r="A104" s="65">
        <v>103</v>
      </c>
      <c r="B104" s="95" t="s">
        <v>111</v>
      </c>
      <c r="C104" s="65" t="s">
        <v>415</v>
      </c>
      <c r="D104" s="96">
        <v>1421</v>
      </c>
      <c r="E104" s="96" t="s">
        <v>2601</v>
      </c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105"/>
      <c r="W104" s="6"/>
      <c r="X104" s="6"/>
      <c r="Y104" s="6"/>
      <c r="Z104" s="6"/>
    </row>
    <row r="105" spans="1:26" ht="15.75" customHeight="1" x14ac:dyDescent="0.3">
      <c r="A105" s="65">
        <v>104</v>
      </c>
      <c r="B105" s="95" t="s">
        <v>111</v>
      </c>
      <c r="C105" s="65" t="s">
        <v>415</v>
      </c>
      <c r="D105" s="96">
        <v>1285</v>
      </c>
      <c r="E105" s="96" t="s">
        <v>2601</v>
      </c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105"/>
      <c r="W105" s="6"/>
      <c r="X105" s="6"/>
      <c r="Y105" s="6"/>
      <c r="Z105" s="6"/>
    </row>
    <row r="106" spans="1:26" ht="15.75" customHeight="1" x14ac:dyDescent="0.3">
      <c r="A106" s="65">
        <v>105</v>
      </c>
      <c r="B106" s="95" t="s">
        <v>112</v>
      </c>
      <c r="C106" s="65" t="s">
        <v>415</v>
      </c>
      <c r="D106" s="96">
        <v>1985</v>
      </c>
      <c r="E106" s="96" t="s">
        <v>2601</v>
      </c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105"/>
      <c r="W106" s="6"/>
      <c r="X106" s="6"/>
      <c r="Y106" s="6"/>
      <c r="Z106" s="6"/>
    </row>
    <row r="107" spans="1:26" ht="15.75" customHeight="1" x14ac:dyDescent="0.3">
      <c r="A107" s="65">
        <v>106</v>
      </c>
      <c r="B107" s="95" t="s">
        <v>113</v>
      </c>
      <c r="C107" s="65" t="s">
        <v>415</v>
      </c>
      <c r="D107" s="96">
        <v>3375</v>
      </c>
      <c r="E107" s="96" t="s">
        <v>2601</v>
      </c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105"/>
      <c r="W107" s="6"/>
      <c r="X107" s="6"/>
      <c r="Y107" s="6"/>
      <c r="Z107" s="6"/>
    </row>
    <row r="108" spans="1:26" ht="15.75" customHeight="1" x14ac:dyDescent="0.3">
      <c r="A108" s="65">
        <v>107</v>
      </c>
      <c r="B108" s="95" t="s">
        <v>115</v>
      </c>
      <c r="C108" s="65" t="s">
        <v>415</v>
      </c>
      <c r="D108" s="96">
        <v>3375</v>
      </c>
      <c r="E108" s="96" t="s">
        <v>2601</v>
      </c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105"/>
      <c r="W108" s="6"/>
      <c r="X108" s="6"/>
      <c r="Y108" s="6"/>
      <c r="Z108" s="6"/>
    </row>
    <row r="109" spans="1:26" ht="15.75" customHeight="1" x14ac:dyDescent="0.3">
      <c r="A109" s="65">
        <v>108</v>
      </c>
      <c r="B109" s="95" t="s">
        <v>114</v>
      </c>
      <c r="C109" s="65" t="s">
        <v>415</v>
      </c>
      <c r="D109" s="96">
        <v>3375</v>
      </c>
      <c r="E109" s="96" t="s">
        <v>2601</v>
      </c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105"/>
      <c r="W109" s="6"/>
      <c r="X109" s="6"/>
      <c r="Y109" s="6"/>
      <c r="Z109" s="6"/>
    </row>
    <row r="110" spans="1:26" ht="15.75" customHeight="1" x14ac:dyDescent="0.3">
      <c r="A110" s="65">
        <v>109</v>
      </c>
      <c r="B110" s="95" t="s">
        <v>117</v>
      </c>
      <c r="C110" s="65" t="s">
        <v>415</v>
      </c>
      <c r="D110" s="96">
        <v>4500</v>
      </c>
      <c r="E110" s="96" t="s">
        <v>2601</v>
      </c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105"/>
      <c r="W110" s="6"/>
      <c r="X110" s="6"/>
      <c r="Y110" s="6"/>
      <c r="Z110" s="6"/>
    </row>
    <row r="111" spans="1:26" ht="15.75" customHeight="1" x14ac:dyDescent="0.3">
      <c r="A111" s="65">
        <v>110</v>
      </c>
      <c r="B111" s="95" t="s">
        <v>118</v>
      </c>
      <c r="C111" s="65" t="s">
        <v>415</v>
      </c>
      <c r="D111" s="96">
        <v>4500</v>
      </c>
      <c r="E111" s="96" t="s">
        <v>2601</v>
      </c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105"/>
      <c r="W111" s="6"/>
      <c r="X111" s="6"/>
      <c r="Y111" s="6"/>
      <c r="Z111" s="6"/>
    </row>
    <row r="112" spans="1:26" ht="15.75" customHeight="1" x14ac:dyDescent="0.3">
      <c r="A112" s="65">
        <v>111</v>
      </c>
      <c r="B112" s="95" t="s">
        <v>120</v>
      </c>
      <c r="C112" s="65" t="s">
        <v>415</v>
      </c>
      <c r="D112" s="96">
        <v>450</v>
      </c>
      <c r="E112" s="96" t="s">
        <v>2601</v>
      </c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105"/>
      <c r="W112" s="6"/>
      <c r="X112" s="6"/>
      <c r="Y112" s="6"/>
      <c r="Z112" s="6"/>
    </row>
    <row r="113" spans="1:26" ht="15.75" customHeight="1" x14ac:dyDescent="0.3">
      <c r="A113" s="65">
        <v>112</v>
      </c>
      <c r="B113" s="95" t="s">
        <v>121</v>
      </c>
      <c r="C113" s="65" t="s">
        <v>415</v>
      </c>
      <c r="D113" s="96">
        <v>5400</v>
      </c>
      <c r="E113" s="96" t="s">
        <v>2601</v>
      </c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105"/>
      <c r="W113" s="6"/>
      <c r="X113" s="6"/>
      <c r="Y113" s="6"/>
      <c r="Z113" s="6"/>
    </row>
    <row r="114" spans="1:26" ht="15.75" customHeight="1" x14ac:dyDescent="0.3">
      <c r="A114" s="65">
        <v>113</v>
      </c>
      <c r="B114" s="95" t="s">
        <v>122</v>
      </c>
      <c r="C114" s="65" t="s">
        <v>415</v>
      </c>
      <c r="D114" s="96">
        <v>5400</v>
      </c>
      <c r="E114" s="96" t="s">
        <v>2601</v>
      </c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105"/>
      <c r="W114" s="6"/>
      <c r="X114" s="6"/>
      <c r="Y114" s="6"/>
      <c r="Z114" s="6"/>
    </row>
    <row r="115" spans="1:26" ht="15.75" customHeight="1" x14ac:dyDescent="0.3">
      <c r="A115" s="65">
        <v>114</v>
      </c>
      <c r="B115" s="95" t="s">
        <v>123</v>
      </c>
      <c r="C115" s="65" t="s">
        <v>415</v>
      </c>
      <c r="D115" s="96">
        <v>567</v>
      </c>
      <c r="E115" s="96" t="s">
        <v>2601</v>
      </c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105"/>
      <c r="W115" s="6"/>
      <c r="X115" s="6"/>
      <c r="Y115" s="6"/>
      <c r="Z115" s="6"/>
    </row>
    <row r="116" spans="1:26" ht="15.75" customHeight="1" x14ac:dyDescent="0.3">
      <c r="A116" s="65">
        <v>115</v>
      </c>
      <c r="B116" s="95" t="s">
        <v>124</v>
      </c>
      <c r="C116" s="65" t="s">
        <v>415</v>
      </c>
      <c r="D116" s="96">
        <v>1285</v>
      </c>
      <c r="E116" s="96" t="s">
        <v>2601</v>
      </c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105"/>
      <c r="W116" s="6"/>
      <c r="X116" s="6"/>
      <c r="Y116" s="6"/>
      <c r="Z116" s="6"/>
    </row>
    <row r="117" spans="1:26" ht="15.75" customHeight="1" x14ac:dyDescent="0.3">
      <c r="A117" s="65">
        <v>116</v>
      </c>
      <c r="B117" s="95" t="s">
        <v>125</v>
      </c>
      <c r="C117" s="65" t="s">
        <v>415</v>
      </c>
      <c r="D117" s="96">
        <v>1588</v>
      </c>
      <c r="E117" s="96" t="s">
        <v>2601</v>
      </c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105"/>
      <c r="W117" s="6"/>
      <c r="X117" s="6"/>
      <c r="Y117" s="6"/>
      <c r="Z117" s="6"/>
    </row>
    <row r="118" spans="1:26" ht="15.75" customHeight="1" x14ac:dyDescent="0.3">
      <c r="A118" s="65">
        <v>117</v>
      </c>
      <c r="B118" s="95" t="s">
        <v>126</v>
      </c>
      <c r="C118" s="65" t="s">
        <v>415</v>
      </c>
      <c r="D118" s="96">
        <v>1928</v>
      </c>
      <c r="E118" s="96" t="s">
        <v>2601</v>
      </c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105"/>
      <c r="W118" s="6"/>
      <c r="X118" s="6"/>
      <c r="Y118" s="6"/>
      <c r="Z118" s="6"/>
    </row>
    <row r="119" spans="1:26" ht="15.75" customHeight="1" x14ac:dyDescent="0.3">
      <c r="A119" s="65">
        <v>118</v>
      </c>
      <c r="B119" s="95" t="s">
        <v>101</v>
      </c>
      <c r="C119" s="65" t="s">
        <v>415</v>
      </c>
      <c r="D119" s="96">
        <v>3600</v>
      </c>
      <c r="E119" s="96" t="s">
        <v>2601</v>
      </c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105"/>
      <c r="W119" s="6"/>
      <c r="X119" s="6"/>
      <c r="Y119" s="6"/>
      <c r="Z119" s="6"/>
    </row>
    <row r="120" spans="1:26" ht="15.75" customHeight="1" x14ac:dyDescent="0.3">
      <c r="A120" s="65">
        <v>119</v>
      </c>
      <c r="B120" s="95" t="s">
        <v>93</v>
      </c>
      <c r="C120" s="65" t="s">
        <v>455</v>
      </c>
      <c r="D120" s="96">
        <v>13500</v>
      </c>
      <c r="E120" s="96" t="s">
        <v>2601</v>
      </c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105"/>
      <c r="W120" s="6"/>
      <c r="X120" s="6"/>
      <c r="Y120" s="6"/>
      <c r="Z120" s="6"/>
    </row>
    <row r="121" spans="1:26" ht="15.75" customHeight="1" x14ac:dyDescent="0.3">
      <c r="A121" s="65">
        <v>120</v>
      </c>
      <c r="B121" s="95" t="s">
        <v>95</v>
      </c>
      <c r="C121" s="65" t="s">
        <v>437</v>
      </c>
      <c r="D121" s="96">
        <v>13500</v>
      </c>
      <c r="E121" s="96" t="s">
        <v>2601</v>
      </c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105"/>
      <c r="W121" s="6"/>
      <c r="X121" s="6"/>
      <c r="Y121" s="6"/>
      <c r="Z121" s="6"/>
    </row>
    <row r="122" spans="1:26" ht="15.75" customHeight="1" x14ac:dyDescent="0.3">
      <c r="A122" s="65">
        <v>121</v>
      </c>
      <c r="B122" s="95" t="s">
        <v>96</v>
      </c>
      <c r="C122" s="65" t="s">
        <v>437</v>
      </c>
      <c r="D122" s="96">
        <v>18000</v>
      </c>
      <c r="E122" s="96" t="s">
        <v>2601</v>
      </c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105"/>
      <c r="W122" s="6"/>
      <c r="X122" s="6"/>
      <c r="Y122" s="6"/>
      <c r="Z122" s="6"/>
    </row>
    <row r="123" spans="1:26" ht="15.75" customHeight="1" x14ac:dyDescent="0.3">
      <c r="A123" s="65">
        <v>122</v>
      </c>
      <c r="B123" s="95">
        <v>210766</v>
      </c>
      <c r="C123" s="65" t="s">
        <v>437</v>
      </c>
      <c r="D123" s="96">
        <v>13500</v>
      </c>
      <c r="E123" s="96" t="s">
        <v>2601</v>
      </c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105"/>
      <c r="W123" s="6"/>
      <c r="X123" s="6"/>
      <c r="Y123" s="6"/>
      <c r="Z123" s="6"/>
    </row>
    <row r="124" spans="1:26" ht="15.75" customHeight="1" x14ac:dyDescent="0.3">
      <c r="A124" s="65">
        <v>123</v>
      </c>
      <c r="B124" s="95">
        <v>210767</v>
      </c>
      <c r="C124" s="65" t="s">
        <v>437</v>
      </c>
      <c r="D124" s="96">
        <v>13500</v>
      </c>
      <c r="E124" s="96" t="s">
        <v>2601</v>
      </c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105"/>
      <c r="W124" s="6"/>
      <c r="X124" s="6"/>
      <c r="Y124" s="6"/>
      <c r="Z124" s="6"/>
    </row>
    <row r="125" spans="1:26" ht="15.75" customHeight="1" x14ac:dyDescent="0.3">
      <c r="A125" s="65">
        <v>124</v>
      </c>
      <c r="B125" s="95">
        <v>210768</v>
      </c>
      <c r="C125" s="65" t="s">
        <v>437</v>
      </c>
      <c r="D125" s="96">
        <v>13500</v>
      </c>
      <c r="E125" s="96" t="s">
        <v>2601</v>
      </c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105"/>
      <c r="W125" s="6"/>
      <c r="X125" s="6"/>
      <c r="Y125" s="6"/>
      <c r="Z125" s="6"/>
    </row>
    <row r="126" spans="1:26" ht="15.75" customHeight="1" x14ac:dyDescent="0.3">
      <c r="A126" s="65">
        <v>125</v>
      </c>
      <c r="B126" s="95" t="s">
        <v>30</v>
      </c>
      <c r="C126" s="65" t="s">
        <v>441</v>
      </c>
      <c r="D126" s="96">
        <v>27000</v>
      </c>
      <c r="E126" s="96">
        <v>1</v>
      </c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105"/>
      <c r="W126" s="6"/>
      <c r="X126" s="6"/>
      <c r="Y126" s="6"/>
      <c r="Z126" s="6"/>
    </row>
    <row r="127" spans="1:26" ht="15.75" customHeight="1" x14ac:dyDescent="0.3">
      <c r="A127" s="65">
        <v>126</v>
      </c>
      <c r="B127" s="95" t="s">
        <v>30</v>
      </c>
      <c r="C127" s="65" t="s">
        <v>2642</v>
      </c>
      <c r="D127" s="96">
        <v>27000</v>
      </c>
      <c r="E127" s="96">
        <v>2</v>
      </c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105"/>
      <c r="W127" s="6"/>
      <c r="X127" s="6"/>
      <c r="Y127" s="6"/>
      <c r="Z127" s="6"/>
    </row>
    <row r="128" spans="1:26" ht="15.75" customHeight="1" x14ac:dyDescent="0.3">
      <c r="A128" s="65">
        <v>127</v>
      </c>
      <c r="B128" s="95" t="s">
        <v>30</v>
      </c>
      <c r="C128" s="65" t="s">
        <v>2643</v>
      </c>
      <c r="D128" s="96">
        <v>27000</v>
      </c>
      <c r="E128" s="96">
        <v>3</v>
      </c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105"/>
      <c r="W128" s="6"/>
      <c r="X128" s="6"/>
      <c r="Y128" s="6"/>
      <c r="Z128" s="6"/>
    </row>
    <row r="129" spans="1:26" ht="15.75" customHeight="1" x14ac:dyDescent="0.3">
      <c r="A129" s="65">
        <v>128</v>
      </c>
      <c r="B129" s="95" t="s">
        <v>30</v>
      </c>
      <c r="C129" s="65" t="s">
        <v>2644</v>
      </c>
      <c r="D129" s="96">
        <v>27000</v>
      </c>
      <c r="E129" s="96" t="s">
        <v>2601</v>
      </c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105"/>
      <c r="W129" s="6"/>
      <c r="X129" s="6"/>
      <c r="Y129" s="6"/>
      <c r="Z129" s="6"/>
    </row>
    <row r="130" spans="1:26" ht="15.75" customHeight="1" x14ac:dyDescent="0.3">
      <c r="A130" s="65">
        <v>129</v>
      </c>
      <c r="B130" s="95" t="s">
        <v>32</v>
      </c>
      <c r="C130" s="65" t="s">
        <v>1440</v>
      </c>
      <c r="D130" s="96">
        <v>13500</v>
      </c>
      <c r="E130" s="96">
        <v>1</v>
      </c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105"/>
      <c r="W130" s="6"/>
      <c r="X130" s="6"/>
      <c r="Y130" s="6"/>
      <c r="Z130" s="6"/>
    </row>
    <row r="131" spans="1:26" ht="15.75" customHeight="1" x14ac:dyDescent="0.3">
      <c r="A131" s="65">
        <v>130</v>
      </c>
      <c r="B131" s="95" t="s">
        <v>32</v>
      </c>
      <c r="C131" s="65" t="s">
        <v>2645</v>
      </c>
      <c r="D131" s="96">
        <v>187200</v>
      </c>
      <c r="E131" s="96" t="s">
        <v>2601</v>
      </c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105"/>
      <c r="W131" s="6"/>
      <c r="X131" s="6"/>
      <c r="Y131" s="6"/>
      <c r="Z131" s="6"/>
    </row>
    <row r="132" spans="1:26" ht="15.75" customHeight="1" x14ac:dyDescent="0.3">
      <c r="A132" s="65">
        <v>131</v>
      </c>
      <c r="B132" s="95" t="s">
        <v>25</v>
      </c>
      <c r="C132" s="65" t="s">
        <v>1440</v>
      </c>
      <c r="D132" s="96">
        <v>86400</v>
      </c>
      <c r="E132" s="96">
        <v>1</v>
      </c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105"/>
      <c r="W132" s="6"/>
      <c r="X132" s="6"/>
      <c r="Y132" s="6"/>
      <c r="Z132" s="6"/>
    </row>
    <row r="133" spans="1:26" ht="15.75" customHeight="1" x14ac:dyDescent="0.3">
      <c r="A133" s="65">
        <v>132</v>
      </c>
      <c r="B133" s="95" t="s">
        <v>25</v>
      </c>
      <c r="C133" s="65" t="s">
        <v>2491</v>
      </c>
      <c r="D133" s="96">
        <v>28800</v>
      </c>
      <c r="E133" s="96">
        <v>2</v>
      </c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105"/>
      <c r="W133" s="6"/>
      <c r="X133" s="6"/>
      <c r="Y133" s="6"/>
      <c r="Z133" s="6"/>
    </row>
    <row r="134" spans="1:26" ht="15.75" customHeight="1" x14ac:dyDescent="0.3">
      <c r="A134" s="65">
        <v>133</v>
      </c>
      <c r="B134" s="95" t="s">
        <v>25</v>
      </c>
      <c r="C134" s="65" t="s">
        <v>2646</v>
      </c>
      <c r="D134" s="96">
        <v>86400</v>
      </c>
      <c r="E134" s="96" t="s">
        <v>2601</v>
      </c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105"/>
      <c r="W134" s="6"/>
      <c r="X134" s="6"/>
      <c r="Y134" s="6"/>
      <c r="Z134" s="6"/>
    </row>
    <row r="135" spans="1:26" ht="15.75" customHeight="1" x14ac:dyDescent="0.3">
      <c r="A135" s="65">
        <v>134</v>
      </c>
      <c r="B135" s="95">
        <v>496025</v>
      </c>
      <c r="C135" s="65" t="s">
        <v>1440</v>
      </c>
      <c r="D135" s="96">
        <v>86400</v>
      </c>
      <c r="E135" s="96">
        <v>1</v>
      </c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105"/>
      <c r="W135" s="6"/>
      <c r="X135" s="6"/>
      <c r="Y135" s="6"/>
      <c r="Z135" s="6"/>
    </row>
    <row r="136" spans="1:26" ht="15.75" customHeight="1" x14ac:dyDescent="0.3">
      <c r="A136" s="65">
        <v>135</v>
      </c>
      <c r="B136" s="95">
        <v>496025</v>
      </c>
      <c r="C136" s="65" t="s">
        <v>2647</v>
      </c>
      <c r="D136" s="96">
        <v>28800</v>
      </c>
      <c r="E136" s="96">
        <v>2</v>
      </c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105"/>
      <c r="W136" s="6"/>
      <c r="X136" s="6"/>
      <c r="Y136" s="6"/>
      <c r="Z136" s="6"/>
    </row>
    <row r="137" spans="1:26" ht="15.75" customHeight="1" x14ac:dyDescent="0.3">
      <c r="A137" s="65">
        <v>136</v>
      </c>
      <c r="B137" s="95">
        <v>496025</v>
      </c>
      <c r="C137" s="65" t="s">
        <v>2648</v>
      </c>
      <c r="D137" s="96">
        <v>86400</v>
      </c>
      <c r="E137" s="96" t="s">
        <v>2601</v>
      </c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105"/>
      <c r="W137" s="6"/>
      <c r="X137" s="6"/>
      <c r="Y137" s="6"/>
      <c r="Z137" s="6"/>
    </row>
    <row r="138" spans="1:26" ht="15.75" customHeight="1" x14ac:dyDescent="0.3">
      <c r="A138" s="65">
        <v>137</v>
      </c>
      <c r="B138" s="95" t="s">
        <v>155</v>
      </c>
      <c r="C138" s="65" t="s">
        <v>415</v>
      </c>
      <c r="D138" s="96">
        <v>28800</v>
      </c>
      <c r="E138" s="96" t="s">
        <v>2601</v>
      </c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105"/>
      <c r="W138" s="6"/>
      <c r="X138" s="6"/>
      <c r="Y138" s="6"/>
      <c r="Z138" s="6"/>
    </row>
    <row r="139" spans="1:26" ht="15.75" customHeight="1" x14ac:dyDescent="0.3">
      <c r="A139" s="65">
        <v>138</v>
      </c>
      <c r="B139" s="95" t="s">
        <v>156</v>
      </c>
      <c r="C139" s="65" t="s">
        <v>2649</v>
      </c>
      <c r="D139" s="96">
        <v>43200</v>
      </c>
      <c r="E139" s="96" t="s">
        <v>2601</v>
      </c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105"/>
      <c r="W139" s="6"/>
      <c r="X139" s="6"/>
      <c r="Y139" s="6"/>
      <c r="Z139" s="6"/>
    </row>
    <row r="140" spans="1:26" ht="15.75" customHeight="1" x14ac:dyDescent="0.3">
      <c r="A140" s="65">
        <v>139</v>
      </c>
      <c r="B140" s="95" t="s">
        <v>44</v>
      </c>
      <c r="C140" s="65" t="s">
        <v>478</v>
      </c>
      <c r="D140" s="96">
        <v>10800</v>
      </c>
      <c r="E140" s="96">
        <v>1</v>
      </c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105"/>
      <c r="W140" s="6"/>
      <c r="X140" s="6"/>
      <c r="Y140" s="6"/>
      <c r="Z140" s="6"/>
    </row>
    <row r="141" spans="1:26" ht="15.75" customHeight="1" x14ac:dyDescent="0.3">
      <c r="A141" s="65">
        <v>140</v>
      </c>
      <c r="B141" s="95" t="s">
        <v>46</v>
      </c>
      <c r="C141" s="65" t="s">
        <v>452</v>
      </c>
      <c r="D141" s="96">
        <v>10800</v>
      </c>
      <c r="E141" s="96">
        <v>1</v>
      </c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105"/>
      <c r="W141" s="6"/>
      <c r="X141" s="6"/>
      <c r="Y141" s="6"/>
      <c r="Z141" s="6"/>
    </row>
    <row r="142" spans="1:26" ht="15.75" customHeight="1" x14ac:dyDescent="0.3">
      <c r="A142" s="65">
        <v>141</v>
      </c>
      <c r="B142" s="95" t="s">
        <v>59</v>
      </c>
      <c r="C142" s="65" t="s">
        <v>415</v>
      </c>
      <c r="D142" s="96">
        <v>3600</v>
      </c>
      <c r="E142" s="96" t="s">
        <v>2601</v>
      </c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105"/>
      <c r="W142" s="6"/>
      <c r="X142" s="6"/>
      <c r="Y142" s="6"/>
      <c r="Z142" s="6"/>
    </row>
    <row r="143" spans="1:26" ht="15.75" customHeight="1" x14ac:dyDescent="0.3">
      <c r="A143" s="65">
        <v>142</v>
      </c>
      <c r="B143" s="95" t="s">
        <v>160</v>
      </c>
      <c r="C143" s="65" t="s">
        <v>2650</v>
      </c>
      <c r="D143" s="96">
        <v>14400</v>
      </c>
      <c r="E143" s="96" t="s">
        <v>2601</v>
      </c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105"/>
      <c r="W143" s="6"/>
      <c r="X143" s="6"/>
      <c r="Y143" s="6"/>
      <c r="Z143" s="6"/>
    </row>
    <row r="144" spans="1:26" ht="15.75" customHeight="1" x14ac:dyDescent="0.3">
      <c r="A144" s="65">
        <v>143</v>
      </c>
      <c r="B144" s="95" t="s">
        <v>158</v>
      </c>
      <c r="C144" s="65" t="s">
        <v>472</v>
      </c>
      <c r="D144" s="96">
        <v>1200</v>
      </c>
      <c r="E144" s="96">
        <v>1</v>
      </c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105"/>
      <c r="W144" s="6"/>
      <c r="X144" s="6"/>
      <c r="Y144" s="6"/>
      <c r="Z144" s="6"/>
    </row>
    <row r="145" spans="1:26" ht="15.75" customHeight="1" x14ac:dyDescent="0.3">
      <c r="A145" s="65">
        <v>144</v>
      </c>
      <c r="B145" s="95" t="s">
        <v>158</v>
      </c>
      <c r="C145" s="65" t="s">
        <v>2651</v>
      </c>
      <c r="D145" s="96">
        <v>1200</v>
      </c>
      <c r="E145" s="96">
        <v>2</v>
      </c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105"/>
      <c r="W145" s="6"/>
      <c r="X145" s="6"/>
      <c r="Y145" s="6"/>
      <c r="Z145" s="6"/>
    </row>
    <row r="146" spans="1:26" ht="15.75" customHeight="1" x14ac:dyDescent="0.3">
      <c r="A146" s="65">
        <v>145</v>
      </c>
      <c r="B146" s="95" t="s">
        <v>158</v>
      </c>
      <c r="C146" s="65" t="s">
        <v>2652</v>
      </c>
      <c r="D146" s="96">
        <v>900</v>
      </c>
      <c r="E146" s="96">
        <v>3</v>
      </c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105"/>
      <c r="W146" s="6"/>
      <c r="X146" s="6"/>
      <c r="Y146" s="6"/>
      <c r="Z146" s="6"/>
    </row>
    <row r="147" spans="1:26" ht="15.75" customHeight="1" x14ac:dyDescent="0.3">
      <c r="A147" s="65">
        <v>146</v>
      </c>
      <c r="B147" s="95" t="s">
        <v>158</v>
      </c>
      <c r="C147" s="65" t="s">
        <v>2653</v>
      </c>
      <c r="D147" s="96">
        <v>1800</v>
      </c>
      <c r="E147" s="96">
        <v>4</v>
      </c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105"/>
      <c r="W147" s="6"/>
      <c r="X147" s="6"/>
      <c r="Y147" s="6"/>
      <c r="Z147" s="6"/>
    </row>
    <row r="148" spans="1:26" ht="15.75" customHeight="1" x14ac:dyDescent="0.3">
      <c r="A148" s="65">
        <v>147</v>
      </c>
      <c r="B148" s="95" t="s">
        <v>158</v>
      </c>
      <c r="C148" s="65" t="s">
        <v>2654</v>
      </c>
      <c r="D148" s="96">
        <v>14400</v>
      </c>
      <c r="E148" s="96">
        <v>5</v>
      </c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105"/>
      <c r="W148" s="6"/>
      <c r="X148" s="6"/>
      <c r="Y148" s="6"/>
      <c r="Z148" s="6"/>
    </row>
    <row r="149" spans="1:26" ht="15.75" customHeight="1" x14ac:dyDescent="0.3">
      <c r="A149" s="65">
        <v>148</v>
      </c>
      <c r="B149" s="95" t="s">
        <v>158</v>
      </c>
      <c r="C149" s="65" t="s">
        <v>2655</v>
      </c>
      <c r="D149" s="96">
        <v>1200</v>
      </c>
      <c r="E149" s="96">
        <v>6</v>
      </c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105"/>
      <c r="W149" s="6"/>
      <c r="X149" s="6"/>
      <c r="Y149" s="6"/>
      <c r="Z149" s="6"/>
    </row>
    <row r="150" spans="1:26" ht="15.75" customHeight="1" x14ac:dyDescent="0.3">
      <c r="A150" s="65">
        <v>149</v>
      </c>
      <c r="B150" s="95" t="s">
        <v>158</v>
      </c>
      <c r="C150" s="65" t="s">
        <v>2656</v>
      </c>
      <c r="D150" s="96">
        <v>1200</v>
      </c>
      <c r="E150" s="96">
        <v>7</v>
      </c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105"/>
      <c r="W150" s="6"/>
      <c r="X150" s="6"/>
      <c r="Y150" s="6"/>
      <c r="Z150" s="6"/>
    </row>
    <row r="151" spans="1:26" ht="15.75" customHeight="1" x14ac:dyDescent="0.3">
      <c r="A151" s="65">
        <v>150</v>
      </c>
      <c r="B151" s="95" t="s">
        <v>158</v>
      </c>
      <c r="C151" s="65" t="s">
        <v>2657</v>
      </c>
      <c r="D151" s="96">
        <v>1200</v>
      </c>
      <c r="E151" s="96" t="s">
        <v>2601</v>
      </c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105"/>
      <c r="W151" s="6"/>
      <c r="X151" s="6"/>
      <c r="Y151" s="6"/>
      <c r="Z151" s="6"/>
    </row>
    <row r="152" spans="1:26" ht="15.75" customHeight="1" x14ac:dyDescent="0.3">
      <c r="A152" s="65">
        <v>151</v>
      </c>
      <c r="B152" s="95" t="s">
        <v>159</v>
      </c>
      <c r="C152" s="65" t="s">
        <v>2658</v>
      </c>
      <c r="D152" s="96">
        <v>300</v>
      </c>
      <c r="E152" s="96" t="s">
        <v>2601</v>
      </c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105"/>
      <c r="W152" s="6"/>
      <c r="X152" s="6"/>
      <c r="Y152" s="6"/>
      <c r="Z152" s="6"/>
    </row>
    <row r="153" spans="1:26" ht="15.75" customHeight="1" x14ac:dyDescent="0.3">
      <c r="A153" s="65">
        <v>152</v>
      </c>
      <c r="B153" s="95" t="s">
        <v>41</v>
      </c>
      <c r="C153" s="65" t="s">
        <v>2659</v>
      </c>
      <c r="D153" s="96">
        <v>1800</v>
      </c>
      <c r="E153" s="96" t="s">
        <v>2601</v>
      </c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105"/>
      <c r="W153" s="6"/>
      <c r="X153" s="6"/>
      <c r="Y153" s="6"/>
      <c r="Z153" s="6"/>
    </row>
    <row r="154" spans="1:26" ht="15.75" customHeight="1" x14ac:dyDescent="0.3">
      <c r="A154" s="65">
        <v>153</v>
      </c>
      <c r="B154" s="95" t="s">
        <v>502</v>
      </c>
      <c r="C154" s="65" t="s">
        <v>426</v>
      </c>
      <c r="D154" s="96">
        <v>3600</v>
      </c>
      <c r="E154" s="96" t="s">
        <v>2601</v>
      </c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105"/>
      <c r="W154" s="6"/>
      <c r="X154" s="6"/>
      <c r="Y154" s="6"/>
      <c r="Z154" s="6"/>
    </row>
    <row r="155" spans="1:26" ht="15.75" customHeight="1" x14ac:dyDescent="0.3">
      <c r="A155" s="65">
        <v>154</v>
      </c>
      <c r="B155" s="95" t="s">
        <v>162</v>
      </c>
      <c r="C155" s="65" t="s">
        <v>454</v>
      </c>
      <c r="D155" s="96">
        <v>120</v>
      </c>
      <c r="E155" s="96" t="s">
        <v>2601</v>
      </c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105"/>
      <c r="W155" s="6"/>
      <c r="X155" s="6"/>
      <c r="Y155" s="6"/>
      <c r="Z155" s="6"/>
    </row>
    <row r="156" spans="1:26" ht="15.75" customHeight="1" x14ac:dyDescent="0.3">
      <c r="A156" s="65">
        <v>155</v>
      </c>
      <c r="B156" s="95" t="s">
        <v>162</v>
      </c>
      <c r="C156" s="65" t="s">
        <v>454</v>
      </c>
      <c r="D156" s="96">
        <v>660</v>
      </c>
      <c r="E156" s="96" t="s">
        <v>2601</v>
      </c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105"/>
      <c r="W156" s="6"/>
      <c r="X156" s="6"/>
      <c r="Y156" s="6"/>
      <c r="Z156" s="6"/>
    </row>
    <row r="157" spans="1:26" ht="15.75" customHeight="1" x14ac:dyDescent="0.3">
      <c r="A157" s="65">
        <v>156</v>
      </c>
      <c r="B157" s="95" t="s">
        <v>66</v>
      </c>
      <c r="C157" s="65" t="s">
        <v>2660</v>
      </c>
      <c r="D157" s="96">
        <v>3600</v>
      </c>
      <c r="E157" s="96" t="s">
        <v>2601</v>
      </c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105"/>
      <c r="W157" s="6"/>
      <c r="X157" s="6"/>
      <c r="Y157" s="6"/>
      <c r="Z157" s="6"/>
    </row>
    <row r="158" spans="1:26" ht="15.75" customHeight="1" x14ac:dyDescent="0.3">
      <c r="A158" s="65">
        <v>157</v>
      </c>
      <c r="B158" s="95" t="s">
        <v>66</v>
      </c>
      <c r="C158" s="65" t="s">
        <v>415</v>
      </c>
      <c r="D158" s="96">
        <v>18000</v>
      </c>
      <c r="E158" s="96" t="s">
        <v>2601</v>
      </c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105"/>
      <c r="W158" s="6"/>
      <c r="X158" s="6"/>
      <c r="Y158" s="6"/>
      <c r="Z158" s="6"/>
    </row>
    <row r="159" spans="1:26" ht="15.75" customHeight="1" x14ac:dyDescent="0.3">
      <c r="A159" s="65">
        <v>158</v>
      </c>
      <c r="B159" s="95" t="s">
        <v>67</v>
      </c>
      <c r="C159" s="65" t="s">
        <v>2660</v>
      </c>
      <c r="D159" s="96">
        <v>3600</v>
      </c>
      <c r="E159" s="96" t="s">
        <v>2601</v>
      </c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105"/>
      <c r="W159" s="6"/>
      <c r="X159" s="6"/>
      <c r="Y159" s="6"/>
      <c r="Z159" s="6"/>
    </row>
    <row r="160" spans="1:26" ht="15.75" customHeight="1" x14ac:dyDescent="0.3">
      <c r="A160" s="65">
        <v>159</v>
      </c>
      <c r="B160" s="95" t="s">
        <v>67</v>
      </c>
      <c r="C160" s="65" t="s">
        <v>415</v>
      </c>
      <c r="D160" s="96">
        <v>18000</v>
      </c>
      <c r="E160" s="96" t="s">
        <v>2601</v>
      </c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105"/>
      <c r="W160" s="6"/>
      <c r="X160" s="6"/>
      <c r="Y160" s="6"/>
      <c r="Z160" s="6"/>
    </row>
    <row r="161" spans="1:26" ht="15.75" customHeight="1" x14ac:dyDescent="0.3">
      <c r="A161" s="65">
        <v>160</v>
      </c>
      <c r="B161" s="95" t="s">
        <v>165</v>
      </c>
      <c r="C161" s="65" t="s">
        <v>415</v>
      </c>
      <c r="D161" s="96">
        <v>900</v>
      </c>
      <c r="E161" s="96" t="s">
        <v>2601</v>
      </c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105"/>
      <c r="W161" s="6"/>
      <c r="X161" s="6"/>
      <c r="Y161" s="6"/>
      <c r="Z161" s="6"/>
    </row>
    <row r="162" spans="1:26" ht="15.75" customHeight="1" x14ac:dyDescent="0.3">
      <c r="A162" s="65">
        <v>161</v>
      </c>
      <c r="B162" s="95" t="s">
        <v>164</v>
      </c>
      <c r="C162" s="65" t="s">
        <v>415</v>
      </c>
      <c r="D162" s="96">
        <v>43200</v>
      </c>
      <c r="E162" s="96" t="s">
        <v>2601</v>
      </c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105"/>
      <c r="W162" s="6"/>
      <c r="X162" s="6"/>
      <c r="Y162" s="6"/>
      <c r="Z162" s="6"/>
    </row>
    <row r="163" spans="1:26" ht="15.75" customHeight="1" x14ac:dyDescent="0.3">
      <c r="A163" s="65">
        <v>162</v>
      </c>
      <c r="B163" s="95" t="s">
        <v>167</v>
      </c>
      <c r="C163" s="65" t="s">
        <v>2661</v>
      </c>
      <c r="D163" s="96">
        <v>1200</v>
      </c>
      <c r="E163" s="96" t="s">
        <v>2601</v>
      </c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105"/>
      <c r="W163" s="6"/>
      <c r="X163" s="6"/>
      <c r="Y163" s="6"/>
      <c r="Z163" s="6"/>
    </row>
    <row r="164" spans="1:26" ht="15.75" customHeight="1" x14ac:dyDescent="0.3">
      <c r="A164" s="65">
        <v>163</v>
      </c>
      <c r="B164" s="95" t="s">
        <v>168</v>
      </c>
      <c r="C164" s="65" t="s">
        <v>2662</v>
      </c>
      <c r="D164" s="96">
        <v>1200</v>
      </c>
      <c r="E164" s="96" t="s">
        <v>2601</v>
      </c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105"/>
      <c r="W164" s="6"/>
      <c r="X164" s="6"/>
      <c r="Y164" s="6"/>
      <c r="Z164" s="6"/>
    </row>
    <row r="165" spans="1:26" ht="15.75" customHeight="1" x14ac:dyDescent="0.3">
      <c r="A165" s="65">
        <v>164</v>
      </c>
      <c r="B165" s="95" t="s">
        <v>169</v>
      </c>
      <c r="C165" s="65" t="s">
        <v>2661</v>
      </c>
      <c r="D165" s="96">
        <v>1200</v>
      </c>
      <c r="E165" s="96" t="s">
        <v>2601</v>
      </c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105"/>
      <c r="W165" s="6"/>
      <c r="X165" s="6"/>
      <c r="Y165" s="6"/>
      <c r="Z165" s="6"/>
    </row>
    <row r="166" spans="1:26" ht="15.75" customHeight="1" x14ac:dyDescent="0.3">
      <c r="A166" s="65">
        <v>165</v>
      </c>
      <c r="B166" s="95" t="s">
        <v>170</v>
      </c>
      <c r="C166" s="65" t="s">
        <v>462</v>
      </c>
      <c r="D166" s="96">
        <v>1200</v>
      </c>
      <c r="E166" s="96" t="s">
        <v>2601</v>
      </c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105"/>
      <c r="W166" s="6"/>
      <c r="X166" s="6"/>
      <c r="Y166" s="6"/>
      <c r="Z166" s="6"/>
    </row>
    <row r="167" spans="1:26" ht="15.75" customHeight="1" x14ac:dyDescent="0.3">
      <c r="A167" s="65">
        <v>166</v>
      </c>
      <c r="B167" s="95" t="s">
        <v>171</v>
      </c>
      <c r="C167" s="65" t="s">
        <v>469</v>
      </c>
      <c r="D167" s="96">
        <v>1200</v>
      </c>
      <c r="E167" s="96" t="s">
        <v>2601</v>
      </c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105"/>
      <c r="W167" s="6"/>
      <c r="X167" s="6"/>
      <c r="Y167" s="6"/>
      <c r="Z167" s="6"/>
    </row>
    <row r="168" spans="1:26" ht="15.75" customHeight="1" x14ac:dyDescent="0.3">
      <c r="A168" s="65">
        <v>167</v>
      </c>
      <c r="B168" s="95" t="s">
        <v>191</v>
      </c>
      <c r="C168" s="65" t="s">
        <v>1715</v>
      </c>
      <c r="D168" s="96">
        <v>34600</v>
      </c>
      <c r="E168" s="96">
        <v>1</v>
      </c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105"/>
      <c r="W168" s="6"/>
      <c r="X168" s="6"/>
      <c r="Y168" s="6"/>
      <c r="Z168" s="6"/>
    </row>
    <row r="169" spans="1:26" ht="15.75" customHeight="1" x14ac:dyDescent="0.3">
      <c r="A169" s="65">
        <v>168</v>
      </c>
      <c r="B169" s="95" t="s">
        <v>191</v>
      </c>
      <c r="C169" s="65" t="s">
        <v>1860</v>
      </c>
      <c r="D169" s="96">
        <v>7200</v>
      </c>
      <c r="E169" s="96">
        <v>2</v>
      </c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105"/>
      <c r="W169" s="6"/>
      <c r="X169" s="6"/>
      <c r="Y169" s="6"/>
      <c r="Z169" s="6"/>
    </row>
    <row r="170" spans="1:26" ht="15.75" customHeight="1" x14ac:dyDescent="0.3">
      <c r="A170" s="65">
        <v>169</v>
      </c>
      <c r="B170" s="95" t="s">
        <v>191</v>
      </c>
      <c r="C170" s="65" t="s">
        <v>2663</v>
      </c>
      <c r="D170" s="96">
        <v>34600</v>
      </c>
      <c r="E170" s="96">
        <v>3</v>
      </c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105"/>
      <c r="W170" s="6"/>
      <c r="X170" s="6"/>
      <c r="Y170" s="6"/>
      <c r="Z170" s="6"/>
    </row>
    <row r="171" spans="1:26" ht="15.75" customHeight="1" x14ac:dyDescent="0.3">
      <c r="A171" s="65">
        <v>170</v>
      </c>
      <c r="B171" s="95" t="s">
        <v>186</v>
      </c>
      <c r="C171" s="65" t="s">
        <v>436</v>
      </c>
      <c r="D171" s="96">
        <v>360</v>
      </c>
      <c r="E171" s="96" t="s">
        <v>2601</v>
      </c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105"/>
      <c r="W171" s="6"/>
      <c r="X171" s="6"/>
      <c r="Y171" s="6"/>
      <c r="Z171" s="6"/>
    </row>
    <row r="172" spans="1:26" ht="15.75" customHeight="1" x14ac:dyDescent="0.3">
      <c r="A172" s="65">
        <v>171</v>
      </c>
      <c r="B172" s="95" t="s">
        <v>86</v>
      </c>
      <c r="C172" s="65" t="s">
        <v>433</v>
      </c>
      <c r="D172" s="96">
        <v>600</v>
      </c>
      <c r="E172" s="96" t="s">
        <v>2601</v>
      </c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105"/>
      <c r="W172" s="6"/>
      <c r="X172" s="6"/>
      <c r="Y172" s="6"/>
      <c r="Z172" s="6"/>
    </row>
    <row r="173" spans="1:26" ht="15.75" customHeight="1" x14ac:dyDescent="0.3">
      <c r="A173" s="65">
        <v>172</v>
      </c>
      <c r="B173" s="95" t="s">
        <v>87</v>
      </c>
      <c r="C173" s="65" t="s">
        <v>433</v>
      </c>
      <c r="D173" s="96">
        <v>600</v>
      </c>
      <c r="E173" s="96" t="s">
        <v>2601</v>
      </c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105"/>
      <c r="W173" s="6"/>
      <c r="X173" s="6"/>
      <c r="Y173" s="6"/>
      <c r="Z173" s="6"/>
    </row>
    <row r="174" spans="1:26" ht="15.75" customHeight="1" x14ac:dyDescent="0.3">
      <c r="A174" s="65">
        <v>173</v>
      </c>
      <c r="B174" s="95" t="s">
        <v>88</v>
      </c>
      <c r="C174" s="65" t="s">
        <v>433</v>
      </c>
      <c r="D174" s="96">
        <v>600</v>
      </c>
      <c r="E174" s="96" t="s">
        <v>2601</v>
      </c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105"/>
      <c r="W174" s="6"/>
      <c r="X174" s="6"/>
      <c r="Y174" s="6"/>
      <c r="Z174" s="6"/>
    </row>
    <row r="175" spans="1:26" ht="15.75" customHeight="1" x14ac:dyDescent="0.3">
      <c r="A175" s="65">
        <v>174</v>
      </c>
      <c r="B175" s="95" t="s">
        <v>89</v>
      </c>
      <c r="C175" s="65" t="s">
        <v>433</v>
      </c>
      <c r="D175" s="96">
        <v>800</v>
      </c>
      <c r="E175" s="96" t="s">
        <v>2601</v>
      </c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105"/>
      <c r="W175" s="6"/>
      <c r="X175" s="6"/>
      <c r="Y175" s="6"/>
      <c r="Z175" s="6"/>
    </row>
    <row r="176" spans="1:26" ht="15.75" customHeight="1" x14ac:dyDescent="0.3">
      <c r="A176" s="65">
        <v>175</v>
      </c>
      <c r="B176" s="95" t="s">
        <v>90</v>
      </c>
      <c r="C176" s="65" t="s">
        <v>433</v>
      </c>
      <c r="D176" s="96">
        <v>800</v>
      </c>
      <c r="E176" s="96" t="s">
        <v>2601</v>
      </c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105"/>
      <c r="W176" s="6"/>
      <c r="X176" s="6"/>
      <c r="Y176" s="6"/>
      <c r="Z176" s="6"/>
    </row>
    <row r="177" spans="1:26" ht="15.75" customHeight="1" x14ac:dyDescent="0.3">
      <c r="A177" s="65">
        <v>176</v>
      </c>
      <c r="B177" s="95" t="s">
        <v>91</v>
      </c>
      <c r="C177" s="65" t="s">
        <v>433</v>
      </c>
      <c r="D177" s="96">
        <v>800</v>
      </c>
      <c r="E177" s="96" t="s">
        <v>2601</v>
      </c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105"/>
      <c r="W177" s="6"/>
      <c r="X177" s="6"/>
      <c r="Y177" s="6"/>
      <c r="Z177" s="6"/>
    </row>
    <row r="178" spans="1:26" ht="15.75" customHeight="1" x14ac:dyDescent="0.3">
      <c r="A178" s="65">
        <v>177</v>
      </c>
      <c r="B178" s="95" t="s">
        <v>92</v>
      </c>
      <c r="C178" s="65" t="s">
        <v>433</v>
      </c>
      <c r="D178" s="96">
        <v>900</v>
      </c>
      <c r="E178" s="96" t="s">
        <v>2601</v>
      </c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105"/>
      <c r="W178" s="6"/>
      <c r="X178" s="6"/>
      <c r="Y178" s="6"/>
      <c r="Z178" s="6"/>
    </row>
    <row r="179" spans="1:26" ht="15.75" customHeight="1" x14ac:dyDescent="0.3">
      <c r="A179" s="65">
        <v>178</v>
      </c>
      <c r="B179" s="95" t="s">
        <v>46</v>
      </c>
      <c r="C179" s="65" t="s">
        <v>1893</v>
      </c>
      <c r="D179" s="96">
        <v>14400</v>
      </c>
      <c r="E179" s="96" t="s">
        <v>2601</v>
      </c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105"/>
      <c r="W179" s="6"/>
      <c r="X179" s="6"/>
      <c r="Y179" s="6"/>
      <c r="Z179" s="6"/>
    </row>
    <row r="180" spans="1:26" ht="15.75" customHeight="1" x14ac:dyDescent="0.3">
      <c r="A180" s="65">
        <v>179</v>
      </c>
      <c r="B180" s="95" t="s">
        <v>193</v>
      </c>
      <c r="C180" s="65" t="s">
        <v>460</v>
      </c>
      <c r="D180" s="96">
        <v>300</v>
      </c>
      <c r="E180" s="96" t="s">
        <v>2601</v>
      </c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105"/>
      <c r="W180" s="6"/>
      <c r="X180" s="6"/>
      <c r="Y180" s="6"/>
      <c r="Z180" s="6"/>
    </row>
    <row r="181" spans="1:26" ht="15.75" customHeight="1" x14ac:dyDescent="0.3">
      <c r="A181" s="65">
        <v>180</v>
      </c>
      <c r="B181" s="95" t="s">
        <v>188</v>
      </c>
      <c r="C181" s="65" t="s">
        <v>435</v>
      </c>
      <c r="D181" s="96">
        <v>180</v>
      </c>
      <c r="E181" s="96" t="s">
        <v>2601</v>
      </c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105"/>
      <c r="W181" s="6"/>
      <c r="X181" s="6"/>
      <c r="Y181" s="6"/>
      <c r="Z181" s="6"/>
    </row>
    <row r="182" spans="1:26" ht="15.75" customHeight="1" x14ac:dyDescent="0.3">
      <c r="A182" s="65">
        <v>181</v>
      </c>
      <c r="B182" s="95" t="s">
        <v>189</v>
      </c>
      <c r="C182" s="65" t="s">
        <v>435</v>
      </c>
      <c r="D182" s="96">
        <v>240</v>
      </c>
      <c r="E182" s="96" t="s">
        <v>2601</v>
      </c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105"/>
      <c r="W182" s="6"/>
      <c r="X182" s="6"/>
      <c r="Y182" s="6"/>
      <c r="Z182" s="6"/>
    </row>
    <row r="183" spans="1:26" ht="15.75" customHeight="1" x14ac:dyDescent="0.3">
      <c r="A183" s="65">
        <v>182</v>
      </c>
      <c r="B183" s="95" t="s">
        <v>190</v>
      </c>
      <c r="C183" s="65" t="s">
        <v>435</v>
      </c>
      <c r="D183" s="96">
        <v>240</v>
      </c>
      <c r="E183" s="96" t="s">
        <v>2601</v>
      </c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105"/>
      <c r="W183" s="6"/>
      <c r="X183" s="6"/>
      <c r="Y183" s="6"/>
      <c r="Z183" s="6"/>
    </row>
    <row r="184" spans="1:26" ht="15.75" customHeight="1" x14ac:dyDescent="0.3">
      <c r="A184" s="65">
        <v>183</v>
      </c>
      <c r="B184" s="95" t="s">
        <v>194</v>
      </c>
      <c r="C184" s="65" t="s">
        <v>425</v>
      </c>
      <c r="D184" s="96">
        <v>3600</v>
      </c>
      <c r="E184" s="96" t="s">
        <v>2601</v>
      </c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105"/>
      <c r="W184" s="6"/>
      <c r="X184" s="6"/>
      <c r="Y184" s="6"/>
      <c r="Z184" s="6"/>
    </row>
    <row r="185" spans="1:26" ht="15.75" customHeight="1" x14ac:dyDescent="0.3">
      <c r="A185" s="65">
        <v>184</v>
      </c>
      <c r="B185" s="95" t="s">
        <v>195</v>
      </c>
      <c r="C185" s="65" t="s">
        <v>425</v>
      </c>
      <c r="D185" s="96">
        <v>3600</v>
      </c>
      <c r="E185" s="96" t="s">
        <v>2601</v>
      </c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105"/>
      <c r="W185" s="6"/>
      <c r="X185" s="6"/>
      <c r="Y185" s="6"/>
      <c r="Z185" s="6"/>
    </row>
    <row r="186" spans="1:26" ht="15.75" customHeight="1" x14ac:dyDescent="0.3">
      <c r="A186" s="65">
        <v>185</v>
      </c>
      <c r="B186" s="95" t="s">
        <v>196</v>
      </c>
      <c r="C186" s="65" t="s">
        <v>425</v>
      </c>
      <c r="D186" s="96">
        <v>3600</v>
      </c>
      <c r="E186" s="96" t="s">
        <v>2601</v>
      </c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105"/>
      <c r="W186" s="6"/>
      <c r="X186" s="6"/>
      <c r="Y186" s="6"/>
      <c r="Z186" s="6"/>
    </row>
    <row r="187" spans="1:26" ht="15.75" customHeight="1" x14ac:dyDescent="0.3">
      <c r="A187" s="65">
        <v>186</v>
      </c>
      <c r="B187" s="95" t="s">
        <v>197</v>
      </c>
      <c r="C187" s="65" t="s">
        <v>425</v>
      </c>
      <c r="D187" s="96">
        <v>3600</v>
      </c>
      <c r="E187" s="96" t="s">
        <v>2601</v>
      </c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105"/>
      <c r="W187" s="6"/>
      <c r="X187" s="6"/>
      <c r="Y187" s="6"/>
      <c r="Z187" s="6"/>
    </row>
    <row r="188" spans="1:26" ht="15.75" customHeight="1" x14ac:dyDescent="0.3">
      <c r="A188" s="65">
        <v>187</v>
      </c>
      <c r="B188" s="95" t="s">
        <v>198</v>
      </c>
      <c r="C188" s="65" t="s">
        <v>828</v>
      </c>
      <c r="D188" s="106">
        <v>180</v>
      </c>
      <c r="E188" s="96">
        <v>1</v>
      </c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105"/>
      <c r="W188" s="6"/>
      <c r="X188" s="6"/>
      <c r="Y188" s="6"/>
      <c r="Z188" s="6"/>
    </row>
    <row r="189" spans="1:26" ht="15.75" customHeight="1" x14ac:dyDescent="0.3">
      <c r="A189" s="65">
        <v>188</v>
      </c>
      <c r="B189" s="95" t="s">
        <v>198</v>
      </c>
      <c r="C189" s="65" t="s">
        <v>827</v>
      </c>
      <c r="D189" s="106">
        <v>180</v>
      </c>
      <c r="E189" s="96" t="s">
        <v>2601</v>
      </c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105"/>
      <c r="W189" s="6"/>
      <c r="X189" s="6"/>
      <c r="Y189" s="6"/>
      <c r="Z189" s="6"/>
    </row>
    <row r="190" spans="1:26" ht="15.75" customHeight="1" x14ac:dyDescent="0.3">
      <c r="A190" s="65">
        <v>189</v>
      </c>
      <c r="B190" s="95" t="s">
        <v>47</v>
      </c>
      <c r="C190" s="65" t="s">
        <v>415</v>
      </c>
      <c r="D190" s="96">
        <v>14400</v>
      </c>
      <c r="E190" s="96" t="s">
        <v>2601</v>
      </c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105"/>
      <c r="W190" s="6"/>
      <c r="X190" s="6"/>
      <c r="Y190" s="6"/>
      <c r="Z190" s="6"/>
    </row>
    <row r="191" spans="1:26" ht="15.75" customHeight="1" x14ac:dyDescent="0.3">
      <c r="A191" s="65">
        <v>190</v>
      </c>
      <c r="B191" s="95" t="s">
        <v>48</v>
      </c>
      <c r="C191" s="65" t="s">
        <v>415</v>
      </c>
      <c r="D191" s="96">
        <v>43200</v>
      </c>
      <c r="E191" s="96" t="s">
        <v>2601</v>
      </c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105"/>
      <c r="W191" s="6"/>
      <c r="X191" s="6"/>
      <c r="Y191" s="6"/>
      <c r="Z191" s="6"/>
    </row>
    <row r="192" spans="1:26" ht="15.75" customHeight="1" x14ac:dyDescent="0.3">
      <c r="A192" s="65">
        <v>191</v>
      </c>
      <c r="B192" s="95" t="s">
        <v>49</v>
      </c>
      <c r="C192" s="65" t="s">
        <v>415</v>
      </c>
      <c r="D192" s="96">
        <v>43200</v>
      </c>
      <c r="E192" s="96" t="s">
        <v>2601</v>
      </c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105"/>
      <c r="W192" s="6"/>
      <c r="X192" s="6"/>
      <c r="Y192" s="6"/>
      <c r="Z192" s="6"/>
    </row>
    <row r="193" spans="1:26" ht="15.75" customHeight="1" x14ac:dyDescent="0.3">
      <c r="A193" s="65">
        <v>192</v>
      </c>
      <c r="B193" s="95" t="s">
        <v>51</v>
      </c>
      <c r="C193" s="65" t="s">
        <v>415</v>
      </c>
      <c r="D193" s="96">
        <v>43200</v>
      </c>
      <c r="E193" s="96" t="s">
        <v>2601</v>
      </c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105"/>
      <c r="W193" s="6"/>
      <c r="X193" s="6"/>
      <c r="Y193" s="6"/>
      <c r="Z193" s="6"/>
    </row>
    <row r="194" spans="1:26" ht="15.75" customHeight="1" x14ac:dyDescent="0.3">
      <c r="A194" s="65">
        <v>193</v>
      </c>
      <c r="B194" s="95" t="s">
        <v>198</v>
      </c>
      <c r="C194" s="65" t="s">
        <v>434</v>
      </c>
      <c r="D194" s="96">
        <v>1200</v>
      </c>
      <c r="E194" s="96" t="s">
        <v>2601</v>
      </c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105"/>
      <c r="W194" s="6"/>
      <c r="X194" s="6"/>
      <c r="Y194" s="6"/>
      <c r="Z194" s="6"/>
    </row>
    <row r="195" spans="1:26" ht="15.75" customHeight="1" x14ac:dyDescent="0.3">
      <c r="A195" s="65">
        <v>194</v>
      </c>
      <c r="B195" s="95" t="s">
        <v>199</v>
      </c>
      <c r="C195" s="65" t="s">
        <v>439</v>
      </c>
      <c r="D195" s="96">
        <v>1200</v>
      </c>
      <c r="E195" s="96" t="s">
        <v>2601</v>
      </c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105"/>
      <c r="W195" s="6"/>
      <c r="X195" s="6"/>
      <c r="Y195" s="6"/>
      <c r="Z195" s="6"/>
    </row>
    <row r="196" spans="1:26" ht="15.75" customHeight="1" x14ac:dyDescent="0.3">
      <c r="A196" s="65">
        <v>195</v>
      </c>
      <c r="B196" s="95" t="s">
        <v>200</v>
      </c>
      <c r="C196" s="65" t="s">
        <v>415</v>
      </c>
      <c r="D196" s="96">
        <v>180</v>
      </c>
      <c r="E196" s="96" t="s">
        <v>2601</v>
      </c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105"/>
      <c r="W196" s="6"/>
      <c r="X196" s="6"/>
      <c r="Y196" s="6"/>
      <c r="Z196" s="6"/>
    </row>
    <row r="197" spans="1:26" ht="15.75" customHeight="1" x14ac:dyDescent="0.3">
      <c r="A197" s="65">
        <v>196</v>
      </c>
      <c r="B197" s="95" t="s">
        <v>201</v>
      </c>
      <c r="C197" s="65" t="s">
        <v>435</v>
      </c>
      <c r="D197" s="96">
        <v>5600</v>
      </c>
      <c r="E197" s="96" t="s">
        <v>2601</v>
      </c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105"/>
      <c r="W197" s="6"/>
      <c r="X197" s="6"/>
      <c r="Y197" s="6"/>
      <c r="Z197" s="6"/>
    </row>
    <row r="198" spans="1:26" ht="15.75" customHeight="1" x14ac:dyDescent="0.3">
      <c r="A198" s="65">
        <v>197</v>
      </c>
      <c r="B198" s="95" t="s">
        <v>173</v>
      </c>
      <c r="C198" s="65" t="s">
        <v>632</v>
      </c>
      <c r="D198" s="96">
        <v>14400</v>
      </c>
      <c r="E198" s="96">
        <v>1</v>
      </c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105"/>
      <c r="W198" s="6"/>
      <c r="X198" s="6"/>
      <c r="Y198" s="6"/>
      <c r="Z198" s="6"/>
    </row>
    <row r="199" spans="1:26" ht="15.75" customHeight="1" x14ac:dyDescent="0.3">
      <c r="A199" s="65">
        <v>198</v>
      </c>
      <c r="B199" s="95" t="s">
        <v>173</v>
      </c>
      <c r="C199" s="65" t="s">
        <v>2664</v>
      </c>
      <c r="D199" s="96">
        <v>3600</v>
      </c>
      <c r="E199" s="96">
        <v>2</v>
      </c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105"/>
      <c r="W199" s="6"/>
      <c r="X199" s="6"/>
      <c r="Y199" s="6"/>
      <c r="Z199" s="6"/>
    </row>
    <row r="200" spans="1:26" ht="15.75" customHeight="1" x14ac:dyDescent="0.3">
      <c r="A200" s="65">
        <v>199</v>
      </c>
      <c r="B200" s="95" t="s">
        <v>173</v>
      </c>
      <c r="C200" s="65" t="s">
        <v>2665</v>
      </c>
      <c r="D200" s="96">
        <v>900</v>
      </c>
      <c r="E200" s="96">
        <v>3</v>
      </c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105"/>
      <c r="W200" s="6"/>
      <c r="X200" s="6"/>
      <c r="Y200" s="6"/>
      <c r="Z200" s="6"/>
    </row>
    <row r="201" spans="1:26" ht="15.75" customHeight="1" x14ac:dyDescent="0.3">
      <c r="A201" s="65">
        <v>200</v>
      </c>
      <c r="B201" s="95" t="s">
        <v>291</v>
      </c>
      <c r="C201" s="65" t="s">
        <v>2666</v>
      </c>
      <c r="D201" s="96">
        <v>21600</v>
      </c>
      <c r="E201" s="96">
        <v>1</v>
      </c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105"/>
      <c r="W201" s="6"/>
      <c r="X201" s="6"/>
      <c r="Y201" s="6"/>
      <c r="Z201" s="6"/>
    </row>
    <row r="202" spans="1:26" ht="15.75" customHeight="1" x14ac:dyDescent="0.3">
      <c r="A202" s="65">
        <v>201</v>
      </c>
      <c r="B202" s="95" t="s">
        <v>291</v>
      </c>
      <c r="C202" s="65" t="s">
        <v>461</v>
      </c>
      <c r="D202" s="96">
        <v>21600</v>
      </c>
      <c r="E202" s="96">
        <v>2</v>
      </c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105"/>
      <c r="W202" s="6"/>
      <c r="X202" s="6"/>
      <c r="Y202" s="6"/>
      <c r="Z202" s="6"/>
    </row>
    <row r="203" spans="1:26" ht="15.75" customHeight="1" x14ac:dyDescent="0.3">
      <c r="A203" s="65">
        <v>202</v>
      </c>
      <c r="B203" s="95" t="s">
        <v>202</v>
      </c>
      <c r="C203" s="65" t="s">
        <v>438</v>
      </c>
      <c r="D203" s="96">
        <v>1980</v>
      </c>
      <c r="E203" s="96" t="s">
        <v>2601</v>
      </c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105"/>
      <c r="W203" s="6"/>
      <c r="X203" s="6"/>
      <c r="Y203" s="6"/>
      <c r="Z203" s="6"/>
    </row>
    <row r="204" spans="1:26" ht="15.75" customHeight="1" x14ac:dyDescent="0.3">
      <c r="A204" s="65">
        <v>203</v>
      </c>
      <c r="B204" s="95" t="s">
        <v>202</v>
      </c>
      <c r="C204" s="65" t="s">
        <v>456</v>
      </c>
      <c r="D204" s="96">
        <v>300</v>
      </c>
      <c r="E204" s="96" t="s">
        <v>2601</v>
      </c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105"/>
      <c r="W204" s="6"/>
      <c r="X204" s="6"/>
      <c r="Y204" s="6"/>
      <c r="Z204" s="6"/>
    </row>
    <row r="205" spans="1:26" ht="15.75" customHeight="1" x14ac:dyDescent="0.3">
      <c r="A205" s="65">
        <v>204</v>
      </c>
      <c r="B205" s="95" t="s">
        <v>204</v>
      </c>
      <c r="C205" s="65" t="s">
        <v>466</v>
      </c>
      <c r="D205" s="96">
        <v>1200</v>
      </c>
      <c r="E205" s="96" t="s">
        <v>2601</v>
      </c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105"/>
      <c r="W205" s="6"/>
      <c r="X205" s="6"/>
      <c r="Y205" s="6"/>
      <c r="Z205" s="6"/>
    </row>
    <row r="206" spans="1:26" ht="15.75" customHeight="1" x14ac:dyDescent="0.3">
      <c r="A206" s="65">
        <v>205</v>
      </c>
      <c r="B206" s="95" t="s">
        <v>203</v>
      </c>
      <c r="C206" s="65" t="s">
        <v>466</v>
      </c>
      <c r="D206" s="96">
        <v>576</v>
      </c>
      <c r="E206" s="96" t="s">
        <v>2601</v>
      </c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105"/>
      <c r="W206" s="6"/>
      <c r="X206" s="6"/>
      <c r="Y206" s="6"/>
      <c r="Z206" s="6"/>
    </row>
    <row r="207" spans="1:26" ht="15.75" customHeight="1" x14ac:dyDescent="0.3">
      <c r="A207" s="65">
        <v>206</v>
      </c>
      <c r="B207" s="95" t="s">
        <v>205</v>
      </c>
      <c r="C207" s="65" t="s">
        <v>466</v>
      </c>
      <c r="D207" s="96">
        <v>3600</v>
      </c>
      <c r="E207" s="96" t="s">
        <v>2601</v>
      </c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105"/>
      <c r="W207" s="6"/>
      <c r="X207" s="6"/>
      <c r="Y207" s="6"/>
      <c r="Z207" s="6"/>
    </row>
    <row r="208" spans="1:26" ht="15.75" customHeight="1" x14ac:dyDescent="0.3">
      <c r="A208" s="65">
        <v>207</v>
      </c>
      <c r="B208" s="95" t="s">
        <v>206</v>
      </c>
      <c r="C208" s="65" t="s">
        <v>466</v>
      </c>
      <c r="D208" s="96">
        <v>3600</v>
      </c>
      <c r="E208" s="96" t="s">
        <v>2601</v>
      </c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105"/>
      <c r="W208" s="6"/>
      <c r="X208" s="6"/>
      <c r="Y208" s="6"/>
      <c r="Z208" s="6"/>
    </row>
    <row r="209" spans="1:26" ht="15.75" customHeight="1" x14ac:dyDescent="0.3">
      <c r="A209" s="65">
        <v>208</v>
      </c>
      <c r="B209" s="95" t="s">
        <v>207</v>
      </c>
      <c r="C209" s="65" t="s">
        <v>466</v>
      </c>
      <c r="D209" s="96">
        <v>3600</v>
      </c>
      <c r="E209" s="96" t="s">
        <v>2601</v>
      </c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105"/>
      <c r="W209" s="6"/>
      <c r="X209" s="6"/>
      <c r="Y209" s="6"/>
      <c r="Z209" s="6"/>
    </row>
    <row r="210" spans="1:26" ht="15.75" customHeight="1" x14ac:dyDescent="0.3">
      <c r="A210" s="65">
        <v>209</v>
      </c>
      <c r="B210" s="95" t="s">
        <v>208</v>
      </c>
      <c r="C210" s="65" t="s">
        <v>466</v>
      </c>
      <c r="D210" s="96">
        <v>1515</v>
      </c>
      <c r="E210" s="96" t="s">
        <v>2601</v>
      </c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105"/>
      <c r="W210" s="6"/>
      <c r="X210" s="6"/>
      <c r="Y210" s="6"/>
      <c r="Z210" s="6"/>
    </row>
    <row r="211" spans="1:26" ht="15.75" customHeight="1" x14ac:dyDescent="0.3">
      <c r="A211" s="65">
        <v>210</v>
      </c>
      <c r="B211" s="95" t="s">
        <v>209</v>
      </c>
      <c r="C211" s="65" t="s">
        <v>466</v>
      </c>
      <c r="D211" s="96">
        <v>1515</v>
      </c>
      <c r="E211" s="96" t="s">
        <v>2601</v>
      </c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105"/>
      <c r="W211" s="6"/>
      <c r="X211" s="6"/>
      <c r="Y211" s="6"/>
      <c r="Z211" s="6"/>
    </row>
    <row r="212" spans="1:26" ht="15.75" customHeight="1" x14ac:dyDescent="0.3">
      <c r="A212" s="65">
        <v>211</v>
      </c>
      <c r="B212" s="95" t="s">
        <v>210</v>
      </c>
      <c r="C212" s="65" t="s">
        <v>466</v>
      </c>
      <c r="D212" s="96">
        <v>3600</v>
      </c>
      <c r="E212" s="96" t="s">
        <v>2601</v>
      </c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105"/>
      <c r="W212" s="6"/>
      <c r="X212" s="6"/>
      <c r="Y212" s="6"/>
      <c r="Z212" s="6"/>
    </row>
    <row r="213" spans="1:26" ht="15.75" customHeight="1" x14ac:dyDescent="0.3">
      <c r="A213" s="65">
        <v>212</v>
      </c>
      <c r="B213" s="95" t="s">
        <v>207</v>
      </c>
      <c r="C213" s="65" t="s">
        <v>466</v>
      </c>
      <c r="D213" s="96">
        <v>3600</v>
      </c>
      <c r="E213" s="96" t="s">
        <v>2601</v>
      </c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105"/>
      <c r="W213" s="6"/>
      <c r="X213" s="6"/>
      <c r="Y213" s="6"/>
      <c r="Z213" s="6"/>
    </row>
    <row r="214" spans="1:26" ht="15.75" customHeight="1" x14ac:dyDescent="0.3">
      <c r="A214" s="65">
        <v>213</v>
      </c>
      <c r="B214" s="95" t="s">
        <v>211</v>
      </c>
      <c r="C214" s="65" t="s">
        <v>466</v>
      </c>
      <c r="D214" s="96">
        <v>4114</v>
      </c>
      <c r="E214" s="96" t="s">
        <v>2601</v>
      </c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105"/>
      <c r="W214" s="6"/>
      <c r="X214" s="6"/>
      <c r="Y214" s="6"/>
      <c r="Z214" s="6"/>
    </row>
    <row r="215" spans="1:26" ht="15.75" customHeight="1" x14ac:dyDescent="0.3">
      <c r="A215" s="65">
        <v>214</v>
      </c>
      <c r="B215" s="95" t="s">
        <v>212</v>
      </c>
      <c r="C215" s="65" t="s">
        <v>466</v>
      </c>
      <c r="D215" s="96">
        <v>5400</v>
      </c>
      <c r="E215" s="96" t="s">
        <v>2601</v>
      </c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105"/>
      <c r="W215" s="6"/>
      <c r="X215" s="6"/>
      <c r="Y215" s="6"/>
      <c r="Z215" s="6"/>
    </row>
    <row r="216" spans="1:26" ht="15.75" customHeight="1" x14ac:dyDescent="0.3">
      <c r="A216" s="65">
        <v>215</v>
      </c>
      <c r="B216" s="95" t="s">
        <v>213</v>
      </c>
      <c r="C216" s="65" t="s">
        <v>466</v>
      </c>
      <c r="D216" s="96">
        <v>3600</v>
      </c>
      <c r="E216" s="96" t="s">
        <v>2601</v>
      </c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105"/>
      <c r="W216" s="6"/>
      <c r="X216" s="6"/>
      <c r="Y216" s="6"/>
      <c r="Z216" s="6"/>
    </row>
    <row r="217" spans="1:26" ht="15.75" customHeight="1" x14ac:dyDescent="0.3">
      <c r="A217" s="65">
        <v>216</v>
      </c>
      <c r="B217" s="95" t="s">
        <v>214</v>
      </c>
      <c r="C217" s="65" t="s">
        <v>466</v>
      </c>
      <c r="D217" s="96">
        <v>5400</v>
      </c>
      <c r="E217" s="96" t="s">
        <v>2601</v>
      </c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105"/>
      <c r="W217" s="6"/>
      <c r="X217" s="6"/>
      <c r="Y217" s="6"/>
      <c r="Z217" s="6"/>
    </row>
    <row r="218" spans="1:26" ht="15.75" customHeight="1" x14ac:dyDescent="0.3">
      <c r="A218" s="65">
        <v>217</v>
      </c>
      <c r="B218" s="95" t="s">
        <v>214</v>
      </c>
      <c r="C218" s="65" t="s">
        <v>466</v>
      </c>
      <c r="D218" s="96">
        <v>5400</v>
      </c>
      <c r="E218" s="96" t="s">
        <v>2601</v>
      </c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105"/>
      <c r="W218" s="6"/>
      <c r="X218" s="6"/>
      <c r="Y218" s="6"/>
      <c r="Z218" s="6"/>
    </row>
    <row r="219" spans="1:26" ht="15.75" customHeight="1" x14ac:dyDescent="0.3">
      <c r="A219" s="65">
        <v>218</v>
      </c>
      <c r="B219" s="95" t="s">
        <v>214</v>
      </c>
      <c r="C219" s="65" t="s">
        <v>730</v>
      </c>
      <c r="D219" s="96">
        <v>5400</v>
      </c>
      <c r="E219" s="96" t="s">
        <v>2601</v>
      </c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105"/>
      <c r="W219" s="6"/>
      <c r="X219" s="6"/>
      <c r="Y219" s="6"/>
      <c r="Z219" s="6"/>
    </row>
    <row r="220" spans="1:26" ht="15.75" customHeight="1" x14ac:dyDescent="0.3">
      <c r="A220" s="65">
        <v>219</v>
      </c>
      <c r="B220" s="95" t="s">
        <v>215</v>
      </c>
      <c r="C220" s="65" t="s">
        <v>466</v>
      </c>
      <c r="D220" s="96">
        <v>5400</v>
      </c>
      <c r="E220" s="96" t="s">
        <v>2601</v>
      </c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105"/>
      <c r="W220" s="6"/>
      <c r="X220" s="6"/>
      <c r="Y220" s="6"/>
      <c r="Z220" s="6"/>
    </row>
    <row r="221" spans="1:26" ht="15.75" customHeight="1" x14ac:dyDescent="0.3">
      <c r="A221" s="65">
        <v>220</v>
      </c>
      <c r="B221" s="95" t="s">
        <v>216</v>
      </c>
      <c r="C221" s="65" t="s">
        <v>466</v>
      </c>
      <c r="D221" s="96">
        <v>3857</v>
      </c>
      <c r="E221" s="96" t="s">
        <v>2601</v>
      </c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105"/>
      <c r="W221" s="6"/>
      <c r="X221" s="6"/>
      <c r="Y221" s="6"/>
      <c r="Z221" s="6"/>
    </row>
    <row r="222" spans="1:26" ht="15.75" customHeight="1" x14ac:dyDescent="0.3">
      <c r="A222" s="65">
        <v>221</v>
      </c>
      <c r="B222" s="95" t="s">
        <v>217</v>
      </c>
      <c r="C222" s="65" t="s">
        <v>425</v>
      </c>
      <c r="D222" s="96">
        <v>5400</v>
      </c>
      <c r="E222" s="96" t="s">
        <v>2601</v>
      </c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105"/>
      <c r="W222" s="6"/>
      <c r="X222" s="6"/>
      <c r="Y222" s="6"/>
      <c r="Z222" s="6"/>
    </row>
    <row r="223" spans="1:26" ht="15.75" customHeight="1" x14ac:dyDescent="0.3">
      <c r="A223" s="65">
        <v>222</v>
      </c>
      <c r="B223" s="95" t="s">
        <v>143</v>
      </c>
      <c r="C223" s="65" t="s">
        <v>2667</v>
      </c>
      <c r="D223" s="96">
        <v>40500</v>
      </c>
      <c r="E223" s="96" t="s">
        <v>2601</v>
      </c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105"/>
      <c r="W223" s="6"/>
      <c r="X223" s="6"/>
      <c r="Y223" s="6"/>
      <c r="Z223" s="6"/>
    </row>
    <row r="224" spans="1:26" ht="15.75" customHeight="1" x14ac:dyDescent="0.3">
      <c r="A224" s="65">
        <v>223</v>
      </c>
      <c r="B224" s="95" t="s">
        <v>218</v>
      </c>
      <c r="C224" s="65" t="s">
        <v>442</v>
      </c>
      <c r="D224" s="96">
        <v>2400</v>
      </c>
      <c r="E224" s="9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105"/>
      <c r="W224" s="6"/>
      <c r="X224" s="6"/>
      <c r="Y224" s="6"/>
      <c r="Z224" s="6"/>
    </row>
    <row r="225" spans="1:26" ht="15.75" customHeight="1" x14ac:dyDescent="0.3">
      <c r="A225" s="65">
        <v>224</v>
      </c>
      <c r="B225" s="95" t="s">
        <v>178</v>
      </c>
      <c r="C225" s="65" t="s">
        <v>441</v>
      </c>
      <c r="D225" s="96">
        <v>3600</v>
      </c>
      <c r="E225" s="96">
        <v>2</v>
      </c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105"/>
      <c r="W225" s="6"/>
      <c r="X225" s="6"/>
      <c r="Y225" s="6"/>
      <c r="Z225" s="6"/>
    </row>
    <row r="226" spans="1:26" ht="15.75" customHeight="1" x14ac:dyDescent="0.3">
      <c r="A226" s="65">
        <v>225</v>
      </c>
      <c r="B226" s="95" t="s">
        <v>178</v>
      </c>
      <c r="C226" s="65" t="s">
        <v>492</v>
      </c>
      <c r="D226" s="96">
        <v>7200</v>
      </c>
      <c r="E226" s="96">
        <v>3</v>
      </c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105"/>
      <c r="W226" s="6"/>
      <c r="X226" s="6"/>
      <c r="Y226" s="6"/>
      <c r="Z226" s="6"/>
    </row>
    <row r="227" spans="1:26" ht="15.75" customHeight="1" x14ac:dyDescent="0.3">
      <c r="A227" s="65">
        <v>226</v>
      </c>
      <c r="B227" s="95" t="s">
        <v>178</v>
      </c>
      <c r="C227" s="65" t="s">
        <v>2668</v>
      </c>
      <c r="D227" s="96">
        <v>3600</v>
      </c>
      <c r="E227" s="96" t="s">
        <v>2601</v>
      </c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105"/>
      <c r="W227" s="6"/>
      <c r="X227" s="6"/>
      <c r="Y227" s="6"/>
      <c r="Z227" s="6"/>
    </row>
    <row r="228" spans="1:26" ht="15.75" customHeight="1" x14ac:dyDescent="0.3">
      <c r="A228" s="65">
        <v>227</v>
      </c>
      <c r="B228" s="95" t="s">
        <v>177</v>
      </c>
      <c r="C228" s="65" t="s">
        <v>457</v>
      </c>
      <c r="D228" s="96">
        <v>420</v>
      </c>
      <c r="E228" s="96">
        <v>1</v>
      </c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105"/>
      <c r="W228" s="6"/>
      <c r="X228" s="6"/>
      <c r="Y228" s="6"/>
      <c r="Z228" s="6"/>
    </row>
    <row r="229" spans="1:26" ht="15.75" customHeight="1" x14ac:dyDescent="0.3">
      <c r="A229" s="65">
        <v>228</v>
      </c>
      <c r="B229" s="95" t="s">
        <v>177</v>
      </c>
      <c r="C229" s="65" t="s">
        <v>494</v>
      </c>
      <c r="D229" s="96">
        <v>5400</v>
      </c>
      <c r="E229" s="96">
        <v>2</v>
      </c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105"/>
      <c r="W229" s="6"/>
      <c r="X229" s="6"/>
      <c r="Y229" s="6"/>
      <c r="Z229" s="6"/>
    </row>
    <row r="230" spans="1:26" ht="15.75" customHeight="1" x14ac:dyDescent="0.3">
      <c r="A230" s="65">
        <v>229</v>
      </c>
      <c r="B230" s="95" t="s">
        <v>177</v>
      </c>
      <c r="C230" s="65" t="s">
        <v>496</v>
      </c>
      <c r="D230" s="96">
        <v>3600</v>
      </c>
      <c r="E230" s="96" t="s">
        <v>2601</v>
      </c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105"/>
      <c r="W230" s="6"/>
      <c r="X230" s="6"/>
      <c r="Y230" s="6"/>
      <c r="Z230" s="6"/>
    </row>
    <row r="231" spans="1:26" ht="15.75" customHeight="1" x14ac:dyDescent="0.3">
      <c r="A231" s="65">
        <v>230</v>
      </c>
      <c r="B231" s="95" t="s">
        <v>176</v>
      </c>
      <c r="C231" s="65" t="s">
        <v>2669</v>
      </c>
      <c r="D231" s="96">
        <v>3600</v>
      </c>
      <c r="E231" s="96">
        <v>1</v>
      </c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105"/>
      <c r="W231" s="6"/>
      <c r="X231" s="6"/>
      <c r="Y231" s="6"/>
      <c r="Z231" s="6"/>
    </row>
    <row r="232" spans="1:26" ht="15.75" customHeight="1" x14ac:dyDescent="0.3">
      <c r="A232" s="65">
        <v>231</v>
      </c>
      <c r="B232" s="95" t="s">
        <v>176</v>
      </c>
      <c r="C232" s="65" t="s">
        <v>2670</v>
      </c>
      <c r="D232" s="96">
        <v>14400</v>
      </c>
      <c r="E232" s="96">
        <v>2</v>
      </c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105"/>
      <c r="W232" s="6"/>
      <c r="X232" s="6"/>
      <c r="Y232" s="6"/>
      <c r="Z232" s="6"/>
    </row>
    <row r="233" spans="1:26" ht="15.75" customHeight="1" x14ac:dyDescent="0.3">
      <c r="A233" s="65">
        <v>232</v>
      </c>
      <c r="B233" s="95" t="s">
        <v>176</v>
      </c>
      <c r="C233" s="65" t="s">
        <v>2671</v>
      </c>
      <c r="D233" s="96">
        <v>3600</v>
      </c>
      <c r="E233" s="96">
        <v>3</v>
      </c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105"/>
      <c r="W233" s="6"/>
      <c r="X233" s="6"/>
      <c r="Y233" s="6"/>
      <c r="Z233" s="6"/>
    </row>
    <row r="234" spans="1:26" ht="15.75" customHeight="1" x14ac:dyDescent="0.3">
      <c r="A234" s="65">
        <v>233</v>
      </c>
      <c r="B234" s="95" t="s">
        <v>177</v>
      </c>
      <c r="C234" s="65" t="s">
        <v>2672</v>
      </c>
      <c r="D234" s="96">
        <v>900</v>
      </c>
      <c r="E234" s="96">
        <v>1</v>
      </c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105"/>
      <c r="W234" s="6"/>
      <c r="X234" s="6"/>
      <c r="Y234" s="6"/>
      <c r="Z234" s="6"/>
    </row>
    <row r="235" spans="1:26" ht="15.75" customHeight="1" x14ac:dyDescent="0.3">
      <c r="A235" s="65">
        <v>234</v>
      </c>
      <c r="B235" s="95" t="s">
        <v>2673</v>
      </c>
      <c r="C235" s="65" t="s">
        <v>2674</v>
      </c>
      <c r="D235" s="96">
        <v>5400</v>
      </c>
      <c r="E235" s="96" t="s">
        <v>2601</v>
      </c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105"/>
      <c r="W235" s="6"/>
      <c r="X235" s="6"/>
      <c r="Y235" s="6"/>
      <c r="Z235" s="6"/>
    </row>
    <row r="236" spans="1:26" ht="15.75" customHeight="1" x14ac:dyDescent="0.3">
      <c r="A236" s="65">
        <v>235</v>
      </c>
      <c r="B236" s="95" t="s">
        <v>2675</v>
      </c>
      <c r="C236" s="65" t="s">
        <v>2676</v>
      </c>
      <c r="D236" s="96">
        <v>5400</v>
      </c>
      <c r="E236" s="96" t="s">
        <v>2601</v>
      </c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105"/>
      <c r="W236" s="6"/>
      <c r="X236" s="6"/>
      <c r="Y236" s="6"/>
      <c r="Z236" s="6"/>
    </row>
    <row r="237" spans="1:26" ht="15.75" customHeight="1" x14ac:dyDescent="0.3">
      <c r="A237" s="65">
        <v>236</v>
      </c>
      <c r="B237" s="95" t="s">
        <v>2675</v>
      </c>
      <c r="C237" s="65" t="s">
        <v>2677</v>
      </c>
      <c r="D237" s="96">
        <v>9000</v>
      </c>
      <c r="E237" s="96" t="s">
        <v>2601</v>
      </c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105"/>
      <c r="W237" s="6"/>
      <c r="X237" s="6"/>
      <c r="Y237" s="6"/>
      <c r="Z237" s="6"/>
    </row>
    <row r="238" spans="1:26" ht="15.75" customHeight="1" x14ac:dyDescent="0.3">
      <c r="A238" s="65">
        <v>237</v>
      </c>
      <c r="B238" s="95" t="s">
        <v>224</v>
      </c>
      <c r="C238" s="65" t="s">
        <v>480</v>
      </c>
      <c r="D238" s="96">
        <v>5400</v>
      </c>
      <c r="E238" s="96" t="s">
        <v>2601</v>
      </c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105"/>
      <c r="W238" s="6"/>
      <c r="X238" s="6"/>
      <c r="Y238" s="6"/>
      <c r="Z238" s="6"/>
    </row>
    <row r="239" spans="1:26" ht="15.75" customHeight="1" x14ac:dyDescent="0.3">
      <c r="A239" s="65">
        <v>238</v>
      </c>
      <c r="B239" s="95" t="s">
        <v>225</v>
      </c>
      <c r="C239" s="65" t="s">
        <v>480</v>
      </c>
      <c r="D239" s="96">
        <v>5400</v>
      </c>
      <c r="E239" s="96" t="s">
        <v>2601</v>
      </c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105"/>
      <c r="W239" s="6"/>
      <c r="X239" s="6"/>
      <c r="Y239" s="6"/>
      <c r="Z239" s="6"/>
    </row>
    <row r="240" spans="1:26" ht="15.75" customHeight="1" x14ac:dyDescent="0.3">
      <c r="A240" s="65">
        <v>239</v>
      </c>
      <c r="B240" s="95" t="s">
        <v>225</v>
      </c>
      <c r="C240" s="65" t="s">
        <v>458</v>
      </c>
      <c r="D240" s="96">
        <v>5400</v>
      </c>
      <c r="E240" s="96" t="s">
        <v>2601</v>
      </c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105"/>
      <c r="W240" s="6"/>
      <c r="X240" s="6"/>
      <c r="Y240" s="6"/>
      <c r="Z240" s="6"/>
    </row>
    <row r="241" spans="1:26" ht="15.75" customHeight="1" x14ac:dyDescent="0.3">
      <c r="A241" s="65">
        <v>240</v>
      </c>
      <c r="B241" s="95" t="s">
        <v>223</v>
      </c>
      <c r="C241" s="65" t="s">
        <v>415</v>
      </c>
      <c r="D241" s="96">
        <v>3600</v>
      </c>
      <c r="E241" s="96" t="s">
        <v>2601</v>
      </c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105"/>
      <c r="W241" s="6"/>
      <c r="X241" s="6"/>
      <c r="Y241" s="6"/>
      <c r="Z241" s="6"/>
    </row>
    <row r="242" spans="1:26" ht="15.75" customHeight="1" x14ac:dyDescent="0.3">
      <c r="A242" s="65">
        <v>241</v>
      </c>
      <c r="B242" s="95" t="s">
        <v>222</v>
      </c>
      <c r="C242" s="65" t="s">
        <v>990</v>
      </c>
      <c r="D242" s="96">
        <v>3600</v>
      </c>
      <c r="E242" s="96" t="s">
        <v>2601</v>
      </c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105"/>
      <c r="W242" s="6"/>
      <c r="X242" s="6"/>
      <c r="Y242" s="6"/>
      <c r="Z242" s="6"/>
    </row>
    <row r="243" spans="1:26" ht="15.75" customHeight="1" x14ac:dyDescent="0.3">
      <c r="A243" s="65">
        <v>242</v>
      </c>
      <c r="B243" s="95" t="s">
        <v>221</v>
      </c>
      <c r="C243" s="65" t="s">
        <v>425</v>
      </c>
      <c r="D243" s="96">
        <v>3600</v>
      </c>
      <c r="E243" s="96" t="s">
        <v>2601</v>
      </c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105"/>
      <c r="W243" s="6"/>
      <c r="X243" s="6"/>
      <c r="Y243" s="6"/>
      <c r="Z243" s="6"/>
    </row>
    <row r="244" spans="1:26" ht="15.75" customHeight="1" x14ac:dyDescent="0.3">
      <c r="A244" s="65">
        <v>243</v>
      </c>
      <c r="B244" s="95" t="s">
        <v>220</v>
      </c>
      <c r="C244" s="65" t="s">
        <v>2678</v>
      </c>
      <c r="D244" s="96">
        <v>5400</v>
      </c>
      <c r="E244" s="96" t="s">
        <v>2601</v>
      </c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105"/>
      <c r="W244" s="6"/>
      <c r="X244" s="6"/>
      <c r="Y244" s="6"/>
      <c r="Z244" s="6"/>
    </row>
    <row r="245" spans="1:26" ht="15.75" customHeight="1" x14ac:dyDescent="0.3">
      <c r="A245" s="65">
        <v>244</v>
      </c>
      <c r="B245" s="95" t="s">
        <v>219</v>
      </c>
      <c r="C245" s="65" t="s">
        <v>2679</v>
      </c>
      <c r="D245" s="96">
        <v>1080</v>
      </c>
      <c r="E245" s="96" t="s">
        <v>2601</v>
      </c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105"/>
      <c r="W245" s="6"/>
      <c r="X245" s="6"/>
      <c r="Y245" s="6"/>
      <c r="Z245" s="6"/>
    </row>
    <row r="246" spans="1:26" ht="15.75" customHeight="1" x14ac:dyDescent="0.3">
      <c r="A246" s="65">
        <v>245</v>
      </c>
      <c r="B246" s="95" t="s">
        <v>32</v>
      </c>
      <c r="C246" s="65" t="s">
        <v>2680</v>
      </c>
      <c r="D246" s="96">
        <v>3600</v>
      </c>
      <c r="E246" s="96" t="s">
        <v>2601</v>
      </c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105"/>
      <c r="W246" s="6"/>
      <c r="X246" s="6"/>
      <c r="Y246" s="6"/>
      <c r="Z246" s="6"/>
    </row>
    <row r="247" spans="1:26" ht="15.75" customHeight="1" x14ac:dyDescent="0.3">
      <c r="A247" s="65">
        <v>246</v>
      </c>
      <c r="B247" s="95" t="s">
        <v>226</v>
      </c>
      <c r="C247" s="65" t="s">
        <v>420</v>
      </c>
      <c r="D247" s="96">
        <v>14400</v>
      </c>
      <c r="E247" s="96" t="s">
        <v>2601</v>
      </c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105"/>
      <c r="W247" s="6"/>
      <c r="X247" s="6"/>
      <c r="Y247" s="6"/>
      <c r="Z247" s="6"/>
    </row>
    <row r="248" spans="1:26" ht="15.75" customHeight="1" x14ac:dyDescent="0.3">
      <c r="A248" s="65">
        <v>247</v>
      </c>
      <c r="B248" s="95" t="s">
        <v>226</v>
      </c>
      <c r="C248" s="65" t="s">
        <v>428</v>
      </c>
      <c r="D248" s="96">
        <v>14400</v>
      </c>
      <c r="E248" s="96" t="s">
        <v>2601</v>
      </c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105"/>
      <c r="W248" s="6"/>
      <c r="X248" s="6"/>
      <c r="Y248" s="6"/>
      <c r="Z248" s="6"/>
    </row>
    <row r="249" spans="1:26" ht="15.75" customHeight="1" x14ac:dyDescent="0.3">
      <c r="A249" s="65">
        <v>248</v>
      </c>
      <c r="B249" s="95" t="s">
        <v>227</v>
      </c>
      <c r="C249" s="65" t="s">
        <v>2681</v>
      </c>
      <c r="D249" s="96">
        <v>3600</v>
      </c>
      <c r="E249" s="96" t="s">
        <v>2601</v>
      </c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105"/>
      <c r="W249" s="6"/>
      <c r="X249" s="6"/>
      <c r="Y249" s="6"/>
      <c r="Z249" s="6"/>
    </row>
    <row r="250" spans="1:26" ht="15.75" customHeight="1" x14ac:dyDescent="0.3">
      <c r="A250" s="65">
        <v>249</v>
      </c>
      <c r="B250" s="95" t="s">
        <v>228</v>
      </c>
      <c r="C250" s="65" t="s">
        <v>443</v>
      </c>
      <c r="D250" s="96">
        <v>9000</v>
      </c>
      <c r="E250" s="96" t="s">
        <v>2601</v>
      </c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105"/>
      <c r="W250" s="6"/>
      <c r="X250" s="6"/>
      <c r="Y250" s="6"/>
      <c r="Z250" s="6"/>
    </row>
    <row r="251" spans="1:26" ht="15.75" customHeight="1" x14ac:dyDescent="0.3">
      <c r="A251" s="65">
        <v>250</v>
      </c>
      <c r="B251" s="95" t="s">
        <v>228</v>
      </c>
      <c r="C251" s="65" t="s">
        <v>2682</v>
      </c>
      <c r="D251" s="96">
        <v>1200</v>
      </c>
      <c r="E251" s="96" t="s">
        <v>2601</v>
      </c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105"/>
      <c r="W251" s="6"/>
      <c r="X251" s="6"/>
      <c r="Y251" s="6"/>
      <c r="Z251" s="6"/>
    </row>
    <row r="252" spans="1:26" ht="15.75" customHeight="1" x14ac:dyDescent="0.3">
      <c r="A252" s="65">
        <v>251</v>
      </c>
      <c r="B252" s="6" t="s">
        <v>2683</v>
      </c>
      <c r="C252" s="6" t="s">
        <v>2684</v>
      </c>
      <c r="D252" s="107">
        <v>600</v>
      </c>
      <c r="E252" s="96" t="s">
        <v>2601</v>
      </c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105"/>
      <c r="W252" s="6"/>
      <c r="X252" s="6"/>
      <c r="Y252" s="6"/>
      <c r="Z252" s="6"/>
    </row>
    <row r="253" spans="1:26" ht="15.75" customHeight="1" x14ac:dyDescent="0.3">
      <c r="A253" s="65">
        <v>252</v>
      </c>
      <c r="B253" s="6" t="s">
        <v>233</v>
      </c>
      <c r="C253" s="6" t="s">
        <v>662</v>
      </c>
      <c r="D253" s="107">
        <v>7200</v>
      </c>
      <c r="E253" s="96">
        <v>1</v>
      </c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105"/>
      <c r="W253" s="6"/>
      <c r="X253" s="6"/>
      <c r="Y253" s="6"/>
      <c r="Z253" s="6"/>
    </row>
    <row r="254" spans="1:26" ht="15.75" customHeight="1" x14ac:dyDescent="0.3">
      <c r="A254" s="65">
        <v>253</v>
      </c>
      <c r="B254" s="6" t="s">
        <v>233</v>
      </c>
      <c r="C254" s="6" t="s">
        <v>664</v>
      </c>
      <c r="D254" s="107">
        <v>3600</v>
      </c>
      <c r="E254" s="107">
        <v>2</v>
      </c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105"/>
      <c r="W254" s="6"/>
      <c r="X254" s="6"/>
      <c r="Y254" s="6"/>
      <c r="Z254" s="6"/>
    </row>
    <row r="255" spans="1:26" ht="15.75" customHeight="1" x14ac:dyDescent="0.3">
      <c r="A255" s="65">
        <v>254</v>
      </c>
      <c r="B255" s="6" t="s">
        <v>233</v>
      </c>
      <c r="C255" s="6" t="s">
        <v>592</v>
      </c>
      <c r="D255" s="107">
        <v>5400</v>
      </c>
      <c r="E255" s="107">
        <v>3</v>
      </c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105"/>
      <c r="W255" s="6"/>
      <c r="X255" s="6"/>
      <c r="Y255" s="6"/>
      <c r="Z255" s="6"/>
    </row>
    <row r="256" spans="1:26" ht="15.75" customHeight="1" x14ac:dyDescent="0.3">
      <c r="A256" s="65">
        <v>255</v>
      </c>
      <c r="B256" s="6" t="s">
        <v>234</v>
      </c>
      <c r="C256" s="6" t="s">
        <v>662</v>
      </c>
      <c r="D256" s="107">
        <v>7200</v>
      </c>
      <c r="E256" s="107">
        <v>1</v>
      </c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105"/>
      <c r="W256" s="6"/>
      <c r="X256" s="6"/>
      <c r="Y256" s="6"/>
      <c r="Z256" s="6"/>
    </row>
    <row r="257" spans="1:26" ht="15.75" customHeight="1" x14ac:dyDescent="0.3">
      <c r="A257" s="65">
        <v>256</v>
      </c>
      <c r="B257" s="6" t="s">
        <v>234</v>
      </c>
      <c r="C257" s="6" t="s">
        <v>664</v>
      </c>
      <c r="D257" s="107">
        <v>3600</v>
      </c>
      <c r="E257" s="107">
        <v>2</v>
      </c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105"/>
      <c r="W257" s="6"/>
      <c r="X257" s="6"/>
      <c r="Y257" s="6"/>
      <c r="Z257" s="6"/>
    </row>
    <row r="258" spans="1:26" ht="15.75" customHeight="1" x14ac:dyDescent="0.3">
      <c r="A258" s="65">
        <v>257</v>
      </c>
      <c r="B258" s="6" t="s">
        <v>234</v>
      </c>
      <c r="C258" s="6" t="s">
        <v>592</v>
      </c>
      <c r="D258" s="107">
        <v>5400</v>
      </c>
      <c r="E258" s="107">
        <v>3</v>
      </c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105"/>
      <c r="W258" s="6"/>
      <c r="X258" s="6"/>
      <c r="Y258" s="6"/>
      <c r="Z258" s="6"/>
    </row>
    <row r="259" spans="1:26" ht="15.75" customHeight="1" x14ac:dyDescent="0.3">
      <c r="A259" s="65">
        <v>258</v>
      </c>
      <c r="B259" s="6" t="s">
        <v>235</v>
      </c>
      <c r="C259" s="6" t="s">
        <v>1818</v>
      </c>
      <c r="D259" s="107">
        <v>600</v>
      </c>
      <c r="E259" s="107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105"/>
      <c r="W259" s="6"/>
      <c r="X259" s="6"/>
      <c r="Y259" s="6"/>
      <c r="Z259" s="6"/>
    </row>
    <row r="260" spans="1:26" ht="15.75" customHeight="1" x14ac:dyDescent="0.3">
      <c r="A260" s="65">
        <v>259</v>
      </c>
      <c r="B260" s="6" t="s">
        <v>236</v>
      </c>
      <c r="C260" s="6" t="s">
        <v>2685</v>
      </c>
      <c r="D260" s="107">
        <v>21600</v>
      </c>
      <c r="E260" s="107">
        <v>1</v>
      </c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105"/>
      <c r="W260" s="6"/>
      <c r="X260" s="6"/>
      <c r="Y260" s="6"/>
      <c r="Z260" s="6"/>
    </row>
    <row r="261" spans="1:26" ht="15.75" customHeight="1" x14ac:dyDescent="0.3">
      <c r="A261" s="65">
        <v>260</v>
      </c>
      <c r="B261" s="6" t="s">
        <v>237</v>
      </c>
      <c r="C261" s="6" t="s">
        <v>425</v>
      </c>
      <c r="D261" s="107">
        <v>1200</v>
      </c>
      <c r="E261" s="107">
        <v>2</v>
      </c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105"/>
      <c r="W261" s="6"/>
      <c r="X261" s="6"/>
      <c r="Y261" s="6"/>
      <c r="Z261" s="6"/>
    </row>
    <row r="262" spans="1:26" ht="15.75" customHeight="1" x14ac:dyDescent="0.3">
      <c r="A262" s="65">
        <v>261</v>
      </c>
      <c r="B262" s="6" t="s">
        <v>237</v>
      </c>
      <c r="C262" s="6" t="s">
        <v>2686</v>
      </c>
      <c r="D262" s="107">
        <v>2400</v>
      </c>
      <c r="E262" s="107" t="s">
        <v>2601</v>
      </c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105"/>
      <c r="W262" s="6"/>
      <c r="X262" s="6"/>
      <c r="Y262" s="6"/>
      <c r="Z262" s="6"/>
    </row>
    <row r="263" spans="1:26" ht="15.75" customHeight="1" x14ac:dyDescent="0.3">
      <c r="A263" s="65">
        <v>262</v>
      </c>
      <c r="B263" s="6" t="s">
        <v>238</v>
      </c>
      <c r="C263" s="6" t="s">
        <v>1522</v>
      </c>
      <c r="D263" s="107">
        <v>600</v>
      </c>
      <c r="E263" s="107" t="s">
        <v>2601</v>
      </c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105"/>
      <c r="W263" s="6"/>
      <c r="X263" s="6"/>
      <c r="Y263" s="6"/>
      <c r="Z263" s="6"/>
    </row>
    <row r="264" spans="1:26" ht="15.75" customHeight="1" x14ac:dyDescent="0.3">
      <c r="A264" s="65">
        <v>263</v>
      </c>
      <c r="B264" s="6" t="s">
        <v>233</v>
      </c>
      <c r="C264" s="6" t="s">
        <v>1411</v>
      </c>
      <c r="D264" s="107">
        <v>2700</v>
      </c>
      <c r="E264" s="107">
        <v>4</v>
      </c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105"/>
      <c r="W264" s="6"/>
      <c r="X264" s="6"/>
      <c r="Y264" s="6"/>
      <c r="Z264" s="6"/>
    </row>
    <row r="265" spans="1:26" ht="15.75" customHeight="1" x14ac:dyDescent="0.3">
      <c r="A265" s="65">
        <v>264</v>
      </c>
      <c r="B265" s="6" t="s">
        <v>233</v>
      </c>
      <c r="C265" s="6" t="s">
        <v>1435</v>
      </c>
      <c r="D265" s="107">
        <v>2700</v>
      </c>
      <c r="E265" s="107">
        <v>5</v>
      </c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105"/>
      <c r="W265" s="6"/>
      <c r="X265" s="6"/>
      <c r="Y265" s="6"/>
      <c r="Z265" s="6"/>
    </row>
    <row r="266" spans="1:26" ht="15.75" customHeight="1" x14ac:dyDescent="0.3">
      <c r="A266" s="65">
        <v>265</v>
      </c>
      <c r="B266" s="6" t="s">
        <v>234</v>
      </c>
      <c r="C266" s="6" t="s">
        <v>1423</v>
      </c>
      <c r="D266" s="107">
        <v>2700</v>
      </c>
      <c r="E266" s="107">
        <v>4</v>
      </c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105"/>
      <c r="W266" s="6"/>
      <c r="X266" s="6"/>
      <c r="Y266" s="6"/>
      <c r="Z266" s="6"/>
    </row>
    <row r="267" spans="1:26" ht="15.75" customHeight="1" x14ac:dyDescent="0.3">
      <c r="A267" s="65">
        <v>266</v>
      </c>
      <c r="B267" s="6" t="s">
        <v>234</v>
      </c>
      <c r="C267" s="6" t="s">
        <v>2687</v>
      </c>
      <c r="D267" s="107">
        <v>2700</v>
      </c>
      <c r="E267" s="107">
        <v>5</v>
      </c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105"/>
      <c r="W267" s="6"/>
      <c r="X267" s="6"/>
      <c r="Y267" s="6"/>
      <c r="Z267" s="6"/>
    </row>
    <row r="268" spans="1:26" ht="15.75" customHeight="1" x14ac:dyDescent="0.3">
      <c r="A268" s="65">
        <v>267</v>
      </c>
      <c r="B268" s="6" t="s">
        <v>239</v>
      </c>
      <c r="C268" s="6" t="s">
        <v>435</v>
      </c>
      <c r="D268" s="107">
        <v>240</v>
      </c>
      <c r="E268" s="107" t="s">
        <v>2601</v>
      </c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105"/>
      <c r="W268" s="6"/>
      <c r="X268" s="6"/>
      <c r="Y268" s="6"/>
      <c r="Z268" s="6"/>
    </row>
    <row r="269" spans="1:26" ht="15.75" customHeight="1" x14ac:dyDescent="0.3">
      <c r="A269" s="65">
        <v>268</v>
      </c>
      <c r="B269" s="6" t="s">
        <v>240</v>
      </c>
      <c r="C269" s="6" t="s">
        <v>2677</v>
      </c>
      <c r="D269" s="107">
        <v>360</v>
      </c>
      <c r="E269" s="107" t="s">
        <v>2601</v>
      </c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105"/>
      <c r="W269" s="6"/>
      <c r="X269" s="6"/>
      <c r="Y269" s="6"/>
      <c r="Z269" s="6"/>
    </row>
    <row r="270" spans="1:26" ht="15.75" customHeight="1" x14ac:dyDescent="0.3">
      <c r="A270" s="65">
        <v>269</v>
      </c>
      <c r="B270" s="6" t="s">
        <v>241</v>
      </c>
      <c r="C270" s="6" t="s">
        <v>2063</v>
      </c>
      <c r="D270" s="107">
        <v>900</v>
      </c>
      <c r="E270" s="107" t="s">
        <v>2601</v>
      </c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105"/>
      <c r="W270" s="6"/>
      <c r="X270" s="6"/>
      <c r="Y270" s="6"/>
      <c r="Z270" s="6"/>
    </row>
    <row r="271" spans="1:26" ht="15.75" customHeight="1" x14ac:dyDescent="0.3">
      <c r="A271" s="65">
        <v>270</v>
      </c>
      <c r="B271" s="6" t="s">
        <v>101</v>
      </c>
      <c r="C271" s="6" t="s">
        <v>941</v>
      </c>
      <c r="D271" s="107">
        <v>3600</v>
      </c>
      <c r="E271" s="107" t="s">
        <v>2601</v>
      </c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105"/>
      <c r="W271" s="6"/>
      <c r="X271" s="6"/>
      <c r="Y271" s="6"/>
      <c r="Z271" s="6"/>
    </row>
    <row r="272" spans="1:26" ht="15.75" customHeight="1" x14ac:dyDescent="0.3">
      <c r="A272" s="65">
        <v>271</v>
      </c>
      <c r="B272" s="6" t="s">
        <v>103</v>
      </c>
      <c r="C272" s="6" t="s">
        <v>758</v>
      </c>
      <c r="D272" s="107">
        <v>3600</v>
      </c>
      <c r="E272" s="107" t="s">
        <v>2601</v>
      </c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105"/>
      <c r="W272" s="6"/>
      <c r="X272" s="6"/>
      <c r="Y272" s="6"/>
      <c r="Z272" s="6"/>
    </row>
    <row r="273" spans="1:26" ht="15.75" customHeight="1" x14ac:dyDescent="0.3">
      <c r="A273" s="65">
        <v>272</v>
      </c>
      <c r="B273" s="6" t="s">
        <v>104</v>
      </c>
      <c r="C273" s="6" t="s">
        <v>758</v>
      </c>
      <c r="D273" s="107">
        <v>3600</v>
      </c>
      <c r="E273" s="107" t="s">
        <v>2601</v>
      </c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105"/>
      <c r="W273" s="6"/>
      <c r="X273" s="6"/>
      <c r="Y273" s="6"/>
      <c r="Z273" s="6"/>
    </row>
    <row r="274" spans="1:26" ht="15.75" customHeight="1" x14ac:dyDescent="0.3">
      <c r="A274" s="65">
        <v>273</v>
      </c>
      <c r="B274" s="6" t="s">
        <v>105</v>
      </c>
      <c r="C274" s="6" t="s">
        <v>758</v>
      </c>
      <c r="D274" s="107">
        <v>3600</v>
      </c>
      <c r="E274" s="107" t="s">
        <v>2601</v>
      </c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105"/>
      <c r="W274" s="6"/>
      <c r="X274" s="6"/>
      <c r="Y274" s="6"/>
      <c r="Z274" s="6"/>
    </row>
    <row r="275" spans="1:26" ht="15.75" customHeight="1" x14ac:dyDescent="0.3">
      <c r="A275" s="65">
        <v>274</v>
      </c>
      <c r="B275" s="6" t="s">
        <v>106</v>
      </c>
      <c r="C275" s="6" t="s">
        <v>758</v>
      </c>
      <c r="D275" s="107">
        <v>3600</v>
      </c>
      <c r="E275" s="107" t="s">
        <v>2601</v>
      </c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105"/>
      <c r="W275" s="6"/>
      <c r="X275" s="6"/>
      <c r="Y275" s="6"/>
      <c r="Z275" s="6"/>
    </row>
    <row r="276" spans="1:26" ht="15.75" customHeight="1" x14ac:dyDescent="0.3">
      <c r="A276" s="65">
        <v>275</v>
      </c>
      <c r="B276" s="6" t="s">
        <v>107</v>
      </c>
      <c r="C276" s="6" t="s">
        <v>758</v>
      </c>
      <c r="D276" s="107">
        <v>3600</v>
      </c>
      <c r="E276" s="107" t="s">
        <v>2601</v>
      </c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105"/>
      <c r="W276" s="6"/>
      <c r="X276" s="6"/>
      <c r="Y276" s="6"/>
      <c r="Z276" s="6"/>
    </row>
    <row r="277" spans="1:26" ht="15.75" customHeight="1" x14ac:dyDescent="0.3">
      <c r="A277" s="65">
        <v>276</v>
      </c>
      <c r="B277" s="6" t="s">
        <v>108</v>
      </c>
      <c r="C277" s="6" t="s">
        <v>758</v>
      </c>
      <c r="D277" s="107">
        <v>3600</v>
      </c>
      <c r="E277" s="107" t="s">
        <v>2601</v>
      </c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105"/>
      <c r="W277" s="6"/>
      <c r="X277" s="6"/>
      <c r="Y277" s="6"/>
      <c r="Z277" s="6"/>
    </row>
    <row r="278" spans="1:26" ht="15.75" customHeight="1" x14ac:dyDescent="0.3">
      <c r="A278" s="65">
        <v>277</v>
      </c>
      <c r="B278" s="6" t="s">
        <v>109</v>
      </c>
      <c r="C278" s="6" t="s">
        <v>758</v>
      </c>
      <c r="D278" s="107">
        <v>3600</v>
      </c>
      <c r="E278" s="107" t="s">
        <v>2601</v>
      </c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105"/>
      <c r="W278" s="6"/>
      <c r="X278" s="6"/>
      <c r="Y278" s="6"/>
      <c r="Z278" s="6"/>
    </row>
    <row r="279" spans="1:26" ht="15.75" customHeight="1" x14ac:dyDescent="0.3">
      <c r="A279" s="65">
        <v>278</v>
      </c>
      <c r="B279" s="6" t="s">
        <v>110</v>
      </c>
      <c r="C279" s="6" t="s">
        <v>758</v>
      </c>
      <c r="D279" s="107">
        <v>14400</v>
      </c>
      <c r="E279" s="107" t="s">
        <v>2601</v>
      </c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105"/>
      <c r="W279" s="6"/>
      <c r="X279" s="6"/>
      <c r="Y279" s="6"/>
      <c r="Z279" s="6"/>
    </row>
    <row r="280" spans="1:26" ht="15.75" customHeight="1" x14ac:dyDescent="0.3">
      <c r="A280" s="65">
        <v>279</v>
      </c>
      <c r="B280" s="6" t="s">
        <v>111</v>
      </c>
      <c r="C280" s="6" t="s">
        <v>758</v>
      </c>
      <c r="D280" s="107">
        <v>14400</v>
      </c>
      <c r="E280" s="107" t="s">
        <v>2601</v>
      </c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105"/>
      <c r="W280" s="6"/>
      <c r="X280" s="6"/>
      <c r="Y280" s="6"/>
      <c r="Z280" s="6"/>
    </row>
    <row r="281" spans="1:26" ht="15.75" customHeight="1" x14ac:dyDescent="0.3">
      <c r="A281" s="65">
        <v>280</v>
      </c>
      <c r="B281" s="6" t="s">
        <v>112</v>
      </c>
      <c r="C281" s="6" t="s">
        <v>758</v>
      </c>
      <c r="D281" s="107">
        <v>14400</v>
      </c>
      <c r="E281" s="107" t="s">
        <v>2601</v>
      </c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105"/>
      <c r="W281" s="6"/>
      <c r="X281" s="6"/>
      <c r="Y281" s="6"/>
      <c r="Z281" s="6"/>
    </row>
    <row r="282" spans="1:26" ht="15.75" customHeight="1" x14ac:dyDescent="0.3">
      <c r="A282" s="65">
        <v>281</v>
      </c>
      <c r="B282" s="6" t="s">
        <v>113</v>
      </c>
      <c r="C282" s="6" t="s">
        <v>758</v>
      </c>
      <c r="D282" s="107">
        <v>14400</v>
      </c>
      <c r="E282" s="107" t="s">
        <v>2601</v>
      </c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105"/>
      <c r="W282" s="6"/>
      <c r="X282" s="6"/>
      <c r="Y282" s="6"/>
      <c r="Z282" s="6"/>
    </row>
    <row r="283" spans="1:26" ht="15.75" customHeight="1" x14ac:dyDescent="0.3">
      <c r="A283" s="65">
        <v>282</v>
      </c>
      <c r="B283" s="6" t="s">
        <v>114</v>
      </c>
      <c r="C283" s="6" t="s">
        <v>2688</v>
      </c>
      <c r="D283" s="107">
        <v>14400</v>
      </c>
      <c r="E283" s="107" t="s">
        <v>2601</v>
      </c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105"/>
      <c r="W283" s="6"/>
      <c r="X283" s="6"/>
      <c r="Y283" s="6"/>
      <c r="Z283" s="6"/>
    </row>
    <row r="284" spans="1:26" ht="15.75" customHeight="1" x14ac:dyDescent="0.3">
      <c r="A284" s="65">
        <v>283</v>
      </c>
      <c r="B284" s="6" t="s">
        <v>115</v>
      </c>
      <c r="C284" s="6" t="s">
        <v>758</v>
      </c>
      <c r="D284" s="107">
        <v>14400</v>
      </c>
      <c r="E284" s="107" t="s">
        <v>2601</v>
      </c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105"/>
      <c r="W284" s="6"/>
      <c r="X284" s="6"/>
      <c r="Y284" s="6"/>
      <c r="Z284" s="6"/>
    </row>
    <row r="285" spans="1:26" ht="15.75" customHeight="1" x14ac:dyDescent="0.3">
      <c r="A285" s="65">
        <v>284</v>
      </c>
      <c r="B285" s="6" t="s">
        <v>116</v>
      </c>
      <c r="C285" s="6" t="s">
        <v>758</v>
      </c>
      <c r="D285" s="107">
        <v>14400</v>
      </c>
      <c r="E285" s="107" t="s">
        <v>2601</v>
      </c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105"/>
      <c r="W285" s="6"/>
      <c r="X285" s="6"/>
      <c r="Y285" s="6"/>
      <c r="Z285" s="6"/>
    </row>
    <row r="286" spans="1:26" ht="15.75" customHeight="1" x14ac:dyDescent="0.3">
      <c r="A286" s="65">
        <v>285</v>
      </c>
      <c r="B286" s="6" t="s">
        <v>117</v>
      </c>
      <c r="C286" s="6" t="s">
        <v>758</v>
      </c>
      <c r="D286" s="107">
        <v>28800</v>
      </c>
      <c r="E286" s="107" t="s">
        <v>2601</v>
      </c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105"/>
      <c r="W286" s="6"/>
      <c r="X286" s="6"/>
      <c r="Y286" s="6"/>
      <c r="Z286" s="6"/>
    </row>
    <row r="287" spans="1:26" ht="15.75" customHeight="1" x14ac:dyDescent="0.3">
      <c r="A287" s="65">
        <v>286</v>
      </c>
      <c r="B287" s="6" t="s">
        <v>1094</v>
      </c>
      <c r="C287" s="6" t="s">
        <v>758</v>
      </c>
      <c r="D287" s="107">
        <v>28800</v>
      </c>
      <c r="E287" s="107" t="s">
        <v>2601</v>
      </c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105"/>
      <c r="W287" s="6"/>
      <c r="X287" s="6"/>
      <c r="Y287" s="6"/>
      <c r="Z287" s="6"/>
    </row>
    <row r="288" spans="1:26" ht="15.75" customHeight="1" x14ac:dyDescent="0.3">
      <c r="A288" s="65">
        <v>287</v>
      </c>
      <c r="B288" s="6" t="s">
        <v>1067</v>
      </c>
      <c r="C288" s="6" t="s">
        <v>758</v>
      </c>
      <c r="D288" s="107">
        <v>28800</v>
      </c>
      <c r="E288" s="107" t="s">
        <v>2601</v>
      </c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105"/>
      <c r="W288" s="6"/>
      <c r="X288" s="6"/>
      <c r="Y288" s="6"/>
      <c r="Z288" s="6"/>
    </row>
    <row r="289" spans="1:26" ht="15.75" customHeight="1" x14ac:dyDescent="0.3">
      <c r="A289" s="65">
        <v>288</v>
      </c>
      <c r="B289" s="6" t="s">
        <v>120</v>
      </c>
      <c r="C289" s="6" t="s">
        <v>758</v>
      </c>
      <c r="D289" s="107">
        <v>3600</v>
      </c>
      <c r="E289" s="107" t="s">
        <v>2601</v>
      </c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105"/>
      <c r="W289" s="6"/>
      <c r="X289" s="6"/>
      <c r="Y289" s="6"/>
      <c r="Z289" s="6"/>
    </row>
    <row r="290" spans="1:26" ht="15.75" customHeight="1" x14ac:dyDescent="0.3">
      <c r="A290" s="65">
        <v>289</v>
      </c>
      <c r="B290" s="6" t="s">
        <v>121</v>
      </c>
      <c r="C290" s="6" t="s">
        <v>758</v>
      </c>
      <c r="D290" s="107">
        <v>3600</v>
      </c>
      <c r="E290" s="107" t="s">
        <v>2601</v>
      </c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105"/>
      <c r="W290" s="6"/>
      <c r="X290" s="6"/>
      <c r="Y290" s="6"/>
      <c r="Z290" s="6"/>
    </row>
    <row r="291" spans="1:26" ht="15.75" customHeight="1" x14ac:dyDescent="0.3">
      <c r="A291" s="65">
        <v>290</v>
      </c>
      <c r="B291" s="6" t="s">
        <v>122</v>
      </c>
      <c r="C291" s="6" t="s">
        <v>758</v>
      </c>
      <c r="D291" s="107">
        <v>3600</v>
      </c>
      <c r="E291" s="107" t="s">
        <v>2601</v>
      </c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105"/>
      <c r="W291" s="6"/>
      <c r="X291" s="6"/>
      <c r="Y291" s="6"/>
      <c r="Z291" s="6"/>
    </row>
    <row r="292" spans="1:26" ht="15.75" customHeight="1" x14ac:dyDescent="0.3">
      <c r="A292" s="65">
        <v>291</v>
      </c>
      <c r="B292" s="6" t="s">
        <v>123</v>
      </c>
      <c r="C292" s="6" t="s">
        <v>758</v>
      </c>
      <c r="D292" s="107">
        <v>3600</v>
      </c>
      <c r="E292" s="107" t="s">
        <v>2601</v>
      </c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105"/>
      <c r="W292" s="6"/>
      <c r="X292" s="6"/>
      <c r="Y292" s="6"/>
      <c r="Z292" s="6"/>
    </row>
    <row r="293" spans="1:26" ht="15.75" customHeight="1" x14ac:dyDescent="0.3">
      <c r="A293" s="65">
        <v>292</v>
      </c>
      <c r="B293" s="6" t="s">
        <v>124</v>
      </c>
      <c r="C293" s="6" t="s">
        <v>758</v>
      </c>
      <c r="D293" s="107">
        <v>3600</v>
      </c>
      <c r="E293" s="107" t="s">
        <v>2601</v>
      </c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105"/>
      <c r="W293" s="6"/>
      <c r="X293" s="6"/>
      <c r="Y293" s="6"/>
      <c r="Z293" s="6"/>
    </row>
    <row r="294" spans="1:26" ht="15.75" customHeight="1" x14ac:dyDescent="0.3">
      <c r="A294" s="65">
        <v>293</v>
      </c>
      <c r="B294" s="6" t="s">
        <v>125</v>
      </c>
      <c r="C294" s="6" t="s">
        <v>758</v>
      </c>
      <c r="D294" s="107">
        <v>28800</v>
      </c>
      <c r="E294" s="107" t="s">
        <v>2601</v>
      </c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105"/>
      <c r="W294" s="6"/>
      <c r="X294" s="6"/>
      <c r="Y294" s="6"/>
      <c r="Z294" s="6"/>
    </row>
    <row r="295" spans="1:26" ht="15.75" customHeight="1" x14ac:dyDescent="0.3">
      <c r="A295" s="65">
        <v>294</v>
      </c>
      <c r="B295" s="6" t="s">
        <v>126</v>
      </c>
      <c r="C295" s="6" t="s">
        <v>758</v>
      </c>
      <c r="D295" s="107">
        <v>28800</v>
      </c>
      <c r="E295" s="107" t="s">
        <v>2601</v>
      </c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105"/>
      <c r="W295" s="6"/>
      <c r="X295" s="6"/>
      <c r="Y295" s="6"/>
      <c r="Z295" s="6"/>
    </row>
    <row r="296" spans="1:26" ht="15.75" customHeight="1" x14ac:dyDescent="0.3">
      <c r="A296" s="65">
        <v>295</v>
      </c>
      <c r="B296" s="6" t="s">
        <v>127</v>
      </c>
      <c r="C296" s="6" t="s">
        <v>758</v>
      </c>
      <c r="D296" s="107">
        <v>28800</v>
      </c>
      <c r="E296" s="107" t="s">
        <v>2601</v>
      </c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105"/>
      <c r="W296" s="6"/>
      <c r="X296" s="6"/>
      <c r="Y296" s="6"/>
      <c r="Z296" s="6"/>
    </row>
    <row r="297" spans="1:26" ht="15.75" customHeight="1" x14ac:dyDescent="0.3">
      <c r="A297" s="65">
        <v>296</v>
      </c>
      <c r="B297" s="6" t="s">
        <v>128</v>
      </c>
      <c r="C297" s="6" t="s">
        <v>758</v>
      </c>
      <c r="D297" s="107">
        <v>28800</v>
      </c>
      <c r="E297" s="107" t="s">
        <v>2601</v>
      </c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105"/>
      <c r="W297" s="6"/>
      <c r="X297" s="6"/>
      <c r="Y297" s="6"/>
      <c r="Z297" s="6"/>
    </row>
    <row r="298" spans="1:26" ht="15.75" customHeight="1" x14ac:dyDescent="0.3">
      <c r="A298" s="65">
        <v>297</v>
      </c>
      <c r="B298" s="6" t="s">
        <v>129</v>
      </c>
      <c r="C298" s="6" t="s">
        <v>758</v>
      </c>
      <c r="D298" s="107">
        <v>28800</v>
      </c>
      <c r="E298" s="107" t="s">
        <v>2601</v>
      </c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105"/>
      <c r="W298" s="6"/>
      <c r="X298" s="6"/>
      <c r="Y298" s="6"/>
      <c r="Z298" s="6"/>
    </row>
    <row r="299" spans="1:26" ht="15.75" customHeight="1" x14ac:dyDescent="0.3">
      <c r="A299" s="65">
        <v>298</v>
      </c>
      <c r="B299" s="6" t="s">
        <v>130</v>
      </c>
      <c r="C299" s="6" t="s">
        <v>758</v>
      </c>
      <c r="D299" s="107">
        <v>28800</v>
      </c>
      <c r="E299" s="107" t="s">
        <v>2601</v>
      </c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105"/>
      <c r="W299" s="6"/>
      <c r="X299" s="6"/>
      <c r="Y299" s="6"/>
      <c r="Z299" s="6"/>
    </row>
    <row r="300" spans="1:26" ht="15.75" customHeight="1" x14ac:dyDescent="0.3">
      <c r="A300" s="65">
        <v>299</v>
      </c>
      <c r="B300" s="6" t="s">
        <v>131</v>
      </c>
      <c r="C300" s="6" t="s">
        <v>758</v>
      </c>
      <c r="D300" s="107">
        <v>28800</v>
      </c>
      <c r="E300" s="107" t="s">
        <v>2601</v>
      </c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105"/>
      <c r="W300" s="6"/>
      <c r="X300" s="6"/>
      <c r="Y300" s="6"/>
      <c r="Z300" s="6"/>
    </row>
    <row r="301" spans="1:26" ht="15.75" customHeight="1" x14ac:dyDescent="0.3">
      <c r="A301" s="65">
        <v>300</v>
      </c>
      <c r="B301" s="6" t="s">
        <v>132</v>
      </c>
      <c r="C301" s="6" t="s">
        <v>941</v>
      </c>
      <c r="D301" s="107">
        <v>28800</v>
      </c>
      <c r="E301" s="107" t="s">
        <v>2601</v>
      </c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105"/>
      <c r="W301" s="6"/>
      <c r="X301" s="6"/>
      <c r="Y301" s="6"/>
      <c r="Z301" s="6"/>
    </row>
    <row r="302" spans="1:26" ht="15.75" customHeight="1" x14ac:dyDescent="0.3">
      <c r="A302" s="65">
        <v>301</v>
      </c>
      <c r="B302" s="6" t="s">
        <v>133</v>
      </c>
      <c r="C302" s="6" t="s">
        <v>941</v>
      </c>
      <c r="D302" s="107">
        <v>28800</v>
      </c>
      <c r="E302" s="107" t="s">
        <v>2601</v>
      </c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105"/>
      <c r="W302" s="6"/>
      <c r="X302" s="6"/>
      <c r="Y302" s="6"/>
      <c r="Z302" s="6"/>
    </row>
    <row r="303" spans="1:26" ht="15.75" customHeight="1" x14ac:dyDescent="0.3">
      <c r="A303" s="65">
        <v>302</v>
      </c>
      <c r="B303" s="6" t="s">
        <v>134</v>
      </c>
      <c r="C303" s="6" t="s">
        <v>758</v>
      </c>
      <c r="D303" s="107">
        <v>28800</v>
      </c>
      <c r="E303" s="107" t="s">
        <v>2601</v>
      </c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105"/>
      <c r="W303" s="6"/>
      <c r="X303" s="6"/>
      <c r="Y303" s="6"/>
      <c r="Z303" s="6"/>
    </row>
    <row r="304" spans="1:26" ht="15.75" customHeight="1" x14ac:dyDescent="0.3">
      <c r="A304" s="65">
        <v>303</v>
      </c>
      <c r="B304" s="6" t="s">
        <v>135</v>
      </c>
      <c r="C304" s="6" t="s">
        <v>758</v>
      </c>
      <c r="D304" s="107">
        <v>28800</v>
      </c>
      <c r="E304" s="107" t="s">
        <v>2601</v>
      </c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105"/>
      <c r="W304" s="6"/>
      <c r="X304" s="6"/>
      <c r="Y304" s="6"/>
      <c r="Z304" s="6"/>
    </row>
    <row r="305" spans="1:26" ht="15.75" customHeight="1" x14ac:dyDescent="0.3">
      <c r="A305" s="65">
        <v>304</v>
      </c>
      <c r="B305" s="6" t="s">
        <v>136</v>
      </c>
      <c r="C305" s="6" t="s">
        <v>758</v>
      </c>
      <c r="D305" s="107">
        <v>28800</v>
      </c>
      <c r="E305" s="107" t="s">
        <v>2601</v>
      </c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105"/>
      <c r="W305" s="6"/>
      <c r="X305" s="6"/>
      <c r="Y305" s="6"/>
      <c r="Z305" s="6"/>
    </row>
    <row r="306" spans="1:26" ht="15.75" customHeight="1" x14ac:dyDescent="0.3">
      <c r="A306" s="65">
        <v>305</v>
      </c>
      <c r="B306" s="6" t="s">
        <v>242</v>
      </c>
      <c r="C306" s="6" t="s">
        <v>579</v>
      </c>
      <c r="D306" s="107">
        <v>28800</v>
      </c>
      <c r="E306" s="107">
        <v>1</v>
      </c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105"/>
      <c r="W306" s="6"/>
      <c r="X306" s="6"/>
      <c r="Y306" s="6"/>
      <c r="Z306" s="6"/>
    </row>
    <row r="307" spans="1:26" ht="15.75" customHeight="1" x14ac:dyDescent="0.3">
      <c r="A307" s="65">
        <v>306</v>
      </c>
      <c r="B307" s="6" t="s">
        <v>242</v>
      </c>
      <c r="C307" s="6" t="s">
        <v>586</v>
      </c>
      <c r="D307" s="107">
        <v>57600</v>
      </c>
      <c r="E307" s="107">
        <v>2</v>
      </c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105"/>
      <c r="W307" s="6"/>
      <c r="X307" s="6"/>
      <c r="Y307" s="6"/>
      <c r="Z307" s="6"/>
    </row>
    <row r="308" spans="1:26" ht="15.75" customHeight="1" x14ac:dyDescent="0.3">
      <c r="A308" s="65">
        <v>307</v>
      </c>
      <c r="B308" s="6" t="s">
        <v>242</v>
      </c>
      <c r="C308" s="6" t="s">
        <v>512</v>
      </c>
      <c r="D308" s="107">
        <v>28800</v>
      </c>
      <c r="E308" s="107" t="s">
        <v>2601</v>
      </c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105"/>
      <c r="W308" s="6"/>
      <c r="X308" s="6"/>
      <c r="Y308" s="6"/>
      <c r="Z308" s="6"/>
    </row>
    <row r="309" spans="1:26" ht="15.75" customHeight="1" x14ac:dyDescent="0.3">
      <c r="A309" s="65">
        <v>308</v>
      </c>
      <c r="B309" s="6" t="s">
        <v>244</v>
      </c>
      <c r="C309" s="6" t="s">
        <v>639</v>
      </c>
      <c r="D309" s="107">
        <v>420</v>
      </c>
      <c r="E309" s="107">
        <v>1</v>
      </c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105"/>
      <c r="W309" s="6"/>
      <c r="X309" s="6"/>
      <c r="Y309" s="6"/>
      <c r="Z309" s="6"/>
    </row>
    <row r="310" spans="1:26" ht="15.75" customHeight="1" x14ac:dyDescent="0.3">
      <c r="A310" s="65">
        <v>309</v>
      </c>
      <c r="B310" s="6" t="s">
        <v>244</v>
      </c>
      <c r="C310" s="6" t="s">
        <v>1225</v>
      </c>
      <c r="D310" s="107">
        <v>600</v>
      </c>
      <c r="E310" s="107">
        <v>2</v>
      </c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105"/>
      <c r="W310" s="6"/>
      <c r="X310" s="6"/>
      <c r="Y310" s="6"/>
      <c r="Z310" s="6"/>
    </row>
    <row r="311" spans="1:26" ht="15.75" customHeight="1" x14ac:dyDescent="0.3">
      <c r="A311" s="65">
        <v>310</v>
      </c>
      <c r="B311" s="6" t="s">
        <v>244</v>
      </c>
      <c r="C311" s="6" t="s">
        <v>425</v>
      </c>
      <c r="D311" s="107">
        <v>780</v>
      </c>
      <c r="E311" s="107" t="s">
        <v>2601</v>
      </c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105"/>
      <c r="W311" s="6"/>
      <c r="X311" s="6"/>
      <c r="Y311" s="6"/>
      <c r="Z311" s="6"/>
    </row>
    <row r="312" spans="1:26" ht="15.75" customHeight="1" x14ac:dyDescent="0.3">
      <c r="A312" s="6">
        <v>311</v>
      </c>
      <c r="B312" s="6" t="s">
        <v>250</v>
      </c>
      <c r="C312" s="6" t="s">
        <v>673</v>
      </c>
      <c r="D312" s="107">
        <v>28000</v>
      </c>
      <c r="E312" s="107">
        <v>1</v>
      </c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105"/>
      <c r="W312" s="6"/>
      <c r="X312" s="6"/>
      <c r="Y312" s="6"/>
      <c r="Z312" s="6"/>
    </row>
    <row r="313" spans="1:26" ht="15.75" customHeight="1" x14ac:dyDescent="0.3">
      <c r="A313" s="6">
        <v>312</v>
      </c>
      <c r="B313" s="6" t="s">
        <v>250</v>
      </c>
      <c r="C313" s="6" t="s">
        <v>674</v>
      </c>
      <c r="D313" s="107">
        <v>28000</v>
      </c>
      <c r="E313" s="107">
        <v>2</v>
      </c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105"/>
      <c r="W313" s="6"/>
      <c r="X313" s="6"/>
      <c r="Y313" s="6"/>
      <c r="Z313" s="6"/>
    </row>
    <row r="314" spans="1:26" ht="15.75" customHeight="1" x14ac:dyDescent="0.3">
      <c r="A314" s="6">
        <v>313</v>
      </c>
      <c r="B314" s="6" t="s">
        <v>250</v>
      </c>
      <c r="C314" s="6" t="s">
        <v>712</v>
      </c>
      <c r="D314" s="107">
        <v>28000</v>
      </c>
      <c r="E314" s="107" t="s">
        <v>2601</v>
      </c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105"/>
      <c r="W314" s="6"/>
      <c r="X314" s="6"/>
      <c r="Y314" s="6"/>
      <c r="Z314" s="6"/>
    </row>
    <row r="315" spans="1:26" ht="15.75" customHeight="1" x14ac:dyDescent="0.3">
      <c r="A315" s="6">
        <v>314</v>
      </c>
      <c r="B315" s="6" t="s">
        <v>248</v>
      </c>
      <c r="C315" s="6" t="s">
        <v>679</v>
      </c>
      <c r="D315" s="107">
        <v>3600</v>
      </c>
      <c r="E315" s="107">
        <v>1</v>
      </c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105"/>
      <c r="W315" s="6"/>
      <c r="X315" s="6"/>
      <c r="Y315" s="6"/>
      <c r="Z315" s="6"/>
    </row>
    <row r="316" spans="1:26" ht="15.75" customHeight="1" x14ac:dyDescent="0.3">
      <c r="A316" s="6">
        <v>315</v>
      </c>
      <c r="B316" s="6" t="s">
        <v>248</v>
      </c>
      <c r="C316" s="6" t="s">
        <v>681</v>
      </c>
      <c r="D316" s="107">
        <v>3600</v>
      </c>
      <c r="E316" s="107">
        <v>2</v>
      </c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105"/>
      <c r="W316" s="6"/>
      <c r="X316" s="6"/>
      <c r="Y316" s="6"/>
      <c r="Z316" s="6"/>
    </row>
    <row r="317" spans="1:26" ht="15.75" customHeight="1" x14ac:dyDescent="0.3">
      <c r="A317" s="6">
        <v>316</v>
      </c>
      <c r="B317" s="6" t="s">
        <v>248</v>
      </c>
      <c r="C317" s="6" t="s">
        <v>682</v>
      </c>
      <c r="D317" s="107">
        <v>3600</v>
      </c>
      <c r="E317" s="107">
        <v>3</v>
      </c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105"/>
      <c r="W317" s="6"/>
      <c r="X317" s="6"/>
      <c r="Y317" s="6"/>
      <c r="Z317" s="6"/>
    </row>
    <row r="318" spans="1:26" ht="15.75" customHeight="1" x14ac:dyDescent="0.3">
      <c r="A318" s="6">
        <v>317</v>
      </c>
      <c r="B318" s="6" t="s">
        <v>248</v>
      </c>
      <c r="C318" s="6" t="s">
        <v>2689</v>
      </c>
      <c r="D318" s="107">
        <v>180</v>
      </c>
      <c r="E318" s="107" t="s">
        <v>2601</v>
      </c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105"/>
      <c r="W318" s="6"/>
      <c r="X318" s="6"/>
      <c r="Y318" s="6"/>
      <c r="Z318" s="6"/>
    </row>
    <row r="319" spans="1:26" ht="15.75" customHeight="1" x14ac:dyDescent="0.3">
      <c r="A319" s="6">
        <v>318</v>
      </c>
      <c r="B319" s="6" t="s">
        <v>253</v>
      </c>
      <c r="C319" s="6" t="s">
        <v>415</v>
      </c>
      <c r="D319" s="107">
        <v>3600</v>
      </c>
      <c r="E319" s="107" t="s">
        <v>2601</v>
      </c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105"/>
      <c r="W319" s="6"/>
      <c r="X319" s="6"/>
      <c r="Y319" s="6"/>
      <c r="Z319" s="6"/>
    </row>
    <row r="320" spans="1:26" ht="15.75" customHeight="1" x14ac:dyDescent="0.3">
      <c r="A320" s="6">
        <v>319</v>
      </c>
      <c r="B320" s="6" t="s">
        <v>256</v>
      </c>
      <c r="C320" s="6" t="s">
        <v>453</v>
      </c>
      <c r="D320" s="107">
        <v>3600</v>
      </c>
      <c r="E320" s="107" t="s">
        <v>2601</v>
      </c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105"/>
      <c r="W320" s="6"/>
      <c r="X320" s="6"/>
      <c r="Y320" s="6"/>
      <c r="Z320" s="6"/>
    </row>
    <row r="321" spans="1:26" ht="15.75" customHeight="1" x14ac:dyDescent="0.3">
      <c r="A321" s="6">
        <v>320</v>
      </c>
      <c r="B321" s="6" t="s">
        <v>258</v>
      </c>
      <c r="C321" s="6" t="s">
        <v>425</v>
      </c>
      <c r="D321" s="107">
        <v>3600</v>
      </c>
      <c r="E321" s="107" t="s">
        <v>2601</v>
      </c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105"/>
      <c r="W321" s="6"/>
      <c r="X321" s="6"/>
      <c r="Y321" s="6"/>
      <c r="Z321" s="6"/>
    </row>
    <row r="322" spans="1:26" ht="15.75" customHeight="1" x14ac:dyDescent="0.3">
      <c r="A322" s="6">
        <v>321</v>
      </c>
      <c r="B322" s="6" t="s">
        <v>262</v>
      </c>
      <c r="C322" s="6" t="s">
        <v>2690</v>
      </c>
      <c r="D322" s="107">
        <v>10800</v>
      </c>
      <c r="E322" s="107">
        <v>1</v>
      </c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105"/>
      <c r="W322" s="6"/>
      <c r="X322" s="6"/>
      <c r="Y322" s="6"/>
      <c r="Z322" s="6"/>
    </row>
    <row r="323" spans="1:26" ht="15.75" customHeight="1" x14ac:dyDescent="0.3">
      <c r="A323" s="6">
        <v>322</v>
      </c>
      <c r="B323" s="6" t="s">
        <v>262</v>
      </c>
      <c r="C323" s="6" t="s">
        <v>2691</v>
      </c>
      <c r="D323" s="107">
        <v>900</v>
      </c>
      <c r="E323" s="107">
        <v>2</v>
      </c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105"/>
      <c r="W323" s="6"/>
      <c r="X323" s="6"/>
      <c r="Y323" s="6"/>
      <c r="Z323" s="6"/>
    </row>
    <row r="324" spans="1:26" ht="15.75" customHeight="1" x14ac:dyDescent="0.3">
      <c r="A324" s="6">
        <v>323</v>
      </c>
      <c r="B324" s="6" t="s">
        <v>262</v>
      </c>
      <c r="C324" s="6" t="s">
        <v>2668</v>
      </c>
      <c r="D324" s="107">
        <v>7200</v>
      </c>
      <c r="E324" s="107" t="s">
        <v>2601</v>
      </c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105"/>
      <c r="W324" s="6"/>
      <c r="X324" s="6"/>
      <c r="Y324" s="6"/>
      <c r="Z324" s="6"/>
    </row>
    <row r="325" spans="1:26" ht="15.75" customHeight="1" x14ac:dyDescent="0.3">
      <c r="A325" s="6">
        <v>324</v>
      </c>
      <c r="B325" s="6" t="s">
        <v>264</v>
      </c>
      <c r="C325" s="6" t="s">
        <v>765</v>
      </c>
      <c r="D325" s="107">
        <v>3600</v>
      </c>
      <c r="E325" s="107">
        <v>1</v>
      </c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105"/>
      <c r="W325" s="6"/>
      <c r="X325" s="6"/>
      <c r="Y325" s="6"/>
      <c r="Z325" s="6"/>
    </row>
    <row r="326" spans="1:26" ht="15.75" customHeight="1" x14ac:dyDescent="0.3">
      <c r="A326" s="6">
        <v>325</v>
      </c>
      <c r="B326" s="6" t="s">
        <v>264</v>
      </c>
      <c r="C326" s="6" t="s">
        <v>1157</v>
      </c>
      <c r="D326" s="107">
        <v>7200</v>
      </c>
      <c r="E326" s="107">
        <v>2</v>
      </c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105"/>
      <c r="W326" s="6"/>
      <c r="X326" s="6"/>
      <c r="Y326" s="6"/>
      <c r="Z326" s="6"/>
    </row>
    <row r="327" spans="1:26" ht="15.75" customHeight="1" x14ac:dyDescent="0.3">
      <c r="A327" s="6">
        <v>326</v>
      </c>
      <c r="B327" s="6" t="s">
        <v>264</v>
      </c>
      <c r="C327" s="6" t="s">
        <v>2692</v>
      </c>
      <c r="D327" s="107">
        <v>7200</v>
      </c>
      <c r="E327" s="107" t="s">
        <v>2601</v>
      </c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105"/>
      <c r="W327" s="6"/>
      <c r="X327" s="6"/>
      <c r="Y327" s="6"/>
      <c r="Z327" s="6"/>
    </row>
    <row r="328" spans="1:26" ht="15.75" customHeight="1" x14ac:dyDescent="0.3">
      <c r="A328" s="6">
        <v>327</v>
      </c>
      <c r="B328" s="6" t="s">
        <v>266</v>
      </c>
      <c r="C328" s="6" t="s">
        <v>746</v>
      </c>
      <c r="D328" s="107">
        <v>7200</v>
      </c>
      <c r="E328" s="107">
        <v>1</v>
      </c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105"/>
      <c r="W328" s="6"/>
      <c r="X328" s="6"/>
      <c r="Y328" s="6"/>
      <c r="Z328" s="6"/>
    </row>
    <row r="329" spans="1:26" ht="15.75" customHeight="1" x14ac:dyDescent="0.3">
      <c r="A329" s="6">
        <v>328</v>
      </c>
      <c r="B329" s="6" t="s">
        <v>266</v>
      </c>
      <c r="C329" s="6" t="s">
        <v>1000</v>
      </c>
      <c r="D329" s="107">
        <v>120</v>
      </c>
      <c r="E329" s="107">
        <v>2</v>
      </c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105"/>
      <c r="W329" s="6"/>
      <c r="X329" s="6"/>
      <c r="Y329" s="6"/>
      <c r="Z329" s="6"/>
    </row>
    <row r="330" spans="1:26" ht="15.75" customHeight="1" x14ac:dyDescent="0.3">
      <c r="A330" s="6">
        <v>329</v>
      </c>
      <c r="B330" s="6" t="s">
        <v>266</v>
      </c>
      <c r="C330" s="6" t="s">
        <v>1007</v>
      </c>
      <c r="D330" s="107">
        <v>3600</v>
      </c>
      <c r="E330" s="107" t="s">
        <v>2601</v>
      </c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105"/>
      <c r="W330" s="6"/>
      <c r="X330" s="6"/>
      <c r="Y330" s="6"/>
      <c r="Z330" s="6"/>
    </row>
    <row r="331" spans="1:26" ht="15.75" customHeight="1" x14ac:dyDescent="0.3">
      <c r="A331" s="6">
        <v>330</v>
      </c>
      <c r="B331" s="6" t="s">
        <v>35</v>
      </c>
      <c r="C331" s="6" t="s">
        <v>425</v>
      </c>
      <c r="D331" s="107">
        <v>5400</v>
      </c>
      <c r="E331" s="107" t="s">
        <v>2601</v>
      </c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105"/>
      <c r="W331" s="6"/>
      <c r="X331" s="6"/>
      <c r="Y331" s="6"/>
      <c r="Z331" s="6"/>
    </row>
    <row r="332" spans="1:26" ht="15.75" customHeight="1" x14ac:dyDescent="0.3">
      <c r="A332" s="6">
        <v>331</v>
      </c>
      <c r="B332" s="6" t="s">
        <v>176</v>
      </c>
      <c r="C332" s="6" t="s">
        <v>2693</v>
      </c>
      <c r="D332" s="107">
        <v>3600</v>
      </c>
      <c r="E332" s="107" t="s">
        <v>2601</v>
      </c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105"/>
      <c r="W332" s="6"/>
      <c r="X332" s="6"/>
      <c r="Y332" s="6"/>
      <c r="Z332" s="6"/>
    </row>
    <row r="333" spans="1:26" ht="15.75" customHeight="1" x14ac:dyDescent="0.3">
      <c r="A333" s="6">
        <v>332</v>
      </c>
      <c r="B333" s="6" t="s">
        <v>269</v>
      </c>
      <c r="C333" s="6" t="s">
        <v>1933</v>
      </c>
      <c r="D333" s="107">
        <v>10800</v>
      </c>
      <c r="E333" s="107">
        <v>1</v>
      </c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105"/>
      <c r="W333" s="6"/>
      <c r="X333" s="6"/>
      <c r="Y333" s="6"/>
      <c r="Z333" s="6"/>
    </row>
    <row r="334" spans="1:26" ht="15.75" customHeight="1" x14ac:dyDescent="0.3">
      <c r="A334" s="6">
        <v>333</v>
      </c>
      <c r="B334" s="6" t="s">
        <v>269</v>
      </c>
      <c r="C334" s="6" t="s">
        <v>2694</v>
      </c>
      <c r="D334" s="107">
        <v>3600</v>
      </c>
      <c r="E334" s="107" t="s">
        <v>2601</v>
      </c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105"/>
      <c r="W334" s="6"/>
      <c r="X334" s="6"/>
      <c r="Y334" s="6"/>
      <c r="Z334" s="6"/>
    </row>
    <row r="335" spans="1:26" ht="15.75" customHeight="1" x14ac:dyDescent="0.3">
      <c r="A335" s="6">
        <v>334</v>
      </c>
      <c r="B335" s="6" t="s">
        <v>271</v>
      </c>
      <c r="C335" s="6" t="s">
        <v>697</v>
      </c>
      <c r="D335" s="107">
        <v>10800</v>
      </c>
      <c r="E335" s="107">
        <v>1</v>
      </c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105"/>
      <c r="W335" s="6"/>
      <c r="X335" s="6"/>
      <c r="Y335" s="6"/>
      <c r="Z335" s="6"/>
    </row>
    <row r="336" spans="1:26" ht="15.75" customHeight="1" x14ac:dyDescent="0.3">
      <c r="A336" s="6">
        <v>335</v>
      </c>
      <c r="B336" s="6" t="s">
        <v>271</v>
      </c>
      <c r="C336" s="6" t="s">
        <v>1976</v>
      </c>
      <c r="D336" s="107">
        <v>3600</v>
      </c>
      <c r="E336" s="107" t="s">
        <v>2601</v>
      </c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105"/>
      <c r="W336" s="6"/>
      <c r="X336" s="6"/>
      <c r="Y336" s="6"/>
      <c r="Z336" s="6"/>
    </row>
    <row r="337" spans="1:26" ht="15.75" customHeight="1" x14ac:dyDescent="0.3">
      <c r="A337" s="6">
        <v>336</v>
      </c>
      <c r="B337" s="6" t="s">
        <v>273</v>
      </c>
      <c r="C337" s="6" t="s">
        <v>2695</v>
      </c>
      <c r="D337" s="107">
        <v>172800</v>
      </c>
      <c r="E337" s="107" t="s">
        <v>2601</v>
      </c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105"/>
      <c r="W337" s="6"/>
      <c r="X337" s="6"/>
      <c r="Y337" s="6"/>
      <c r="Z337" s="6"/>
    </row>
    <row r="338" spans="1:26" ht="15.75" customHeight="1" x14ac:dyDescent="0.3">
      <c r="A338" s="6">
        <v>337</v>
      </c>
      <c r="B338" s="6" t="s">
        <v>275</v>
      </c>
      <c r="C338" s="6" t="s">
        <v>715</v>
      </c>
      <c r="D338" s="107">
        <v>172800</v>
      </c>
      <c r="E338" s="107" t="s">
        <v>2601</v>
      </c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105"/>
      <c r="W338" s="6"/>
      <c r="X338" s="6"/>
      <c r="Y338" s="6"/>
      <c r="Z338" s="6"/>
    </row>
    <row r="339" spans="1:26" ht="15.75" customHeight="1" x14ac:dyDescent="0.3">
      <c r="A339" s="6">
        <v>338</v>
      </c>
      <c r="B339" s="6" t="s">
        <v>277</v>
      </c>
      <c r="C339" s="6" t="s">
        <v>2696</v>
      </c>
      <c r="D339" s="107">
        <v>28800</v>
      </c>
      <c r="E339" s="107">
        <v>1</v>
      </c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105"/>
      <c r="W339" s="6"/>
      <c r="X339" s="6"/>
      <c r="Y339" s="6"/>
      <c r="Z339" s="6"/>
    </row>
    <row r="340" spans="1:26" ht="15.75" customHeight="1" x14ac:dyDescent="0.3">
      <c r="A340" s="6">
        <v>339</v>
      </c>
      <c r="B340" s="6" t="s">
        <v>277</v>
      </c>
      <c r="C340" s="6" t="s">
        <v>2697</v>
      </c>
      <c r="D340" s="107">
        <v>28800</v>
      </c>
      <c r="E340" s="107">
        <v>2</v>
      </c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105"/>
      <c r="W340" s="6"/>
      <c r="X340" s="6"/>
      <c r="Y340" s="6"/>
      <c r="Z340" s="6"/>
    </row>
    <row r="341" spans="1:26" ht="15.75" customHeight="1" x14ac:dyDescent="0.3">
      <c r="A341" s="6">
        <v>340</v>
      </c>
      <c r="B341" s="6" t="s">
        <v>277</v>
      </c>
      <c r="C341" s="6" t="s">
        <v>2698</v>
      </c>
      <c r="D341" s="107">
        <v>28800</v>
      </c>
      <c r="E341" s="107" t="s">
        <v>2601</v>
      </c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105"/>
      <c r="W341" s="6"/>
      <c r="X341" s="6"/>
      <c r="Y341" s="6"/>
      <c r="Z341" s="6"/>
    </row>
    <row r="342" spans="1:26" ht="15.75" customHeight="1" x14ac:dyDescent="0.3">
      <c r="A342" s="6">
        <v>341</v>
      </c>
      <c r="B342" s="6" t="s">
        <v>279</v>
      </c>
      <c r="C342" s="6" t="s">
        <v>2699</v>
      </c>
      <c r="D342" s="107">
        <v>3600</v>
      </c>
      <c r="E342" s="107">
        <v>1</v>
      </c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105"/>
      <c r="W342" s="6"/>
      <c r="X342" s="6"/>
      <c r="Y342" s="6"/>
      <c r="Z342" s="6"/>
    </row>
    <row r="343" spans="1:26" ht="15.75" customHeight="1" x14ac:dyDescent="0.3">
      <c r="A343" s="6">
        <v>342</v>
      </c>
      <c r="B343" s="6" t="s">
        <v>279</v>
      </c>
      <c r="C343" s="6" t="s">
        <v>787</v>
      </c>
      <c r="D343" s="107">
        <v>18000</v>
      </c>
      <c r="E343" s="107">
        <v>2</v>
      </c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105"/>
      <c r="W343" s="6"/>
      <c r="X343" s="6"/>
      <c r="Y343" s="6"/>
      <c r="Z343" s="6"/>
    </row>
    <row r="344" spans="1:26" ht="15.75" customHeight="1" x14ac:dyDescent="0.3">
      <c r="A344" s="6">
        <v>343</v>
      </c>
      <c r="B344" s="6" t="s">
        <v>279</v>
      </c>
      <c r="C344" s="6" t="s">
        <v>717</v>
      </c>
      <c r="D344" s="107">
        <v>5400</v>
      </c>
      <c r="E344" s="107">
        <v>3</v>
      </c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105"/>
      <c r="W344" s="6"/>
      <c r="X344" s="6"/>
      <c r="Y344" s="6"/>
      <c r="Z344" s="6"/>
    </row>
    <row r="345" spans="1:26" ht="15.75" customHeight="1" x14ac:dyDescent="0.3">
      <c r="A345" s="6">
        <v>344</v>
      </c>
      <c r="B345" s="6" t="s">
        <v>279</v>
      </c>
      <c r="C345" s="6" t="s">
        <v>2700</v>
      </c>
      <c r="D345" s="107">
        <v>3600</v>
      </c>
      <c r="E345" s="107" t="s">
        <v>2601</v>
      </c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105"/>
      <c r="W345" s="6"/>
      <c r="X345" s="6"/>
      <c r="Y345" s="6"/>
      <c r="Z345" s="6"/>
    </row>
    <row r="346" spans="1:26" ht="15.75" customHeight="1" x14ac:dyDescent="0.3">
      <c r="A346" s="6">
        <v>345</v>
      </c>
      <c r="B346" s="6" t="s">
        <v>281</v>
      </c>
      <c r="C346" s="6" t="s">
        <v>2701</v>
      </c>
      <c r="D346" s="107">
        <v>18000</v>
      </c>
      <c r="E346" s="107">
        <v>1</v>
      </c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105"/>
      <c r="W346" s="6"/>
      <c r="X346" s="6"/>
      <c r="Y346" s="6"/>
      <c r="Z346" s="6"/>
    </row>
    <row r="347" spans="1:26" ht="15.75" customHeight="1" x14ac:dyDescent="0.3">
      <c r="A347" s="6">
        <v>346</v>
      </c>
      <c r="B347" s="6" t="s">
        <v>281</v>
      </c>
      <c r="C347" s="6" t="s">
        <v>2702</v>
      </c>
      <c r="D347" s="107">
        <v>7200</v>
      </c>
      <c r="E347" s="107">
        <v>2</v>
      </c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105"/>
      <c r="W347" s="6"/>
      <c r="X347" s="6"/>
      <c r="Y347" s="6"/>
      <c r="Z347" s="6"/>
    </row>
    <row r="348" spans="1:26" ht="15.75" customHeight="1" x14ac:dyDescent="0.3">
      <c r="A348" s="6">
        <v>347</v>
      </c>
      <c r="B348" s="6" t="s">
        <v>281</v>
      </c>
      <c r="C348" s="6" t="s">
        <v>2703</v>
      </c>
      <c r="D348" s="107">
        <v>3600</v>
      </c>
      <c r="E348" s="107">
        <v>3</v>
      </c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105"/>
      <c r="W348" s="6"/>
      <c r="X348" s="6"/>
      <c r="Y348" s="6"/>
      <c r="Z348" s="6"/>
    </row>
    <row r="349" spans="1:26" ht="15.75" customHeight="1" x14ac:dyDescent="0.3">
      <c r="A349" s="6">
        <v>348</v>
      </c>
      <c r="B349" s="6" t="s">
        <v>281</v>
      </c>
      <c r="C349" s="6" t="s">
        <v>2704</v>
      </c>
      <c r="D349" s="107">
        <v>3600</v>
      </c>
      <c r="E349" s="107" t="s">
        <v>2601</v>
      </c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105"/>
      <c r="W349" s="6"/>
      <c r="X349" s="6"/>
      <c r="Y349" s="6"/>
      <c r="Z349" s="6"/>
    </row>
    <row r="350" spans="1:26" ht="15.75" customHeight="1" x14ac:dyDescent="0.3">
      <c r="A350" s="6">
        <v>349</v>
      </c>
      <c r="B350" s="6" t="s">
        <v>283</v>
      </c>
      <c r="C350" s="6" t="s">
        <v>1719</v>
      </c>
      <c r="D350" s="107">
        <v>3600</v>
      </c>
      <c r="E350" s="107" t="s">
        <v>2601</v>
      </c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105"/>
      <c r="W350" s="6"/>
      <c r="X350" s="6"/>
      <c r="Y350" s="6"/>
      <c r="Z350" s="6"/>
    </row>
    <row r="351" spans="1:26" ht="15.75" customHeight="1" x14ac:dyDescent="0.3">
      <c r="A351" s="6">
        <v>350</v>
      </c>
      <c r="B351" s="6" t="s">
        <v>285</v>
      </c>
      <c r="C351" s="6" t="s">
        <v>707</v>
      </c>
      <c r="D351" s="107">
        <v>56600</v>
      </c>
      <c r="E351" s="107" t="s">
        <v>2601</v>
      </c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105"/>
      <c r="W351" s="6"/>
      <c r="X351" s="6"/>
      <c r="Y351" s="6"/>
      <c r="Z351" s="6"/>
    </row>
    <row r="352" spans="1:26" ht="15.75" customHeight="1" x14ac:dyDescent="0.3">
      <c r="A352" s="6">
        <v>351</v>
      </c>
      <c r="B352" s="6" t="s">
        <v>287</v>
      </c>
      <c r="C352" s="6" t="s">
        <v>466</v>
      </c>
      <c r="D352" s="107">
        <v>3600</v>
      </c>
      <c r="E352" s="107" t="s">
        <v>2601</v>
      </c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105"/>
      <c r="W352" s="6"/>
      <c r="X352" s="6"/>
      <c r="Y352" s="6"/>
      <c r="Z352" s="6"/>
    </row>
    <row r="353" spans="1:26" ht="15.75" customHeight="1" x14ac:dyDescent="0.3">
      <c r="A353" s="6">
        <v>352</v>
      </c>
      <c r="B353" s="6" t="s">
        <v>289</v>
      </c>
      <c r="C353" s="6" t="s">
        <v>425</v>
      </c>
      <c r="D353" s="107">
        <v>3600</v>
      </c>
      <c r="E353" s="107" t="s">
        <v>2601</v>
      </c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105"/>
      <c r="W353" s="6"/>
      <c r="X353" s="6"/>
      <c r="Y353" s="6"/>
      <c r="Z353" s="6"/>
    </row>
    <row r="354" spans="1:26" ht="15.75" customHeight="1" x14ac:dyDescent="0.3">
      <c r="A354" s="6">
        <v>353</v>
      </c>
      <c r="B354" s="6" t="s">
        <v>291</v>
      </c>
      <c r="C354" s="6" t="s">
        <v>2705</v>
      </c>
      <c r="D354" s="107">
        <v>3600</v>
      </c>
      <c r="E354" s="107">
        <v>3</v>
      </c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105"/>
      <c r="W354" s="6"/>
      <c r="X354" s="6"/>
      <c r="Y354" s="6"/>
      <c r="Z354" s="6"/>
    </row>
    <row r="355" spans="1:26" ht="15.75" customHeight="1" x14ac:dyDescent="0.3">
      <c r="A355" s="6">
        <v>354</v>
      </c>
      <c r="B355" s="6" t="s">
        <v>293</v>
      </c>
      <c r="C355" s="6" t="s">
        <v>747</v>
      </c>
      <c r="D355" s="107">
        <v>5400</v>
      </c>
      <c r="E355" s="107">
        <v>1</v>
      </c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105"/>
      <c r="W355" s="6"/>
      <c r="X355" s="6"/>
      <c r="Y355" s="6"/>
      <c r="Z355" s="6"/>
    </row>
    <row r="356" spans="1:26" ht="15.75" customHeight="1" x14ac:dyDescent="0.3">
      <c r="A356" s="6">
        <v>355</v>
      </c>
      <c r="B356" s="6" t="s">
        <v>293</v>
      </c>
      <c r="C356" s="6" t="s">
        <v>837</v>
      </c>
      <c r="D356" s="107">
        <v>900</v>
      </c>
      <c r="E356" s="107" t="s">
        <v>2601</v>
      </c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105"/>
      <c r="W356" s="6"/>
      <c r="X356" s="6"/>
      <c r="Y356" s="6"/>
      <c r="Z356" s="6"/>
    </row>
    <row r="357" spans="1:26" ht="15.75" customHeight="1" x14ac:dyDescent="0.3">
      <c r="A357" s="6">
        <v>356</v>
      </c>
      <c r="B357" s="6" t="s">
        <v>295</v>
      </c>
      <c r="C357" s="6" t="s">
        <v>768</v>
      </c>
      <c r="D357" s="107">
        <v>43200</v>
      </c>
      <c r="E357" s="107">
        <v>1</v>
      </c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105"/>
      <c r="W357" s="6"/>
      <c r="X357" s="6"/>
      <c r="Y357" s="6"/>
      <c r="Z357" s="6"/>
    </row>
    <row r="358" spans="1:26" ht="15.75" customHeight="1" x14ac:dyDescent="0.3">
      <c r="A358" s="6">
        <v>357</v>
      </c>
      <c r="B358" s="6" t="s">
        <v>295</v>
      </c>
      <c r="C358" s="6" t="s">
        <v>769</v>
      </c>
      <c r="D358" s="107">
        <v>12600</v>
      </c>
      <c r="E358" s="107">
        <v>2</v>
      </c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105"/>
      <c r="W358" s="6"/>
      <c r="X358" s="6"/>
      <c r="Y358" s="6"/>
      <c r="Z358" s="6"/>
    </row>
    <row r="359" spans="1:26" ht="15.75" customHeight="1" x14ac:dyDescent="0.3">
      <c r="A359" s="6">
        <v>358</v>
      </c>
      <c r="B359" s="6" t="s">
        <v>295</v>
      </c>
      <c r="C359" s="6" t="s">
        <v>2706</v>
      </c>
      <c r="D359" s="107">
        <v>28800</v>
      </c>
      <c r="E359" s="107" t="s">
        <v>2601</v>
      </c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105"/>
      <c r="W359" s="6"/>
      <c r="X359" s="6"/>
      <c r="Y359" s="6"/>
      <c r="Z359" s="6"/>
    </row>
    <row r="360" spans="1:26" ht="15.75" customHeight="1" x14ac:dyDescent="0.3">
      <c r="A360" s="6">
        <v>359</v>
      </c>
      <c r="B360" s="6" t="s">
        <v>297</v>
      </c>
      <c r="C360" s="6" t="s">
        <v>697</v>
      </c>
      <c r="D360" s="107">
        <v>14400</v>
      </c>
      <c r="E360" s="107">
        <v>1</v>
      </c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105"/>
      <c r="W360" s="6"/>
      <c r="X360" s="6"/>
      <c r="Y360" s="6"/>
      <c r="Z360" s="6"/>
    </row>
    <row r="361" spans="1:26" ht="15.75" customHeight="1" x14ac:dyDescent="0.3">
      <c r="A361" s="6">
        <v>360</v>
      </c>
      <c r="B361" s="6" t="s">
        <v>297</v>
      </c>
      <c r="C361" s="6" t="s">
        <v>1174</v>
      </c>
      <c r="D361" s="107">
        <v>14400</v>
      </c>
      <c r="E361" s="107">
        <v>2</v>
      </c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105"/>
      <c r="W361" s="6"/>
      <c r="X361" s="6"/>
      <c r="Y361" s="6"/>
      <c r="Z361" s="6"/>
    </row>
    <row r="362" spans="1:26" ht="15.75" customHeight="1" x14ac:dyDescent="0.3">
      <c r="A362" s="6">
        <v>361</v>
      </c>
      <c r="B362" s="6" t="s">
        <v>297</v>
      </c>
      <c r="C362" s="6" t="s">
        <v>838</v>
      </c>
      <c r="D362" s="107">
        <v>600</v>
      </c>
      <c r="E362" s="107">
        <v>3</v>
      </c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105"/>
      <c r="W362" s="6"/>
      <c r="X362" s="6"/>
      <c r="Y362" s="6"/>
      <c r="Z362" s="6"/>
    </row>
    <row r="363" spans="1:26" ht="15.75" customHeight="1" x14ac:dyDescent="0.3">
      <c r="A363" s="6">
        <v>362</v>
      </c>
      <c r="B363" s="6" t="s">
        <v>297</v>
      </c>
      <c r="C363" s="6" t="s">
        <v>2707</v>
      </c>
      <c r="D363" s="107">
        <v>3600</v>
      </c>
      <c r="E363" s="107" t="s">
        <v>2601</v>
      </c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105"/>
      <c r="W363" s="6"/>
      <c r="X363" s="6"/>
      <c r="Y363" s="6"/>
      <c r="Z363" s="6"/>
    </row>
    <row r="364" spans="1:26" ht="15.75" customHeight="1" x14ac:dyDescent="0.3">
      <c r="A364" s="6">
        <v>363</v>
      </c>
      <c r="B364" s="6" t="s">
        <v>299</v>
      </c>
      <c r="C364" s="6" t="s">
        <v>2708</v>
      </c>
      <c r="D364" s="107">
        <v>14400</v>
      </c>
      <c r="E364" s="107">
        <v>1</v>
      </c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105"/>
      <c r="W364" s="6"/>
      <c r="X364" s="6"/>
      <c r="Y364" s="6"/>
      <c r="Z364" s="6"/>
    </row>
    <row r="365" spans="1:26" ht="15.75" customHeight="1" x14ac:dyDescent="0.3">
      <c r="A365" s="6">
        <v>364</v>
      </c>
      <c r="B365" s="6" t="s">
        <v>299</v>
      </c>
      <c r="C365" s="6" t="s">
        <v>849</v>
      </c>
      <c r="D365" s="107">
        <v>14400</v>
      </c>
      <c r="E365" s="107">
        <v>2</v>
      </c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105"/>
      <c r="W365" s="6"/>
      <c r="X365" s="6"/>
      <c r="Y365" s="6"/>
      <c r="Z365" s="6"/>
    </row>
    <row r="366" spans="1:26" ht="15.75" customHeight="1" x14ac:dyDescent="0.3">
      <c r="A366" s="6">
        <v>365</v>
      </c>
      <c r="B366" s="6" t="s">
        <v>299</v>
      </c>
      <c r="C366" s="6" t="s">
        <v>2709</v>
      </c>
      <c r="D366" s="107">
        <v>600</v>
      </c>
      <c r="E366" s="107">
        <v>3</v>
      </c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105"/>
      <c r="W366" s="6"/>
      <c r="X366" s="6"/>
      <c r="Y366" s="6"/>
      <c r="Z366" s="6"/>
    </row>
    <row r="367" spans="1:26" ht="15.75" customHeight="1" x14ac:dyDescent="0.3">
      <c r="A367" s="6">
        <v>366</v>
      </c>
      <c r="B367" s="6" t="s">
        <v>299</v>
      </c>
      <c r="C367" s="6" t="s">
        <v>2710</v>
      </c>
      <c r="D367" s="107">
        <v>3600</v>
      </c>
      <c r="E367" s="107" t="s">
        <v>2601</v>
      </c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105"/>
      <c r="W367" s="6"/>
      <c r="X367" s="6"/>
      <c r="Y367" s="6"/>
      <c r="Z367" s="6"/>
    </row>
    <row r="368" spans="1:26" ht="15.75" customHeight="1" x14ac:dyDescent="0.3">
      <c r="A368" s="6">
        <v>367</v>
      </c>
      <c r="B368" s="6" t="s">
        <v>301</v>
      </c>
      <c r="C368" s="6" t="s">
        <v>2711</v>
      </c>
      <c r="D368" s="107">
        <v>7200</v>
      </c>
      <c r="E368" s="107">
        <v>1</v>
      </c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105"/>
      <c r="W368" s="6"/>
      <c r="X368" s="6"/>
      <c r="Y368" s="6"/>
      <c r="Z368" s="6"/>
    </row>
    <row r="369" spans="1:26" ht="15.75" customHeight="1" x14ac:dyDescent="0.3">
      <c r="A369" s="6">
        <v>368</v>
      </c>
      <c r="B369" s="6" t="s">
        <v>301</v>
      </c>
      <c r="C369" s="6" t="s">
        <v>831</v>
      </c>
      <c r="D369" s="107">
        <v>1200</v>
      </c>
      <c r="E369" s="107">
        <v>2</v>
      </c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105"/>
      <c r="W369" s="6"/>
      <c r="X369" s="6"/>
      <c r="Y369" s="6"/>
      <c r="Z369" s="6"/>
    </row>
    <row r="370" spans="1:26" ht="15.75" customHeight="1" x14ac:dyDescent="0.3">
      <c r="A370" s="6">
        <v>369</v>
      </c>
      <c r="B370" s="6" t="s">
        <v>301</v>
      </c>
      <c r="C370" s="6" t="s">
        <v>2712</v>
      </c>
      <c r="D370" s="107">
        <v>2400</v>
      </c>
      <c r="E370" s="107" t="s">
        <v>2601</v>
      </c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105"/>
      <c r="W370" s="6"/>
      <c r="X370" s="6"/>
      <c r="Y370" s="6"/>
      <c r="Z370" s="6"/>
    </row>
    <row r="371" spans="1:26" ht="15.75" customHeight="1" x14ac:dyDescent="0.3">
      <c r="A371" s="6">
        <v>370</v>
      </c>
      <c r="B371" s="6" t="s">
        <v>304</v>
      </c>
      <c r="C371" s="6" t="s">
        <v>2713</v>
      </c>
      <c r="D371" s="107">
        <v>3600</v>
      </c>
      <c r="E371" s="107">
        <v>1</v>
      </c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105"/>
      <c r="W371" s="6"/>
      <c r="X371" s="6"/>
      <c r="Y371" s="6"/>
      <c r="Z371" s="6"/>
    </row>
    <row r="372" spans="1:26" ht="15.75" customHeight="1" x14ac:dyDescent="0.3">
      <c r="A372" s="6">
        <v>371</v>
      </c>
      <c r="B372" s="6" t="s">
        <v>304</v>
      </c>
      <c r="C372" s="6" t="s">
        <v>2714</v>
      </c>
      <c r="D372" s="107">
        <v>900</v>
      </c>
      <c r="E372" s="107" t="s">
        <v>2601</v>
      </c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105"/>
      <c r="W372" s="6"/>
      <c r="X372" s="6"/>
      <c r="Y372" s="6"/>
      <c r="Z372" s="6"/>
    </row>
    <row r="373" spans="1:26" ht="15.75" customHeight="1" x14ac:dyDescent="0.3">
      <c r="A373" s="6">
        <v>372</v>
      </c>
      <c r="B373" s="6" t="s">
        <v>306</v>
      </c>
      <c r="C373" s="6" t="s">
        <v>453</v>
      </c>
      <c r="D373" s="107">
        <v>3600</v>
      </c>
      <c r="E373" s="107" t="s">
        <v>2601</v>
      </c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105"/>
      <c r="W373" s="6"/>
      <c r="X373" s="6"/>
      <c r="Y373" s="6"/>
      <c r="Z373" s="6"/>
    </row>
    <row r="374" spans="1:26" ht="15.75" customHeight="1" x14ac:dyDescent="0.3">
      <c r="A374" s="6">
        <v>373</v>
      </c>
      <c r="B374" s="6" t="s">
        <v>308</v>
      </c>
      <c r="C374" s="6" t="s">
        <v>435</v>
      </c>
      <c r="D374" s="107">
        <v>240</v>
      </c>
      <c r="E374" s="107" t="s">
        <v>2601</v>
      </c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105"/>
      <c r="W374" s="6"/>
      <c r="X374" s="6"/>
      <c r="Y374" s="6"/>
      <c r="Z374" s="6"/>
    </row>
    <row r="375" spans="1:26" ht="15.75" customHeight="1" x14ac:dyDescent="0.3">
      <c r="A375" s="6">
        <v>374</v>
      </c>
      <c r="B375" s="6" t="s">
        <v>310</v>
      </c>
      <c r="C375" s="6" t="s">
        <v>2715</v>
      </c>
      <c r="D375" s="107">
        <v>460800</v>
      </c>
      <c r="E375" s="107" t="s">
        <v>2601</v>
      </c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105"/>
      <c r="W375" s="6"/>
      <c r="X375" s="6"/>
      <c r="Y375" s="6"/>
      <c r="Z375" s="6"/>
    </row>
    <row r="376" spans="1:26" ht="15.75" customHeight="1" x14ac:dyDescent="0.3">
      <c r="A376" s="6">
        <v>375</v>
      </c>
      <c r="B376" s="6" t="s">
        <v>312</v>
      </c>
      <c r="C376" s="6" t="s">
        <v>921</v>
      </c>
      <c r="D376" s="107">
        <v>230400</v>
      </c>
      <c r="E376" s="107" t="s">
        <v>2601</v>
      </c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105"/>
      <c r="W376" s="6"/>
      <c r="X376" s="6"/>
      <c r="Y376" s="6"/>
      <c r="Z376" s="6"/>
    </row>
    <row r="377" spans="1:26" ht="15.75" customHeight="1" x14ac:dyDescent="0.3">
      <c r="A377" s="6">
        <v>376</v>
      </c>
      <c r="B377" s="6" t="s">
        <v>314</v>
      </c>
      <c r="C377" s="6" t="s">
        <v>2716</v>
      </c>
      <c r="D377" s="107">
        <v>86400</v>
      </c>
      <c r="E377" s="107" t="s">
        <v>2601</v>
      </c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105"/>
      <c r="W377" s="6"/>
      <c r="X377" s="6"/>
      <c r="Y377" s="6"/>
      <c r="Z377" s="6"/>
    </row>
    <row r="378" spans="1:26" ht="15.75" customHeight="1" x14ac:dyDescent="0.3">
      <c r="A378" s="6">
        <v>377</v>
      </c>
      <c r="B378" s="6" t="s">
        <v>316</v>
      </c>
      <c r="C378" s="6" t="s">
        <v>425</v>
      </c>
      <c r="D378" s="107">
        <v>720</v>
      </c>
      <c r="E378" s="107" t="s">
        <v>2601</v>
      </c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105"/>
      <c r="W378" s="6"/>
      <c r="X378" s="6"/>
      <c r="Y378" s="6"/>
      <c r="Z378" s="6"/>
    </row>
    <row r="379" spans="1:26" ht="15.75" customHeight="1" x14ac:dyDescent="0.3">
      <c r="A379" s="6">
        <v>378</v>
      </c>
      <c r="B379" s="6" t="s">
        <v>318</v>
      </c>
      <c r="C379" s="6" t="s">
        <v>415</v>
      </c>
      <c r="D379" s="107">
        <v>720</v>
      </c>
      <c r="E379" s="107" t="s">
        <v>2601</v>
      </c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105"/>
      <c r="W379" s="6"/>
      <c r="X379" s="6"/>
      <c r="Y379" s="6"/>
      <c r="Z379" s="6"/>
    </row>
    <row r="380" spans="1:26" ht="15.75" customHeight="1" x14ac:dyDescent="0.3">
      <c r="A380" s="6">
        <v>379</v>
      </c>
      <c r="B380" s="6" t="s">
        <v>320</v>
      </c>
      <c r="C380" s="6" t="s">
        <v>2717</v>
      </c>
      <c r="D380" s="107">
        <v>1200</v>
      </c>
      <c r="E380" s="107" t="s">
        <v>2601</v>
      </c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105"/>
      <c r="W380" s="6"/>
      <c r="X380" s="6"/>
      <c r="Y380" s="6"/>
      <c r="Z380" s="6"/>
    </row>
    <row r="381" spans="1:26" ht="15.75" customHeight="1" x14ac:dyDescent="0.3">
      <c r="A381" s="6">
        <v>380</v>
      </c>
      <c r="B381" s="6" t="s">
        <v>322</v>
      </c>
      <c r="C381" s="6" t="s">
        <v>415</v>
      </c>
      <c r="D381" s="107">
        <v>1200</v>
      </c>
      <c r="E381" s="107" t="s">
        <v>2601</v>
      </c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105"/>
      <c r="W381" s="6"/>
      <c r="X381" s="6"/>
      <c r="Y381" s="6"/>
      <c r="Z381" s="6"/>
    </row>
    <row r="382" spans="1:26" ht="15.75" customHeight="1" x14ac:dyDescent="0.3">
      <c r="A382" s="6">
        <v>381</v>
      </c>
      <c r="B382" s="6" t="s">
        <v>324</v>
      </c>
      <c r="C382" s="6" t="s">
        <v>415</v>
      </c>
      <c r="D382" s="107">
        <v>1200</v>
      </c>
      <c r="E382" s="107" t="s">
        <v>2601</v>
      </c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105"/>
      <c r="W382" s="6"/>
      <c r="X382" s="6"/>
      <c r="Y382" s="6"/>
      <c r="Z382" s="6"/>
    </row>
    <row r="383" spans="1:26" ht="15.75" customHeight="1" x14ac:dyDescent="0.3">
      <c r="A383" s="6">
        <v>382</v>
      </c>
      <c r="B383" s="6" t="s">
        <v>327</v>
      </c>
      <c r="C383" s="6" t="s">
        <v>415</v>
      </c>
      <c r="D383" s="107">
        <v>1200</v>
      </c>
      <c r="E383" s="107" t="s">
        <v>2601</v>
      </c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105"/>
      <c r="W383" s="6"/>
      <c r="X383" s="6"/>
      <c r="Y383" s="6"/>
      <c r="Z383" s="6"/>
    </row>
    <row r="384" spans="1:26" ht="15.75" customHeight="1" x14ac:dyDescent="0.3">
      <c r="A384" s="6">
        <v>383</v>
      </c>
      <c r="B384" s="6" t="s">
        <v>330</v>
      </c>
      <c r="C384" s="6" t="s">
        <v>415</v>
      </c>
      <c r="D384" s="107">
        <v>3600</v>
      </c>
      <c r="E384" s="107" t="s">
        <v>2601</v>
      </c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105"/>
      <c r="W384" s="6"/>
      <c r="X384" s="6"/>
      <c r="Y384" s="6"/>
      <c r="Z384" s="6"/>
    </row>
    <row r="385" spans="1:26" ht="15.75" customHeight="1" x14ac:dyDescent="0.3">
      <c r="A385" s="6">
        <v>384</v>
      </c>
      <c r="B385" s="6" t="s">
        <v>332</v>
      </c>
      <c r="C385" s="6" t="s">
        <v>425</v>
      </c>
      <c r="D385" s="107">
        <v>5400</v>
      </c>
      <c r="E385" s="107" t="s">
        <v>2601</v>
      </c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105"/>
      <c r="W385" s="6"/>
      <c r="X385" s="6"/>
      <c r="Y385" s="6"/>
      <c r="Z385" s="6"/>
    </row>
    <row r="386" spans="1:26" ht="15.75" customHeight="1" x14ac:dyDescent="0.3">
      <c r="A386" s="6">
        <v>385</v>
      </c>
      <c r="B386" s="6" t="s">
        <v>334</v>
      </c>
      <c r="C386" s="6" t="s">
        <v>2718</v>
      </c>
      <c r="D386" s="107">
        <v>14400</v>
      </c>
      <c r="E386" s="107">
        <v>1</v>
      </c>
      <c r="F386" s="131" t="s">
        <v>2719</v>
      </c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105"/>
      <c r="W386" s="6"/>
      <c r="X386" s="6"/>
      <c r="Y386" s="6"/>
      <c r="Z386" s="6"/>
    </row>
    <row r="387" spans="1:26" ht="15.75" customHeight="1" x14ac:dyDescent="0.3">
      <c r="A387" s="6">
        <v>386</v>
      </c>
      <c r="B387" s="6" t="s">
        <v>334</v>
      </c>
      <c r="C387" s="6" t="s">
        <v>1081</v>
      </c>
      <c r="D387" s="107">
        <v>14400</v>
      </c>
      <c r="E387" s="107">
        <v>2</v>
      </c>
      <c r="F387" s="12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105"/>
      <c r="W387" s="6"/>
      <c r="X387" s="6"/>
      <c r="Y387" s="6"/>
      <c r="Z387" s="6"/>
    </row>
    <row r="388" spans="1:26" ht="15.75" customHeight="1" x14ac:dyDescent="0.3">
      <c r="A388" s="6">
        <v>387</v>
      </c>
      <c r="B388" s="6" t="s">
        <v>334</v>
      </c>
      <c r="C388" s="6" t="s">
        <v>2720</v>
      </c>
      <c r="D388" s="107">
        <v>43200</v>
      </c>
      <c r="E388" s="107">
        <v>3</v>
      </c>
      <c r="F388" s="12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105"/>
      <c r="W388" s="6"/>
      <c r="X388" s="6"/>
      <c r="Y388" s="6"/>
      <c r="Z388" s="6"/>
    </row>
    <row r="389" spans="1:26" ht="15.75" customHeight="1" x14ac:dyDescent="0.3">
      <c r="A389" s="6">
        <v>388</v>
      </c>
      <c r="B389" s="6" t="s">
        <v>334</v>
      </c>
      <c r="C389" s="6" t="s">
        <v>1073</v>
      </c>
      <c r="D389" s="107">
        <v>5400</v>
      </c>
      <c r="E389" s="107">
        <v>4</v>
      </c>
      <c r="F389" s="12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105"/>
      <c r="W389" s="6"/>
      <c r="X389" s="6"/>
      <c r="Y389" s="6"/>
      <c r="Z389" s="6"/>
    </row>
    <row r="390" spans="1:26" ht="15.75" customHeight="1" x14ac:dyDescent="0.3">
      <c r="A390" s="6">
        <v>389</v>
      </c>
      <c r="B390" s="6" t="s">
        <v>334</v>
      </c>
      <c r="C390" s="6" t="s">
        <v>1075</v>
      </c>
      <c r="D390" s="107">
        <v>3600</v>
      </c>
      <c r="E390" s="107">
        <v>5</v>
      </c>
      <c r="F390" s="12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105"/>
      <c r="W390" s="6"/>
      <c r="X390" s="6"/>
      <c r="Y390" s="6"/>
      <c r="Z390" s="6"/>
    </row>
    <row r="391" spans="1:26" ht="15.75" customHeight="1" x14ac:dyDescent="0.3">
      <c r="A391" s="6">
        <v>390</v>
      </c>
      <c r="B391" s="6" t="s">
        <v>334</v>
      </c>
      <c r="C391" s="6" t="s">
        <v>1076</v>
      </c>
      <c r="D391" s="107">
        <v>3600</v>
      </c>
      <c r="E391" s="107">
        <v>6</v>
      </c>
      <c r="F391" s="12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105"/>
      <c r="W391" s="6"/>
      <c r="X391" s="6"/>
      <c r="Y391" s="6"/>
      <c r="Z391" s="6"/>
    </row>
    <row r="392" spans="1:26" ht="15.75" customHeight="1" x14ac:dyDescent="0.3">
      <c r="A392" s="6">
        <v>391</v>
      </c>
      <c r="B392" s="6" t="s">
        <v>334</v>
      </c>
      <c r="C392" s="6" t="s">
        <v>1107</v>
      </c>
      <c r="D392" s="107">
        <v>3600</v>
      </c>
      <c r="E392" s="107" t="s">
        <v>2601</v>
      </c>
      <c r="F392" s="12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105"/>
      <c r="W392" s="6"/>
      <c r="X392" s="6"/>
      <c r="Y392" s="6"/>
      <c r="Z392" s="6"/>
    </row>
    <row r="393" spans="1:26" ht="15.75" customHeight="1" x14ac:dyDescent="0.3">
      <c r="A393" s="6">
        <v>392</v>
      </c>
      <c r="B393" s="6" t="s">
        <v>337</v>
      </c>
      <c r="C393" s="6" t="s">
        <v>1059</v>
      </c>
      <c r="D393" s="107">
        <v>14400</v>
      </c>
      <c r="E393" s="107">
        <v>1</v>
      </c>
      <c r="F393" s="132" t="s">
        <v>2721</v>
      </c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105"/>
      <c r="W393" s="6"/>
      <c r="X393" s="6"/>
      <c r="Y393" s="6"/>
      <c r="Z393" s="6"/>
    </row>
    <row r="394" spans="1:26" ht="15.75" customHeight="1" x14ac:dyDescent="0.3">
      <c r="A394" s="6">
        <v>393</v>
      </c>
      <c r="B394" s="6" t="s">
        <v>337</v>
      </c>
      <c r="C394" s="6" t="s">
        <v>1060</v>
      </c>
      <c r="D394" s="107">
        <v>7200</v>
      </c>
      <c r="E394" s="107">
        <v>2</v>
      </c>
      <c r="F394" s="12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105"/>
      <c r="W394" s="6"/>
      <c r="X394" s="6"/>
      <c r="Y394" s="6"/>
      <c r="Z394" s="6"/>
    </row>
    <row r="395" spans="1:26" ht="15.75" customHeight="1" x14ac:dyDescent="0.3">
      <c r="A395" s="6">
        <v>394</v>
      </c>
      <c r="B395" s="6" t="s">
        <v>337</v>
      </c>
      <c r="C395" s="6" t="s">
        <v>2722</v>
      </c>
      <c r="D395" s="107">
        <v>3600</v>
      </c>
      <c r="E395" s="107" t="s">
        <v>2601</v>
      </c>
      <c r="F395" s="12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105"/>
      <c r="W395" s="6"/>
      <c r="X395" s="6"/>
      <c r="Y395" s="6"/>
      <c r="Z395" s="6"/>
    </row>
    <row r="396" spans="1:26" ht="15.75" customHeight="1" x14ac:dyDescent="0.3">
      <c r="A396" s="6">
        <v>395</v>
      </c>
      <c r="B396" s="6" t="s">
        <v>339</v>
      </c>
      <c r="C396" s="6" t="s">
        <v>2723</v>
      </c>
      <c r="D396" s="107">
        <v>14400</v>
      </c>
      <c r="E396" s="107">
        <v>1</v>
      </c>
      <c r="F396" s="132" t="s">
        <v>2721</v>
      </c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105"/>
      <c r="W396" s="6"/>
      <c r="X396" s="6"/>
      <c r="Y396" s="6"/>
      <c r="Z396" s="6"/>
    </row>
    <row r="397" spans="1:26" ht="15.75" customHeight="1" x14ac:dyDescent="0.3">
      <c r="A397" s="6">
        <v>396</v>
      </c>
      <c r="B397" s="6" t="s">
        <v>339</v>
      </c>
      <c r="C397" s="6" t="s">
        <v>2724</v>
      </c>
      <c r="D397" s="107">
        <v>7200</v>
      </c>
      <c r="E397" s="107">
        <v>2</v>
      </c>
      <c r="F397" s="12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105"/>
      <c r="W397" s="6"/>
      <c r="X397" s="6"/>
      <c r="Y397" s="6"/>
      <c r="Z397" s="6"/>
    </row>
    <row r="398" spans="1:26" ht="15.75" customHeight="1" x14ac:dyDescent="0.3">
      <c r="A398" s="6">
        <v>397</v>
      </c>
      <c r="B398" s="6" t="s">
        <v>339</v>
      </c>
      <c r="C398" s="6" t="s">
        <v>1090</v>
      </c>
      <c r="D398" s="107">
        <v>3600</v>
      </c>
      <c r="E398" s="107" t="s">
        <v>2601</v>
      </c>
      <c r="F398" s="12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105"/>
      <c r="W398" s="6"/>
      <c r="X398" s="6"/>
      <c r="Y398" s="6"/>
      <c r="Z398" s="6"/>
    </row>
    <row r="399" spans="1:26" ht="15.75" customHeight="1" x14ac:dyDescent="0.3">
      <c r="A399" s="6">
        <v>398</v>
      </c>
      <c r="B399" s="6" t="s">
        <v>342</v>
      </c>
      <c r="C399" s="6" t="s">
        <v>2708</v>
      </c>
      <c r="D399" s="107">
        <v>14400</v>
      </c>
      <c r="E399" s="107">
        <v>1</v>
      </c>
      <c r="F399" s="133" t="s">
        <v>2725</v>
      </c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105"/>
      <c r="W399" s="6"/>
      <c r="X399" s="6"/>
      <c r="Y399" s="6"/>
      <c r="Z399" s="6"/>
    </row>
    <row r="400" spans="1:26" ht="15.75" customHeight="1" x14ac:dyDescent="0.3">
      <c r="A400" s="6">
        <v>399</v>
      </c>
      <c r="B400" s="6" t="s">
        <v>342</v>
      </c>
      <c r="C400" s="6" t="s">
        <v>1092</v>
      </c>
      <c r="D400" s="107">
        <v>14400</v>
      </c>
      <c r="E400" s="107">
        <v>2</v>
      </c>
      <c r="F400" s="12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105"/>
      <c r="W400" s="6"/>
      <c r="X400" s="6"/>
      <c r="Y400" s="6"/>
      <c r="Z400" s="6"/>
    </row>
    <row r="401" spans="1:26" ht="15.75" customHeight="1" x14ac:dyDescent="0.3">
      <c r="A401" s="6">
        <v>400</v>
      </c>
      <c r="B401" s="6" t="s">
        <v>342</v>
      </c>
      <c r="C401" s="6" t="s">
        <v>1135</v>
      </c>
      <c r="D401" s="107">
        <v>3600</v>
      </c>
      <c r="E401" s="107" t="s">
        <v>2601</v>
      </c>
      <c r="F401" s="108" t="s">
        <v>2726</v>
      </c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105"/>
      <c r="W401" s="6"/>
      <c r="X401" s="6"/>
      <c r="Y401" s="6"/>
      <c r="Z401" s="6"/>
    </row>
    <row r="402" spans="1:26" ht="15.75" customHeight="1" x14ac:dyDescent="0.3">
      <c r="A402" s="6">
        <v>401</v>
      </c>
      <c r="B402" s="6" t="s">
        <v>344</v>
      </c>
      <c r="C402" s="6" t="s">
        <v>2727</v>
      </c>
      <c r="D402" s="107">
        <v>1800</v>
      </c>
      <c r="E402" s="107" t="s">
        <v>2601</v>
      </c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105"/>
      <c r="W402" s="6"/>
      <c r="X402" s="6"/>
      <c r="Y402" s="6"/>
      <c r="Z402" s="6"/>
    </row>
    <row r="403" spans="1:26" ht="15.75" customHeight="1" x14ac:dyDescent="0.3">
      <c r="A403" s="6">
        <v>402</v>
      </c>
      <c r="B403" s="6" t="s">
        <v>346</v>
      </c>
      <c r="C403" s="6" t="s">
        <v>2728</v>
      </c>
      <c r="D403" s="107">
        <v>7200</v>
      </c>
      <c r="E403" s="107">
        <v>1</v>
      </c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105"/>
      <c r="W403" s="6"/>
      <c r="X403" s="6"/>
      <c r="Y403" s="6"/>
      <c r="Z403" s="6"/>
    </row>
    <row r="404" spans="1:26" ht="15.75" customHeight="1" x14ac:dyDescent="0.3">
      <c r="A404" s="6">
        <v>403</v>
      </c>
      <c r="B404" s="6" t="s">
        <v>346</v>
      </c>
      <c r="C404" s="6" t="s">
        <v>1181</v>
      </c>
      <c r="D404" s="107">
        <v>7200</v>
      </c>
      <c r="E404" s="107">
        <v>2</v>
      </c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105"/>
      <c r="W404" s="6"/>
      <c r="X404" s="6"/>
      <c r="Y404" s="6"/>
      <c r="Z404" s="6"/>
    </row>
    <row r="405" spans="1:26" ht="15.75" customHeight="1" x14ac:dyDescent="0.3">
      <c r="A405" s="6">
        <v>404</v>
      </c>
      <c r="B405" s="6" t="s">
        <v>346</v>
      </c>
      <c r="C405" s="6" t="s">
        <v>2729</v>
      </c>
      <c r="D405" s="107">
        <v>14400</v>
      </c>
      <c r="E405" s="107">
        <v>3</v>
      </c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105"/>
      <c r="W405" s="6"/>
      <c r="X405" s="6"/>
      <c r="Y405" s="6"/>
      <c r="Z405" s="6"/>
    </row>
    <row r="406" spans="1:26" ht="15.75" customHeight="1" x14ac:dyDescent="0.3">
      <c r="A406" s="6">
        <v>405</v>
      </c>
      <c r="B406" s="6" t="s">
        <v>346</v>
      </c>
      <c r="C406" s="6" t="s">
        <v>1251</v>
      </c>
      <c r="D406" s="107">
        <v>7200</v>
      </c>
      <c r="E406" s="107">
        <v>4</v>
      </c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105"/>
      <c r="W406" s="6"/>
      <c r="X406" s="6"/>
      <c r="Y406" s="6"/>
      <c r="Z406" s="6"/>
    </row>
    <row r="407" spans="1:26" ht="15.75" customHeight="1" x14ac:dyDescent="0.3">
      <c r="A407" s="6">
        <v>406</v>
      </c>
      <c r="B407" s="6" t="s">
        <v>346</v>
      </c>
      <c r="C407" s="6" t="s">
        <v>1264</v>
      </c>
      <c r="D407" s="107">
        <v>7200</v>
      </c>
      <c r="E407" s="107" t="s">
        <v>2601</v>
      </c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105"/>
      <c r="W407" s="6"/>
      <c r="X407" s="6"/>
      <c r="Y407" s="6"/>
      <c r="Z407" s="6"/>
    </row>
    <row r="408" spans="1:26" ht="15.75" customHeight="1" x14ac:dyDescent="0.3">
      <c r="A408" s="6">
        <v>407</v>
      </c>
      <c r="B408" s="6" t="s">
        <v>231</v>
      </c>
      <c r="C408" s="6" t="s">
        <v>2730</v>
      </c>
      <c r="D408" s="107">
        <v>7200</v>
      </c>
      <c r="E408" s="107">
        <v>1</v>
      </c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105"/>
      <c r="W408" s="6"/>
      <c r="X408" s="6"/>
      <c r="Y408" s="6"/>
      <c r="Z408" s="6"/>
    </row>
    <row r="409" spans="1:26" ht="15.75" customHeight="1" x14ac:dyDescent="0.3">
      <c r="A409" s="6">
        <v>408</v>
      </c>
      <c r="B409" s="6" t="s">
        <v>231</v>
      </c>
      <c r="C409" s="6" t="s">
        <v>1198</v>
      </c>
      <c r="D409" s="107">
        <v>7200</v>
      </c>
      <c r="E409" s="107" t="s">
        <v>2601</v>
      </c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105"/>
      <c r="W409" s="6"/>
      <c r="X409" s="6"/>
      <c r="Y409" s="6"/>
      <c r="Z409" s="6"/>
    </row>
    <row r="410" spans="1:26" ht="15.75" customHeight="1" x14ac:dyDescent="0.3">
      <c r="A410" s="6">
        <v>409</v>
      </c>
      <c r="B410" s="6" t="s">
        <v>349</v>
      </c>
      <c r="C410" s="6" t="s">
        <v>2731</v>
      </c>
      <c r="D410" s="107">
        <v>240</v>
      </c>
      <c r="E410" s="107">
        <v>1</v>
      </c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105"/>
      <c r="W410" s="6"/>
      <c r="X410" s="6"/>
      <c r="Y410" s="6"/>
      <c r="Z410" s="6"/>
    </row>
    <row r="411" spans="1:26" ht="15.75" customHeight="1" x14ac:dyDescent="0.3">
      <c r="A411" s="6">
        <v>410</v>
      </c>
      <c r="B411" s="6" t="s">
        <v>349</v>
      </c>
      <c r="C411" s="6" t="s">
        <v>2732</v>
      </c>
      <c r="D411" s="107">
        <v>240</v>
      </c>
      <c r="E411" s="107">
        <v>2</v>
      </c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105"/>
      <c r="W411" s="6"/>
      <c r="X411" s="6"/>
      <c r="Y411" s="6"/>
      <c r="Z411" s="6"/>
    </row>
    <row r="412" spans="1:26" ht="15.75" customHeight="1" x14ac:dyDescent="0.3">
      <c r="A412" s="6">
        <v>411</v>
      </c>
      <c r="B412" s="6" t="s">
        <v>349</v>
      </c>
      <c r="C412" s="6" t="s">
        <v>2733</v>
      </c>
      <c r="D412" s="107">
        <v>3600</v>
      </c>
      <c r="E412" s="107" t="s">
        <v>2601</v>
      </c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105"/>
      <c r="W412" s="6"/>
      <c r="X412" s="6"/>
      <c r="Y412" s="6"/>
      <c r="Z412" s="6"/>
    </row>
    <row r="413" spans="1:26" ht="15.75" customHeight="1" x14ac:dyDescent="0.3">
      <c r="A413" s="6">
        <v>412</v>
      </c>
      <c r="B413" s="6" t="s">
        <v>351</v>
      </c>
      <c r="C413" s="6" t="s">
        <v>2734</v>
      </c>
      <c r="D413" s="107">
        <v>3600</v>
      </c>
      <c r="E413" s="107">
        <v>1</v>
      </c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105"/>
      <c r="W413" s="6"/>
      <c r="X413" s="6"/>
      <c r="Y413" s="6"/>
      <c r="Z413" s="6"/>
    </row>
    <row r="414" spans="1:26" ht="15.75" customHeight="1" x14ac:dyDescent="0.3">
      <c r="A414" s="6">
        <v>413</v>
      </c>
      <c r="B414" s="6" t="s">
        <v>351</v>
      </c>
      <c r="C414" s="6" t="s">
        <v>1529</v>
      </c>
      <c r="D414" s="107">
        <v>1200</v>
      </c>
      <c r="E414" s="107">
        <v>2</v>
      </c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105"/>
      <c r="W414" s="6"/>
      <c r="X414" s="6"/>
      <c r="Y414" s="6"/>
      <c r="Z414" s="6"/>
    </row>
    <row r="415" spans="1:26" ht="15.75" customHeight="1" x14ac:dyDescent="0.3">
      <c r="A415" s="6">
        <v>414</v>
      </c>
      <c r="B415" s="6" t="s">
        <v>351</v>
      </c>
      <c r="C415" s="6" t="s">
        <v>1528</v>
      </c>
      <c r="D415" s="107">
        <v>3600</v>
      </c>
      <c r="E415" s="107">
        <v>3</v>
      </c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105"/>
      <c r="W415" s="6"/>
      <c r="X415" s="6"/>
      <c r="Y415" s="6"/>
      <c r="Z415" s="6"/>
    </row>
    <row r="416" spans="1:26" ht="15.75" customHeight="1" x14ac:dyDescent="0.3">
      <c r="A416" s="6">
        <v>415</v>
      </c>
      <c r="B416" s="6" t="s">
        <v>351</v>
      </c>
      <c r="C416" s="6" t="s">
        <v>1539</v>
      </c>
      <c r="D416" s="107">
        <v>3600</v>
      </c>
      <c r="E416" s="107">
        <v>4</v>
      </c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105"/>
      <c r="W416" s="6"/>
      <c r="X416" s="6"/>
      <c r="Y416" s="6"/>
      <c r="Z416" s="6"/>
    </row>
    <row r="417" spans="1:26" ht="15.75" customHeight="1" x14ac:dyDescent="0.3">
      <c r="A417" s="6">
        <v>416</v>
      </c>
      <c r="B417" s="6" t="s">
        <v>351</v>
      </c>
      <c r="C417" s="6" t="s">
        <v>1536</v>
      </c>
      <c r="D417" s="107">
        <v>1800</v>
      </c>
      <c r="E417" s="107" t="s">
        <v>2601</v>
      </c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105"/>
      <c r="W417" s="6"/>
      <c r="X417" s="6"/>
      <c r="Y417" s="6"/>
      <c r="Z417" s="6"/>
    </row>
    <row r="418" spans="1:26" ht="15.75" customHeight="1" x14ac:dyDescent="0.3">
      <c r="A418" s="6">
        <v>417</v>
      </c>
      <c r="B418" s="6" t="s">
        <v>354</v>
      </c>
      <c r="C418" s="6" t="s">
        <v>2735</v>
      </c>
      <c r="D418" s="107">
        <v>7200</v>
      </c>
      <c r="E418" s="107">
        <v>1</v>
      </c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105"/>
      <c r="W418" s="6"/>
      <c r="X418" s="6"/>
      <c r="Y418" s="6"/>
      <c r="Z418" s="6"/>
    </row>
    <row r="419" spans="1:26" ht="15.75" customHeight="1" x14ac:dyDescent="0.3">
      <c r="A419" s="6">
        <v>418</v>
      </c>
      <c r="B419" s="6" t="s">
        <v>354</v>
      </c>
      <c r="C419" s="6" t="s">
        <v>1544</v>
      </c>
      <c r="D419" s="107">
        <v>7200</v>
      </c>
      <c r="E419" s="107">
        <v>2</v>
      </c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105"/>
      <c r="W419" s="6"/>
      <c r="X419" s="6"/>
      <c r="Y419" s="6"/>
      <c r="Z419" s="6"/>
    </row>
    <row r="420" spans="1:26" ht="15.75" customHeight="1" x14ac:dyDescent="0.3">
      <c r="A420" s="6">
        <v>419</v>
      </c>
      <c r="B420" s="6" t="s">
        <v>354</v>
      </c>
      <c r="C420" s="6" t="s">
        <v>1783</v>
      </c>
      <c r="D420" s="107">
        <v>3600</v>
      </c>
      <c r="E420" s="107" t="s">
        <v>2601</v>
      </c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105"/>
      <c r="W420" s="6"/>
      <c r="X420" s="6"/>
      <c r="Y420" s="6"/>
      <c r="Z420" s="6"/>
    </row>
    <row r="421" spans="1:26" ht="15.75" customHeight="1" x14ac:dyDescent="0.3">
      <c r="A421" s="6">
        <v>420</v>
      </c>
      <c r="B421" s="6" t="s">
        <v>356</v>
      </c>
      <c r="C421" s="6" t="s">
        <v>2736</v>
      </c>
      <c r="D421" s="107">
        <v>7200</v>
      </c>
      <c r="E421" s="107">
        <v>1</v>
      </c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105"/>
      <c r="W421" s="6"/>
      <c r="X421" s="6"/>
      <c r="Y421" s="6"/>
      <c r="Z421" s="6"/>
    </row>
    <row r="422" spans="1:26" ht="15.75" customHeight="1" x14ac:dyDescent="0.3">
      <c r="A422" s="6">
        <v>421</v>
      </c>
      <c r="B422" s="6" t="s">
        <v>356</v>
      </c>
      <c r="C422" s="6" t="s">
        <v>1577</v>
      </c>
      <c r="D422" s="107">
        <v>7200</v>
      </c>
      <c r="E422" s="107">
        <v>2</v>
      </c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105"/>
      <c r="W422" s="6"/>
      <c r="X422" s="6"/>
      <c r="Y422" s="6"/>
      <c r="Z422" s="6"/>
    </row>
    <row r="423" spans="1:26" ht="15.75" customHeight="1" x14ac:dyDescent="0.3">
      <c r="A423" s="6">
        <v>422</v>
      </c>
      <c r="B423" s="6" t="s">
        <v>356</v>
      </c>
      <c r="C423" s="6" t="s">
        <v>1586</v>
      </c>
      <c r="D423" s="107">
        <v>3600</v>
      </c>
      <c r="E423" s="107" t="s">
        <v>2601</v>
      </c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105"/>
      <c r="W423" s="6"/>
      <c r="X423" s="6"/>
      <c r="Y423" s="6"/>
      <c r="Z423" s="6"/>
    </row>
    <row r="424" spans="1:26" ht="15.75" customHeight="1" x14ac:dyDescent="0.3">
      <c r="A424" s="6">
        <v>423</v>
      </c>
      <c r="B424" s="6" t="s">
        <v>358</v>
      </c>
      <c r="C424" s="6" t="s">
        <v>1559</v>
      </c>
      <c r="D424" s="107">
        <v>18000</v>
      </c>
      <c r="E424" s="107">
        <v>1</v>
      </c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105"/>
      <c r="W424" s="6"/>
      <c r="X424" s="6"/>
      <c r="Y424" s="6"/>
      <c r="Z424" s="6"/>
    </row>
    <row r="425" spans="1:26" ht="15.75" customHeight="1" x14ac:dyDescent="0.3">
      <c r="A425" s="6">
        <v>424</v>
      </c>
      <c r="B425" s="6" t="s">
        <v>358</v>
      </c>
      <c r="C425" s="6" t="s">
        <v>2737</v>
      </c>
      <c r="D425" s="107">
        <v>18000</v>
      </c>
      <c r="E425" s="107">
        <v>2</v>
      </c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105"/>
      <c r="W425" s="6"/>
      <c r="X425" s="6"/>
      <c r="Y425" s="6"/>
      <c r="Z425" s="6"/>
    </row>
    <row r="426" spans="1:26" ht="15.75" customHeight="1" x14ac:dyDescent="0.3">
      <c r="A426" s="6">
        <v>425</v>
      </c>
      <c r="B426" s="6" t="s">
        <v>358</v>
      </c>
      <c r="C426" s="6" t="s">
        <v>2738</v>
      </c>
      <c r="D426" s="107">
        <v>3600</v>
      </c>
      <c r="E426" s="107">
        <v>3</v>
      </c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105"/>
      <c r="W426" s="6"/>
      <c r="X426" s="6"/>
      <c r="Y426" s="6"/>
      <c r="Z426" s="6"/>
    </row>
    <row r="427" spans="1:26" ht="15.75" customHeight="1" x14ac:dyDescent="0.3">
      <c r="A427" s="6">
        <v>426</v>
      </c>
      <c r="B427" s="6" t="s">
        <v>358</v>
      </c>
      <c r="C427" s="6" t="s">
        <v>2739</v>
      </c>
      <c r="D427" s="107">
        <v>28800</v>
      </c>
      <c r="E427" s="107" t="s">
        <v>2601</v>
      </c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105"/>
      <c r="W427" s="6"/>
      <c r="X427" s="6"/>
      <c r="Y427" s="6"/>
      <c r="Z427" s="6"/>
    </row>
    <row r="428" spans="1:26" ht="15.75" customHeight="1" x14ac:dyDescent="0.3">
      <c r="A428" s="6">
        <v>427</v>
      </c>
      <c r="B428" s="6" t="s">
        <v>360</v>
      </c>
      <c r="C428" s="6" t="s">
        <v>1543</v>
      </c>
      <c r="D428" s="107">
        <v>18000</v>
      </c>
      <c r="E428" s="107">
        <v>1</v>
      </c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105"/>
      <c r="W428" s="6"/>
      <c r="X428" s="6"/>
      <c r="Y428" s="6"/>
      <c r="Z428" s="6"/>
    </row>
    <row r="429" spans="1:26" ht="15.75" customHeight="1" x14ac:dyDescent="0.3">
      <c r="A429" s="6">
        <v>428</v>
      </c>
      <c r="B429" s="6" t="s">
        <v>360</v>
      </c>
      <c r="C429" s="6" t="s">
        <v>1544</v>
      </c>
      <c r="D429" s="107">
        <v>18000</v>
      </c>
      <c r="E429" s="107">
        <v>2</v>
      </c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105"/>
      <c r="W429" s="6"/>
      <c r="X429" s="6"/>
      <c r="Y429" s="6"/>
      <c r="Z429" s="6"/>
    </row>
    <row r="430" spans="1:26" ht="15.75" customHeight="1" x14ac:dyDescent="0.3">
      <c r="A430" s="6">
        <v>429</v>
      </c>
      <c r="B430" s="6" t="s">
        <v>360</v>
      </c>
      <c r="C430" s="6" t="s">
        <v>2740</v>
      </c>
      <c r="D430" s="107">
        <v>3600</v>
      </c>
      <c r="E430" s="107">
        <v>3</v>
      </c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105"/>
      <c r="W430" s="6"/>
      <c r="X430" s="6"/>
      <c r="Y430" s="6"/>
      <c r="Z430" s="6"/>
    </row>
    <row r="431" spans="1:26" ht="15.75" customHeight="1" x14ac:dyDescent="0.3">
      <c r="A431" s="6">
        <v>430</v>
      </c>
      <c r="B431" s="6" t="s">
        <v>360</v>
      </c>
      <c r="C431" s="6" t="s">
        <v>2741</v>
      </c>
      <c r="D431" s="107">
        <v>28800</v>
      </c>
      <c r="E431" s="107" t="s">
        <v>2601</v>
      </c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105"/>
      <c r="W431" s="6"/>
      <c r="X431" s="6"/>
      <c r="Y431" s="6"/>
      <c r="Z431" s="6"/>
    </row>
    <row r="432" spans="1:26" ht="15.75" customHeight="1" x14ac:dyDescent="0.3">
      <c r="A432" s="6">
        <v>431</v>
      </c>
      <c r="B432" s="6" t="s">
        <v>362</v>
      </c>
      <c r="C432" s="6" t="s">
        <v>2742</v>
      </c>
      <c r="D432" s="107">
        <v>1800</v>
      </c>
      <c r="E432" s="107">
        <v>1</v>
      </c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105"/>
      <c r="W432" s="6"/>
      <c r="X432" s="6"/>
      <c r="Y432" s="6"/>
      <c r="Z432" s="6"/>
    </row>
    <row r="433" spans="1:26" ht="15.75" customHeight="1" x14ac:dyDescent="0.3">
      <c r="A433" s="6">
        <v>432</v>
      </c>
      <c r="B433" s="6" t="s">
        <v>362</v>
      </c>
      <c r="C433" s="6" t="s">
        <v>1577</v>
      </c>
      <c r="D433" s="107">
        <v>5400</v>
      </c>
      <c r="E433" s="107">
        <v>2</v>
      </c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105"/>
      <c r="W433" s="6"/>
      <c r="X433" s="6"/>
      <c r="Y433" s="6"/>
      <c r="Z433" s="6"/>
    </row>
    <row r="434" spans="1:26" ht="15.75" customHeight="1" x14ac:dyDescent="0.3">
      <c r="A434" s="6">
        <v>433</v>
      </c>
      <c r="B434" s="6" t="s">
        <v>362</v>
      </c>
      <c r="C434" s="6" t="s">
        <v>1584</v>
      </c>
      <c r="D434" s="107">
        <v>3600</v>
      </c>
      <c r="E434" s="107" t="s">
        <v>2601</v>
      </c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105"/>
      <c r="W434" s="6"/>
      <c r="X434" s="6"/>
      <c r="Y434" s="6"/>
      <c r="Z434" s="6"/>
    </row>
    <row r="435" spans="1:26" ht="15.75" customHeight="1" x14ac:dyDescent="0.3">
      <c r="A435" s="6">
        <v>434</v>
      </c>
      <c r="B435" s="6" t="s">
        <v>364</v>
      </c>
      <c r="C435" s="6" t="s">
        <v>2743</v>
      </c>
      <c r="D435" s="107">
        <v>86400</v>
      </c>
      <c r="E435" s="107" t="s">
        <v>2601</v>
      </c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105"/>
      <c r="W435" s="6"/>
      <c r="X435" s="6"/>
      <c r="Y435" s="6"/>
      <c r="Z435" s="6"/>
    </row>
    <row r="436" spans="1:26" ht="15.75" customHeight="1" x14ac:dyDescent="0.3">
      <c r="A436" s="6">
        <v>435</v>
      </c>
      <c r="B436" s="6" t="s">
        <v>62</v>
      </c>
      <c r="C436" s="6" t="s">
        <v>2744</v>
      </c>
      <c r="D436" s="107">
        <v>5400</v>
      </c>
      <c r="E436" s="107" t="s">
        <v>2601</v>
      </c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105"/>
      <c r="W436" s="6"/>
      <c r="X436" s="6"/>
      <c r="Y436" s="6"/>
      <c r="Z436" s="6"/>
    </row>
    <row r="437" spans="1:26" ht="15.75" customHeight="1" x14ac:dyDescent="0.3">
      <c r="A437" s="6">
        <v>436</v>
      </c>
      <c r="B437" s="6" t="s">
        <v>63</v>
      </c>
      <c r="C437" s="6" t="s">
        <v>2745</v>
      </c>
      <c r="D437" s="107">
        <v>5400</v>
      </c>
      <c r="E437" s="107" t="s">
        <v>2601</v>
      </c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105"/>
      <c r="W437" s="6"/>
      <c r="X437" s="6"/>
      <c r="Y437" s="6"/>
      <c r="Z437" s="6"/>
    </row>
    <row r="438" spans="1:26" ht="15.75" customHeight="1" x14ac:dyDescent="0.3">
      <c r="A438" s="6">
        <v>437</v>
      </c>
      <c r="B438" s="6" t="s">
        <v>64</v>
      </c>
      <c r="C438" s="6" t="s">
        <v>2746</v>
      </c>
      <c r="D438" s="107">
        <v>5400</v>
      </c>
      <c r="E438" s="107" t="s">
        <v>2601</v>
      </c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105"/>
      <c r="W438" s="6"/>
      <c r="X438" s="6"/>
      <c r="Y438" s="6"/>
      <c r="Z438" s="6"/>
    </row>
    <row r="439" spans="1:26" ht="15.75" customHeight="1" x14ac:dyDescent="0.3">
      <c r="A439" s="6">
        <v>438</v>
      </c>
      <c r="B439" s="6" t="s">
        <v>65</v>
      </c>
      <c r="C439" s="6" t="s">
        <v>2745</v>
      </c>
      <c r="D439" s="107">
        <v>5400</v>
      </c>
      <c r="E439" s="107" t="s">
        <v>2601</v>
      </c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105"/>
      <c r="W439" s="6"/>
      <c r="X439" s="6"/>
      <c r="Y439" s="6"/>
      <c r="Z439" s="6"/>
    </row>
    <row r="440" spans="1:26" ht="15.75" customHeight="1" x14ac:dyDescent="0.3">
      <c r="A440" s="6">
        <v>439</v>
      </c>
      <c r="B440" s="6" t="s">
        <v>370</v>
      </c>
      <c r="C440" s="6" t="s">
        <v>2747</v>
      </c>
      <c r="D440" s="107">
        <v>3600</v>
      </c>
      <c r="E440" s="107" t="s">
        <v>2601</v>
      </c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105"/>
      <c r="W440" s="6"/>
      <c r="X440" s="6"/>
      <c r="Y440" s="6"/>
      <c r="Z440" s="6"/>
    </row>
    <row r="441" spans="1:26" ht="15.75" customHeight="1" x14ac:dyDescent="0.3">
      <c r="A441" s="6">
        <v>440</v>
      </c>
      <c r="B441" s="6" t="s">
        <v>373</v>
      </c>
      <c r="C441" s="6" t="s">
        <v>2384</v>
      </c>
      <c r="D441" s="107">
        <v>3600</v>
      </c>
      <c r="E441" s="107" t="s">
        <v>2601</v>
      </c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105"/>
      <c r="W441" s="6"/>
      <c r="X441" s="6"/>
      <c r="Y441" s="6"/>
      <c r="Z441" s="6"/>
    </row>
    <row r="442" spans="1:26" ht="15.75" customHeight="1" x14ac:dyDescent="0.3">
      <c r="A442" s="6">
        <v>441</v>
      </c>
      <c r="B442" s="6" t="s">
        <v>375</v>
      </c>
      <c r="C442" s="6" t="s">
        <v>1773</v>
      </c>
      <c r="D442" s="107">
        <v>600</v>
      </c>
      <c r="E442" s="107">
        <v>1</v>
      </c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105"/>
      <c r="W442" s="6"/>
      <c r="X442" s="6"/>
      <c r="Y442" s="6"/>
      <c r="Z442" s="6"/>
    </row>
    <row r="443" spans="1:26" ht="15.75" customHeight="1" x14ac:dyDescent="0.3">
      <c r="A443" s="6">
        <v>442</v>
      </c>
      <c r="B443" s="6" t="s">
        <v>375</v>
      </c>
      <c r="C443" s="6" t="s">
        <v>1773</v>
      </c>
      <c r="D443" s="107">
        <v>600</v>
      </c>
      <c r="E443" s="107" t="s">
        <v>2601</v>
      </c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105"/>
      <c r="W443" s="6"/>
      <c r="X443" s="6"/>
      <c r="Y443" s="6"/>
      <c r="Z443" s="6"/>
    </row>
    <row r="444" spans="1:26" ht="15.75" customHeight="1" x14ac:dyDescent="0.3">
      <c r="A444" s="6">
        <v>443</v>
      </c>
      <c r="B444" s="6" t="s">
        <v>234</v>
      </c>
      <c r="C444" s="6" t="s">
        <v>1600</v>
      </c>
      <c r="D444" s="107">
        <v>2400</v>
      </c>
      <c r="E444" s="107" t="s">
        <v>2601</v>
      </c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105"/>
      <c r="W444" s="6"/>
      <c r="X444" s="6"/>
      <c r="Y444" s="6"/>
      <c r="Z444" s="6"/>
    </row>
    <row r="445" spans="1:26" ht="15.75" customHeight="1" x14ac:dyDescent="0.3">
      <c r="A445" s="6">
        <v>444</v>
      </c>
      <c r="B445" s="6" t="s">
        <v>233</v>
      </c>
      <c r="C445" s="6" t="s">
        <v>1596</v>
      </c>
      <c r="D445" s="107">
        <v>2400</v>
      </c>
      <c r="E445" s="107" t="s">
        <v>2601</v>
      </c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105"/>
      <c r="W445" s="6"/>
      <c r="X445" s="6"/>
      <c r="Y445" s="6"/>
      <c r="Z445" s="6"/>
    </row>
    <row r="446" spans="1:26" ht="15.75" customHeight="1" x14ac:dyDescent="0.3">
      <c r="A446" s="6">
        <v>445</v>
      </c>
      <c r="B446" s="6" t="s">
        <v>377</v>
      </c>
      <c r="C446" s="6" t="s">
        <v>2748</v>
      </c>
      <c r="D446" s="107">
        <v>3600</v>
      </c>
      <c r="E446" s="107" t="s">
        <v>2601</v>
      </c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105"/>
      <c r="W446" s="6"/>
      <c r="X446" s="6"/>
      <c r="Y446" s="6"/>
      <c r="Z446" s="6"/>
    </row>
    <row r="447" spans="1:26" ht="15.75" customHeight="1" x14ac:dyDescent="0.3">
      <c r="A447" s="6">
        <v>446</v>
      </c>
      <c r="B447" s="6" t="s">
        <v>379</v>
      </c>
      <c r="C447" s="6" t="s">
        <v>2748</v>
      </c>
      <c r="D447" s="107">
        <v>3600</v>
      </c>
      <c r="E447" s="107" t="s">
        <v>2601</v>
      </c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105"/>
      <c r="W447" s="6"/>
      <c r="X447" s="6"/>
      <c r="Y447" s="6"/>
      <c r="Z447" s="6"/>
    </row>
    <row r="448" spans="1:26" ht="15.75" customHeight="1" x14ac:dyDescent="0.3">
      <c r="A448" s="6">
        <v>447</v>
      </c>
      <c r="B448" s="6" t="s">
        <v>179</v>
      </c>
      <c r="C448" s="6" t="s">
        <v>1632</v>
      </c>
      <c r="D448" s="107">
        <v>5400</v>
      </c>
      <c r="E448" s="107">
        <v>1</v>
      </c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105"/>
      <c r="W448" s="6"/>
      <c r="X448" s="6"/>
      <c r="Y448" s="6"/>
      <c r="Z448" s="6"/>
    </row>
    <row r="449" spans="1:26" ht="15.75" customHeight="1" x14ac:dyDescent="0.3">
      <c r="A449" s="6">
        <v>448</v>
      </c>
      <c r="B449" s="6" t="s">
        <v>179</v>
      </c>
      <c r="C449" s="6" t="s">
        <v>1633</v>
      </c>
      <c r="D449" s="107">
        <v>5400</v>
      </c>
      <c r="E449" s="107">
        <v>2</v>
      </c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105"/>
      <c r="W449" s="6"/>
      <c r="X449" s="6"/>
      <c r="Y449" s="6"/>
      <c r="Z449" s="6"/>
    </row>
    <row r="450" spans="1:26" ht="15.75" customHeight="1" x14ac:dyDescent="0.3">
      <c r="A450" s="6">
        <v>449</v>
      </c>
      <c r="B450" s="6" t="s">
        <v>179</v>
      </c>
      <c r="C450" s="6" t="s">
        <v>1634</v>
      </c>
      <c r="D450" s="107">
        <v>5400</v>
      </c>
      <c r="E450" s="107">
        <v>3</v>
      </c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105"/>
      <c r="W450" s="6"/>
      <c r="X450" s="6"/>
      <c r="Y450" s="6"/>
      <c r="Z450" s="6"/>
    </row>
    <row r="451" spans="1:26" ht="15.75" customHeight="1" x14ac:dyDescent="0.3">
      <c r="A451" s="6">
        <v>450</v>
      </c>
      <c r="B451" s="6" t="s">
        <v>179</v>
      </c>
      <c r="C451" s="6" t="s">
        <v>1635</v>
      </c>
      <c r="D451" s="107">
        <v>5400</v>
      </c>
      <c r="E451" s="107">
        <v>4</v>
      </c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105"/>
      <c r="W451" s="6"/>
      <c r="X451" s="6"/>
      <c r="Y451" s="6"/>
      <c r="Z451" s="6"/>
    </row>
    <row r="452" spans="1:26" ht="15.75" customHeight="1" x14ac:dyDescent="0.3">
      <c r="A452" s="6">
        <v>451</v>
      </c>
      <c r="B452" s="6" t="s">
        <v>179</v>
      </c>
      <c r="C452" s="6" t="s">
        <v>1728</v>
      </c>
      <c r="D452" s="107">
        <v>5400</v>
      </c>
      <c r="E452" s="107">
        <v>5</v>
      </c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105"/>
      <c r="W452" s="6"/>
      <c r="X452" s="6"/>
      <c r="Y452" s="6"/>
      <c r="Z452" s="6"/>
    </row>
    <row r="453" spans="1:26" ht="15.75" customHeight="1" x14ac:dyDescent="0.3">
      <c r="A453" s="6">
        <v>452</v>
      </c>
      <c r="B453" s="6" t="s">
        <v>179</v>
      </c>
      <c r="C453" s="6" t="s">
        <v>1758</v>
      </c>
      <c r="D453" s="107">
        <v>1800</v>
      </c>
      <c r="E453" s="107" t="s">
        <v>2601</v>
      </c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105"/>
      <c r="W453" s="6"/>
      <c r="X453" s="6"/>
      <c r="Y453" s="6"/>
      <c r="Z453" s="6"/>
    </row>
    <row r="454" spans="1:26" ht="15.75" customHeight="1" x14ac:dyDescent="0.3">
      <c r="A454" s="6">
        <v>453</v>
      </c>
      <c r="B454" s="6" t="s">
        <v>381</v>
      </c>
      <c r="C454" s="6" t="s">
        <v>2749</v>
      </c>
      <c r="D454" s="107">
        <v>3600</v>
      </c>
      <c r="E454" s="107">
        <v>1</v>
      </c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105"/>
      <c r="W454" s="6"/>
      <c r="X454" s="6"/>
      <c r="Y454" s="6"/>
      <c r="Z454" s="6"/>
    </row>
    <row r="455" spans="1:26" ht="15.75" customHeight="1" x14ac:dyDescent="0.3">
      <c r="A455" s="6">
        <v>454</v>
      </c>
      <c r="B455" s="6" t="s">
        <v>381</v>
      </c>
      <c r="C455" s="6" t="s">
        <v>2750</v>
      </c>
      <c r="D455" s="107">
        <v>3600</v>
      </c>
      <c r="E455" s="107">
        <v>2</v>
      </c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105"/>
      <c r="W455" s="6"/>
      <c r="X455" s="6"/>
      <c r="Y455" s="6"/>
      <c r="Z455" s="6"/>
    </row>
    <row r="456" spans="1:26" ht="15.75" customHeight="1" x14ac:dyDescent="0.3">
      <c r="A456" s="6">
        <v>455</v>
      </c>
      <c r="B456" s="6" t="s">
        <v>381</v>
      </c>
      <c r="C456" s="6" t="s">
        <v>2751</v>
      </c>
      <c r="D456" s="107">
        <v>1800</v>
      </c>
      <c r="E456" s="107" t="s">
        <v>2601</v>
      </c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105"/>
      <c r="W456" s="6"/>
      <c r="X456" s="6"/>
      <c r="Y456" s="6"/>
      <c r="Z456" s="6"/>
    </row>
    <row r="457" spans="1:26" ht="15.75" customHeight="1" x14ac:dyDescent="0.3">
      <c r="A457" s="6">
        <v>456</v>
      </c>
      <c r="B457" s="6" t="s">
        <v>383</v>
      </c>
      <c r="C457" s="6" t="s">
        <v>2752</v>
      </c>
      <c r="D457" s="107">
        <v>3600</v>
      </c>
      <c r="E457" s="107">
        <v>1</v>
      </c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105"/>
      <c r="W457" s="6"/>
      <c r="X457" s="6"/>
      <c r="Y457" s="6"/>
      <c r="Z457" s="6"/>
    </row>
    <row r="458" spans="1:26" ht="15.75" customHeight="1" x14ac:dyDescent="0.3">
      <c r="A458" s="6">
        <v>457</v>
      </c>
      <c r="B458" s="6" t="s">
        <v>383</v>
      </c>
      <c r="C458" s="6" t="s">
        <v>2753</v>
      </c>
      <c r="D458" s="107">
        <v>3600</v>
      </c>
      <c r="E458" s="107">
        <v>2</v>
      </c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105"/>
      <c r="W458" s="6"/>
      <c r="X458" s="6"/>
      <c r="Y458" s="6"/>
      <c r="Z458" s="6"/>
    </row>
    <row r="459" spans="1:26" ht="15.75" customHeight="1" x14ac:dyDescent="0.3">
      <c r="A459" s="6">
        <v>458</v>
      </c>
      <c r="B459" s="6" t="s">
        <v>383</v>
      </c>
      <c r="C459" s="6" t="s">
        <v>2754</v>
      </c>
      <c r="D459" s="107">
        <v>1800</v>
      </c>
      <c r="E459" s="107" t="s">
        <v>2601</v>
      </c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105"/>
      <c r="W459" s="6"/>
      <c r="X459" s="6"/>
      <c r="Y459" s="6"/>
      <c r="Z459" s="6"/>
    </row>
    <row r="460" spans="1:26" ht="15.75" customHeight="1" x14ac:dyDescent="0.3">
      <c r="A460" s="6">
        <v>459</v>
      </c>
      <c r="B460" s="6" t="s">
        <v>385</v>
      </c>
      <c r="C460" s="6" t="s">
        <v>1719</v>
      </c>
      <c r="D460" s="107">
        <v>45306</v>
      </c>
      <c r="E460" s="107" t="s">
        <v>2601</v>
      </c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105"/>
      <c r="W460" s="6"/>
      <c r="X460" s="6"/>
      <c r="Y460" s="6"/>
      <c r="Z460" s="6"/>
    </row>
    <row r="461" spans="1:26" ht="15.75" customHeight="1" x14ac:dyDescent="0.3">
      <c r="A461" s="6">
        <v>460</v>
      </c>
      <c r="B461" s="6" t="s">
        <v>387</v>
      </c>
      <c r="C461" s="6" t="s">
        <v>1719</v>
      </c>
      <c r="D461" s="107">
        <v>45360</v>
      </c>
      <c r="E461" s="107" t="s">
        <v>2601</v>
      </c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105"/>
      <c r="W461" s="6"/>
      <c r="X461" s="6"/>
      <c r="Y461" s="6"/>
      <c r="Z461" s="6"/>
    </row>
    <row r="462" spans="1:26" ht="15.75" customHeight="1" x14ac:dyDescent="0.3">
      <c r="A462" s="6">
        <v>461</v>
      </c>
      <c r="B462" s="6" t="s">
        <v>389</v>
      </c>
      <c r="C462" s="6" t="s">
        <v>1732</v>
      </c>
      <c r="D462" s="107">
        <v>21600</v>
      </c>
      <c r="E462" s="107">
        <v>1</v>
      </c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105"/>
      <c r="W462" s="6"/>
      <c r="X462" s="6"/>
      <c r="Y462" s="6"/>
      <c r="Z462" s="6"/>
    </row>
    <row r="463" spans="1:26" ht="15.75" customHeight="1" x14ac:dyDescent="0.3">
      <c r="A463" s="6">
        <v>462</v>
      </c>
      <c r="B463" s="6" t="s">
        <v>389</v>
      </c>
      <c r="C463" s="6" t="s">
        <v>1730</v>
      </c>
      <c r="D463" s="107">
        <v>3600</v>
      </c>
      <c r="E463" s="107">
        <v>2</v>
      </c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105"/>
      <c r="W463" s="6"/>
      <c r="X463" s="6"/>
      <c r="Y463" s="6"/>
      <c r="Z463" s="6"/>
    </row>
    <row r="464" spans="1:26" ht="15.75" customHeight="1" x14ac:dyDescent="0.3">
      <c r="A464" s="6">
        <v>463</v>
      </c>
      <c r="B464" s="6" t="s">
        <v>389</v>
      </c>
      <c r="C464" s="6" t="s">
        <v>1818</v>
      </c>
      <c r="D464" s="107">
        <v>3600</v>
      </c>
      <c r="E464" s="107" t="s">
        <v>2601</v>
      </c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105"/>
      <c r="W464" s="6"/>
      <c r="X464" s="6"/>
      <c r="Y464" s="6"/>
      <c r="Z464" s="6"/>
    </row>
    <row r="465" spans="1:26" ht="15.75" customHeight="1" x14ac:dyDescent="0.3">
      <c r="A465" s="6">
        <v>464</v>
      </c>
      <c r="B465" s="6" t="s">
        <v>191</v>
      </c>
      <c r="C465" s="6" t="s">
        <v>1905</v>
      </c>
      <c r="D465" s="107">
        <v>7200</v>
      </c>
      <c r="E465" s="107">
        <v>4</v>
      </c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105"/>
      <c r="W465" s="6"/>
      <c r="X465" s="6"/>
      <c r="Y465" s="6"/>
      <c r="Z465" s="6"/>
    </row>
    <row r="466" spans="1:26" ht="15.75" customHeight="1" x14ac:dyDescent="0.3">
      <c r="A466" s="6">
        <v>465</v>
      </c>
      <c r="B466" s="6" t="s">
        <v>191</v>
      </c>
      <c r="C466" s="6" t="s">
        <v>2115</v>
      </c>
      <c r="D466" s="107">
        <v>4114</v>
      </c>
      <c r="E466" s="107">
        <v>5</v>
      </c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105"/>
      <c r="W466" s="6"/>
      <c r="X466" s="6"/>
      <c r="Y466" s="6"/>
      <c r="Z466" s="6"/>
    </row>
    <row r="467" spans="1:26" ht="15.75" customHeight="1" x14ac:dyDescent="0.3">
      <c r="A467" s="6">
        <v>466</v>
      </c>
      <c r="B467" s="6" t="s">
        <v>191</v>
      </c>
      <c r="C467" s="6" t="s">
        <v>443</v>
      </c>
      <c r="D467" s="107">
        <v>9600</v>
      </c>
      <c r="E467" s="107" t="s">
        <v>2601</v>
      </c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105"/>
      <c r="W467" s="6"/>
      <c r="X467" s="6"/>
      <c r="Y467" s="6"/>
      <c r="Z467" s="6"/>
    </row>
    <row r="468" spans="1:26" ht="15.75" customHeight="1" x14ac:dyDescent="0.3">
      <c r="A468" s="6">
        <v>467</v>
      </c>
      <c r="B468" s="6" t="s">
        <v>392</v>
      </c>
      <c r="C468" s="6" t="s">
        <v>1719</v>
      </c>
      <c r="D468" s="107">
        <v>86400</v>
      </c>
      <c r="E468" s="107" t="s">
        <v>2601</v>
      </c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105"/>
      <c r="W468" s="6"/>
      <c r="X468" s="6"/>
      <c r="Y468" s="6"/>
      <c r="Z468" s="6"/>
    </row>
    <row r="469" spans="1:26" ht="15.75" customHeight="1" x14ac:dyDescent="0.3">
      <c r="A469" s="6">
        <v>468</v>
      </c>
      <c r="B469" s="6" t="s">
        <v>395</v>
      </c>
      <c r="C469" s="6" t="s">
        <v>2755</v>
      </c>
      <c r="D469" s="107">
        <v>12600</v>
      </c>
      <c r="E469" s="107">
        <v>1</v>
      </c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105"/>
      <c r="W469" s="6"/>
      <c r="X469" s="6"/>
      <c r="Y469" s="6"/>
      <c r="Z469" s="6"/>
    </row>
    <row r="470" spans="1:26" ht="15.75" customHeight="1" x14ac:dyDescent="0.3">
      <c r="A470" s="6">
        <v>469</v>
      </c>
      <c r="B470" s="6" t="s">
        <v>395</v>
      </c>
      <c r="C470" s="6" t="s">
        <v>2756</v>
      </c>
      <c r="D470" s="107">
        <v>12600</v>
      </c>
      <c r="E470" s="107">
        <v>2</v>
      </c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105"/>
      <c r="W470" s="6"/>
      <c r="X470" s="6"/>
      <c r="Y470" s="6"/>
      <c r="Z470" s="6"/>
    </row>
    <row r="471" spans="1:26" ht="15.75" customHeight="1" x14ac:dyDescent="0.3">
      <c r="A471" s="6">
        <v>470</v>
      </c>
      <c r="B471" s="6" t="s">
        <v>395</v>
      </c>
      <c r="C471" s="6" t="s">
        <v>2757</v>
      </c>
      <c r="D471" s="107">
        <v>12600</v>
      </c>
      <c r="E471" s="107">
        <v>3</v>
      </c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105"/>
      <c r="W471" s="6"/>
      <c r="X471" s="6"/>
      <c r="Y471" s="6"/>
      <c r="Z471" s="6"/>
    </row>
    <row r="472" spans="1:26" ht="15.75" customHeight="1" x14ac:dyDescent="0.3">
      <c r="A472" s="6">
        <v>471</v>
      </c>
      <c r="B472" s="6" t="s">
        <v>395</v>
      </c>
      <c r="C472" s="6" t="s">
        <v>2758</v>
      </c>
      <c r="D472" s="107">
        <v>12600</v>
      </c>
      <c r="E472" s="107">
        <v>4</v>
      </c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105"/>
      <c r="W472" s="6"/>
      <c r="X472" s="6"/>
      <c r="Y472" s="6"/>
      <c r="Z472" s="6"/>
    </row>
    <row r="473" spans="1:26" ht="15.75" customHeight="1" x14ac:dyDescent="0.3">
      <c r="A473" s="6">
        <v>472</v>
      </c>
      <c r="B473" s="6" t="s">
        <v>395</v>
      </c>
      <c r="C473" s="6" t="s">
        <v>2759</v>
      </c>
      <c r="D473" s="107">
        <v>12600</v>
      </c>
      <c r="E473" s="107">
        <v>5</v>
      </c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105"/>
      <c r="W473" s="6"/>
      <c r="X473" s="6"/>
      <c r="Y473" s="6"/>
      <c r="Z473" s="6"/>
    </row>
    <row r="474" spans="1:26" ht="15.75" customHeight="1" x14ac:dyDescent="0.3">
      <c r="A474" s="6">
        <v>473</v>
      </c>
      <c r="B474" s="6" t="s">
        <v>395</v>
      </c>
      <c r="C474" s="6" t="s">
        <v>1739</v>
      </c>
      <c r="D474" s="107">
        <v>12600</v>
      </c>
      <c r="E474" s="107">
        <v>6</v>
      </c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105"/>
      <c r="W474" s="6"/>
      <c r="X474" s="6"/>
      <c r="Y474" s="6"/>
      <c r="Z474" s="6"/>
    </row>
    <row r="475" spans="1:26" ht="15.75" customHeight="1" x14ac:dyDescent="0.3">
      <c r="A475" s="6">
        <v>474</v>
      </c>
      <c r="B475" s="6" t="s">
        <v>395</v>
      </c>
      <c r="C475" s="6" t="s">
        <v>2760</v>
      </c>
      <c r="D475" s="107">
        <v>12600</v>
      </c>
      <c r="E475" s="107">
        <v>7</v>
      </c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105"/>
      <c r="W475" s="6"/>
      <c r="X475" s="6"/>
      <c r="Y475" s="6"/>
      <c r="Z475" s="6"/>
    </row>
    <row r="476" spans="1:26" ht="15.75" customHeight="1" x14ac:dyDescent="0.3">
      <c r="A476" s="6">
        <v>475</v>
      </c>
      <c r="B476" s="6" t="s">
        <v>395</v>
      </c>
      <c r="C476" s="6" t="s">
        <v>2761</v>
      </c>
      <c r="D476" s="107">
        <v>12600</v>
      </c>
      <c r="E476" s="107">
        <v>8</v>
      </c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105"/>
      <c r="W476" s="6"/>
      <c r="X476" s="6"/>
      <c r="Y476" s="6"/>
      <c r="Z476" s="6"/>
    </row>
    <row r="477" spans="1:26" ht="15.75" customHeight="1" x14ac:dyDescent="0.3">
      <c r="A477" s="6">
        <v>476</v>
      </c>
      <c r="B477" s="6" t="s">
        <v>395</v>
      </c>
      <c r="C477" s="6" t="s">
        <v>2762</v>
      </c>
      <c r="D477" s="107">
        <v>28800</v>
      </c>
      <c r="E477" s="107" t="s">
        <v>2601</v>
      </c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105"/>
      <c r="W477" s="6"/>
      <c r="X477" s="6"/>
      <c r="Y477" s="6"/>
      <c r="Z477" s="6"/>
    </row>
    <row r="478" spans="1:26" ht="15.75" customHeight="1" x14ac:dyDescent="0.3">
      <c r="A478" s="6">
        <v>477</v>
      </c>
      <c r="B478" s="6" t="s">
        <v>397</v>
      </c>
      <c r="C478" s="6" t="s">
        <v>2763</v>
      </c>
      <c r="D478" s="107">
        <v>10800</v>
      </c>
      <c r="E478" s="107">
        <v>1</v>
      </c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105"/>
      <c r="W478" s="6"/>
      <c r="X478" s="6"/>
      <c r="Y478" s="6"/>
      <c r="Z478" s="6"/>
    </row>
    <row r="479" spans="1:26" ht="15.75" customHeight="1" x14ac:dyDescent="0.3">
      <c r="A479" s="6">
        <v>478</v>
      </c>
      <c r="B479" s="6" t="s">
        <v>397</v>
      </c>
      <c r="C479" s="6" t="s">
        <v>2764</v>
      </c>
      <c r="D479" s="107">
        <v>10800</v>
      </c>
      <c r="E479" s="107">
        <v>2</v>
      </c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105"/>
      <c r="W479" s="6"/>
      <c r="X479" s="6"/>
      <c r="Y479" s="6"/>
      <c r="Z479" s="6"/>
    </row>
    <row r="480" spans="1:26" ht="15.75" customHeight="1" x14ac:dyDescent="0.3">
      <c r="A480" s="6">
        <v>479</v>
      </c>
      <c r="B480" s="6" t="s">
        <v>397</v>
      </c>
      <c r="C480" s="6" t="s">
        <v>2765</v>
      </c>
      <c r="D480" s="107">
        <v>10800</v>
      </c>
      <c r="E480" s="107">
        <v>3</v>
      </c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105"/>
      <c r="W480" s="6"/>
      <c r="X480" s="6"/>
      <c r="Y480" s="6"/>
      <c r="Z480" s="6"/>
    </row>
    <row r="481" spans="1:26" ht="15.75" customHeight="1" x14ac:dyDescent="0.3">
      <c r="A481" s="6">
        <v>480</v>
      </c>
      <c r="B481" s="6" t="s">
        <v>397</v>
      </c>
      <c r="C481" s="6" t="s">
        <v>2766</v>
      </c>
      <c r="D481" s="107">
        <v>10800</v>
      </c>
      <c r="E481" s="107">
        <v>4</v>
      </c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105"/>
      <c r="W481" s="6"/>
      <c r="X481" s="6"/>
      <c r="Y481" s="6"/>
      <c r="Z481" s="6"/>
    </row>
    <row r="482" spans="1:26" ht="15.75" customHeight="1" x14ac:dyDescent="0.3">
      <c r="A482" s="6">
        <v>481</v>
      </c>
      <c r="B482" s="6" t="s">
        <v>397</v>
      </c>
      <c r="C482" s="6" t="s">
        <v>2767</v>
      </c>
      <c r="D482" s="107">
        <v>7200</v>
      </c>
      <c r="E482" s="107">
        <v>5</v>
      </c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105"/>
      <c r="W482" s="6"/>
      <c r="X482" s="6"/>
      <c r="Y482" s="6"/>
      <c r="Z482" s="6"/>
    </row>
    <row r="483" spans="1:26" ht="15.75" customHeight="1" x14ac:dyDescent="0.3">
      <c r="A483" s="6">
        <v>482</v>
      </c>
      <c r="B483" s="6" t="s">
        <v>397</v>
      </c>
      <c r="C483" s="6" t="s">
        <v>2768</v>
      </c>
      <c r="D483" s="107">
        <v>7200</v>
      </c>
      <c r="E483" s="107">
        <v>6</v>
      </c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105"/>
      <c r="W483" s="6"/>
      <c r="X483" s="6"/>
      <c r="Y483" s="6"/>
      <c r="Z483" s="6"/>
    </row>
    <row r="484" spans="1:26" ht="15.75" customHeight="1" x14ac:dyDescent="0.3">
      <c r="A484" s="6">
        <v>483</v>
      </c>
      <c r="B484" s="6" t="s">
        <v>397</v>
      </c>
      <c r="C484" s="6" t="s">
        <v>2769</v>
      </c>
      <c r="D484" s="107">
        <v>1800</v>
      </c>
      <c r="E484" s="107">
        <v>7</v>
      </c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105"/>
      <c r="W484" s="6"/>
      <c r="X484" s="6"/>
      <c r="Y484" s="6"/>
      <c r="Z484" s="6"/>
    </row>
    <row r="485" spans="1:26" ht="15.75" customHeight="1" x14ac:dyDescent="0.3">
      <c r="A485" s="6">
        <v>484</v>
      </c>
      <c r="B485" s="6" t="s">
        <v>397</v>
      </c>
      <c r="C485" s="6" t="s">
        <v>2770</v>
      </c>
      <c r="D485" s="107">
        <v>14400</v>
      </c>
      <c r="E485" s="107" t="s">
        <v>2601</v>
      </c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105"/>
      <c r="W485" s="6"/>
      <c r="X485" s="6"/>
      <c r="Y485" s="6"/>
      <c r="Z485" s="6"/>
    </row>
    <row r="486" spans="1:26" ht="15.75" customHeight="1" x14ac:dyDescent="0.3">
      <c r="A486" s="6">
        <v>485</v>
      </c>
      <c r="B486" s="6" t="s">
        <v>399</v>
      </c>
      <c r="C486" s="6" t="s">
        <v>2743</v>
      </c>
      <c r="D486" s="107">
        <v>3600</v>
      </c>
      <c r="E486" s="107" t="s">
        <v>2601</v>
      </c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105"/>
      <c r="W486" s="6"/>
      <c r="X486" s="6"/>
      <c r="Y486" s="6"/>
      <c r="Z486" s="6"/>
    </row>
    <row r="487" spans="1:26" ht="15.75" customHeight="1" x14ac:dyDescent="0.3">
      <c r="A487" s="6">
        <v>486</v>
      </c>
      <c r="B487" s="6" t="s">
        <v>192</v>
      </c>
      <c r="C487" s="6" t="s">
        <v>2009</v>
      </c>
      <c r="D487" s="107">
        <v>28800</v>
      </c>
      <c r="E487" s="107">
        <v>1</v>
      </c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105"/>
      <c r="W487" s="6"/>
      <c r="X487" s="6"/>
      <c r="Y487" s="6"/>
      <c r="Z487" s="6"/>
    </row>
    <row r="488" spans="1:26" ht="15.75" customHeight="1" x14ac:dyDescent="0.3">
      <c r="A488" s="6">
        <v>487</v>
      </c>
      <c r="B488" s="6" t="s">
        <v>192</v>
      </c>
      <c r="C488" s="6" t="s">
        <v>2033</v>
      </c>
      <c r="D488" s="107">
        <v>96000</v>
      </c>
      <c r="E488" s="107">
        <v>2</v>
      </c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105"/>
      <c r="W488" s="6"/>
      <c r="X488" s="6"/>
      <c r="Y488" s="6"/>
      <c r="Z488" s="6"/>
    </row>
    <row r="489" spans="1:26" ht="15.75" customHeight="1" x14ac:dyDescent="0.3">
      <c r="A489" s="6">
        <v>488</v>
      </c>
      <c r="B489" s="6" t="s">
        <v>192</v>
      </c>
      <c r="C489" s="6" t="s">
        <v>2771</v>
      </c>
      <c r="D489" s="107">
        <v>7200</v>
      </c>
      <c r="E489" s="107">
        <v>3</v>
      </c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105"/>
      <c r="W489" s="6"/>
      <c r="X489" s="6"/>
      <c r="Y489" s="6"/>
      <c r="Z489" s="6"/>
    </row>
    <row r="490" spans="1:26" ht="15.75" customHeight="1" x14ac:dyDescent="0.3">
      <c r="A490" s="6">
        <v>489</v>
      </c>
      <c r="B490" s="6" t="s">
        <v>192</v>
      </c>
      <c r="C490" s="6" t="s">
        <v>2772</v>
      </c>
      <c r="D490" s="107">
        <v>3600</v>
      </c>
      <c r="E490" s="107">
        <v>4</v>
      </c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105"/>
      <c r="W490" s="6"/>
      <c r="X490" s="6"/>
      <c r="Y490" s="6"/>
      <c r="Z490" s="6"/>
    </row>
    <row r="491" spans="1:26" ht="15.75" customHeight="1" x14ac:dyDescent="0.3">
      <c r="A491" s="6">
        <v>490</v>
      </c>
      <c r="B491" s="6" t="s">
        <v>192</v>
      </c>
      <c r="C491" s="6" t="s">
        <v>2025</v>
      </c>
      <c r="D491" s="107">
        <v>3600</v>
      </c>
      <c r="E491" s="107" t="s">
        <v>2601</v>
      </c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105"/>
      <c r="W491" s="6"/>
      <c r="X491" s="6"/>
      <c r="Y491" s="6"/>
      <c r="Z491" s="6"/>
    </row>
    <row r="492" spans="1:26" ht="15.75" customHeight="1" x14ac:dyDescent="0.3">
      <c r="A492" s="6">
        <v>491</v>
      </c>
      <c r="B492" s="6" t="s">
        <v>2870</v>
      </c>
      <c r="C492" s="6" t="s">
        <v>2871</v>
      </c>
      <c r="D492" s="107">
        <v>115200</v>
      </c>
      <c r="E492" s="107">
        <v>1</v>
      </c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105"/>
      <c r="W492" s="6"/>
      <c r="X492" s="6"/>
      <c r="Y492" s="6"/>
      <c r="Z492" s="6"/>
    </row>
    <row r="493" spans="1:26" ht="15.75" customHeight="1" x14ac:dyDescent="0.3">
      <c r="A493" s="6">
        <v>492</v>
      </c>
      <c r="B493" s="6" t="s">
        <v>2870</v>
      </c>
      <c r="C493" s="6" t="s">
        <v>2872</v>
      </c>
      <c r="D493" s="107">
        <v>115200</v>
      </c>
      <c r="E493" s="107" t="s">
        <v>2601</v>
      </c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105"/>
      <c r="W493" s="6"/>
      <c r="X493" s="6"/>
      <c r="Y493" s="6"/>
      <c r="Z493" s="6"/>
    </row>
    <row r="494" spans="1:26" ht="15.75" customHeight="1" x14ac:dyDescent="0.3">
      <c r="A494" s="6">
        <v>493</v>
      </c>
      <c r="B494" s="6" t="s">
        <v>2860</v>
      </c>
      <c r="C494" s="6" t="s">
        <v>2874</v>
      </c>
      <c r="D494" s="107">
        <v>360</v>
      </c>
      <c r="E494" s="107" t="s">
        <v>2601</v>
      </c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105"/>
      <c r="W494" s="6"/>
      <c r="X494" s="6"/>
      <c r="Y494" s="6"/>
      <c r="Z494" s="6"/>
    </row>
    <row r="495" spans="1:26" ht="15.75" customHeight="1" x14ac:dyDescent="0.3">
      <c r="A495" s="6">
        <v>494</v>
      </c>
      <c r="B495" s="6" t="s">
        <v>2945</v>
      </c>
      <c r="C495" s="6" t="s">
        <v>2946</v>
      </c>
      <c r="D495" s="107">
        <v>2400</v>
      </c>
      <c r="E495" s="107" t="s">
        <v>2601</v>
      </c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105"/>
      <c r="W495" s="6"/>
      <c r="X495" s="6"/>
      <c r="Y495" s="6"/>
      <c r="Z495" s="6"/>
    </row>
    <row r="496" spans="1:26" ht="15.75" customHeight="1" x14ac:dyDescent="0.3">
      <c r="A496" s="6">
        <v>495</v>
      </c>
      <c r="B496" s="6" t="s">
        <v>2948</v>
      </c>
      <c r="C496" s="6" t="s">
        <v>2949</v>
      </c>
      <c r="D496" s="107">
        <v>2400</v>
      </c>
      <c r="E496" s="107" t="s">
        <v>2601</v>
      </c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105"/>
      <c r="W496" s="6"/>
      <c r="X496" s="6"/>
      <c r="Y496" s="6"/>
      <c r="Z496" s="6"/>
    </row>
    <row r="497" spans="1:26" ht="15.75" customHeight="1" x14ac:dyDescent="0.3">
      <c r="A497" s="6">
        <v>496</v>
      </c>
      <c r="B497" s="6" t="s">
        <v>2951</v>
      </c>
      <c r="C497" s="6" t="s">
        <v>2946</v>
      </c>
      <c r="D497" s="107">
        <v>2400</v>
      </c>
      <c r="E497" s="107" t="s">
        <v>2601</v>
      </c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105"/>
      <c r="W497" s="6"/>
      <c r="X497" s="6"/>
      <c r="Y497" s="6"/>
      <c r="Z497" s="6"/>
    </row>
    <row r="498" spans="1:26" ht="15.75" customHeight="1" x14ac:dyDescent="0.3">
      <c r="A498" s="6">
        <v>497</v>
      </c>
      <c r="B498" s="6" t="s">
        <v>2953</v>
      </c>
      <c r="C498" s="6" t="s">
        <v>2946</v>
      </c>
      <c r="D498" s="107">
        <v>2400</v>
      </c>
      <c r="E498" s="107" t="s">
        <v>2601</v>
      </c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105"/>
      <c r="W498" s="6"/>
      <c r="X498" s="6"/>
      <c r="Y498" s="6"/>
      <c r="Z498" s="6"/>
    </row>
    <row r="499" spans="1:26" ht="15.75" customHeight="1" x14ac:dyDescent="0.3">
      <c r="A499" s="6">
        <v>498</v>
      </c>
      <c r="B499" s="6" t="s">
        <v>2955</v>
      </c>
      <c r="C499" s="6" t="s">
        <v>2946</v>
      </c>
      <c r="D499" s="107">
        <v>2400</v>
      </c>
      <c r="E499" s="107" t="s">
        <v>2601</v>
      </c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105"/>
      <c r="W499" s="6"/>
      <c r="X499" s="6"/>
      <c r="Y499" s="6"/>
      <c r="Z499" s="6"/>
    </row>
    <row r="500" spans="1:26" ht="15.75" customHeight="1" x14ac:dyDescent="0.3">
      <c r="A500" s="6">
        <v>499</v>
      </c>
      <c r="B500" s="6" t="s">
        <v>2957</v>
      </c>
      <c r="C500" s="6" t="s">
        <v>2946</v>
      </c>
      <c r="D500" s="107">
        <v>2400</v>
      </c>
      <c r="E500" s="107" t="s">
        <v>2601</v>
      </c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105"/>
      <c r="W500" s="6"/>
      <c r="X500" s="6"/>
      <c r="Y500" s="6"/>
      <c r="Z500" s="6"/>
    </row>
    <row r="501" spans="1:26" ht="15.75" customHeight="1" x14ac:dyDescent="0.3">
      <c r="A501" s="6">
        <v>500</v>
      </c>
      <c r="B501" s="6" t="s">
        <v>2959</v>
      </c>
      <c r="C501" s="6" t="s">
        <v>2960</v>
      </c>
      <c r="D501" s="107">
        <v>2400</v>
      </c>
      <c r="E501" s="107" t="s">
        <v>2601</v>
      </c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105"/>
      <c r="W501" s="6"/>
      <c r="X501" s="6"/>
      <c r="Y501" s="6"/>
      <c r="Z501" s="6"/>
    </row>
    <row r="502" spans="1:26" ht="15.75" customHeight="1" x14ac:dyDescent="0.3">
      <c r="A502" s="6">
        <v>501</v>
      </c>
      <c r="B502" s="6" t="s">
        <v>2962</v>
      </c>
      <c r="C502" s="6" t="s">
        <v>2949</v>
      </c>
      <c r="D502" s="107">
        <v>2400</v>
      </c>
      <c r="E502" s="107" t="s">
        <v>2601</v>
      </c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105"/>
      <c r="W502" s="6"/>
      <c r="X502" s="6"/>
      <c r="Y502" s="6"/>
      <c r="Z502" s="6"/>
    </row>
    <row r="503" spans="1:26" ht="15.75" customHeight="1" x14ac:dyDescent="0.3">
      <c r="A503" s="6">
        <v>502</v>
      </c>
      <c r="B503" s="6" t="s">
        <v>2964</v>
      </c>
      <c r="C503" s="6" t="s">
        <v>2946</v>
      </c>
      <c r="D503" s="107">
        <v>2400</v>
      </c>
      <c r="E503" s="107" t="s">
        <v>2601</v>
      </c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105"/>
      <c r="W503" s="6"/>
      <c r="X503" s="6"/>
      <c r="Y503" s="6"/>
      <c r="Z503" s="6"/>
    </row>
    <row r="504" spans="1:26" ht="15.75" customHeight="1" x14ac:dyDescent="0.3">
      <c r="A504" s="6">
        <v>503</v>
      </c>
      <c r="B504" s="6" t="s">
        <v>2966</v>
      </c>
      <c r="C504" s="6" t="s">
        <v>2949</v>
      </c>
      <c r="D504" s="107">
        <v>2400</v>
      </c>
      <c r="E504" s="107" t="s">
        <v>2601</v>
      </c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105"/>
      <c r="W504" s="6"/>
      <c r="X504" s="6"/>
      <c r="Y504" s="6"/>
      <c r="Z504" s="6"/>
    </row>
    <row r="505" spans="1:26" ht="15.75" customHeight="1" x14ac:dyDescent="0.3">
      <c r="A505" s="6">
        <v>504</v>
      </c>
      <c r="B505" s="6" t="s">
        <v>2968</v>
      </c>
      <c r="C505" s="6" t="s">
        <v>2946</v>
      </c>
      <c r="D505" s="107">
        <v>2400</v>
      </c>
      <c r="E505" s="107" t="s">
        <v>2601</v>
      </c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105"/>
      <c r="W505" s="6"/>
      <c r="X505" s="6"/>
      <c r="Y505" s="6"/>
      <c r="Z505" s="6"/>
    </row>
    <row r="506" spans="1:26" ht="15.75" customHeight="1" x14ac:dyDescent="0.3">
      <c r="A506" s="6">
        <v>505</v>
      </c>
      <c r="B506" s="6" t="s">
        <v>3004</v>
      </c>
      <c r="C506" s="6" t="s">
        <v>3005</v>
      </c>
      <c r="D506" s="107">
        <v>100800</v>
      </c>
      <c r="E506" s="107">
        <v>1</v>
      </c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105"/>
      <c r="W506" s="6"/>
      <c r="X506" s="6"/>
      <c r="Y506" s="6"/>
      <c r="Z506" s="6"/>
    </row>
    <row r="507" spans="1:26" ht="15.75" customHeight="1" x14ac:dyDescent="0.3">
      <c r="A507" s="6">
        <v>506</v>
      </c>
      <c r="B507" s="6" t="s">
        <v>3004</v>
      </c>
      <c r="C507" s="6" t="s">
        <v>3006</v>
      </c>
      <c r="D507" s="107">
        <v>57600</v>
      </c>
      <c r="E507" s="107">
        <v>2</v>
      </c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105"/>
      <c r="W507" s="6"/>
      <c r="X507" s="6"/>
      <c r="Y507" s="6"/>
      <c r="Z507" s="6"/>
    </row>
    <row r="508" spans="1:26" ht="15.75" customHeight="1" x14ac:dyDescent="0.3">
      <c r="A508" s="6">
        <v>507</v>
      </c>
      <c r="B508" s="6" t="s">
        <v>3004</v>
      </c>
      <c r="C508" s="6" t="s">
        <v>3007</v>
      </c>
      <c r="D508" s="107">
        <v>21600</v>
      </c>
      <c r="E508" s="107">
        <v>3</v>
      </c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105"/>
      <c r="W508" s="6"/>
      <c r="X508" s="6"/>
      <c r="Y508" s="6"/>
      <c r="Z508" s="6"/>
    </row>
    <row r="509" spans="1:26" ht="15.75" customHeight="1" x14ac:dyDescent="0.3">
      <c r="A509" s="6">
        <v>508</v>
      </c>
      <c r="B509" s="6" t="s">
        <v>3004</v>
      </c>
      <c r="C509" s="6" t="s">
        <v>3008</v>
      </c>
      <c r="D509" s="107">
        <v>21600</v>
      </c>
      <c r="E509" s="107" t="s">
        <v>2601</v>
      </c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105"/>
      <c r="W509" s="6"/>
      <c r="X509" s="6"/>
      <c r="Y509" s="6"/>
      <c r="Z509" s="6"/>
    </row>
    <row r="510" spans="1:26" ht="15.75" customHeight="1" x14ac:dyDescent="0.3">
      <c r="A510" s="6">
        <v>509</v>
      </c>
      <c r="B510" s="6" t="s">
        <v>3076</v>
      </c>
      <c r="C510" s="6" t="s">
        <v>3077</v>
      </c>
      <c r="D510" s="107">
        <v>2400</v>
      </c>
      <c r="E510" s="107" t="s">
        <v>2601</v>
      </c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105"/>
      <c r="W510" s="6"/>
      <c r="X510" s="6"/>
      <c r="Y510" s="6"/>
      <c r="Z510" s="6"/>
    </row>
    <row r="511" spans="1:26" ht="15.75" customHeight="1" x14ac:dyDescent="0.3">
      <c r="A511" s="6">
        <v>510</v>
      </c>
      <c r="B511" s="6" t="s">
        <v>3080</v>
      </c>
      <c r="C511" s="6" t="s">
        <v>3081</v>
      </c>
      <c r="D511" s="107">
        <v>2400</v>
      </c>
      <c r="E511" s="107" t="s">
        <v>2601</v>
      </c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105"/>
      <c r="W511" s="6"/>
      <c r="X511" s="6"/>
      <c r="Y511" s="6"/>
      <c r="Z511" s="6"/>
    </row>
    <row r="512" spans="1:26" ht="15.75" customHeight="1" x14ac:dyDescent="0.3">
      <c r="A512" s="6">
        <v>511</v>
      </c>
      <c r="B512" s="6" t="s">
        <v>3134</v>
      </c>
      <c r="C512" s="6" t="s">
        <v>3135</v>
      </c>
      <c r="D512" s="107">
        <v>720</v>
      </c>
      <c r="E512" s="107" t="s">
        <v>2601</v>
      </c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105"/>
      <c r="W512" s="6"/>
      <c r="X512" s="6"/>
      <c r="Y512" s="6"/>
      <c r="Z512" s="6"/>
    </row>
    <row r="513" spans="1:26" ht="15.75" customHeight="1" x14ac:dyDescent="0.3">
      <c r="A513" s="6">
        <v>512</v>
      </c>
      <c r="B513" s="6" t="s">
        <v>3138</v>
      </c>
      <c r="C513" s="6" t="s">
        <v>3139</v>
      </c>
      <c r="D513" s="107">
        <v>1440</v>
      </c>
      <c r="E513" s="107" t="s">
        <v>2601</v>
      </c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105"/>
      <c r="W513" s="6"/>
      <c r="X513" s="6"/>
      <c r="Y513" s="6"/>
      <c r="Z513" s="6"/>
    </row>
    <row r="514" spans="1:26" ht="15.75" customHeight="1" x14ac:dyDescent="0.3">
      <c r="A514" s="6">
        <v>513</v>
      </c>
      <c r="B514" s="6" t="s">
        <v>291</v>
      </c>
      <c r="C514" s="6" t="s">
        <v>3299</v>
      </c>
      <c r="D514" s="107">
        <v>6300</v>
      </c>
      <c r="E514" s="107" t="s">
        <v>2601</v>
      </c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105"/>
      <c r="W514" s="6"/>
      <c r="X514" s="6"/>
      <c r="Y514" s="6"/>
      <c r="Z514" s="6"/>
    </row>
    <row r="515" spans="1:26" ht="15.75" customHeight="1" x14ac:dyDescent="0.3">
      <c r="A515" s="6">
        <v>514</v>
      </c>
      <c r="B515" s="6" t="s">
        <v>3301</v>
      </c>
      <c r="C515" s="6" t="s">
        <v>3302</v>
      </c>
      <c r="D515" s="107">
        <v>3600</v>
      </c>
      <c r="E515" s="107" t="s">
        <v>2601</v>
      </c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105"/>
      <c r="W515" s="6"/>
      <c r="X515" s="6"/>
      <c r="Y515" s="6"/>
      <c r="Z515" s="6"/>
    </row>
    <row r="516" spans="1:26" ht="15.75" customHeight="1" x14ac:dyDescent="0.3">
      <c r="A516" s="6">
        <v>515</v>
      </c>
      <c r="B516" s="6" t="s">
        <v>3390</v>
      </c>
      <c r="C516" s="6" t="s">
        <v>2717</v>
      </c>
      <c r="D516" s="107">
        <v>756000</v>
      </c>
      <c r="E516" s="107" t="s">
        <v>2601</v>
      </c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105"/>
      <c r="W516" s="6"/>
      <c r="X516" s="6"/>
      <c r="Y516" s="6"/>
      <c r="Z516" s="6"/>
    </row>
    <row r="517" spans="1:26" ht="15.75" customHeight="1" x14ac:dyDescent="0.3">
      <c r="A517" s="6">
        <v>516</v>
      </c>
      <c r="B517" s="6" t="s">
        <v>3461</v>
      </c>
      <c r="C517" s="6" t="s">
        <v>2717</v>
      </c>
      <c r="D517" s="107">
        <v>14400</v>
      </c>
      <c r="E517" s="107" t="s">
        <v>2601</v>
      </c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105"/>
      <c r="W517" s="6"/>
      <c r="X517" s="6"/>
      <c r="Y517" s="6"/>
      <c r="Z517" s="6"/>
    </row>
    <row r="518" spans="1:26" ht="15.75" customHeight="1" x14ac:dyDescent="0.3">
      <c r="A518" s="6">
        <v>517</v>
      </c>
      <c r="B518" s="6" t="s">
        <v>3508</v>
      </c>
      <c r="C518" s="6" t="s">
        <v>2743</v>
      </c>
      <c r="D518" s="107">
        <v>7200</v>
      </c>
      <c r="E518" s="107" t="s">
        <v>2601</v>
      </c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105"/>
      <c r="W518" s="6"/>
      <c r="X518" s="6"/>
      <c r="Y518" s="6"/>
      <c r="Z518" s="6"/>
    </row>
    <row r="519" spans="1:26" ht="15.75" customHeight="1" x14ac:dyDescent="0.3">
      <c r="A519" s="6">
        <v>518</v>
      </c>
      <c r="B519" s="6" t="s">
        <v>3510</v>
      </c>
      <c r="C519" s="6" t="s">
        <v>1719</v>
      </c>
      <c r="D519" s="107">
        <v>3600</v>
      </c>
      <c r="E519" s="107" t="s">
        <v>2601</v>
      </c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105"/>
      <c r="W519" s="6"/>
      <c r="X519" s="6"/>
      <c r="Y519" s="6"/>
      <c r="Z519" s="6"/>
    </row>
    <row r="520" spans="1:26" ht="15.75" customHeight="1" x14ac:dyDescent="0.3">
      <c r="A520" s="6">
        <v>519</v>
      </c>
      <c r="B520" s="6" t="s">
        <v>3512</v>
      </c>
      <c r="C520" s="6" t="s">
        <v>3513</v>
      </c>
      <c r="D520" s="107">
        <v>3600</v>
      </c>
      <c r="E520" s="107" t="s">
        <v>2601</v>
      </c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105"/>
      <c r="W520" s="6"/>
      <c r="X520" s="6"/>
      <c r="Y520" s="6"/>
      <c r="Z520" s="6"/>
    </row>
    <row r="521" spans="1:26" ht="15.75" customHeight="1" x14ac:dyDescent="0.3">
      <c r="A521" s="6">
        <v>520</v>
      </c>
      <c r="B521" s="6" t="s">
        <v>3630</v>
      </c>
      <c r="C521" s="6" t="s">
        <v>3631</v>
      </c>
      <c r="D521" s="107">
        <v>3600</v>
      </c>
      <c r="E521" s="107">
        <v>1</v>
      </c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105"/>
      <c r="W521" s="6"/>
      <c r="X521" s="6"/>
      <c r="Y521" s="6"/>
      <c r="Z521" s="6"/>
    </row>
    <row r="522" spans="1:26" ht="15.75" customHeight="1" x14ac:dyDescent="0.3">
      <c r="A522" s="6">
        <v>521</v>
      </c>
      <c r="B522" s="6" t="s">
        <v>3630</v>
      </c>
      <c r="C522" s="6" t="s">
        <v>3632</v>
      </c>
      <c r="D522" s="107">
        <v>86400</v>
      </c>
      <c r="E522" s="107" t="s">
        <v>2601</v>
      </c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105"/>
      <c r="W522" s="6"/>
      <c r="X522" s="6"/>
      <c r="Y522" s="6"/>
      <c r="Z522" s="6"/>
    </row>
    <row r="523" spans="1:26" ht="15.75" customHeight="1" x14ac:dyDescent="0.3">
      <c r="A523" s="6">
        <v>522</v>
      </c>
      <c r="B523" s="6" t="s">
        <v>3634</v>
      </c>
      <c r="C523" s="6" t="s">
        <v>697</v>
      </c>
      <c r="D523" s="107">
        <v>14400</v>
      </c>
      <c r="E523" s="107">
        <v>1</v>
      </c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105"/>
      <c r="W523" s="6"/>
      <c r="X523" s="6"/>
      <c r="Y523" s="6"/>
      <c r="Z523" s="6"/>
    </row>
    <row r="524" spans="1:26" ht="15.75" customHeight="1" x14ac:dyDescent="0.3">
      <c r="A524" s="6">
        <v>523</v>
      </c>
      <c r="B524" s="6" t="s">
        <v>3634</v>
      </c>
      <c r="C524" s="6" t="s">
        <v>1174</v>
      </c>
      <c r="D524" s="107">
        <v>14400</v>
      </c>
      <c r="E524" s="107" t="s">
        <v>2601</v>
      </c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105"/>
      <c r="W524" s="6"/>
      <c r="X524" s="6"/>
      <c r="Y524" s="6"/>
      <c r="Z524" s="6"/>
    </row>
    <row r="525" spans="1:26" ht="15.75" customHeight="1" x14ac:dyDescent="0.3">
      <c r="A525" s="6">
        <v>524</v>
      </c>
      <c r="B525" s="6" t="s">
        <v>3636</v>
      </c>
      <c r="C525" s="6" t="s">
        <v>1197</v>
      </c>
      <c r="D525" s="107">
        <v>14400</v>
      </c>
      <c r="E525" s="107">
        <v>1</v>
      </c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105"/>
      <c r="W525" s="6"/>
      <c r="X525" s="6"/>
      <c r="Y525" s="6"/>
      <c r="Z525" s="6"/>
    </row>
    <row r="526" spans="1:26" ht="15.75" customHeight="1" x14ac:dyDescent="0.3">
      <c r="A526" s="6">
        <v>525</v>
      </c>
      <c r="B526" s="6" t="s">
        <v>3636</v>
      </c>
      <c r="C526" s="6" t="s">
        <v>1198</v>
      </c>
      <c r="D526" s="107">
        <v>14400</v>
      </c>
      <c r="E526" s="107" t="s">
        <v>2601</v>
      </c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105"/>
      <c r="W526" s="6"/>
      <c r="X526" s="6"/>
      <c r="Y526" s="6"/>
      <c r="Z526" s="6"/>
    </row>
    <row r="527" spans="1:26" ht="15.75" customHeight="1" x14ac:dyDescent="0.3">
      <c r="A527" s="6">
        <v>526</v>
      </c>
      <c r="B527" s="6" t="s">
        <v>3638</v>
      </c>
      <c r="C527" s="6" t="s">
        <v>2730</v>
      </c>
      <c r="D527" s="107">
        <v>14400</v>
      </c>
      <c r="E527" s="107">
        <v>1</v>
      </c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105"/>
      <c r="W527" s="6"/>
      <c r="X527" s="6"/>
      <c r="Y527" s="6"/>
      <c r="Z527" s="6"/>
    </row>
    <row r="528" spans="1:26" ht="15.75" customHeight="1" x14ac:dyDescent="0.3">
      <c r="A528" s="6">
        <v>527</v>
      </c>
      <c r="B528" s="6" t="s">
        <v>3638</v>
      </c>
      <c r="C528" s="6" t="s">
        <v>2730</v>
      </c>
      <c r="D528" s="107">
        <v>14400</v>
      </c>
      <c r="E528" s="107" t="s">
        <v>2601</v>
      </c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105"/>
      <c r="W528" s="6"/>
      <c r="X528" s="6"/>
      <c r="Y528" s="6"/>
      <c r="Z528" s="6"/>
    </row>
    <row r="529" spans="1:26" ht="15.75" customHeight="1" x14ac:dyDescent="0.3">
      <c r="A529" s="6">
        <v>528</v>
      </c>
      <c r="B529" s="6" t="s">
        <v>3640</v>
      </c>
      <c r="C529" s="6" t="s">
        <v>2730</v>
      </c>
      <c r="D529" s="107">
        <v>14400</v>
      </c>
      <c r="E529" s="107">
        <v>1</v>
      </c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105"/>
      <c r="W529" s="6"/>
      <c r="X529" s="6"/>
      <c r="Y529" s="6"/>
      <c r="Z529" s="6"/>
    </row>
    <row r="530" spans="1:26" ht="15.75" customHeight="1" x14ac:dyDescent="0.3">
      <c r="A530" s="6">
        <v>529</v>
      </c>
      <c r="B530" s="6" t="s">
        <v>3640</v>
      </c>
      <c r="C530" s="6" t="s">
        <v>1198</v>
      </c>
      <c r="D530" s="107">
        <v>14400</v>
      </c>
      <c r="E530" s="107" t="s">
        <v>2601</v>
      </c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105"/>
      <c r="W530" s="6"/>
      <c r="X530" s="6"/>
      <c r="Y530" s="6"/>
      <c r="Z530" s="6"/>
    </row>
    <row r="531" spans="1:26" ht="15.75" customHeight="1" x14ac:dyDescent="0.3">
      <c r="A531" s="6">
        <v>530</v>
      </c>
      <c r="B531" s="6" t="s">
        <v>3642</v>
      </c>
      <c r="C531" s="6" t="s">
        <v>3643</v>
      </c>
      <c r="D531" s="107">
        <v>14400</v>
      </c>
      <c r="E531" s="107">
        <v>1</v>
      </c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105"/>
      <c r="W531" s="6"/>
      <c r="X531" s="6"/>
      <c r="Y531" s="6"/>
      <c r="Z531" s="6"/>
    </row>
    <row r="532" spans="1:26" ht="15.75" customHeight="1" x14ac:dyDescent="0.3">
      <c r="A532" s="6">
        <v>531</v>
      </c>
      <c r="B532" s="6" t="s">
        <v>3642</v>
      </c>
      <c r="C532" s="6" t="s">
        <v>3643</v>
      </c>
      <c r="D532" s="107">
        <v>14400</v>
      </c>
      <c r="E532" s="107" t="s">
        <v>2601</v>
      </c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105"/>
      <c r="W532" s="6"/>
      <c r="X532" s="6"/>
      <c r="Y532" s="6"/>
      <c r="Z532" s="6"/>
    </row>
    <row r="533" spans="1:26" ht="15.75" customHeight="1" x14ac:dyDescent="0.3">
      <c r="A533" s="6">
        <v>532</v>
      </c>
      <c r="B533" s="6" t="s">
        <v>3645</v>
      </c>
      <c r="C533" s="6" t="s">
        <v>2717</v>
      </c>
      <c r="D533" s="107">
        <v>14400</v>
      </c>
      <c r="E533" s="107" t="s">
        <v>2601</v>
      </c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105"/>
      <c r="W533" s="6"/>
      <c r="X533" s="6"/>
      <c r="Y533" s="6"/>
      <c r="Z533" s="6"/>
    </row>
    <row r="534" spans="1:26" ht="15.75" customHeight="1" x14ac:dyDescent="0.3">
      <c r="A534" s="6">
        <v>533</v>
      </c>
      <c r="B534" s="6" t="s">
        <v>3647</v>
      </c>
      <c r="C534" s="6" t="s">
        <v>2717</v>
      </c>
      <c r="D534" s="107">
        <v>14400</v>
      </c>
      <c r="E534" s="107" t="s">
        <v>2601</v>
      </c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105"/>
      <c r="W534" s="6"/>
      <c r="X534" s="6"/>
      <c r="Y534" s="6"/>
      <c r="Z534" s="6"/>
    </row>
    <row r="535" spans="1:26" ht="15.75" customHeight="1" x14ac:dyDescent="0.3">
      <c r="A535" s="6">
        <v>534</v>
      </c>
      <c r="B535" s="6" t="s">
        <v>3649</v>
      </c>
      <c r="C535" s="6" t="s">
        <v>3650</v>
      </c>
      <c r="D535" s="107">
        <v>5400</v>
      </c>
      <c r="E535" s="107" t="s">
        <v>2601</v>
      </c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105"/>
      <c r="W535" s="6"/>
      <c r="X535" s="6"/>
      <c r="Y535" s="6"/>
      <c r="Z535" s="6"/>
    </row>
    <row r="536" spans="1:26" ht="15.75" customHeight="1" x14ac:dyDescent="0.3">
      <c r="A536" s="6">
        <v>535</v>
      </c>
      <c r="B536" s="6" t="s">
        <v>3652</v>
      </c>
      <c r="C536" s="6" t="s">
        <v>2717</v>
      </c>
      <c r="D536" s="107">
        <v>5400</v>
      </c>
      <c r="E536" s="107" t="s">
        <v>2601</v>
      </c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105"/>
      <c r="W536" s="6"/>
      <c r="X536" s="6"/>
      <c r="Y536" s="6"/>
      <c r="Z536" s="6"/>
    </row>
    <row r="537" spans="1:26" ht="15.75" customHeight="1" x14ac:dyDescent="0.3">
      <c r="A537" s="6">
        <v>536</v>
      </c>
      <c r="B537" s="6" t="s">
        <v>3654</v>
      </c>
      <c r="C537" s="6" t="s">
        <v>3655</v>
      </c>
      <c r="D537" s="107">
        <v>14400</v>
      </c>
      <c r="E537" s="107" t="s">
        <v>2601</v>
      </c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105"/>
      <c r="W537" s="6"/>
      <c r="X537" s="6"/>
      <c r="Y537" s="6"/>
      <c r="Z537" s="6"/>
    </row>
    <row r="538" spans="1:26" ht="15.75" customHeight="1" x14ac:dyDescent="0.3">
      <c r="A538" s="6">
        <v>537</v>
      </c>
      <c r="B538" s="6" t="s">
        <v>3658</v>
      </c>
      <c r="C538" s="6" t="s">
        <v>3659</v>
      </c>
      <c r="D538" s="107">
        <v>1200</v>
      </c>
      <c r="E538" s="107">
        <v>1</v>
      </c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105"/>
      <c r="W538" s="6"/>
      <c r="X538" s="6"/>
      <c r="Y538" s="6"/>
      <c r="Z538" s="6"/>
    </row>
    <row r="539" spans="1:26" ht="15.75" customHeight="1" x14ac:dyDescent="0.3">
      <c r="A539" s="6">
        <v>538</v>
      </c>
      <c r="B539" s="6" t="s">
        <v>3658</v>
      </c>
      <c r="C539" s="6" t="s">
        <v>3660</v>
      </c>
      <c r="D539" s="107">
        <v>1200</v>
      </c>
      <c r="E539" s="107" t="s">
        <v>2601</v>
      </c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105"/>
      <c r="W539" s="6"/>
      <c r="X539" s="6"/>
      <c r="Y539" s="6"/>
      <c r="Z539" s="6"/>
    </row>
    <row r="540" spans="1:26" ht="15.75" customHeight="1" x14ac:dyDescent="0.3">
      <c r="A540" s="6">
        <v>539</v>
      </c>
      <c r="B540" s="6" t="s">
        <v>3662</v>
      </c>
      <c r="C540" s="6" t="s">
        <v>3663</v>
      </c>
      <c r="D540" s="107">
        <v>1200</v>
      </c>
      <c r="E540" s="107">
        <v>1</v>
      </c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105"/>
      <c r="W540" s="6"/>
      <c r="X540" s="6"/>
      <c r="Y540" s="6"/>
      <c r="Z540" s="6"/>
    </row>
    <row r="541" spans="1:26" ht="15.75" customHeight="1" x14ac:dyDescent="0.3">
      <c r="A541" s="6">
        <v>540</v>
      </c>
      <c r="B541" s="6" t="s">
        <v>3662</v>
      </c>
      <c r="C541" s="6" t="s">
        <v>3664</v>
      </c>
      <c r="D541" s="107">
        <v>1200</v>
      </c>
      <c r="E541" s="107" t="s">
        <v>2601</v>
      </c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105"/>
      <c r="W541" s="6"/>
      <c r="X541" s="6"/>
      <c r="Y541" s="6"/>
      <c r="Z541" s="6"/>
    </row>
    <row r="542" spans="1:26" ht="15.75" customHeight="1" x14ac:dyDescent="0.3">
      <c r="A542" s="6">
        <v>541</v>
      </c>
      <c r="B542" s="6" t="s">
        <v>3666</v>
      </c>
      <c r="C542" s="6" t="s">
        <v>1225</v>
      </c>
      <c r="D542" s="107">
        <v>600</v>
      </c>
      <c r="E542" s="107" t="s">
        <v>2601</v>
      </c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105"/>
      <c r="W542" s="6"/>
      <c r="X542" s="6"/>
      <c r="Y542" s="6"/>
      <c r="Z542" s="6"/>
    </row>
    <row r="543" spans="1:26" ht="15.75" customHeight="1" x14ac:dyDescent="0.3">
      <c r="A543" s="6">
        <v>542</v>
      </c>
      <c r="B543" s="6" t="s">
        <v>3668</v>
      </c>
      <c r="C543" s="6" t="s">
        <v>2748</v>
      </c>
      <c r="D543" s="107">
        <v>600</v>
      </c>
      <c r="E543" s="107" t="s">
        <v>2601</v>
      </c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105"/>
      <c r="W543" s="6"/>
      <c r="X543" s="6"/>
      <c r="Y543" s="6"/>
      <c r="Z543" s="6"/>
    </row>
    <row r="544" spans="1:26" ht="15.75" customHeight="1" x14ac:dyDescent="0.3">
      <c r="A544" s="6">
        <v>543</v>
      </c>
      <c r="B544" s="6" t="s">
        <v>31</v>
      </c>
      <c r="C544" s="6" t="s">
        <v>3676</v>
      </c>
      <c r="D544" s="107">
        <v>7200</v>
      </c>
      <c r="E544" s="107">
        <v>1</v>
      </c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105"/>
      <c r="W544" s="6"/>
      <c r="X544" s="6"/>
      <c r="Y544" s="6"/>
      <c r="Z544" s="6"/>
    </row>
    <row r="545" spans="1:26" ht="15.75" customHeight="1" x14ac:dyDescent="0.3">
      <c r="A545" s="6">
        <v>544</v>
      </c>
      <c r="B545" s="6" t="s">
        <v>31</v>
      </c>
      <c r="C545" s="6" t="s">
        <v>3677</v>
      </c>
      <c r="D545" s="107">
        <v>2400</v>
      </c>
      <c r="E545" s="107">
        <v>2</v>
      </c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105"/>
      <c r="W545" s="6"/>
      <c r="X545" s="6"/>
      <c r="Y545" s="6"/>
      <c r="Z545" s="6"/>
    </row>
    <row r="546" spans="1:26" ht="15.75" customHeight="1" x14ac:dyDescent="0.3">
      <c r="A546" s="6">
        <v>545</v>
      </c>
      <c r="B546" s="6" t="s">
        <v>31</v>
      </c>
      <c r="C546" s="6" t="s">
        <v>3678</v>
      </c>
      <c r="D546" s="107">
        <v>2400</v>
      </c>
      <c r="E546" s="107" t="s">
        <v>2601</v>
      </c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105"/>
      <c r="W546" s="6"/>
      <c r="X546" s="6"/>
      <c r="Y546" s="6"/>
      <c r="Z546" s="6"/>
    </row>
    <row r="547" spans="1:26" ht="15.75" customHeight="1" x14ac:dyDescent="0.3">
      <c r="A547" s="6">
        <v>546</v>
      </c>
      <c r="B547" s="6" t="s">
        <v>3873</v>
      </c>
      <c r="C547" s="6" t="s">
        <v>3874</v>
      </c>
      <c r="D547" s="107">
        <v>14400</v>
      </c>
      <c r="E547" s="107">
        <v>1</v>
      </c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105"/>
      <c r="W547" s="6"/>
      <c r="X547" s="6"/>
      <c r="Y547" s="6"/>
      <c r="Z547" s="6"/>
    </row>
    <row r="548" spans="1:26" ht="15.75" customHeight="1" x14ac:dyDescent="0.3">
      <c r="A548" s="6">
        <v>547</v>
      </c>
      <c r="B548" s="6" t="s">
        <v>3873</v>
      </c>
      <c r="C548" s="6" t="s">
        <v>3875</v>
      </c>
      <c r="D548" s="107">
        <v>14400</v>
      </c>
      <c r="E548" s="107">
        <v>2</v>
      </c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105"/>
      <c r="W548" s="6"/>
      <c r="X548" s="6"/>
      <c r="Y548" s="6"/>
      <c r="Z548" s="6"/>
    </row>
    <row r="549" spans="1:26" ht="15.75" customHeight="1" x14ac:dyDescent="0.3">
      <c r="A549" s="6">
        <v>548</v>
      </c>
      <c r="B549" s="6" t="s">
        <v>3873</v>
      </c>
      <c r="C549" s="6" t="s">
        <v>3876</v>
      </c>
      <c r="D549" s="107">
        <v>14400</v>
      </c>
      <c r="E549" s="107" t="s">
        <v>2601</v>
      </c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105"/>
      <c r="W549" s="6"/>
      <c r="X549" s="6"/>
      <c r="Y549" s="6"/>
      <c r="Z549" s="6"/>
    </row>
    <row r="550" spans="1:26" ht="15.75" customHeight="1" x14ac:dyDescent="0.3">
      <c r="A550" s="6">
        <v>549</v>
      </c>
      <c r="B550" s="6" t="s">
        <v>3878</v>
      </c>
      <c r="C550" s="6" t="s">
        <v>3879</v>
      </c>
      <c r="D550" s="107">
        <v>3600</v>
      </c>
      <c r="E550" s="107">
        <v>1</v>
      </c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105"/>
      <c r="W550" s="6"/>
      <c r="X550" s="6"/>
      <c r="Y550" s="6"/>
      <c r="Z550" s="6"/>
    </row>
    <row r="551" spans="1:26" ht="15.75" customHeight="1" x14ac:dyDescent="0.3">
      <c r="A551" s="6">
        <v>550</v>
      </c>
      <c r="B551" s="6" t="s">
        <v>3878</v>
      </c>
      <c r="C551" s="6" t="s">
        <v>3880</v>
      </c>
      <c r="D551" s="107">
        <v>3600</v>
      </c>
      <c r="E551" s="107">
        <v>2</v>
      </c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105"/>
      <c r="W551" s="6"/>
      <c r="X551" s="6"/>
      <c r="Y551" s="6"/>
      <c r="Z551" s="6"/>
    </row>
    <row r="552" spans="1:26" ht="15.75" customHeight="1" x14ac:dyDescent="0.3">
      <c r="A552" s="6">
        <v>551</v>
      </c>
      <c r="B552" s="6" t="s">
        <v>3878</v>
      </c>
      <c r="C552" s="6" t="s">
        <v>438</v>
      </c>
      <c r="D552" s="107">
        <v>3600</v>
      </c>
      <c r="E552" s="107" t="s">
        <v>2601</v>
      </c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105"/>
      <c r="W552" s="6"/>
      <c r="X552" s="6"/>
      <c r="Y552" s="6"/>
      <c r="Z552" s="6"/>
    </row>
    <row r="553" spans="1:26" ht="15.75" customHeight="1" x14ac:dyDescent="0.3">
      <c r="A553" s="6">
        <v>552</v>
      </c>
      <c r="B553" s="6" t="s">
        <v>4034</v>
      </c>
      <c r="C553" s="6" t="s">
        <v>453</v>
      </c>
      <c r="D553" s="107">
        <v>3600</v>
      </c>
      <c r="E553" s="107" t="s">
        <v>2601</v>
      </c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105"/>
      <c r="W553" s="6"/>
      <c r="X553" s="6"/>
      <c r="Y553" s="6"/>
      <c r="Z553" s="6"/>
    </row>
    <row r="554" spans="1:26" ht="15.75" customHeight="1" x14ac:dyDescent="0.3">
      <c r="A554" s="6">
        <v>553</v>
      </c>
      <c r="B554" s="6" t="s">
        <v>4036</v>
      </c>
      <c r="C554" s="6" t="s">
        <v>2717</v>
      </c>
      <c r="D554" s="107">
        <v>3600</v>
      </c>
      <c r="E554" s="107" t="s">
        <v>2601</v>
      </c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105"/>
      <c r="W554" s="6"/>
      <c r="X554" s="6"/>
      <c r="Y554" s="6"/>
      <c r="Z554" s="6"/>
    </row>
    <row r="555" spans="1:26" ht="15.75" customHeight="1" x14ac:dyDescent="0.3">
      <c r="A555" s="6">
        <v>554</v>
      </c>
      <c r="B555" s="6" t="s">
        <v>4038</v>
      </c>
      <c r="C555" s="6" t="s">
        <v>2717</v>
      </c>
      <c r="D555" s="107">
        <v>3600</v>
      </c>
      <c r="E555" s="107" t="s">
        <v>2601</v>
      </c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105"/>
      <c r="W555" s="6"/>
      <c r="X555" s="6"/>
      <c r="Y555" s="6"/>
      <c r="Z555" s="6"/>
    </row>
    <row r="556" spans="1:26" ht="15.75" customHeight="1" x14ac:dyDescent="0.3">
      <c r="A556" s="6">
        <v>555</v>
      </c>
      <c r="B556" s="6" t="s">
        <v>4040</v>
      </c>
      <c r="C556" s="6" t="s">
        <v>2717</v>
      </c>
      <c r="D556" s="107">
        <v>3600</v>
      </c>
      <c r="E556" s="107" t="s">
        <v>2601</v>
      </c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105"/>
      <c r="W556" s="6"/>
      <c r="X556" s="6"/>
      <c r="Y556" s="6"/>
      <c r="Z556" s="6"/>
    </row>
    <row r="557" spans="1:26" ht="15.75" customHeight="1" x14ac:dyDescent="0.3">
      <c r="A557" s="6">
        <v>556</v>
      </c>
      <c r="B557" s="6" t="s">
        <v>4042</v>
      </c>
      <c r="C557" s="6" t="s">
        <v>425</v>
      </c>
      <c r="D557" s="107">
        <v>3600</v>
      </c>
      <c r="E557" s="107" t="s">
        <v>2601</v>
      </c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105"/>
      <c r="W557" s="6"/>
      <c r="X557" s="6"/>
      <c r="Y557" s="6"/>
      <c r="Z557" s="6"/>
    </row>
    <row r="558" spans="1:26" ht="15.75" customHeight="1" x14ac:dyDescent="0.3">
      <c r="A558" s="6">
        <v>557</v>
      </c>
      <c r="B558" s="6" t="s">
        <v>4044</v>
      </c>
      <c r="C558" s="6" t="s">
        <v>2717</v>
      </c>
      <c r="D558" s="107">
        <v>3600</v>
      </c>
      <c r="E558" s="107" t="s">
        <v>2601</v>
      </c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105"/>
      <c r="W558" s="6"/>
      <c r="X558" s="6"/>
      <c r="Y558" s="6"/>
      <c r="Z558" s="6"/>
    </row>
    <row r="559" spans="1:26" ht="15.75" customHeight="1" x14ac:dyDescent="0.3">
      <c r="A559" s="6">
        <v>558</v>
      </c>
      <c r="B559" s="6" t="s">
        <v>4046</v>
      </c>
      <c r="C559" s="6" t="s">
        <v>425</v>
      </c>
      <c r="D559" s="107">
        <v>3600</v>
      </c>
      <c r="E559" s="107" t="s">
        <v>2601</v>
      </c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105"/>
      <c r="W559" s="6"/>
      <c r="X559" s="6"/>
      <c r="Y559" s="6"/>
      <c r="Z559" s="6"/>
    </row>
    <row r="560" spans="1:26" ht="15.75" customHeight="1" x14ac:dyDescent="0.3">
      <c r="A560" s="6">
        <v>559</v>
      </c>
      <c r="B560" s="6" t="s">
        <v>4048</v>
      </c>
      <c r="C560" s="6" t="s">
        <v>425</v>
      </c>
      <c r="D560" s="107">
        <v>3600</v>
      </c>
      <c r="E560" s="107" t="s">
        <v>2601</v>
      </c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105"/>
      <c r="W560" s="6"/>
      <c r="X560" s="6"/>
      <c r="Y560" s="6"/>
      <c r="Z560" s="6"/>
    </row>
    <row r="561" spans="1:26" ht="15.75" customHeight="1" x14ac:dyDescent="0.3">
      <c r="A561" s="6">
        <v>560</v>
      </c>
      <c r="B561" s="6" t="s">
        <v>4050</v>
      </c>
      <c r="C561" s="6" t="s">
        <v>2717</v>
      </c>
      <c r="D561" s="107">
        <v>5400</v>
      </c>
      <c r="E561" s="107" t="s">
        <v>2601</v>
      </c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105"/>
      <c r="W561" s="6"/>
      <c r="X561" s="6"/>
      <c r="Y561" s="6"/>
      <c r="Z561" s="6"/>
    </row>
    <row r="562" spans="1:26" ht="15.75" customHeight="1" x14ac:dyDescent="0.3">
      <c r="A562" s="6">
        <v>561</v>
      </c>
      <c r="B562" s="6" t="s">
        <v>4052</v>
      </c>
      <c r="C562" s="6" t="s">
        <v>425</v>
      </c>
      <c r="D562" s="107">
        <v>5400</v>
      </c>
      <c r="E562" s="107" t="s">
        <v>2601</v>
      </c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105"/>
      <c r="W562" s="6"/>
      <c r="X562" s="6"/>
      <c r="Y562" s="6"/>
      <c r="Z562" s="6"/>
    </row>
    <row r="563" spans="1:26" ht="15.75" customHeight="1" x14ac:dyDescent="0.3">
      <c r="A563" s="6">
        <v>562</v>
      </c>
      <c r="B563" s="6" t="s">
        <v>4054</v>
      </c>
      <c r="C563" s="6" t="s">
        <v>2717</v>
      </c>
      <c r="D563" s="107">
        <v>5400</v>
      </c>
      <c r="E563" s="107" t="s">
        <v>2601</v>
      </c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105"/>
      <c r="W563" s="6"/>
      <c r="X563" s="6"/>
      <c r="Y563" s="6"/>
      <c r="Z563" s="6"/>
    </row>
    <row r="564" spans="1:26" ht="15.75" customHeight="1" x14ac:dyDescent="0.3">
      <c r="A564" s="6">
        <v>563</v>
      </c>
      <c r="B564" s="6" t="s">
        <v>4056</v>
      </c>
      <c r="C564" s="6" t="s">
        <v>425</v>
      </c>
      <c r="D564" s="107">
        <v>5400</v>
      </c>
      <c r="E564" s="107" t="s">
        <v>2601</v>
      </c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105"/>
      <c r="W564" s="6"/>
      <c r="X564" s="6"/>
      <c r="Y564" s="6"/>
      <c r="Z564" s="6"/>
    </row>
    <row r="565" spans="1:26" ht="15.75" customHeight="1" x14ac:dyDescent="0.3">
      <c r="A565" s="6">
        <v>564</v>
      </c>
      <c r="B565" s="6" t="s">
        <v>4078</v>
      </c>
      <c r="C565" s="6" t="s">
        <v>2717</v>
      </c>
      <c r="D565" s="107">
        <v>5400</v>
      </c>
      <c r="E565" s="107" t="s">
        <v>2601</v>
      </c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105"/>
      <c r="W565" s="6"/>
      <c r="X565" s="6"/>
      <c r="Y565" s="6"/>
      <c r="Z565" s="6"/>
    </row>
    <row r="566" spans="1:26" ht="15.75" customHeight="1" x14ac:dyDescent="0.3">
      <c r="A566" s="6">
        <v>565</v>
      </c>
      <c r="B566" s="6" t="s">
        <v>4080</v>
      </c>
      <c r="C566" s="6" t="s">
        <v>2717</v>
      </c>
      <c r="D566" s="107">
        <v>5400</v>
      </c>
      <c r="E566" s="107" t="s">
        <v>2601</v>
      </c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105"/>
      <c r="W566" s="6"/>
      <c r="X566" s="6"/>
      <c r="Y566" s="6"/>
      <c r="Z566" s="6"/>
    </row>
    <row r="567" spans="1:26" ht="15.75" customHeight="1" x14ac:dyDescent="0.3">
      <c r="A567" s="6">
        <v>566</v>
      </c>
      <c r="B567" s="6" t="s">
        <v>4606</v>
      </c>
      <c r="C567" s="6" t="s">
        <v>4607</v>
      </c>
      <c r="D567" s="107">
        <v>14400</v>
      </c>
      <c r="E567" s="107" t="s">
        <v>2601</v>
      </c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105"/>
      <c r="W567" s="6"/>
      <c r="X567" s="6"/>
      <c r="Y567" s="6"/>
      <c r="Z567" s="6"/>
    </row>
    <row r="568" spans="1:26" ht="15.75" customHeight="1" x14ac:dyDescent="0.3">
      <c r="A568" s="6">
        <v>567</v>
      </c>
      <c r="B568" s="6" t="s">
        <v>4609</v>
      </c>
      <c r="C568" s="6" t="s">
        <v>2717</v>
      </c>
      <c r="D568" s="107">
        <v>1200</v>
      </c>
      <c r="E568" s="107" t="s">
        <v>2601</v>
      </c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105"/>
      <c r="W568" s="6"/>
      <c r="X568" s="6"/>
      <c r="Y568" s="6"/>
      <c r="Z568" s="6"/>
    </row>
    <row r="569" spans="1:26" ht="15.75" customHeight="1" x14ac:dyDescent="0.3">
      <c r="A569" s="6">
        <v>568</v>
      </c>
      <c r="B569" s="6" t="s">
        <v>4611</v>
      </c>
      <c r="C569" s="6" t="s">
        <v>2717</v>
      </c>
      <c r="D569" s="107">
        <v>1200</v>
      </c>
      <c r="E569" s="107" t="s">
        <v>2601</v>
      </c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105"/>
      <c r="W569" s="6"/>
      <c r="X569" s="6"/>
      <c r="Y569" s="6"/>
      <c r="Z569" s="6"/>
    </row>
    <row r="570" spans="1:26" ht="15.75" customHeight="1" x14ac:dyDescent="0.3">
      <c r="A570" s="6">
        <v>569</v>
      </c>
      <c r="B570" s="6" t="s">
        <v>4613</v>
      </c>
      <c r="C570" s="6" t="s">
        <v>2717</v>
      </c>
      <c r="D570" s="107">
        <v>5400</v>
      </c>
      <c r="E570" s="107" t="s">
        <v>2601</v>
      </c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105"/>
      <c r="W570" s="6"/>
      <c r="X570" s="6"/>
      <c r="Y570" s="6"/>
      <c r="Z570" s="6"/>
    </row>
    <row r="571" spans="1:26" ht="15.75" customHeight="1" x14ac:dyDescent="0.3">
      <c r="A571" s="6">
        <v>570</v>
      </c>
      <c r="B571" s="6" t="s">
        <v>4615</v>
      </c>
      <c r="C571" s="6" t="s">
        <v>2717</v>
      </c>
      <c r="D571" s="107">
        <v>3375</v>
      </c>
      <c r="E571" s="107" t="s">
        <v>2601</v>
      </c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105"/>
      <c r="W571" s="6"/>
      <c r="X571" s="6"/>
      <c r="Y571" s="6"/>
      <c r="Z571" s="6"/>
    </row>
    <row r="572" spans="1:26" ht="15.75" customHeight="1" x14ac:dyDescent="0.3">
      <c r="A572" s="6">
        <v>571</v>
      </c>
      <c r="B572" s="6" t="s">
        <v>4618</v>
      </c>
      <c r="C572" s="6" t="s">
        <v>2708</v>
      </c>
      <c r="D572" s="107">
        <v>3600</v>
      </c>
      <c r="E572" s="107">
        <v>1</v>
      </c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105"/>
      <c r="W572" s="6"/>
      <c r="X572" s="6"/>
      <c r="Y572" s="6"/>
      <c r="Z572" s="6"/>
    </row>
    <row r="573" spans="1:26" ht="15.75" customHeight="1" x14ac:dyDescent="0.3">
      <c r="A573" s="6">
        <v>572</v>
      </c>
      <c r="B573" s="6" t="s">
        <v>4618</v>
      </c>
      <c r="C573" s="6" t="s">
        <v>849</v>
      </c>
      <c r="D573" s="107">
        <v>3600</v>
      </c>
      <c r="E573" s="107">
        <v>2</v>
      </c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105"/>
      <c r="W573" s="6"/>
      <c r="X573" s="6"/>
      <c r="Y573" s="6"/>
      <c r="Z573" s="6"/>
    </row>
    <row r="574" spans="1:26" ht="15.75" customHeight="1" x14ac:dyDescent="0.3">
      <c r="A574" s="6">
        <v>573</v>
      </c>
      <c r="B574" s="6" t="s">
        <v>4618</v>
      </c>
      <c r="C574" s="6" t="s">
        <v>4619</v>
      </c>
      <c r="D574" s="107">
        <v>4500</v>
      </c>
      <c r="E574" s="107" t="s">
        <v>2601</v>
      </c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105"/>
      <c r="W574" s="6"/>
      <c r="X574" s="6"/>
      <c r="Y574" s="6"/>
      <c r="Z574" s="6"/>
    </row>
    <row r="575" spans="1:26" ht="15.75" customHeight="1" x14ac:dyDescent="0.3">
      <c r="A575" s="6">
        <v>574</v>
      </c>
      <c r="B575" s="6" t="s">
        <v>6023</v>
      </c>
      <c r="C575" s="6" t="s">
        <v>1719</v>
      </c>
      <c r="D575" s="107">
        <v>3600</v>
      </c>
      <c r="E575" s="107">
        <v>1</v>
      </c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105"/>
      <c r="W575" s="6"/>
      <c r="X575" s="6"/>
      <c r="Y575" s="6"/>
      <c r="Z575" s="6"/>
    </row>
    <row r="576" spans="1:26" ht="15.75" customHeight="1" x14ac:dyDescent="0.3">
      <c r="A576" s="6">
        <v>575</v>
      </c>
      <c r="B576" s="6" t="s">
        <v>6023</v>
      </c>
      <c r="C576" s="6" t="s">
        <v>3655</v>
      </c>
      <c r="D576" s="107">
        <v>1800</v>
      </c>
      <c r="E576" s="107" t="s">
        <v>2601</v>
      </c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105"/>
      <c r="W576" s="6"/>
      <c r="X576" s="6"/>
      <c r="Y576" s="6"/>
      <c r="Z576" s="6"/>
    </row>
    <row r="577" spans="1:26" ht="15.75" customHeight="1" x14ac:dyDescent="0.3">
      <c r="A577" s="6">
        <v>576</v>
      </c>
      <c r="B577" s="6" t="s">
        <v>6025</v>
      </c>
      <c r="C577" s="6" t="s">
        <v>767</v>
      </c>
      <c r="D577" s="107">
        <v>3600</v>
      </c>
      <c r="E577" s="107">
        <v>1</v>
      </c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105"/>
      <c r="W577" s="6"/>
      <c r="X577" s="6"/>
      <c r="Y577" s="6"/>
      <c r="Z577" s="6"/>
    </row>
    <row r="578" spans="1:26" ht="15.75" customHeight="1" x14ac:dyDescent="0.3">
      <c r="A578" s="6">
        <v>577</v>
      </c>
      <c r="B578" s="6" t="s">
        <v>6025</v>
      </c>
      <c r="C578" s="6" t="s">
        <v>3655</v>
      </c>
      <c r="D578" s="107">
        <v>1800</v>
      </c>
      <c r="E578" s="107" t="s">
        <v>2601</v>
      </c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105"/>
      <c r="W578" s="6"/>
      <c r="X578" s="6"/>
      <c r="Y578" s="6"/>
      <c r="Z578" s="6"/>
    </row>
    <row r="579" spans="1:26" ht="15.75" customHeight="1" x14ac:dyDescent="0.3">
      <c r="A579" s="6">
        <v>578</v>
      </c>
      <c r="B579" s="6" t="s">
        <v>6545</v>
      </c>
      <c r="C579" s="6" t="s">
        <v>6546</v>
      </c>
      <c r="D579" s="107">
        <v>2400</v>
      </c>
      <c r="E579" s="107">
        <v>1</v>
      </c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105"/>
      <c r="W579" s="6"/>
      <c r="X579" s="6"/>
      <c r="Y579" s="6"/>
      <c r="Z579" s="6"/>
    </row>
    <row r="580" spans="1:26" ht="15.75" customHeight="1" x14ac:dyDescent="0.3">
      <c r="A580" s="6">
        <v>579</v>
      </c>
      <c r="B580" s="6" t="s">
        <v>6545</v>
      </c>
      <c r="C580" s="6" t="s">
        <v>6547</v>
      </c>
      <c r="D580" s="107">
        <v>2400</v>
      </c>
      <c r="E580" s="107">
        <v>2</v>
      </c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105"/>
      <c r="W580" s="6"/>
      <c r="X580" s="6"/>
      <c r="Y580" s="6"/>
      <c r="Z580" s="6"/>
    </row>
    <row r="581" spans="1:26" ht="15.75" customHeight="1" x14ac:dyDescent="0.3">
      <c r="A581" s="6">
        <v>580</v>
      </c>
      <c r="B581" s="6" t="s">
        <v>6545</v>
      </c>
      <c r="C581" s="6" t="s">
        <v>6548</v>
      </c>
      <c r="D581" s="107">
        <v>1285</v>
      </c>
      <c r="E581" s="107">
        <v>3</v>
      </c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105"/>
      <c r="W581" s="6"/>
      <c r="X581" s="6"/>
      <c r="Y581" s="6"/>
      <c r="Z581" s="6"/>
    </row>
    <row r="582" spans="1:26" ht="15.75" customHeight="1" x14ac:dyDescent="0.3">
      <c r="A582" s="6">
        <v>581</v>
      </c>
      <c r="B582" s="6" t="s">
        <v>6545</v>
      </c>
      <c r="C582" s="6" t="s">
        <v>6549</v>
      </c>
      <c r="D582" s="107">
        <v>964</v>
      </c>
      <c r="E582" s="107">
        <v>4</v>
      </c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105"/>
      <c r="W582" s="6"/>
      <c r="X582" s="6"/>
      <c r="Y582" s="6"/>
      <c r="Z582" s="6"/>
    </row>
    <row r="583" spans="1:26" ht="15.75" customHeight="1" x14ac:dyDescent="0.3">
      <c r="A583" s="6">
        <v>582</v>
      </c>
      <c r="B583" s="6" t="s">
        <v>6545</v>
      </c>
      <c r="C583" s="6" t="s">
        <v>6550</v>
      </c>
      <c r="D583" s="107">
        <v>964</v>
      </c>
      <c r="E583" s="107">
        <v>5</v>
      </c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105"/>
      <c r="W583" s="6"/>
      <c r="X583" s="6"/>
      <c r="Y583" s="6"/>
      <c r="Z583" s="6"/>
    </row>
    <row r="584" spans="1:26" ht="15.75" customHeight="1" x14ac:dyDescent="0.3">
      <c r="A584" s="6">
        <v>583</v>
      </c>
      <c r="B584" s="6" t="s">
        <v>6545</v>
      </c>
      <c r="C584" s="6" t="s">
        <v>6551</v>
      </c>
      <c r="D584" s="107">
        <v>1687</v>
      </c>
      <c r="E584" s="107">
        <v>6</v>
      </c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105"/>
      <c r="W584" s="6"/>
      <c r="X584" s="6"/>
      <c r="Y584" s="6"/>
      <c r="Z584" s="6"/>
    </row>
    <row r="585" spans="1:26" ht="15.75" customHeight="1" x14ac:dyDescent="0.3">
      <c r="A585" s="6">
        <v>584</v>
      </c>
      <c r="B585" s="6" t="s">
        <v>6545</v>
      </c>
      <c r="C585" s="6" t="s">
        <v>6552</v>
      </c>
      <c r="D585" s="107">
        <v>1687</v>
      </c>
      <c r="E585" s="107" t="s">
        <v>2601</v>
      </c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105"/>
      <c r="W585" s="6"/>
      <c r="X585" s="6"/>
      <c r="Y585" s="6"/>
      <c r="Z585" s="6"/>
    </row>
    <row r="586" spans="1:26" ht="15.75" customHeight="1" x14ac:dyDescent="0.3">
      <c r="A586" s="6">
        <v>585</v>
      </c>
      <c r="B586" s="6" t="s">
        <v>6554</v>
      </c>
      <c r="C586" s="6" t="s">
        <v>6555</v>
      </c>
      <c r="D586" s="107">
        <v>2400</v>
      </c>
      <c r="E586" s="107">
        <v>1</v>
      </c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105"/>
      <c r="W586" s="6"/>
      <c r="X586" s="6"/>
      <c r="Y586" s="6"/>
      <c r="Z586" s="6"/>
    </row>
    <row r="587" spans="1:26" ht="15.75" customHeight="1" x14ac:dyDescent="0.3">
      <c r="A587" s="6">
        <v>586</v>
      </c>
      <c r="B587" s="6" t="s">
        <v>6554</v>
      </c>
      <c r="C587" s="6" t="s">
        <v>6556</v>
      </c>
      <c r="D587" s="107">
        <v>964</v>
      </c>
      <c r="E587" s="107">
        <v>2</v>
      </c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105"/>
      <c r="W587" s="6"/>
      <c r="X587" s="6"/>
      <c r="Y587" s="6"/>
      <c r="Z587" s="6"/>
    </row>
    <row r="588" spans="1:26" ht="15.75" customHeight="1" x14ac:dyDescent="0.3">
      <c r="A588" s="6">
        <v>587</v>
      </c>
      <c r="B588" s="6" t="s">
        <v>6554</v>
      </c>
      <c r="C588" s="6" t="s">
        <v>6557</v>
      </c>
      <c r="D588" s="107">
        <v>964</v>
      </c>
      <c r="E588" s="107">
        <v>3</v>
      </c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105"/>
      <c r="W588" s="6"/>
      <c r="X588" s="6"/>
      <c r="Y588" s="6"/>
      <c r="Z588" s="6"/>
    </row>
    <row r="589" spans="1:26" ht="15.75" customHeight="1" x14ac:dyDescent="0.3">
      <c r="A589" s="6">
        <v>588</v>
      </c>
      <c r="B589" s="6" t="s">
        <v>6554</v>
      </c>
      <c r="C589" s="6" t="s">
        <v>6558</v>
      </c>
      <c r="D589" s="107">
        <v>1687</v>
      </c>
      <c r="E589" s="107">
        <v>4</v>
      </c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105"/>
      <c r="W589" s="6"/>
      <c r="X589" s="6"/>
      <c r="Y589" s="6"/>
      <c r="Z589" s="6"/>
    </row>
    <row r="590" spans="1:26" ht="15.75" customHeight="1" x14ac:dyDescent="0.3">
      <c r="A590" s="6">
        <v>589</v>
      </c>
      <c r="B590" s="6" t="s">
        <v>6554</v>
      </c>
      <c r="C590" s="6" t="s">
        <v>6559</v>
      </c>
      <c r="D590" s="107">
        <v>1687</v>
      </c>
      <c r="E590" s="107" t="s">
        <v>2601</v>
      </c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105"/>
      <c r="W590" s="6"/>
      <c r="X590" s="6"/>
      <c r="Y590" s="6"/>
      <c r="Z590" s="6"/>
    </row>
    <row r="591" spans="1:26" ht="15.75" customHeight="1" x14ac:dyDescent="0.3">
      <c r="A591" s="6"/>
      <c r="B591" s="6"/>
      <c r="C591" s="6"/>
      <c r="D591" s="107"/>
      <c r="E591" s="107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105"/>
      <c r="W591" s="6"/>
      <c r="X591" s="6"/>
      <c r="Y591" s="6"/>
      <c r="Z591" s="6"/>
    </row>
    <row r="592" spans="1:26" ht="15.75" customHeight="1" x14ac:dyDescent="0.3">
      <c r="A592" s="6"/>
      <c r="B592" s="6"/>
      <c r="C592" s="6"/>
      <c r="D592" s="107"/>
      <c r="E592" s="107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105"/>
      <c r="W592" s="6"/>
      <c r="X592" s="6"/>
      <c r="Y592" s="6"/>
      <c r="Z592" s="6"/>
    </row>
    <row r="593" spans="1:26" ht="15.75" customHeight="1" x14ac:dyDescent="0.3">
      <c r="A593" s="6"/>
      <c r="B593" s="6"/>
      <c r="C593" s="6"/>
      <c r="D593" s="107"/>
      <c r="E593" s="107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105"/>
      <c r="W593" s="6"/>
      <c r="X593" s="6"/>
      <c r="Y593" s="6"/>
      <c r="Z593" s="6"/>
    </row>
    <row r="594" spans="1:26" ht="15.75" customHeight="1" x14ac:dyDescent="0.3">
      <c r="A594" s="6"/>
      <c r="B594" s="6"/>
      <c r="C594" s="6"/>
      <c r="D594" s="107"/>
      <c r="E594" s="107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105"/>
      <c r="W594" s="6"/>
      <c r="X594" s="6"/>
      <c r="Y594" s="6"/>
      <c r="Z594" s="6"/>
    </row>
    <row r="595" spans="1:26" ht="15.75" customHeight="1" x14ac:dyDescent="0.3">
      <c r="A595" s="6"/>
      <c r="B595" s="6"/>
      <c r="C595" s="6"/>
      <c r="D595" s="107"/>
      <c r="E595" s="107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105"/>
      <c r="W595" s="6"/>
      <c r="X595" s="6"/>
      <c r="Y595" s="6"/>
      <c r="Z595" s="6"/>
    </row>
    <row r="596" spans="1:26" ht="15.75" customHeight="1" x14ac:dyDescent="0.3">
      <c r="A596" s="6"/>
      <c r="B596" s="6"/>
      <c r="C596" s="6"/>
      <c r="D596" s="107"/>
      <c r="E596" s="107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105"/>
      <c r="W596" s="6"/>
      <c r="X596" s="6"/>
      <c r="Y596" s="6"/>
      <c r="Z596" s="6"/>
    </row>
    <row r="597" spans="1:26" ht="15.75" customHeight="1" x14ac:dyDescent="0.3">
      <c r="A597" s="6"/>
      <c r="B597" s="6"/>
      <c r="C597" s="6"/>
      <c r="D597" s="107"/>
      <c r="E597" s="107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105"/>
      <c r="W597" s="6"/>
      <c r="X597" s="6"/>
      <c r="Y597" s="6"/>
      <c r="Z597" s="6"/>
    </row>
    <row r="598" spans="1:26" ht="15.75" customHeight="1" x14ac:dyDescent="0.3">
      <c r="A598" s="6"/>
      <c r="B598" s="6"/>
      <c r="C598" s="6"/>
      <c r="D598" s="107"/>
      <c r="E598" s="107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105"/>
      <c r="W598" s="6"/>
      <c r="X598" s="6"/>
      <c r="Y598" s="6"/>
      <c r="Z598" s="6"/>
    </row>
    <row r="599" spans="1:26" ht="15.75" customHeight="1" x14ac:dyDescent="0.3">
      <c r="A599" s="6"/>
      <c r="B599" s="6"/>
      <c r="C599" s="6"/>
      <c r="D599" s="107"/>
      <c r="E599" s="107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105"/>
      <c r="W599" s="6"/>
      <c r="X599" s="6"/>
      <c r="Y599" s="6"/>
      <c r="Z599" s="6"/>
    </row>
    <row r="600" spans="1:26" ht="15.75" customHeight="1" x14ac:dyDescent="0.3">
      <c r="A600" s="6"/>
      <c r="B600" s="6"/>
      <c r="C600" s="6"/>
      <c r="D600" s="107"/>
      <c r="E600" s="107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105"/>
      <c r="W600" s="6"/>
      <c r="X600" s="6"/>
      <c r="Y600" s="6"/>
      <c r="Z600" s="6"/>
    </row>
    <row r="601" spans="1:26" ht="15.75" customHeight="1" x14ac:dyDescent="0.3">
      <c r="A601" s="6"/>
      <c r="B601" s="6"/>
      <c r="C601" s="6"/>
      <c r="D601" s="107"/>
      <c r="E601" s="107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105"/>
      <c r="W601" s="6"/>
      <c r="X601" s="6"/>
      <c r="Y601" s="6"/>
      <c r="Z601" s="6"/>
    </row>
    <row r="602" spans="1:26" ht="15.75" customHeight="1" x14ac:dyDescent="0.3">
      <c r="A602" s="6"/>
      <c r="B602" s="6"/>
      <c r="C602" s="6"/>
      <c r="D602" s="107"/>
      <c r="E602" s="107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105"/>
      <c r="W602" s="6"/>
      <c r="X602" s="6"/>
      <c r="Y602" s="6"/>
      <c r="Z602" s="6"/>
    </row>
    <row r="603" spans="1:26" ht="15.75" customHeight="1" x14ac:dyDescent="0.3">
      <c r="A603" s="6"/>
      <c r="B603" s="6"/>
      <c r="C603" s="6"/>
      <c r="D603" s="107"/>
      <c r="E603" s="107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105"/>
      <c r="W603" s="6"/>
      <c r="X603" s="6"/>
      <c r="Y603" s="6"/>
      <c r="Z603" s="6"/>
    </row>
    <row r="604" spans="1:26" ht="15.75" customHeight="1" x14ac:dyDescent="0.3">
      <c r="A604" s="6"/>
      <c r="B604" s="6"/>
      <c r="C604" s="6"/>
      <c r="D604" s="107"/>
      <c r="E604" s="107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105"/>
      <c r="W604" s="6"/>
      <c r="X604" s="6"/>
      <c r="Y604" s="6"/>
      <c r="Z604" s="6"/>
    </row>
    <row r="605" spans="1:26" ht="15.75" customHeight="1" x14ac:dyDescent="0.3">
      <c r="A605" s="6"/>
      <c r="B605" s="6"/>
      <c r="C605" s="6"/>
      <c r="D605" s="107"/>
      <c r="E605" s="107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105"/>
      <c r="W605" s="6"/>
      <c r="X605" s="6"/>
      <c r="Y605" s="6"/>
      <c r="Z605" s="6"/>
    </row>
    <row r="606" spans="1:26" ht="15.75" customHeight="1" x14ac:dyDescent="0.3">
      <c r="A606" s="6"/>
      <c r="B606" s="6"/>
      <c r="C606" s="6"/>
      <c r="D606" s="107"/>
      <c r="E606" s="107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105"/>
      <c r="W606" s="6"/>
      <c r="X606" s="6"/>
      <c r="Y606" s="6"/>
      <c r="Z606" s="6"/>
    </row>
    <row r="607" spans="1:26" ht="15.75" customHeight="1" x14ac:dyDescent="0.3">
      <c r="A607" s="6"/>
      <c r="B607" s="6"/>
      <c r="C607" s="6"/>
      <c r="D607" s="107"/>
      <c r="E607" s="107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105"/>
      <c r="W607" s="6"/>
      <c r="X607" s="6"/>
      <c r="Y607" s="6"/>
      <c r="Z607" s="6"/>
    </row>
    <row r="608" spans="1:26" ht="15.75" customHeight="1" x14ac:dyDescent="0.3">
      <c r="A608" s="6"/>
      <c r="B608" s="6"/>
      <c r="C608" s="6"/>
      <c r="D608" s="107"/>
      <c r="E608" s="107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105"/>
      <c r="W608" s="6"/>
      <c r="X608" s="6"/>
      <c r="Y608" s="6"/>
      <c r="Z608" s="6"/>
    </row>
    <row r="609" spans="1:26" ht="15.75" customHeight="1" x14ac:dyDescent="0.3">
      <c r="A609" s="6"/>
      <c r="B609" s="6"/>
      <c r="C609" s="6"/>
      <c r="D609" s="107"/>
      <c r="E609" s="107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105"/>
      <c r="W609" s="6"/>
      <c r="X609" s="6"/>
      <c r="Y609" s="6"/>
      <c r="Z609" s="6"/>
    </row>
    <row r="610" spans="1:26" ht="15.75" customHeight="1" x14ac:dyDescent="0.3">
      <c r="A610" s="6"/>
      <c r="B610" s="6"/>
      <c r="C610" s="6"/>
      <c r="D610" s="107"/>
      <c r="E610" s="107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105"/>
      <c r="W610" s="6"/>
      <c r="X610" s="6"/>
      <c r="Y610" s="6"/>
      <c r="Z610" s="6"/>
    </row>
    <row r="611" spans="1:26" ht="15.75" customHeight="1" x14ac:dyDescent="0.3">
      <c r="A611" s="6"/>
      <c r="B611" s="6"/>
      <c r="C611" s="6"/>
      <c r="D611" s="107"/>
      <c r="E611" s="107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105"/>
      <c r="W611" s="6"/>
      <c r="X611" s="6"/>
      <c r="Y611" s="6"/>
      <c r="Z611" s="6"/>
    </row>
    <row r="612" spans="1:26" ht="15.75" customHeight="1" x14ac:dyDescent="0.3">
      <c r="A612" s="6"/>
      <c r="B612" s="6"/>
      <c r="C612" s="6"/>
      <c r="D612" s="107"/>
      <c r="E612" s="107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105"/>
      <c r="W612" s="6"/>
      <c r="X612" s="6"/>
      <c r="Y612" s="6"/>
      <c r="Z612" s="6"/>
    </row>
    <row r="613" spans="1:26" ht="15.75" customHeight="1" x14ac:dyDescent="0.3">
      <c r="A613" s="6"/>
      <c r="B613" s="6"/>
      <c r="C613" s="6"/>
      <c r="D613" s="107"/>
      <c r="E613" s="107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105"/>
      <c r="W613" s="6"/>
      <c r="X613" s="6"/>
      <c r="Y613" s="6"/>
      <c r="Z613" s="6"/>
    </row>
    <row r="614" spans="1:26" ht="15.75" customHeight="1" x14ac:dyDescent="0.3">
      <c r="A614" s="6"/>
      <c r="B614" s="6"/>
      <c r="C614" s="6"/>
      <c r="D614" s="107"/>
      <c r="E614" s="107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105"/>
      <c r="W614" s="6"/>
      <c r="X614" s="6"/>
      <c r="Y614" s="6"/>
      <c r="Z614" s="6"/>
    </row>
    <row r="615" spans="1:26" ht="15.75" customHeight="1" x14ac:dyDescent="0.3">
      <c r="A615" s="6"/>
      <c r="B615" s="6"/>
      <c r="C615" s="6"/>
      <c r="D615" s="107"/>
      <c r="E615" s="107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105"/>
      <c r="W615" s="6"/>
      <c r="X615" s="6"/>
      <c r="Y615" s="6"/>
      <c r="Z615" s="6"/>
    </row>
    <row r="616" spans="1:26" ht="15.75" customHeight="1" x14ac:dyDescent="0.3">
      <c r="A616" s="6"/>
      <c r="B616" s="6"/>
      <c r="C616" s="6"/>
      <c r="D616" s="107"/>
      <c r="E616" s="107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105"/>
      <c r="W616" s="6"/>
      <c r="X616" s="6"/>
      <c r="Y616" s="6"/>
      <c r="Z616" s="6"/>
    </row>
    <row r="617" spans="1:26" ht="15.75" customHeight="1" x14ac:dyDescent="0.3">
      <c r="A617" s="6"/>
      <c r="B617" s="6"/>
      <c r="C617" s="6"/>
      <c r="D617" s="107"/>
      <c r="E617" s="107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105"/>
      <c r="W617" s="6"/>
      <c r="X617" s="6"/>
      <c r="Y617" s="6"/>
      <c r="Z617" s="6"/>
    </row>
    <row r="618" spans="1:26" ht="15.75" customHeight="1" x14ac:dyDescent="0.3">
      <c r="A618" s="6"/>
      <c r="B618" s="6"/>
      <c r="C618" s="6"/>
      <c r="D618" s="107"/>
      <c r="E618" s="107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105"/>
      <c r="W618" s="6"/>
      <c r="X618" s="6"/>
      <c r="Y618" s="6"/>
      <c r="Z618" s="6"/>
    </row>
    <row r="619" spans="1:26" ht="15.75" customHeight="1" x14ac:dyDescent="0.3">
      <c r="A619" s="6"/>
      <c r="B619" s="6"/>
      <c r="C619" s="6"/>
      <c r="D619" s="107"/>
      <c r="E619" s="107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105"/>
      <c r="W619" s="6"/>
      <c r="X619" s="6"/>
      <c r="Y619" s="6"/>
      <c r="Z619" s="6"/>
    </row>
    <row r="620" spans="1:26" ht="15.75" customHeight="1" x14ac:dyDescent="0.3">
      <c r="A620" s="6"/>
      <c r="B620" s="6"/>
      <c r="C620" s="6"/>
      <c r="D620" s="107"/>
      <c r="E620" s="107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105"/>
      <c r="W620" s="6"/>
      <c r="X620" s="6"/>
      <c r="Y620" s="6"/>
      <c r="Z620" s="6"/>
    </row>
    <row r="621" spans="1:26" ht="15.75" customHeight="1" x14ac:dyDescent="0.3">
      <c r="A621" s="6"/>
      <c r="B621" s="6"/>
      <c r="C621" s="6"/>
      <c r="D621" s="107"/>
      <c r="E621" s="107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105"/>
      <c r="W621" s="6"/>
      <c r="X621" s="6"/>
      <c r="Y621" s="6"/>
      <c r="Z621" s="6"/>
    </row>
    <row r="622" spans="1:26" ht="15.75" customHeight="1" x14ac:dyDescent="0.3">
      <c r="A622" s="6"/>
      <c r="B622" s="6"/>
      <c r="C622" s="6"/>
      <c r="D622" s="107"/>
      <c r="E622" s="107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105"/>
      <c r="W622" s="6"/>
      <c r="X622" s="6"/>
      <c r="Y622" s="6"/>
      <c r="Z622" s="6"/>
    </row>
    <row r="623" spans="1:26" ht="15.75" customHeight="1" x14ac:dyDescent="0.3">
      <c r="A623" s="6"/>
      <c r="B623" s="6"/>
      <c r="C623" s="6"/>
      <c r="D623" s="107"/>
      <c r="E623" s="107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105"/>
      <c r="W623" s="6"/>
      <c r="X623" s="6"/>
      <c r="Y623" s="6"/>
      <c r="Z623" s="6"/>
    </row>
    <row r="624" spans="1:26" ht="15.75" customHeight="1" x14ac:dyDescent="0.3">
      <c r="A624" s="6"/>
      <c r="B624" s="6"/>
      <c r="C624" s="6"/>
      <c r="D624" s="107"/>
      <c r="E624" s="107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105"/>
      <c r="W624" s="6"/>
      <c r="X624" s="6"/>
      <c r="Y624" s="6"/>
      <c r="Z624" s="6"/>
    </row>
    <row r="625" spans="1:26" ht="15.75" customHeight="1" x14ac:dyDescent="0.3">
      <c r="A625" s="6"/>
      <c r="B625" s="6"/>
      <c r="C625" s="6"/>
      <c r="D625" s="107"/>
      <c r="E625" s="107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105"/>
      <c r="W625" s="6"/>
      <c r="X625" s="6"/>
      <c r="Y625" s="6"/>
      <c r="Z625" s="6"/>
    </row>
    <row r="626" spans="1:26" ht="15.75" customHeight="1" x14ac:dyDescent="0.3">
      <c r="A626" s="6"/>
      <c r="B626" s="6"/>
      <c r="C626" s="6"/>
      <c r="D626" s="107"/>
      <c r="E626" s="107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105"/>
      <c r="W626" s="6"/>
      <c r="X626" s="6"/>
      <c r="Y626" s="6"/>
      <c r="Z626" s="6"/>
    </row>
    <row r="627" spans="1:26" ht="15.75" customHeight="1" x14ac:dyDescent="0.3">
      <c r="A627" s="6"/>
      <c r="B627" s="6"/>
      <c r="C627" s="6"/>
      <c r="D627" s="107"/>
      <c r="E627" s="107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105"/>
      <c r="W627" s="6"/>
      <c r="X627" s="6"/>
      <c r="Y627" s="6"/>
      <c r="Z627" s="6"/>
    </row>
    <row r="628" spans="1:26" ht="15.75" customHeight="1" x14ac:dyDescent="0.3">
      <c r="A628" s="6"/>
      <c r="B628" s="6"/>
      <c r="C628" s="6"/>
      <c r="D628" s="107"/>
      <c r="E628" s="107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105"/>
      <c r="W628" s="6"/>
      <c r="X628" s="6"/>
      <c r="Y628" s="6"/>
      <c r="Z628" s="6"/>
    </row>
    <row r="629" spans="1:26" ht="15.75" customHeight="1" x14ac:dyDescent="0.3">
      <c r="A629" s="6"/>
      <c r="B629" s="6"/>
      <c r="C629" s="6"/>
      <c r="D629" s="107"/>
      <c r="E629" s="107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105"/>
      <c r="W629" s="6"/>
      <c r="X629" s="6"/>
      <c r="Y629" s="6"/>
      <c r="Z629" s="6"/>
    </row>
    <row r="630" spans="1:26" ht="15.75" customHeight="1" x14ac:dyDescent="0.3">
      <c r="A630" s="6"/>
      <c r="B630" s="6"/>
      <c r="C630" s="6"/>
      <c r="D630" s="107"/>
      <c r="E630" s="107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105"/>
      <c r="W630" s="6"/>
      <c r="X630" s="6"/>
      <c r="Y630" s="6"/>
      <c r="Z630" s="6"/>
    </row>
    <row r="631" spans="1:26" ht="15.75" customHeight="1" x14ac:dyDescent="0.3">
      <c r="A631" s="6"/>
      <c r="B631" s="6"/>
      <c r="C631" s="6"/>
      <c r="D631" s="107"/>
      <c r="E631" s="107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105"/>
      <c r="W631" s="6"/>
      <c r="X631" s="6"/>
      <c r="Y631" s="6"/>
      <c r="Z631" s="6"/>
    </row>
    <row r="632" spans="1:26" ht="15.75" customHeight="1" x14ac:dyDescent="0.3">
      <c r="A632" s="6"/>
      <c r="B632" s="6"/>
      <c r="C632" s="6"/>
      <c r="D632" s="107"/>
      <c r="E632" s="107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105"/>
      <c r="W632" s="6"/>
      <c r="X632" s="6"/>
      <c r="Y632" s="6"/>
      <c r="Z632" s="6"/>
    </row>
    <row r="633" spans="1:26" ht="15.75" customHeight="1" x14ac:dyDescent="0.3">
      <c r="A633" s="6"/>
      <c r="B633" s="6"/>
      <c r="C633" s="6"/>
      <c r="D633" s="107"/>
      <c r="E633" s="107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105"/>
      <c r="W633" s="6"/>
      <c r="X633" s="6"/>
      <c r="Y633" s="6"/>
      <c r="Z633" s="6"/>
    </row>
    <row r="634" spans="1:26" ht="15.75" customHeight="1" x14ac:dyDescent="0.3">
      <c r="A634" s="6"/>
      <c r="B634" s="6"/>
      <c r="C634" s="6"/>
      <c r="D634" s="107"/>
      <c r="E634" s="107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105"/>
      <c r="W634" s="6"/>
      <c r="X634" s="6"/>
      <c r="Y634" s="6"/>
      <c r="Z634" s="6"/>
    </row>
    <row r="635" spans="1:26" ht="15.75" customHeight="1" x14ac:dyDescent="0.3">
      <c r="A635" s="6"/>
      <c r="B635" s="6"/>
      <c r="C635" s="6"/>
      <c r="D635" s="107"/>
      <c r="E635" s="107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105"/>
      <c r="W635" s="6"/>
      <c r="X635" s="6"/>
      <c r="Y635" s="6"/>
      <c r="Z635" s="6"/>
    </row>
    <row r="636" spans="1:26" ht="15.75" customHeight="1" x14ac:dyDescent="0.3">
      <c r="A636" s="6"/>
      <c r="B636" s="6"/>
      <c r="C636" s="6"/>
      <c r="D636" s="107"/>
      <c r="E636" s="107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105"/>
      <c r="W636" s="6"/>
      <c r="X636" s="6"/>
      <c r="Y636" s="6"/>
      <c r="Z636" s="6"/>
    </row>
    <row r="637" spans="1:26" ht="15.75" customHeight="1" x14ac:dyDescent="0.3">
      <c r="A637" s="6"/>
      <c r="B637" s="6"/>
      <c r="C637" s="6"/>
      <c r="D637" s="107"/>
      <c r="E637" s="107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105"/>
      <c r="W637" s="6"/>
      <c r="X637" s="6"/>
      <c r="Y637" s="6"/>
      <c r="Z637" s="6"/>
    </row>
    <row r="638" spans="1:26" ht="15.75" customHeight="1" x14ac:dyDescent="0.3">
      <c r="A638" s="6"/>
      <c r="B638" s="6"/>
      <c r="C638" s="6"/>
      <c r="D638" s="107"/>
      <c r="E638" s="107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105"/>
      <c r="W638" s="6"/>
      <c r="X638" s="6"/>
      <c r="Y638" s="6"/>
      <c r="Z638" s="6"/>
    </row>
    <row r="639" spans="1:26" ht="15.75" customHeight="1" x14ac:dyDescent="0.3">
      <c r="A639" s="6"/>
      <c r="B639" s="6"/>
      <c r="C639" s="6"/>
      <c r="D639" s="107"/>
      <c r="E639" s="107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105"/>
      <c r="W639" s="6"/>
      <c r="X639" s="6"/>
      <c r="Y639" s="6"/>
      <c r="Z639" s="6"/>
    </row>
    <row r="640" spans="1:26" ht="15.75" customHeight="1" x14ac:dyDescent="0.3">
      <c r="A640" s="6"/>
      <c r="B640" s="6"/>
      <c r="C640" s="6"/>
      <c r="D640" s="107"/>
      <c r="E640" s="107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105"/>
      <c r="W640" s="6"/>
      <c r="X640" s="6"/>
      <c r="Y640" s="6"/>
      <c r="Z640" s="6"/>
    </row>
    <row r="641" spans="1:26" ht="15.75" customHeight="1" x14ac:dyDescent="0.3">
      <c r="A641" s="6"/>
      <c r="B641" s="6"/>
      <c r="C641" s="6"/>
      <c r="D641" s="107"/>
      <c r="E641" s="107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105"/>
      <c r="W641" s="6"/>
      <c r="X641" s="6"/>
      <c r="Y641" s="6"/>
      <c r="Z641" s="6"/>
    </row>
    <row r="642" spans="1:26" ht="15.75" customHeight="1" x14ac:dyDescent="0.3">
      <c r="A642" s="6"/>
      <c r="B642" s="6"/>
      <c r="C642" s="6"/>
      <c r="D642" s="107"/>
      <c r="E642" s="107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105"/>
      <c r="W642" s="6"/>
      <c r="X642" s="6"/>
      <c r="Y642" s="6"/>
      <c r="Z642" s="6"/>
    </row>
    <row r="643" spans="1:26" ht="15.75" customHeight="1" x14ac:dyDescent="0.3">
      <c r="A643" s="6"/>
      <c r="B643" s="6"/>
      <c r="C643" s="6"/>
      <c r="D643" s="107"/>
      <c r="E643" s="107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105"/>
      <c r="W643" s="6"/>
      <c r="X643" s="6"/>
      <c r="Y643" s="6"/>
      <c r="Z643" s="6"/>
    </row>
    <row r="644" spans="1:26" ht="15.75" customHeight="1" x14ac:dyDescent="0.3">
      <c r="A644" s="6"/>
      <c r="B644" s="6"/>
      <c r="C644" s="6"/>
      <c r="D644" s="107"/>
      <c r="E644" s="107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105"/>
      <c r="W644" s="6"/>
      <c r="X644" s="6"/>
      <c r="Y644" s="6"/>
      <c r="Z644" s="6"/>
    </row>
    <row r="645" spans="1:26" ht="15.75" customHeight="1" x14ac:dyDescent="0.3">
      <c r="A645" s="6"/>
      <c r="B645" s="6"/>
      <c r="C645" s="6"/>
      <c r="D645" s="107"/>
      <c r="E645" s="107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105"/>
      <c r="W645" s="6"/>
      <c r="X645" s="6"/>
      <c r="Y645" s="6"/>
      <c r="Z645" s="6"/>
    </row>
    <row r="646" spans="1:26" ht="15.75" customHeight="1" x14ac:dyDescent="0.3">
      <c r="A646" s="6"/>
      <c r="B646" s="6"/>
      <c r="C646" s="6"/>
      <c r="D646" s="107"/>
      <c r="E646" s="107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105"/>
      <c r="W646" s="6"/>
      <c r="X646" s="6"/>
      <c r="Y646" s="6"/>
      <c r="Z646" s="6"/>
    </row>
    <row r="647" spans="1:26" ht="15.75" customHeight="1" x14ac:dyDescent="0.3">
      <c r="A647" s="6"/>
      <c r="B647" s="6"/>
      <c r="C647" s="6"/>
      <c r="D647" s="107"/>
      <c r="E647" s="107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105"/>
      <c r="W647" s="6"/>
      <c r="X647" s="6"/>
      <c r="Y647" s="6"/>
      <c r="Z647" s="6"/>
    </row>
    <row r="648" spans="1:26" ht="15.75" customHeight="1" x14ac:dyDescent="0.3">
      <c r="A648" s="6"/>
      <c r="B648" s="6"/>
      <c r="C648" s="6"/>
      <c r="D648" s="107"/>
      <c r="E648" s="107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105"/>
      <c r="W648" s="6"/>
      <c r="X648" s="6"/>
      <c r="Y648" s="6"/>
      <c r="Z648" s="6"/>
    </row>
    <row r="649" spans="1:26" ht="15.75" customHeight="1" x14ac:dyDescent="0.3">
      <c r="A649" s="6"/>
      <c r="B649" s="6"/>
      <c r="C649" s="6"/>
      <c r="D649" s="107"/>
      <c r="E649" s="107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105"/>
      <c r="W649" s="6"/>
      <c r="X649" s="6"/>
      <c r="Y649" s="6"/>
      <c r="Z649" s="6"/>
    </row>
    <row r="650" spans="1:26" ht="15.75" customHeight="1" x14ac:dyDescent="0.3">
      <c r="A650" s="6"/>
      <c r="B650" s="6"/>
      <c r="C650" s="6"/>
      <c r="D650" s="107"/>
      <c r="E650" s="107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105"/>
      <c r="W650" s="6"/>
      <c r="X650" s="6"/>
      <c r="Y650" s="6"/>
      <c r="Z650" s="6"/>
    </row>
    <row r="651" spans="1:26" ht="15.75" customHeight="1" x14ac:dyDescent="0.3">
      <c r="A651" s="6"/>
      <c r="B651" s="6"/>
      <c r="C651" s="6"/>
      <c r="D651" s="107"/>
      <c r="E651" s="107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105"/>
      <c r="W651" s="6"/>
      <c r="X651" s="6"/>
      <c r="Y651" s="6"/>
      <c r="Z651" s="6"/>
    </row>
    <row r="652" spans="1:26" ht="15.75" customHeight="1" x14ac:dyDescent="0.3">
      <c r="A652" s="6"/>
      <c r="B652" s="6"/>
      <c r="C652" s="6"/>
      <c r="D652" s="107"/>
      <c r="E652" s="107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105"/>
      <c r="W652" s="6"/>
      <c r="X652" s="6"/>
      <c r="Y652" s="6"/>
      <c r="Z652" s="6"/>
    </row>
    <row r="653" spans="1:26" ht="15.75" customHeight="1" x14ac:dyDescent="0.3">
      <c r="A653" s="6"/>
      <c r="B653" s="6"/>
      <c r="C653" s="6"/>
      <c r="D653" s="107"/>
      <c r="E653" s="107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105"/>
      <c r="W653" s="6"/>
      <c r="X653" s="6"/>
      <c r="Y653" s="6"/>
      <c r="Z653" s="6"/>
    </row>
    <row r="654" spans="1:26" ht="15.75" customHeight="1" x14ac:dyDescent="0.3">
      <c r="A654" s="6"/>
      <c r="B654" s="6"/>
      <c r="C654" s="6"/>
      <c r="D654" s="107"/>
      <c r="E654" s="107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105"/>
      <c r="W654" s="6"/>
      <c r="X654" s="6"/>
      <c r="Y654" s="6"/>
      <c r="Z654" s="6"/>
    </row>
    <row r="655" spans="1:26" ht="15.75" customHeight="1" x14ac:dyDescent="0.3">
      <c r="A655" s="6"/>
      <c r="B655" s="6"/>
      <c r="C655" s="6"/>
      <c r="D655" s="107"/>
      <c r="E655" s="107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105"/>
      <c r="W655" s="6"/>
      <c r="X655" s="6"/>
      <c r="Y655" s="6"/>
      <c r="Z655" s="6"/>
    </row>
    <row r="656" spans="1:26" ht="15.75" customHeight="1" x14ac:dyDescent="0.3">
      <c r="A656" s="6"/>
      <c r="B656" s="6"/>
      <c r="C656" s="6"/>
      <c r="D656" s="107"/>
      <c r="E656" s="107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105"/>
      <c r="W656" s="6"/>
      <c r="X656" s="6"/>
      <c r="Y656" s="6"/>
      <c r="Z656" s="6"/>
    </row>
    <row r="657" spans="1:26" ht="15.75" customHeight="1" x14ac:dyDescent="0.3">
      <c r="A657" s="6"/>
      <c r="B657" s="6"/>
      <c r="C657" s="6"/>
      <c r="D657" s="107"/>
      <c r="E657" s="107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105"/>
      <c r="W657" s="6"/>
      <c r="X657" s="6"/>
      <c r="Y657" s="6"/>
      <c r="Z657" s="6"/>
    </row>
    <row r="658" spans="1:26" ht="15.75" customHeight="1" x14ac:dyDescent="0.3">
      <c r="A658" s="6"/>
      <c r="B658" s="6"/>
      <c r="C658" s="6"/>
      <c r="D658" s="107"/>
      <c r="E658" s="107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105"/>
      <c r="W658" s="6"/>
      <c r="X658" s="6"/>
      <c r="Y658" s="6"/>
      <c r="Z658" s="6"/>
    </row>
    <row r="659" spans="1:26" ht="15.75" customHeight="1" x14ac:dyDescent="0.3">
      <c r="A659" s="6"/>
      <c r="B659" s="6"/>
      <c r="C659" s="6"/>
      <c r="D659" s="107"/>
      <c r="E659" s="107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105"/>
      <c r="W659" s="6"/>
      <c r="X659" s="6"/>
      <c r="Y659" s="6"/>
      <c r="Z659" s="6"/>
    </row>
    <row r="660" spans="1:26" ht="15.75" customHeight="1" x14ac:dyDescent="0.3">
      <c r="A660" s="6"/>
      <c r="B660" s="6"/>
      <c r="C660" s="6"/>
      <c r="D660" s="107"/>
      <c r="E660" s="107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105"/>
      <c r="W660" s="6"/>
      <c r="X660" s="6"/>
      <c r="Y660" s="6"/>
      <c r="Z660" s="6"/>
    </row>
    <row r="661" spans="1:26" ht="15.75" customHeight="1" x14ac:dyDescent="0.3">
      <c r="A661" s="6"/>
      <c r="B661" s="6"/>
      <c r="C661" s="6"/>
      <c r="D661" s="107"/>
      <c r="E661" s="107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105"/>
      <c r="W661" s="6"/>
      <c r="X661" s="6"/>
      <c r="Y661" s="6"/>
      <c r="Z661" s="6"/>
    </row>
    <row r="662" spans="1:26" ht="15.75" customHeight="1" x14ac:dyDescent="0.3">
      <c r="A662" s="6"/>
      <c r="B662" s="6"/>
      <c r="C662" s="6"/>
      <c r="D662" s="107"/>
      <c r="E662" s="107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105"/>
      <c r="W662" s="6"/>
      <c r="X662" s="6"/>
      <c r="Y662" s="6"/>
      <c r="Z662" s="6"/>
    </row>
    <row r="663" spans="1:26" ht="15.75" customHeight="1" x14ac:dyDescent="0.3">
      <c r="A663" s="6"/>
      <c r="B663" s="6"/>
      <c r="C663" s="6"/>
      <c r="D663" s="107"/>
      <c r="E663" s="107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105"/>
      <c r="W663" s="6"/>
      <c r="X663" s="6"/>
      <c r="Y663" s="6"/>
      <c r="Z663" s="6"/>
    </row>
    <row r="664" spans="1:26" ht="15.75" customHeight="1" x14ac:dyDescent="0.3">
      <c r="A664" s="6"/>
      <c r="B664" s="6"/>
      <c r="C664" s="6"/>
      <c r="D664" s="107"/>
      <c r="E664" s="107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105"/>
      <c r="W664" s="6"/>
      <c r="X664" s="6"/>
      <c r="Y664" s="6"/>
      <c r="Z664" s="6"/>
    </row>
    <row r="665" spans="1:26" ht="15.75" customHeight="1" x14ac:dyDescent="0.3">
      <c r="A665" s="6"/>
      <c r="B665" s="6"/>
      <c r="C665" s="6"/>
      <c r="D665" s="107"/>
      <c r="E665" s="107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105"/>
      <c r="W665" s="6"/>
      <c r="X665" s="6"/>
      <c r="Y665" s="6"/>
      <c r="Z665" s="6"/>
    </row>
    <row r="666" spans="1:26" ht="15.75" customHeight="1" x14ac:dyDescent="0.3">
      <c r="A666" s="6"/>
      <c r="B666" s="6"/>
      <c r="C666" s="6"/>
      <c r="D666" s="107"/>
      <c r="E666" s="107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105"/>
      <c r="W666" s="6"/>
      <c r="X666" s="6"/>
      <c r="Y666" s="6"/>
      <c r="Z666" s="6"/>
    </row>
    <row r="667" spans="1:26" ht="15.75" customHeight="1" x14ac:dyDescent="0.3">
      <c r="A667" s="6"/>
      <c r="B667" s="6"/>
      <c r="C667" s="6"/>
      <c r="D667" s="107"/>
      <c r="E667" s="107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105"/>
      <c r="W667" s="6"/>
      <c r="X667" s="6"/>
      <c r="Y667" s="6"/>
      <c r="Z667" s="6"/>
    </row>
    <row r="668" spans="1:26" ht="15.75" customHeight="1" x14ac:dyDescent="0.3">
      <c r="A668" s="6"/>
      <c r="B668" s="6"/>
      <c r="C668" s="6"/>
      <c r="D668" s="107"/>
      <c r="E668" s="107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105"/>
      <c r="W668" s="6"/>
      <c r="X668" s="6"/>
      <c r="Y668" s="6"/>
      <c r="Z668" s="6"/>
    </row>
    <row r="669" spans="1:26" ht="15.75" customHeight="1" x14ac:dyDescent="0.3">
      <c r="A669" s="6"/>
      <c r="B669" s="6"/>
      <c r="C669" s="6"/>
      <c r="D669" s="107"/>
      <c r="E669" s="107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105"/>
      <c r="W669" s="6"/>
      <c r="X669" s="6"/>
      <c r="Y669" s="6"/>
      <c r="Z669" s="6"/>
    </row>
    <row r="670" spans="1:26" ht="15.75" customHeight="1" x14ac:dyDescent="0.3">
      <c r="A670" s="6"/>
      <c r="B670" s="6"/>
      <c r="C670" s="6"/>
      <c r="D670" s="107"/>
      <c r="E670" s="107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105"/>
      <c r="W670" s="6"/>
      <c r="X670" s="6"/>
      <c r="Y670" s="6"/>
      <c r="Z670" s="6"/>
    </row>
    <row r="671" spans="1:26" ht="15.75" customHeight="1" x14ac:dyDescent="0.3">
      <c r="A671" s="6"/>
      <c r="B671" s="6"/>
      <c r="C671" s="6"/>
      <c r="D671" s="107"/>
      <c r="E671" s="107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105"/>
      <c r="W671" s="6"/>
      <c r="X671" s="6"/>
      <c r="Y671" s="6"/>
      <c r="Z671" s="6"/>
    </row>
    <row r="672" spans="1:26" ht="15.75" customHeight="1" x14ac:dyDescent="0.3">
      <c r="A672" s="6"/>
      <c r="B672" s="6"/>
      <c r="C672" s="6"/>
      <c r="D672" s="107"/>
      <c r="E672" s="107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105"/>
      <c r="W672" s="6"/>
      <c r="X672" s="6"/>
      <c r="Y672" s="6"/>
      <c r="Z672" s="6"/>
    </row>
    <row r="673" spans="1:26" ht="15.75" customHeight="1" x14ac:dyDescent="0.3">
      <c r="A673" s="6"/>
      <c r="B673" s="6"/>
      <c r="C673" s="6"/>
      <c r="D673" s="107"/>
      <c r="E673" s="107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105"/>
      <c r="W673" s="6"/>
      <c r="X673" s="6"/>
      <c r="Y673" s="6"/>
      <c r="Z673" s="6"/>
    </row>
    <row r="674" spans="1:26" ht="15.75" customHeight="1" x14ac:dyDescent="0.3">
      <c r="A674" s="6"/>
      <c r="B674" s="6"/>
      <c r="C674" s="6"/>
      <c r="D674" s="107"/>
      <c r="E674" s="107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105"/>
      <c r="W674" s="6"/>
      <c r="X674" s="6"/>
      <c r="Y674" s="6"/>
      <c r="Z674" s="6"/>
    </row>
    <row r="675" spans="1:26" ht="15.75" customHeight="1" x14ac:dyDescent="0.3">
      <c r="A675" s="6"/>
      <c r="B675" s="6"/>
      <c r="C675" s="6"/>
      <c r="D675" s="107"/>
      <c r="E675" s="107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105"/>
      <c r="W675" s="6"/>
      <c r="X675" s="6"/>
      <c r="Y675" s="6"/>
      <c r="Z675" s="6"/>
    </row>
    <row r="676" spans="1:26" ht="15.75" customHeight="1" x14ac:dyDescent="0.3">
      <c r="A676" s="6"/>
      <c r="B676" s="6"/>
      <c r="C676" s="6"/>
      <c r="D676" s="107"/>
      <c r="E676" s="107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105"/>
      <c r="W676" s="6"/>
      <c r="X676" s="6"/>
      <c r="Y676" s="6"/>
      <c r="Z676" s="6"/>
    </row>
    <row r="677" spans="1:26" ht="15.75" customHeight="1" x14ac:dyDescent="0.3">
      <c r="A677" s="6"/>
      <c r="B677" s="6"/>
      <c r="C677" s="6"/>
      <c r="D677" s="107"/>
      <c r="E677" s="107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105"/>
      <c r="W677" s="6"/>
      <c r="X677" s="6"/>
      <c r="Y677" s="6"/>
      <c r="Z677" s="6"/>
    </row>
    <row r="678" spans="1:26" ht="15.75" customHeight="1" x14ac:dyDescent="0.3">
      <c r="A678" s="6"/>
      <c r="B678" s="6"/>
      <c r="C678" s="6"/>
      <c r="D678" s="107"/>
      <c r="E678" s="107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105"/>
      <c r="W678" s="6"/>
      <c r="X678" s="6"/>
      <c r="Y678" s="6"/>
      <c r="Z678" s="6"/>
    </row>
    <row r="679" spans="1:26" ht="15.75" customHeight="1" x14ac:dyDescent="0.3">
      <c r="A679" s="6"/>
      <c r="B679" s="6"/>
      <c r="C679" s="6"/>
      <c r="D679" s="107"/>
      <c r="E679" s="107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105"/>
      <c r="W679" s="6"/>
      <c r="X679" s="6"/>
      <c r="Y679" s="6"/>
      <c r="Z679" s="6"/>
    </row>
    <row r="680" spans="1:26" ht="15.75" customHeight="1" x14ac:dyDescent="0.3">
      <c r="A680" s="6"/>
      <c r="B680" s="6"/>
      <c r="C680" s="6"/>
      <c r="D680" s="107"/>
      <c r="E680" s="107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105"/>
      <c r="W680" s="6"/>
      <c r="X680" s="6"/>
      <c r="Y680" s="6"/>
      <c r="Z680" s="6"/>
    </row>
    <row r="681" spans="1:26" ht="15.75" customHeight="1" x14ac:dyDescent="0.3">
      <c r="A681" s="6"/>
      <c r="B681" s="6"/>
      <c r="C681" s="6"/>
      <c r="D681" s="107"/>
      <c r="E681" s="107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105"/>
      <c r="W681" s="6"/>
      <c r="X681" s="6"/>
      <c r="Y681" s="6"/>
      <c r="Z681" s="6"/>
    </row>
    <row r="682" spans="1:26" ht="15.75" customHeight="1" x14ac:dyDescent="0.3">
      <c r="A682" s="6"/>
      <c r="B682" s="6"/>
      <c r="C682" s="6"/>
      <c r="D682" s="107"/>
      <c r="E682" s="107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105"/>
      <c r="W682" s="6"/>
      <c r="X682" s="6"/>
      <c r="Y682" s="6"/>
      <c r="Z682" s="6"/>
    </row>
    <row r="683" spans="1:26" ht="15.75" customHeight="1" x14ac:dyDescent="0.3">
      <c r="A683" s="6"/>
      <c r="B683" s="6"/>
      <c r="C683" s="6"/>
      <c r="D683" s="107"/>
      <c r="E683" s="107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105"/>
      <c r="W683" s="6"/>
      <c r="X683" s="6"/>
      <c r="Y683" s="6"/>
      <c r="Z683" s="6"/>
    </row>
    <row r="684" spans="1:26" ht="15.75" customHeight="1" x14ac:dyDescent="0.3">
      <c r="A684" s="6"/>
      <c r="B684" s="6"/>
      <c r="C684" s="6"/>
      <c r="D684" s="107"/>
      <c r="E684" s="107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105"/>
      <c r="W684" s="6"/>
      <c r="X684" s="6"/>
      <c r="Y684" s="6"/>
      <c r="Z684" s="6"/>
    </row>
    <row r="685" spans="1:26" ht="15.75" customHeight="1" x14ac:dyDescent="0.3">
      <c r="A685" s="6"/>
      <c r="B685" s="6"/>
      <c r="C685" s="6"/>
      <c r="D685" s="107"/>
      <c r="E685" s="107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105"/>
      <c r="W685" s="6"/>
      <c r="X685" s="6"/>
      <c r="Y685" s="6"/>
      <c r="Z685" s="6"/>
    </row>
    <row r="686" spans="1:26" ht="15.75" customHeight="1" x14ac:dyDescent="0.3">
      <c r="A686" s="6"/>
      <c r="B686" s="6"/>
      <c r="C686" s="6"/>
      <c r="D686" s="107"/>
      <c r="E686" s="107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105"/>
      <c r="W686" s="6"/>
      <c r="X686" s="6"/>
      <c r="Y686" s="6"/>
      <c r="Z686" s="6"/>
    </row>
    <row r="687" spans="1:26" ht="15.75" customHeight="1" x14ac:dyDescent="0.3">
      <c r="A687" s="6"/>
      <c r="B687" s="6"/>
      <c r="C687" s="6"/>
      <c r="D687" s="107"/>
      <c r="E687" s="107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105"/>
      <c r="W687" s="6"/>
      <c r="X687" s="6"/>
      <c r="Y687" s="6"/>
      <c r="Z687" s="6"/>
    </row>
    <row r="688" spans="1:26" ht="15.75" customHeight="1" x14ac:dyDescent="0.3">
      <c r="A688" s="6"/>
      <c r="B688" s="6"/>
      <c r="C688" s="6"/>
      <c r="D688" s="107"/>
      <c r="E688" s="107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105"/>
      <c r="W688" s="6"/>
      <c r="X688" s="6"/>
      <c r="Y688" s="6"/>
      <c r="Z688" s="6"/>
    </row>
    <row r="689" spans="1:26" ht="15.75" customHeight="1" x14ac:dyDescent="0.3">
      <c r="A689" s="6"/>
      <c r="B689" s="6"/>
      <c r="C689" s="6"/>
      <c r="D689" s="107"/>
      <c r="E689" s="107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105"/>
      <c r="W689" s="6"/>
      <c r="X689" s="6"/>
      <c r="Y689" s="6"/>
      <c r="Z689" s="6"/>
    </row>
    <row r="690" spans="1:26" ht="15.75" customHeight="1" x14ac:dyDescent="0.3">
      <c r="A690" s="6"/>
      <c r="B690" s="6"/>
      <c r="C690" s="6"/>
      <c r="D690" s="107"/>
      <c r="E690" s="107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105"/>
      <c r="W690" s="6"/>
      <c r="X690" s="6"/>
      <c r="Y690" s="6"/>
      <c r="Z690" s="6"/>
    </row>
    <row r="691" spans="1:26" ht="15.75" customHeight="1" x14ac:dyDescent="0.3">
      <c r="A691" s="6"/>
      <c r="B691" s="6"/>
      <c r="C691" s="6"/>
      <c r="D691" s="107"/>
      <c r="E691" s="107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105"/>
      <c r="W691" s="6"/>
      <c r="X691" s="6"/>
      <c r="Y691" s="6"/>
      <c r="Z691" s="6"/>
    </row>
    <row r="692" spans="1:26" ht="15.75" customHeight="1" x14ac:dyDescent="0.3">
      <c r="A692" s="6"/>
      <c r="B692" s="6"/>
      <c r="C692" s="6"/>
      <c r="D692" s="107"/>
      <c r="E692" s="107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105"/>
      <c r="W692" s="6"/>
      <c r="X692" s="6"/>
      <c r="Y692" s="6"/>
      <c r="Z692" s="6"/>
    </row>
    <row r="693" spans="1:26" ht="15.75" customHeight="1" x14ac:dyDescent="0.3">
      <c r="A693" s="6"/>
      <c r="B693" s="6"/>
      <c r="C693" s="6"/>
      <c r="D693" s="107"/>
      <c r="E693" s="107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105"/>
      <c r="W693" s="6"/>
      <c r="X693" s="6"/>
      <c r="Y693" s="6"/>
      <c r="Z693" s="6"/>
    </row>
    <row r="694" spans="1:26" ht="15.75" customHeight="1" x14ac:dyDescent="0.3">
      <c r="A694" s="6"/>
      <c r="B694" s="6"/>
      <c r="C694" s="6"/>
      <c r="D694" s="107"/>
      <c r="E694" s="107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105"/>
      <c r="W694" s="6"/>
      <c r="X694" s="6"/>
      <c r="Y694" s="6"/>
      <c r="Z694" s="6"/>
    </row>
    <row r="695" spans="1:26" ht="15.75" customHeight="1" x14ac:dyDescent="0.3">
      <c r="A695" s="6"/>
      <c r="B695" s="6"/>
      <c r="C695" s="6"/>
      <c r="D695" s="107"/>
      <c r="E695" s="107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105"/>
      <c r="W695" s="6"/>
      <c r="X695" s="6"/>
      <c r="Y695" s="6"/>
      <c r="Z695" s="6"/>
    </row>
    <row r="696" spans="1:26" ht="15.75" customHeight="1" x14ac:dyDescent="0.3">
      <c r="A696" s="6"/>
      <c r="B696" s="6"/>
      <c r="C696" s="6"/>
      <c r="D696" s="107"/>
      <c r="E696" s="107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105"/>
      <c r="W696" s="6"/>
      <c r="X696" s="6"/>
      <c r="Y696" s="6"/>
      <c r="Z696" s="6"/>
    </row>
    <row r="697" spans="1:26" ht="15.75" customHeight="1" x14ac:dyDescent="0.3">
      <c r="A697" s="6"/>
      <c r="B697" s="6"/>
      <c r="C697" s="6"/>
      <c r="D697" s="107"/>
      <c r="E697" s="107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105"/>
      <c r="W697" s="6"/>
      <c r="X697" s="6"/>
      <c r="Y697" s="6"/>
      <c r="Z697" s="6"/>
    </row>
    <row r="698" spans="1:26" ht="15.75" customHeight="1" x14ac:dyDescent="0.3">
      <c r="A698" s="6"/>
      <c r="B698" s="6"/>
      <c r="C698" s="6"/>
      <c r="D698" s="107"/>
      <c r="E698" s="107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105"/>
      <c r="W698" s="6"/>
      <c r="X698" s="6"/>
      <c r="Y698" s="6"/>
      <c r="Z698" s="6"/>
    </row>
    <row r="699" spans="1:26" ht="15.75" customHeight="1" x14ac:dyDescent="0.3">
      <c r="A699" s="6"/>
      <c r="B699" s="6"/>
      <c r="C699" s="6"/>
      <c r="D699" s="107"/>
      <c r="E699" s="107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105"/>
      <c r="W699" s="6"/>
      <c r="X699" s="6"/>
      <c r="Y699" s="6"/>
      <c r="Z699" s="6"/>
    </row>
    <row r="700" spans="1:26" ht="15.75" customHeight="1" x14ac:dyDescent="0.3">
      <c r="A700" s="6"/>
      <c r="B700" s="6"/>
      <c r="C700" s="6"/>
      <c r="D700" s="107"/>
      <c r="E700" s="107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105"/>
      <c r="W700" s="6"/>
      <c r="X700" s="6"/>
      <c r="Y700" s="6"/>
      <c r="Z700" s="6"/>
    </row>
    <row r="701" spans="1:26" ht="15.75" customHeight="1" x14ac:dyDescent="0.3">
      <c r="A701" s="6"/>
      <c r="B701" s="6"/>
      <c r="C701" s="6"/>
      <c r="D701" s="107"/>
      <c r="E701" s="107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105"/>
      <c r="W701" s="6"/>
      <c r="X701" s="6"/>
      <c r="Y701" s="6"/>
      <c r="Z701" s="6"/>
    </row>
    <row r="702" spans="1:26" ht="15.75" customHeight="1" x14ac:dyDescent="0.3">
      <c r="A702" s="6"/>
      <c r="B702" s="6"/>
      <c r="C702" s="6"/>
      <c r="D702" s="107"/>
      <c r="E702" s="107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105"/>
      <c r="W702" s="6"/>
      <c r="X702" s="6"/>
      <c r="Y702" s="6"/>
      <c r="Z702" s="6"/>
    </row>
    <row r="703" spans="1:26" ht="15.75" customHeight="1" x14ac:dyDescent="0.3">
      <c r="A703" s="6"/>
      <c r="B703" s="6"/>
      <c r="C703" s="6"/>
      <c r="D703" s="107"/>
      <c r="E703" s="107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105"/>
      <c r="W703" s="6"/>
      <c r="X703" s="6"/>
      <c r="Y703" s="6"/>
      <c r="Z703" s="6"/>
    </row>
    <row r="704" spans="1:26" ht="15.75" customHeight="1" x14ac:dyDescent="0.3">
      <c r="A704" s="6"/>
      <c r="B704" s="6"/>
      <c r="C704" s="6"/>
      <c r="D704" s="107"/>
      <c r="E704" s="107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105"/>
      <c r="W704" s="6"/>
      <c r="X704" s="6"/>
      <c r="Y704" s="6"/>
      <c r="Z704" s="6"/>
    </row>
    <row r="705" spans="1:26" ht="15.75" customHeight="1" x14ac:dyDescent="0.3">
      <c r="A705" s="6"/>
      <c r="B705" s="6"/>
      <c r="C705" s="6"/>
      <c r="D705" s="107"/>
      <c r="E705" s="107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105"/>
      <c r="W705" s="6"/>
      <c r="X705" s="6"/>
      <c r="Y705" s="6"/>
      <c r="Z705" s="6"/>
    </row>
    <row r="706" spans="1:26" ht="15.75" customHeight="1" x14ac:dyDescent="0.3">
      <c r="A706" s="6"/>
      <c r="B706" s="6"/>
      <c r="C706" s="6"/>
      <c r="D706" s="107"/>
      <c r="E706" s="107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105"/>
      <c r="W706" s="6"/>
      <c r="X706" s="6"/>
      <c r="Y706" s="6"/>
      <c r="Z706" s="6"/>
    </row>
    <row r="707" spans="1:26" ht="15.75" customHeight="1" x14ac:dyDescent="0.3">
      <c r="A707" s="6"/>
      <c r="B707" s="6"/>
      <c r="C707" s="6"/>
      <c r="D707" s="107"/>
      <c r="E707" s="107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105"/>
      <c r="W707" s="6"/>
      <c r="X707" s="6"/>
      <c r="Y707" s="6"/>
      <c r="Z707" s="6"/>
    </row>
    <row r="708" spans="1:26" ht="15.75" customHeight="1" x14ac:dyDescent="0.3">
      <c r="A708" s="6"/>
      <c r="B708" s="6"/>
      <c r="C708" s="6"/>
      <c r="D708" s="107"/>
      <c r="E708" s="107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105"/>
      <c r="W708" s="6"/>
      <c r="X708" s="6"/>
      <c r="Y708" s="6"/>
      <c r="Z708" s="6"/>
    </row>
    <row r="709" spans="1:26" ht="15.75" customHeight="1" x14ac:dyDescent="0.3">
      <c r="A709" s="6"/>
      <c r="B709" s="6"/>
      <c r="C709" s="6"/>
      <c r="D709" s="107"/>
      <c r="E709" s="107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105"/>
      <c r="W709" s="6"/>
      <c r="X709" s="6"/>
      <c r="Y709" s="6"/>
      <c r="Z709" s="6"/>
    </row>
    <row r="710" spans="1:26" ht="15.75" customHeight="1" x14ac:dyDescent="0.3">
      <c r="A710" s="6"/>
      <c r="B710" s="6"/>
      <c r="C710" s="6"/>
      <c r="D710" s="107"/>
      <c r="E710" s="107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105"/>
      <c r="W710" s="6"/>
      <c r="X710" s="6"/>
      <c r="Y710" s="6"/>
      <c r="Z710" s="6"/>
    </row>
    <row r="711" spans="1:26" ht="15.75" customHeight="1" x14ac:dyDescent="0.3">
      <c r="A711" s="6"/>
      <c r="B711" s="6"/>
      <c r="C711" s="6"/>
      <c r="D711" s="107"/>
      <c r="E711" s="107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105"/>
      <c r="W711" s="6"/>
      <c r="X711" s="6"/>
      <c r="Y711" s="6"/>
      <c r="Z711" s="6"/>
    </row>
    <row r="712" spans="1:26" ht="15.75" customHeight="1" x14ac:dyDescent="0.3">
      <c r="A712" s="6"/>
      <c r="B712" s="6"/>
      <c r="C712" s="6"/>
      <c r="D712" s="107"/>
      <c r="E712" s="107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105"/>
      <c r="W712" s="6"/>
      <c r="X712" s="6"/>
      <c r="Y712" s="6"/>
      <c r="Z712" s="6"/>
    </row>
    <row r="713" spans="1:26" ht="15.75" customHeight="1" x14ac:dyDescent="0.3">
      <c r="A713" s="6"/>
      <c r="B713" s="6"/>
      <c r="C713" s="6"/>
      <c r="D713" s="107"/>
      <c r="E713" s="107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105"/>
      <c r="W713" s="6"/>
      <c r="X713" s="6"/>
      <c r="Y713" s="6"/>
      <c r="Z713" s="6"/>
    </row>
    <row r="714" spans="1:26" ht="15.75" customHeight="1" x14ac:dyDescent="0.3">
      <c r="A714" s="6"/>
      <c r="B714" s="6"/>
      <c r="C714" s="6"/>
      <c r="D714" s="107"/>
      <c r="E714" s="107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105"/>
      <c r="W714" s="6"/>
      <c r="X714" s="6"/>
      <c r="Y714" s="6"/>
      <c r="Z714" s="6"/>
    </row>
    <row r="715" spans="1:26" ht="15.75" customHeight="1" x14ac:dyDescent="0.3">
      <c r="A715" s="6"/>
      <c r="B715" s="6"/>
      <c r="C715" s="6"/>
      <c r="D715" s="107"/>
      <c r="E715" s="107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105"/>
      <c r="W715" s="6"/>
      <c r="X715" s="6"/>
      <c r="Y715" s="6"/>
      <c r="Z715" s="6"/>
    </row>
    <row r="716" spans="1:26" ht="15.75" customHeight="1" x14ac:dyDescent="0.3">
      <c r="A716" s="6"/>
      <c r="B716" s="6"/>
      <c r="C716" s="6"/>
      <c r="D716" s="107"/>
      <c r="E716" s="107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105"/>
      <c r="W716" s="6"/>
      <c r="X716" s="6"/>
      <c r="Y716" s="6"/>
      <c r="Z716" s="6"/>
    </row>
    <row r="717" spans="1:26" ht="15.75" customHeight="1" x14ac:dyDescent="0.3">
      <c r="A717" s="6"/>
      <c r="B717" s="6"/>
      <c r="C717" s="6"/>
      <c r="D717" s="107"/>
      <c r="E717" s="107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105"/>
      <c r="W717" s="6"/>
      <c r="X717" s="6"/>
      <c r="Y717" s="6"/>
      <c r="Z717" s="6"/>
    </row>
    <row r="718" spans="1:26" ht="15.75" customHeight="1" x14ac:dyDescent="0.3">
      <c r="A718" s="6"/>
      <c r="B718" s="6"/>
      <c r="C718" s="6"/>
      <c r="D718" s="107"/>
      <c r="E718" s="107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105"/>
      <c r="W718" s="6"/>
      <c r="X718" s="6"/>
      <c r="Y718" s="6"/>
      <c r="Z718" s="6"/>
    </row>
    <row r="719" spans="1:26" ht="15.75" customHeight="1" x14ac:dyDescent="0.3">
      <c r="A719" s="6"/>
      <c r="B719" s="6"/>
      <c r="C719" s="6"/>
      <c r="D719" s="107"/>
      <c r="E719" s="107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105"/>
      <c r="W719" s="6"/>
      <c r="X719" s="6"/>
      <c r="Y719" s="6"/>
      <c r="Z719" s="6"/>
    </row>
    <row r="720" spans="1:26" ht="15.75" customHeight="1" x14ac:dyDescent="0.3">
      <c r="A720" s="6"/>
      <c r="B720" s="6"/>
      <c r="C720" s="6"/>
      <c r="D720" s="107"/>
      <c r="E720" s="107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105"/>
      <c r="W720" s="6"/>
      <c r="X720" s="6"/>
      <c r="Y720" s="6"/>
      <c r="Z720" s="6"/>
    </row>
    <row r="721" spans="1:26" ht="15.75" customHeight="1" x14ac:dyDescent="0.3">
      <c r="A721" s="6"/>
      <c r="B721" s="6"/>
      <c r="C721" s="6"/>
      <c r="D721" s="107"/>
      <c r="E721" s="107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105"/>
      <c r="W721" s="6"/>
      <c r="X721" s="6"/>
      <c r="Y721" s="6"/>
      <c r="Z721" s="6"/>
    </row>
    <row r="722" spans="1:26" ht="15.75" customHeight="1" x14ac:dyDescent="0.3">
      <c r="A722" s="6"/>
      <c r="B722" s="6"/>
      <c r="C722" s="6"/>
      <c r="D722" s="107"/>
      <c r="E722" s="107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105"/>
      <c r="W722" s="6"/>
      <c r="X722" s="6"/>
      <c r="Y722" s="6"/>
      <c r="Z722" s="6"/>
    </row>
    <row r="723" spans="1:26" ht="15.75" customHeight="1" x14ac:dyDescent="0.3">
      <c r="A723" s="6"/>
      <c r="B723" s="6"/>
      <c r="C723" s="6"/>
      <c r="D723" s="107"/>
      <c r="E723" s="107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105"/>
      <c r="W723" s="6"/>
      <c r="X723" s="6"/>
      <c r="Y723" s="6"/>
      <c r="Z723" s="6"/>
    </row>
    <row r="724" spans="1:26" ht="15.75" customHeight="1" x14ac:dyDescent="0.3">
      <c r="A724" s="6"/>
      <c r="B724" s="6"/>
      <c r="C724" s="6"/>
      <c r="D724" s="107"/>
      <c r="E724" s="107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105"/>
      <c r="W724" s="6"/>
      <c r="X724" s="6"/>
      <c r="Y724" s="6"/>
      <c r="Z724" s="6"/>
    </row>
    <row r="725" spans="1:26" ht="15.75" customHeight="1" x14ac:dyDescent="0.3">
      <c r="A725" s="6"/>
      <c r="B725" s="6"/>
      <c r="C725" s="6"/>
      <c r="D725" s="107"/>
      <c r="E725" s="107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105"/>
      <c r="W725" s="6"/>
      <c r="X725" s="6"/>
      <c r="Y725" s="6"/>
      <c r="Z725" s="6"/>
    </row>
    <row r="726" spans="1:26" ht="15.75" customHeight="1" x14ac:dyDescent="0.3">
      <c r="A726" s="6"/>
      <c r="B726" s="6"/>
      <c r="C726" s="6"/>
      <c r="D726" s="107"/>
      <c r="E726" s="107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105"/>
      <c r="W726" s="6"/>
      <c r="X726" s="6"/>
      <c r="Y726" s="6"/>
      <c r="Z726" s="6"/>
    </row>
    <row r="727" spans="1:26" ht="15.75" customHeight="1" x14ac:dyDescent="0.3">
      <c r="A727" s="6"/>
      <c r="B727" s="6"/>
      <c r="C727" s="6"/>
      <c r="D727" s="107"/>
      <c r="E727" s="107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105"/>
      <c r="W727" s="6"/>
      <c r="X727" s="6"/>
      <c r="Y727" s="6"/>
      <c r="Z727" s="6"/>
    </row>
    <row r="728" spans="1:26" ht="15.75" customHeight="1" x14ac:dyDescent="0.3">
      <c r="A728" s="6"/>
      <c r="B728" s="6"/>
      <c r="C728" s="6"/>
      <c r="D728" s="107"/>
      <c r="E728" s="107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105"/>
      <c r="W728" s="6"/>
      <c r="X728" s="6"/>
      <c r="Y728" s="6"/>
      <c r="Z728" s="6"/>
    </row>
    <row r="729" spans="1:26" ht="15.75" customHeight="1" x14ac:dyDescent="0.3">
      <c r="A729" s="6"/>
      <c r="B729" s="6"/>
      <c r="C729" s="6"/>
      <c r="D729" s="107"/>
      <c r="E729" s="107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105"/>
      <c r="W729" s="6"/>
      <c r="X729" s="6"/>
      <c r="Y729" s="6"/>
      <c r="Z729" s="6"/>
    </row>
    <row r="730" spans="1:26" ht="15.75" customHeight="1" x14ac:dyDescent="0.3">
      <c r="A730" s="6"/>
      <c r="B730" s="6"/>
      <c r="C730" s="6"/>
      <c r="D730" s="107"/>
      <c r="E730" s="107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105"/>
      <c r="W730" s="6"/>
      <c r="X730" s="6"/>
      <c r="Y730" s="6"/>
      <c r="Z730" s="6"/>
    </row>
    <row r="731" spans="1:26" ht="15.75" customHeight="1" x14ac:dyDescent="0.3">
      <c r="A731" s="6"/>
      <c r="B731" s="6"/>
      <c r="C731" s="6"/>
      <c r="D731" s="107"/>
      <c r="E731" s="107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105"/>
      <c r="W731" s="6"/>
      <c r="X731" s="6"/>
      <c r="Y731" s="6"/>
      <c r="Z731" s="6"/>
    </row>
    <row r="732" spans="1:26" ht="15.75" customHeight="1" x14ac:dyDescent="0.3">
      <c r="A732" s="6"/>
      <c r="B732" s="6"/>
      <c r="C732" s="6"/>
      <c r="D732" s="107"/>
      <c r="E732" s="107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105"/>
      <c r="W732" s="6"/>
      <c r="X732" s="6"/>
      <c r="Y732" s="6"/>
      <c r="Z732" s="6"/>
    </row>
    <row r="733" spans="1:26" ht="15.75" customHeight="1" x14ac:dyDescent="0.3">
      <c r="A733" s="6"/>
      <c r="B733" s="6"/>
      <c r="C733" s="6"/>
      <c r="D733" s="107"/>
      <c r="E733" s="107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105"/>
      <c r="W733" s="6"/>
      <c r="X733" s="6"/>
      <c r="Y733" s="6"/>
      <c r="Z733" s="6"/>
    </row>
    <row r="734" spans="1:26" ht="15.75" customHeight="1" x14ac:dyDescent="0.3">
      <c r="A734" s="6"/>
      <c r="B734" s="6"/>
      <c r="C734" s="6"/>
      <c r="D734" s="107"/>
      <c r="E734" s="107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105"/>
      <c r="W734" s="6"/>
      <c r="X734" s="6"/>
      <c r="Y734" s="6"/>
      <c r="Z734" s="6"/>
    </row>
    <row r="735" spans="1:26" ht="15.75" customHeight="1" x14ac:dyDescent="0.3">
      <c r="A735" s="6"/>
      <c r="B735" s="6"/>
      <c r="C735" s="6"/>
      <c r="D735" s="107"/>
      <c r="E735" s="107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105"/>
      <c r="W735" s="6"/>
      <c r="X735" s="6"/>
      <c r="Y735" s="6"/>
      <c r="Z735" s="6"/>
    </row>
    <row r="736" spans="1:26" ht="15.75" customHeight="1" x14ac:dyDescent="0.3">
      <c r="A736" s="6"/>
      <c r="B736" s="6"/>
      <c r="C736" s="6"/>
      <c r="D736" s="107"/>
      <c r="E736" s="107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105"/>
      <c r="W736" s="6"/>
      <c r="X736" s="6"/>
      <c r="Y736" s="6"/>
      <c r="Z736" s="6"/>
    </row>
    <row r="737" spans="1:26" ht="15.75" customHeight="1" x14ac:dyDescent="0.3">
      <c r="A737" s="6"/>
      <c r="B737" s="6"/>
      <c r="C737" s="6"/>
      <c r="D737" s="107"/>
      <c r="E737" s="107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105"/>
      <c r="W737" s="6"/>
      <c r="X737" s="6"/>
      <c r="Y737" s="6"/>
      <c r="Z737" s="6"/>
    </row>
    <row r="738" spans="1:26" ht="15.75" customHeight="1" x14ac:dyDescent="0.3">
      <c r="A738" s="6"/>
      <c r="B738" s="6"/>
      <c r="C738" s="6"/>
      <c r="D738" s="107"/>
      <c r="E738" s="107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105"/>
      <c r="W738" s="6"/>
      <c r="X738" s="6"/>
      <c r="Y738" s="6"/>
      <c r="Z738" s="6"/>
    </row>
    <row r="739" spans="1:26" ht="15.75" customHeight="1" x14ac:dyDescent="0.3">
      <c r="A739" s="6"/>
      <c r="B739" s="6"/>
      <c r="C739" s="6"/>
      <c r="D739" s="107"/>
      <c r="E739" s="107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105"/>
      <c r="W739" s="6"/>
      <c r="X739" s="6"/>
      <c r="Y739" s="6"/>
      <c r="Z739" s="6"/>
    </row>
    <row r="740" spans="1:26" ht="15.75" customHeight="1" x14ac:dyDescent="0.3">
      <c r="A740" s="6"/>
      <c r="B740" s="6"/>
      <c r="C740" s="6"/>
      <c r="D740" s="107"/>
      <c r="E740" s="107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105"/>
      <c r="W740" s="6"/>
      <c r="X740" s="6"/>
      <c r="Y740" s="6"/>
      <c r="Z740" s="6"/>
    </row>
    <row r="741" spans="1:26" ht="15.75" customHeight="1" x14ac:dyDescent="0.3">
      <c r="A741" s="6"/>
      <c r="B741" s="6"/>
      <c r="C741" s="6"/>
      <c r="D741" s="107"/>
      <c r="E741" s="107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105"/>
      <c r="W741" s="6"/>
      <c r="X741" s="6"/>
      <c r="Y741" s="6"/>
      <c r="Z741" s="6"/>
    </row>
    <row r="742" spans="1:26" ht="15.75" customHeight="1" x14ac:dyDescent="0.3">
      <c r="A742" s="6"/>
      <c r="B742" s="6"/>
      <c r="C742" s="6"/>
      <c r="D742" s="107"/>
      <c r="E742" s="107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105"/>
      <c r="W742" s="6"/>
      <c r="X742" s="6"/>
      <c r="Y742" s="6"/>
      <c r="Z742" s="6"/>
    </row>
    <row r="743" spans="1:26" ht="15.75" customHeight="1" x14ac:dyDescent="0.3">
      <c r="A743" s="6"/>
      <c r="B743" s="6"/>
      <c r="C743" s="6"/>
      <c r="D743" s="107"/>
      <c r="E743" s="107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105"/>
      <c r="W743" s="6"/>
      <c r="X743" s="6"/>
      <c r="Y743" s="6"/>
      <c r="Z743" s="6"/>
    </row>
    <row r="744" spans="1:26" ht="15.75" customHeight="1" x14ac:dyDescent="0.3">
      <c r="A744" s="6"/>
      <c r="B744" s="6"/>
      <c r="C744" s="6"/>
      <c r="D744" s="107"/>
      <c r="E744" s="107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105"/>
      <c r="W744" s="6"/>
      <c r="X744" s="6"/>
      <c r="Y744" s="6"/>
      <c r="Z744" s="6"/>
    </row>
    <row r="745" spans="1:26" ht="15.75" customHeight="1" x14ac:dyDescent="0.3">
      <c r="A745" s="6"/>
      <c r="B745" s="6"/>
      <c r="C745" s="6"/>
      <c r="D745" s="107"/>
      <c r="E745" s="107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105"/>
      <c r="W745" s="6"/>
      <c r="X745" s="6"/>
      <c r="Y745" s="6"/>
      <c r="Z745" s="6"/>
    </row>
    <row r="746" spans="1:26" ht="15.75" customHeight="1" x14ac:dyDescent="0.3">
      <c r="A746" s="6"/>
      <c r="B746" s="6"/>
      <c r="C746" s="6"/>
      <c r="D746" s="107"/>
      <c r="E746" s="107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105"/>
      <c r="W746" s="6"/>
      <c r="X746" s="6"/>
      <c r="Y746" s="6"/>
      <c r="Z746" s="6"/>
    </row>
    <row r="747" spans="1:26" ht="15.75" customHeight="1" x14ac:dyDescent="0.3">
      <c r="A747" s="6"/>
      <c r="B747" s="6"/>
      <c r="C747" s="6"/>
      <c r="D747" s="107"/>
      <c r="E747" s="107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105"/>
      <c r="W747" s="6"/>
      <c r="X747" s="6"/>
      <c r="Y747" s="6"/>
      <c r="Z747" s="6"/>
    </row>
    <row r="748" spans="1:26" ht="15.75" customHeight="1" x14ac:dyDescent="0.3">
      <c r="A748" s="6"/>
      <c r="B748" s="6"/>
      <c r="C748" s="6"/>
      <c r="D748" s="107"/>
      <c r="E748" s="107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105"/>
      <c r="W748" s="6"/>
      <c r="X748" s="6"/>
      <c r="Y748" s="6"/>
      <c r="Z748" s="6"/>
    </row>
    <row r="749" spans="1:26" ht="15.75" customHeight="1" x14ac:dyDescent="0.3">
      <c r="A749" s="6"/>
      <c r="B749" s="6"/>
      <c r="C749" s="6"/>
      <c r="D749" s="107"/>
      <c r="E749" s="107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105"/>
      <c r="W749" s="6"/>
      <c r="X749" s="6"/>
      <c r="Y749" s="6"/>
      <c r="Z749" s="6"/>
    </row>
    <row r="750" spans="1:26" ht="15.75" customHeight="1" x14ac:dyDescent="0.3">
      <c r="A750" s="6"/>
      <c r="B750" s="6"/>
      <c r="C750" s="6"/>
      <c r="D750" s="107"/>
      <c r="E750" s="107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105"/>
      <c r="W750" s="6"/>
      <c r="X750" s="6"/>
      <c r="Y750" s="6"/>
      <c r="Z750" s="6"/>
    </row>
    <row r="751" spans="1:26" ht="15.75" customHeight="1" x14ac:dyDescent="0.3">
      <c r="A751" s="6"/>
      <c r="B751" s="6"/>
      <c r="C751" s="6"/>
      <c r="D751" s="107"/>
      <c r="E751" s="107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105"/>
      <c r="W751" s="6"/>
      <c r="X751" s="6"/>
      <c r="Y751" s="6"/>
      <c r="Z751" s="6"/>
    </row>
    <row r="752" spans="1:26" ht="15.75" customHeight="1" x14ac:dyDescent="0.3">
      <c r="A752" s="6"/>
      <c r="B752" s="6"/>
      <c r="C752" s="6"/>
      <c r="D752" s="107"/>
      <c r="E752" s="107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105"/>
      <c r="W752" s="6"/>
      <c r="X752" s="6"/>
      <c r="Y752" s="6"/>
      <c r="Z752" s="6"/>
    </row>
    <row r="753" spans="1:26" ht="15.75" customHeight="1" x14ac:dyDescent="0.3">
      <c r="A753" s="6"/>
      <c r="B753" s="6"/>
      <c r="C753" s="6"/>
      <c r="D753" s="107"/>
      <c r="E753" s="107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105"/>
      <c r="W753" s="6"/>
      <c r="X753" s="6"/>
      <c r="Y753" s="6"/>
      <c r="Z753" s="6"/>
    </row>
    <row r="754" spans="1:26" ht="15.75" customHeight="1" x14ac:dyDescent="0.3">
      <c r="A754" s="6"/>
      <c r="B754" s="6"/>
      <c r="C754" s="6"/>
      <c r="D754" s="107"/>
      <c r="E754" s="107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105"/>
      <c r="W754" s="6"/>
      <c r="X754" s="6"/>
      <c r="Y754" s="6"/>
      <c r="Z754" s="6"/>
    </row>
    <row r="755" spans="1:26" ht="15.75" customHeight="1" x14ac:dyDescent="0.3">
      <c r="A755" s="6"/>
      <c r="B755" s="6"/>
      <c r="C755" s="6"/>
      <c r="D755" s="107"/>
      <c r="E755" s="107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105"/>
      <c r="W755" s="6"/>
      <c r="X755" s="6"/>
      <c r="Y755" s="6"/>
      <c r="Z755" s="6"/>
    </row>
    <row r="756" spans="1:26" ht="15.75" customHeight="1" x14ac:dyDescent="0.3">
      <c r="A756" s="6"/>
      <c r="B756" s="6"/>
      <c r="C756" s="6"/>
      <c r="D756" s="107"/>
      <c r="E756" s="107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105"/>
      <c r="W756" s="6"/>
      <c r="X756" s="6"/>
      <c r="Y756" s="6"/>
      <c r="Z756" s="6"/>
    </row>
    <row r="757" spans="1:26" ht="15.75" customHeight="1" x14ac:dyDescent="0.3">
      <c r="A757" s="6"/>
      <c r="B757" s="6"/>
      <c r="C757" s="6"/>
      <c r="D757" s="107"/>
      <c r="E757" s="107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105"/>
      <c r="W757" s="6"/>
      <c r="X757" s="6"/>
      <c r="Y757" s="6"/>
      <c r="Z757" s="6"/>
    </row>
    <row r="758" spans="1:26" ht="15.75" customHeight="1" x14ac:dyDescent="0.3">
      <c r="A758" s="6"/>
      <c r="B758" s="6"/>
      <c r="C758" s="6"/>
      <c r="D758" s="107"/>
      <c r="E758" s="107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105"/>
      <c r="W758" s="6"/>
      <c r="X758" s="6"/>
      <c r="Y758" s="6"/>
      <c r="Z758" s="6"/>
    </row>
    <row r="759" spans="1:26" ht="15.75" customHeight="1" x14ac:dyDescent="0.3">
      <c r="A759" s="6"/>
      <c r="B759" s="6"/>
      <c r="C759" s="6"/>
      <c r="D759" s="107"/>
      <c r="E759" s="107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105"/>
      <c r="W759" s="6"/>
      <c r="X759" s="6"/>
      <c r="Y759" s="6"/>
      <c r="Z759" s="6"/>
    </row>
    <row r="760" spans="1:26" ht="15.75" customHeight="1" x14ac:dyDescent="0.3">
      <c r="A760" s="6"/>
      <c r="B760" s="6"/>
      <c r="C760" s="6"/>
      <c r="D760" s="107"/>
      <c r="E760" s="107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105"/>
      <c r="W760" s="6"/>
      <c r="X760" s="6"/>
      <c r="Y760" s="6"/>
      <c r="Z760" s="6"/>
    </row>
    <row r="761" spans="1:26" ht="15.75" customHeight="1" x14ac:dyDescent="0.3">
      <c r="A761" s="6"/>
      <c r="B761" s="6"/>
      <c r="C761" s="6"/>
      <c r="D761" s="107"/>
      <c r="E761" s="107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105"/>
      <c r="W761" s="6"/>
      <c r="X761" s="6"/>
      <c r="Y761" s="6"/>
      <c r="Z761" s="6"/>
    </row>
    <row r="762" spans="1:26" ht="15.75" customHeight="1" x14ac:dyDescent="0.3">
      <c r="A762" s="6"/>
      <c r="B762" s="6"/>
      <c r="C762" s="6"/>
      <c r="D762" s="107"/>
      <c r="E762" s="107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105"/>
      <c r="W762" s="6"/>
      <c r="X762" s="6"/>
      <c r="Y762" s="6"/>
      <c r="Z762" s="6"/>
    </row>
    <row r="763" spans="1:26" ht="15.75" customHeight="1" x14ac:dyDescent="0.3">
      <c r="A763" s="6"/>
      <c r="B763" s="6"/>
      <c r="C763" s="6"/>
      <c r="D763" s="107"/>
      <c r="E763" s="107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105"/>
      <c r="W763" s="6"/>
      <c r="X763" s="6"/>
      <c r="Y763" s="6"/>
      <c r="Z763" s="6"/>
    </row>
    <row r="764" spans="1:26" ht="15.75" customHeight="1" x14ac:dyDescent="0.3">
      <c r="A764" s="6"/>
      <c r="B764" s="6"/>
      <c r="C764" s="6"/>
      <c r="D764" s="107"/>
      <c r="E764" s="107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105"/>
      <c r="W764" s="6"/>
      <c r="X764" s="6"/>
      <c r="Y764" s="6"/>
      <c r="Z764" s="6"/>
    </row>
    <row r="765" spans="1:26" ht="15.75" customHeight="1" x14ac:dyDescent="0.3">
      <c r="A765" s="6"/>
      <c r="B765" s="6"/>
      <c r="C765" s="6"/>
      <c r="D765" s="107"/>
      <c r="E765" s="107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105"/>
      <c r="W765" s="6"/>
      <c r="X765" s="6"/>
      <c r="Y765" s="6"/>
      <c r="Z765" s="6"/>
    </row>
    <row r="766" spans="1:26" ht="15.75" customHeight="1" x14ac:dyDescent="0.3">
      <c r="A766" s="6"/>
      <c r="B766" s="6"/>
      <c r="C766" s="6"/>
      <c r="D766" s="107"/>
      <c r="E766" s="107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105"/>
      <c r="W766" s="6"/>
      <c r="X766" s="6"/>
      <c r="Y766" s="6"/>
      <c r="Z766" s="6"/>
    </row>
    <row r="767" spans="1:26" ht="15.75" customHeight="1" x14ac:dyDescent="0.3">
      <c r="A767" s="6"/>
      <c r="B767" s="6"/>
      <c r="C767" s="6"/>
      <c r="D767" s="107"/>
      <c r="E767" s="107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105"/>
      <c r="W767" s="6"/>
      <c r="X767" s="6"/>
      <c r="Y767" s="6"/>
      <c r="Z767" s="6"/>
    </row>
    <row r="768" spans="1:26" ht="15.75" customHeight="1" x14ac:dyDescent="0.3">
      <c r="A768" s="6"/>
      <c r="B768" s="6"/>
      <c r="C768" s="6"/>
      <c r="D768" s="107"/>
      <c r="E768" s="107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105"/>
      <c r="W768" s="6"/>
      <c r="X768" s="6"/>
      <c r="Y768" s="6"/>
      <c r="Z768" s="6"/>
    </row>
    <row r="769" spans="1:26" ht="15.75" customHeight="1" x14ac:dyDescent="0.3">
      <c r="A769" s="6"/>
      <c r="B769" s="6"/>
      <c r="C769" s="6"/>
      <c r="D769" s="107"/>
      <c r="E769" s="107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105"/>
      <c r="W769" s="6"/>
      <c r="X769" s="6"/>
      <c r="Y769" s="6"/>
      <c r="Z769" s="6"/>
    </row>
    <row r="770" spans="1:26" ht="15.75" customHeight="1" x14ac:dyDescent="0.3">
      <c r="A770" s="6"/>
      <c r="B770" s="6"/>
      <c r="C770" s="6"/>
      <c r="D770" s="107"/>
      <c r="E770" s="107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105"/>
      <c r="W770" s="6"/>
      <c r="X770" s="6"/>
      <c r="Y770" s="6"/>
      <c r="Z770" s="6"/>
    </row>
    <row r="771" spans="1:26" ht="15.75" customHeight="1" x14ac:dyDescent="0.3">
      <c r="A771" s="6"/>
      <c r="B771" s="6"/>
      <c r="C771" s="6"/>
      <c r="D771" s="107"/>
      <c r="E771" s="107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105"/>
      <c r="W771" s="6"/>
      <c r="X771" s="6"/>
      <c r="Y771" s="6"/>
      <c r="Z771" s="6"/>
    </row>
    <row r="772" spans="1:26" ht="15.75" customHeight="1" x14ac:dyDescent="0.3">
      <c r="A772" s="6"/>
      <c r="B772" s="6"/>
      <c r="C772" s="6"/>
      <c r="D772" s="107"/>
      <c r="E772" s="107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105"/>
      <c r="W772" s="6"/>
      <c r="X772" s="6"/>
      <c r="Y772" s="6"/>
      <c r="Z772" s="6"/>
    </row>
    <row r="773" spans="1:26" ht="15.75" customHeight="1" x14ac:dyDescent="0.3">
      <c r="A773" s="6"/>
      <c r="B773" s="6"/>
      <c r="C773" s="6"/>
      <c r="D773" s="107"/>
      <c r="E773" s="107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105"/>
      <c r="W773" s="6"/>
      <c r="X773" s="6"/>
      <c r="Y773" s="6"/>
      <c r="Z773" s="6"/>
    </row>
    <row r="774" spans="1:26" ht="15.75" customHeight="1" x14ac:dyDescent="0.3">
      <c r="A774" s="6"/>
      <c r="B774" s="6"/>
      <c r="C774" s="6"/>
      <c r="D774" s="107"/>
      <c r="E774" s="107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105"/>
      <c r="W774" s="6"/>
      <c r="X774" s="6"/>
      <c r="Y774" s="6"/>
      <c r="Z774" s="6"/>
    </row>
    <row r="775" spans="1:26" ht="15.75" customHeight="1" x14ac:dyDescent="0.3">
      <c r="A775" s="6"/>
      <c r="B775" s="6"/>
      <c r="C775" s="6"/>
      <c r="D775" s="107"/>
      <c r="E775" s="107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105"/>
      <c r="W775" s="6"/>
      <c r="X775" s="6"/>
      <c r="Y775" s="6"/>
      <c r="Z775" s="6"/>
    </row>
    <row r="776" spans="1:26" ht="15.75" customHeight="1" x14ac:dyDescent="0.3">
      <c r="A776" s="6"/>
      <c r="B776" s="6"/>
      <c r="C776" s="6"/>
      <c r="D776" s="107"/>
      <c r="E776" s="107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105"/>
      <c r="W776" s="6"/>
      <c r="X776" s="6"/>
      <c r="Y776" s="6"/>
      <c r="Z776" s="6"/>
    </row>
    <row r="777" spans="1:26" ht="15.75" customHeight="1" x14ac:dyDescent="0.3">
      <c r="A777" s="6"/>
      <c r="B777" s="6"/>
      <c r="C777" s="6"/>
      <c r="D777" s="107"/>
      <c r="E777" s="107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105"/>
      <c r="W777" s="6"/>
      <c r="X777" s="6"/>
      <c r="Y777" s="6"/>
      <c r="Z777" s="6"/>
    </row>
    <row r="778" spans="1:26" ht="15.75" customHeight="1" x14ac:dyDescent="0.3">
      <c r="A778" s="6"/>
      <c r="B778" s="6"/>
      <c r="C778" s="6"/>
      <c r="D778" s="107"/>
      <c r="E778" s="107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105"/>
      <c r="W778" s="6"/>
      <c r="X778" s="6"/>
      <c r="Y778" s="6"/>
      <c r="Z778" s="6"/>
    </row>
    <row r="779" spans="1:26" ht="15.75" customHeight="1" x14ac:dyDescent="0.3">
      <c r="A779" s="6"/>
      <c r="B779" s="6"/>
      <c r="C779" s="6"/>
      <c r="D779" s="107"/>
      <c r="E779" s="107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105"/>
      <c r="W779" s="6"/>
      <c r="X779" s="6"/>
      <c r="Y779" s="6"/>
      <c r="Z779" s="6"/>
    </row>
    <row r="780" spans="1:26" ht="15.75" customHeight="1" x14ac:dyDescent="0.3">
      <c r="A780" s="6"/>
      <c r="B780" s="6"/>
      <c r="C780" s="6"/>
      <c r="D780" s="107"/>
      <c r="E780" s="107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105"/>
      <c r="W780" s="6"/>
      <c r="X780" s="6"/>
      <c r="Y780" s="6"/>
      <c r="Z780" s="6"/>
    </row>
    <row r="781" spans="1:26" ht="15.75" customHeight="1" x14ac:dyDescent="0.3">
      <c r="A781" s="6"/>
      <c r="B781" s="6"/>
      <c r="C781" s="6"/>
      <c r="D781" s="107"/>
      <c r="E781" s="107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105"/>
      <c r="W781" s="6"/>
      <c r="X781" s="6"/>
      <c r="Y781" s="6"/>
      <c r="Z781" s="6"/>
    </row>
    <row r="782" spans="1:26" ht="15.75" customHeight="1" x14ac:dyDescent="0.3">
      <c r="A782" s="6"/>
      <c r="B782" s="6"/>
      <c r="C782" s="6"/>
      <c r="D782" s="107"/>
      <c r="E782" s="107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105"/>
      <c r="W782" s="6"/>
      <c r="X782" s="6"/>
      <c r="Y782" s="6"/>
      <c r="Z782" s="6"/>
    </row>
    <row r="783" spans="1:26" ht="15.75" customHeight="1" x14ac:dyDescent="0.3">
      <c r="A783" s="6"/>
      <c r="B783" s="6"/>
      <c r="C783" s="6"/>
      <c r="D783" s="107"/>
      <c r="E783" s="107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105"/>
      <c r="W783" s="6"/>
      <c r="X783" s="6"/>
      <c r="Y783" s="6"/>
      <c r="Z783" s="6"/>
    </row>
    <row r="784" spans="1:26" ht="15.75" customHeight="1" x14ac:dyDescent="0.3">
      <c r="A784" s="6"/>
      <c r="B784" s="6"/>
      <c r="C784" s="6"/>
      <c r="D784" s="107"/>
      <c r="E784" s="107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105"/>
      <c r="W784" s="6"/>
      <c r="X784" s="6"/>
      <c r="Y784" s="6"/>
      <c r="Z784" s="6"/>
    </row>
    <row r="785" spans="1:26" ht="15.75" customHeight="1" x14ac:dyDescent="0.3">
      <c r="A785" s="6"/>
      <c r="B785" s="6"/>
      <c r="C785" s="6"/>
      <c r="D785" s="107"/>
      <c r="E785" s="107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105"/>
      <c r="W785" s="6"/>
      <c r="X785" s="6"/>
      <c r="Y785" s="6"/>
      <c r="Z785" s="6"/>
    </row>
    <row r="786" spans="1:26" ht="15.75" customHeight="1" x14ac:dyDescent="0.3">
      <c r="A786" s="6"/>
      <c r="B786" s="6"/>
      <c r="C786" s="6"/>
      <c r="D786" s="107"/>
      <c r="E786" s="107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105"/>
      <c r="W786" s="6"/>
      <c r="X786" s="6"/>
      <c r="Y786" s="6"/>
      <c r="Z786" s="6"/>
    </row>
    <row r="787" spans="1:26" ht="15.75" customHeight="1" x14ac:dyDescent="0.3">
      <c r="A787" s="6"/>
      <c r="B787" s="6"/>
      <c r="C787" s="6"/>
      <c r="D787" s="107"/>
      <c r="E787" s="107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105"/>
      <c r="W787" s="6"/>
      <c r="X787" s="6"/>
      <c r="Y787" s="6"/>
      <c r="Z787" s="6"/>
    </row>
    <row r="788" spans="1:26" ht="15.75" customHeight="1" x14ac:dyDescent="0.3">
      <c r="A788" s="6"/>
      <c r="B788" s="6"/>
      <c r="C788" s="6"/>
      <c r="D788" s="107"/>
      <c r="E788" s="107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105"/>
      <c r="W788" s="6"/>
      <c r="X788" s="6"/>
      <c r="Y788" s="6"/>
      <c r="Z788" s="6"/>
    </row>
    <row r="789" spans="1:26" ht="15.75" customHeight="1" x14ac:dyDescent="0.3">
      <c r="A789" s="6"/>
      <c r="B789" s="6"/>
      <c r="C789" s="6"/>
      <c r="D789" s="107"/>
      <c r="E789" s="107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105"/>
      <c r="W789" s="6"/>
      <c r="X789" s="6"/>
      <c r="Y789" s="6"/>
      <c r="Z789" s="6"/>
    </row>
    <row r="790" spans="1:26" ht="15.75" customHeight="1" x14ac:dyDescent="0.3">
      <c r="A790" s="6"/>
      <c r="B790" s="6"/>
      <c r="C790" s="6"/>
      <c r="D790" s="107"/>
      <c r="E790" s="107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105"/>
      <c r="W790" s="6"/>
      <c r="X790" s="6"/>
      <c r="Y790" s="6"/>
      <c r="Z790" s="6"/>
    </row>
    <row r="791" spans="1:26" ht="15.75" customHeight="1" x14ac:dyDescent="0.3">
      <c r="A791" s="6"/>
      <c r="B791" s="6"/>
      <c r="C791" s="6"/>
      <c r="D791" s="107"/>
      <c r="E791" s="107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105"/>
      <c r="W791" s="6"/>
      <c r="X791" s="6"/>
      <c r="Y791" s="6"/>
      <c r="Z791" s="6"/>
    </row>
    <row r="792" spans="1:26" ht="15.75" customHeight="1" x14ac:dyDescent="0.3">
      <c r="A792" s="6"/>
      <c r="B792" s="6"/>
      <c r="C792" s="6"/>
      <c r="D792" s="107"/>
      <c r="E792" s="107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105"/>
      <c r="W792" s="6"/>
      <c r="X792" s="6"/>
      <c r="Y792" s="6"/>
      <c r="Z792" s="6"/>
    </row>
    <row r="793" spans="1:26" ht="15.75" customHeight="1" x14ac:dyDescent="0.3">
      <c r="A793" s="6"/>
      <c r="B793" s="6"/>
      <c r="C793" s="6"/>
      <c r="D793" s="107"/>
      <c r="E793" s="107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105"/>
      <c r="W793" s="6"/>
      <c r="X793" s="6"/>
      <c r="Y793" s="6"/>
      <c r="Z793" s="6"/>
    </row>
    <row r="794" spans="1:26" ht="15.75" customHeight="1" x14ac:dyDescent="0.3">
      <c r="A794" s="6"/>
      <c r="B794" s="6"/>
      <c r="C794" s="6"/>
      <c r="D794" s="107"/>
      <c r="E794" s="107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105"/>
      <c r="W794" s="6"/>
      <c r="X794" s="6"/>
      <c r="Y794" s="6"/>
      <c r="Z794" s="6"/>
    </row>
    <row r="795" spans="1:26" ht="15.75" customHeight="1" x14ac:dyDescent="0.3">
      <c r="A795" s="6"/>
      <c r="B795" s="6"/>
      <c r="C795" s="6"/>
      <c r="D795" s="107"/>
      <c r="E795" s="107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105"/>
      <c r="W795" s="6"/>
      <c r="X795" s="6"/>
      <c r="Y795" s="6"/>
      <c r="Z795" s="6"/>
    </row>
    <row r="796" spans="1:26" ht="15.75" customHeight="1" x14ac:dyDescent="0.3">
      <c r="A796" s="6"/>
      <c r="B796" s="6"/>
      <c r="C796" s="6"/>
      <c r="D796" s="107"/>
      <c r="E796" s="107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105"/>
      <c r="W796" s="6"/>
      <c r="X796" s="6"/>
      <c r="Y796" s="6"/>
      <c r="Z796" s="6"/>
    </row>
    <row r="797" spans="1:26" ht="15.75" customHeight="1" x14ac:dyDescent="0.3">
      <c r="A797" s="6"/>
      <c r="B797" s="6"/>
      <c r="C797" s="6"/>
      <c r="D797" s="107"/>
      <c r="E797" s="107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105"/>
      <c r="W797" s="6"/>
      <c r="X797" s="6"/>
      <c r="Y797" s="6"/>
      <c r="Z797" s="6"/>
    </row>
    <row r="798" spans="1:26" ht="15.75" customHeight="1" x14ac:dyDescent="0.3">
      <c r="A798" s="6"/>
      <c r="B798" s="6"/>
      <c r="C798" s="6"/>
      <c r="D798" s="107"/>
      <c r="E798" s="107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105"/>
      <c r="W798" s="6"/>
      <c r="X798" s="6"/>
      <c r="Y798" s="6"/>
      <c r="Z798" s="6"/>
    </row>
    <row r="799" spans="1:26" ht="15.75" customHeight="1" x14ac:dyDescent="0.3">
      <c r="A799" s="6"/>
      <c r="B799" s="6"/>
      <c r="C799" s="6"/>
      <c r="D799" s="107"/>
      <c r="E799" s="107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105"/>
      <c r="W799" s="6"/>
      <c r="X799" s="6"/>
      <c r="Y799" s="6"/>
      <c r="Z799" s="6"/>
    </row>
    <row r="800" spans="1:26" ht="15.75" customHeight="1" x14ac:dyDescent="0.3">
      <c r="A800" s="6"/>
      <c r="B800" s="6"/>
      <c r="C800" s="6"/>
      <c r="D800" s="107"/>
      <c r="E800" s="107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105"/>
      <c r="W800" s="6"/>
      <c r="X800" s="6"/>
      <c r="Y800" s="6"/>
      <c r="Z800" s="6"/>
    </row>
    <row r="801" spans="1:26" ht="15.75" customHeight="1" x14ac:dyDescent="0.3">
      <c r="A801" s="6"/>
      <c r="B801" s="6"/>
      <c r="C801" s="6"/>
      <c r="D801" s="107"/>
      <c r="E801" s="107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105"/>
      <c r="W801" s="6"/>
      <c r="X801" s="6"/>
      <c r="Y801" s="6"/>
      <c r="Z801" s="6"/>
    </row>
    <row r="802" spans="1:26" ht="15.75" customHeight="1" x14ac:dyDescent="0.3">
      <c r="A802" s="6"/>
      <c r="B802" s="6"/>
      <c r="C802" s="6"/>
      <c r="D802" s="107"/>
      <c r="E802" s="107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105"/>
      <c r="W802" s="6"/>
      <c r="X802" s="6"/>
      <c r="Y802" s="6"/>
      <c r="Z802" s="6"/>
    </row>
    <row r="803" spans="1:26" ht="15.75" customHeight="1" x14ac:dyDescent="0.3">
      <c r="A803" s="6"/>
      <c r="B803" s="6"/>
      <c r="C803" s="6"/>
      <c r="D803" s="107"/>
      <c r="E803" s="107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105"/>
      <c r="W803" s="6"/>
      <c r="X803" s="6"/>
      <c r="Y803" s="6"/>
      <c r="Z803" s="6"/>
    </row>
    <row r="804" spans="1:26" ht="15.75" customHeight="1" x14ac:dyDescent="0.3">
      <c r="A804" s="6"/>
      <c r="B804" s="6"/>
      <c r="C804" s="6"/>
      <c r="D804" s="107"/>
      <c r="E804" s="107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105"/>
      <c r="W804" s="6"/>
      <c r="X804" s="6"/>
      <c r="Y804" s="6"/>
      <c r="Z804" s="6"/>
    </row>
    <row r="805" spans="1:26" ht="15.75" customHeight="1" x14ac:dyDescent="0.3">
      <c r="A805" s="6"/>
      <c r="B805" s="6"/>
      <c r="C805" s="6"/>
      <c r="D805" s="107"/>
      <c r="E805" s="107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105"/>
      <c r="W805" s="6"/>
      <c r="X805" s="6"/>
      <c r="Y805" s="6"/>
      <c r="Z805" s="6"/>
    </row>
    <row r="806" spans="1:26" ht="15.75" customHeight="1" x14ac:dyDescent="0.3">
      <c r="A806" s="6"/>
      <c r="B806" s="6"/>
      <c r="C806" s="6"/>
      <c r="D806" s="107"/>
      <c r="E806" s="107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105"/>
      <c r="W806" s="6"/>
      <c r="X806" s="6"/>
      <c r="Y806" s="6"/>
      <c r="Z806" s="6"/>
    </row>
    <row r="807" spans="1:26" ht="15.75" customHeight="1" x14ac:dyDescent="0.3">
      <c r="A807" s="6"/>
      <c r="B807" s="6"/>
      <c r="C807" s="6"/>
      <c r="D807" s="107"/>
      <c r="E807" s="107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105"/>
      <c r="W807" s="6"/>
      <c r="X807" s="6"/>
      <c r="Y807" s="6"/>
      <c r="Z807" s="6"/>
    </row>
    <row r="808" spans="1:26" ht="15.75" customHeight="1" x14ac:dyDescent="0.3">
      <c r="A808" s="6"/>
      <c r="B808" s="6"/>
      <c r="C808" s="6"/>
      <c r="D808" s="107"/>
      <c r="E808" s="107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105"/>
      <c r="W808" s="6"/>
      <c r="X808" s="6"/>
      <c r="Y808" s="6"/>
      <c r="Z808" s="6"/>
    </row>
    <row r="809" spans="1:26" ht="15.75" customHeight="1" x14ac:dyDescent="0.3">
      <c r="A809" s="6"/>
      <c r="B809" s="6"/>
      <c r="C809" s="6"/>
      <c r="D809" s="107"/>
      <c r="E809" s="107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105"/>
      <c r="W809" s="6"/>
      <c r="X809" s="6"/>
      <c r="Y809" s="6"/>
      <c r="Z809" s="6"/>
    </row>
    <row r="810" spans="1:26" ht="15.75" customHeight="1" x14ac:dyDescent="0.3">
      <c r="A810" s="6"/>
      <c r="B810" s="6"/>
      <c r="C810" s="6"/>
      <c r="D810" s="107"/>
      <c r="E810" s="107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105"/>
      <c r="W810" s="6"/>
      <c r="X810" s="6"/>
      <c r="Y810" s="6"/>
      <c r="Z810" s="6"/>
    </row>
    <row r="811" spans="1:26" ht="15.75" customHeight="1" x14ac:dyDescent="0.3">
      <c r="A811" s="6"/>
      <c r="B811" s="6"/>
      <c r="C811" s="6"/>
      <c r="D811" s="107"/>
      <c r="E811" s="107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105"/>
      <c r="W811" s="6"/>
      <c r="X811" s="6"/>
      <c r="Y811" s="6"/>
      <c r="Z811" s="6"/>
    </row>
    <row r="812" spans="1:26" ht="15.75" customHeight="1" x14ac:dyDescent="0.3">
      <c r="A812" s="6"/>
      <c r="B812" s="6"/>
      <c r="C812" s="6"/>
      <c r="D812" s="107"/>
      <c r="E812" s="107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105"/>
      <c r="W812" s="6"/>
      <c r="X812" s="6"/>
      <c r="Y812" s="6"/>
      <c r="Z812" s="6"/>
    </row>
    <row r="813" spans="1:26" ht="15.75" customHeight="1" x14ac:dyDescent="0.3">
      <c r="A813" s="6"/>
      <c r="B813" s="6"/>
      <c r="C813" s="6"/>
      <c r="D813" s="107"/>
      <c r="E813" s="107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105"/>
      <c r="W813" s="6"/>
      <c r="X813" s="6"/>
      <c r="Y813" s="6"/>
      <c r="Z813" s="6"/>
    </row>
    <row r="814" spans="1:26" ht="15.75" customHeight="1" x14ac:dyDescent="0.3">
      <c r="A814" s="6"/>
      <c r="B814" s="6"/>
      <c r="C814" s="6"/>
      <c r="D814" s="107"/>
      <c r="E814" s="107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105"/>
      <c r="W814" s="6"/>
      <c r="X814" s="6"/>
      <c r="Y814" s="6"/>
      <c r="Z814" s="6"/>
    </row>
    <row r="815" spans="1:26" ht="15.75" customHeight="1" x14ac:dyDescent="0.3">
      <c r="A815" s="6"/>
      <c r="B815" s="6"/>
      <c r="C815" s="6"/>
      <c r="D815" s="107"/>
      <c r="E815" s="107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105"/>
      <c r="W815" s="6"/>
      <c r="X815" s="6"/>
      <c r="Y815" s="6"/>
      <c r="Z815" s="6"/>
    </row>
    <row r="816" spans="1:26" ht="15.75" customHeight="1" x14ac:dyDescent="0.3">
      <c r="A816" s="6"/>
      <c r="B816" s="6"/>
      <c r="C816" s="6"/>
      <c r="D816" s="107"/>
      <c r="E816" s="107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105"/>
      <c r="W816" s="6"/>
      <c r="X816" s="6"/>
      <c r="Y816" s="6"/>
      <c r="Z816" s="6"/>
    </row>
    <row r="817" spans="1:26" ht="15.75" customHeight="1" x14ac:dyDescent="0.3">
      <c r="A817" s="6"/>
      <c r="B817" s="6"/>
      <c r="C817" s="6"/>
      <c r="D817" s="107"/>
      <c r="E817" s="107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105"/>
      <c r="W817" s="6"/>
      <c r="X817" s="6"/>
      <c r="Y817" s="6"/>
      <c r="Z817" s="6"/>
    </row>
    <row r="818" spans="1:26" ht="15.75" customHeight="1" x14ac:dyDescent="0.3">
      <c r="A818" s="6"/>
      <c r="B818" s="6"/>
      <c r="C818" s="6"/>
      <c r="D818" s="107"/>
      <c r="E818" s="107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105"/>
      <c r="W818" s="6"/>
      <c r="X818" s="6"/>
      <c r="Y818" s="6"/>
      <c r="Z818" s="6"/>
    </row>
    <row r="819" spans="1:26" ht="15.75" customHeight="1" x14ac:dyDescent="0.3">
      <c r="A819" s="6"/>
      <c r="B819" s="6"/>
      <c r="C819" s="6"/>
      <c r="D819" s="107"/>
      <c r="E819" s="107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105"/>
      <c r="W819" s="6"/>
      <c r="X819" s="6"/>
      <c r="Y819" s="6"/>
      <c r="Z819" s="6"/>
    </row>
    <row r="820" spans="1:26" ht="15.75" customHeight="1" x14ac:dyDescent="0.3">
      <c r="A820" s="6"/>
      <c r="B820" s="6"/>
      <c r="C820" s="6"/>
      <c r="D820" s="107"/>
      <c r="E820" s="107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105"/>
      <c r="W820" s="6"/>
      <c r="X820" s="6"/>
      <c r="Y820" s="6"/>
      <c r="Z820" s="6"/>
    </row>
    <row r="821" spans="1:26" ht="15.75" customHeight="1" x14ac:dyDescent="0.3">
      <c r="A821" s="6"/>
      <c r="B821" s="6"/>
      <c r="C821" s="6"/>
      <c r="D821" s="107"/>
      <c r="E821" s="107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105"/>
      <c r="W821" s="6"/>
      <c r="X821" s="6"/>
      <c r="Y821" s="6"/>
      <c r="Z821" s="6"/>
    </row>
    <row r="822" spans="1:26" ht="15.75" customHeight="1" x14ac:dyDescent="0.3">
      <c r="A822" s="6"/>
      <c r="B822" s="6"/>
      <c r="C822" s="6"/>
      <c r="D822" s="107"/>
      <c r="E822" s="107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105"/>
      <c r="W822" s="6"/>
      <c r="X822" s="6"/>
      <c r="Y822" s="6"/>
      <c r="Z822" s="6"/>
    </row>
    <row r="823" spans="1:26" ht="15.75" customHeight="1" x14ac:dyDescent="0.3">
      <c r="A823" s="6"/>
      <c r="B823" s="6"/>
      <c r="C823" s="6"/>
      <c r="D823" s="107"/>
      <c r="E823" s="107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105"/>
      <c r="W823" s="6"/>
      <c r="X823" s="6"/>
      <c r="Y823" s="6"/>
      <c r="Z823" s="6"/>
    </row>
    <row r="824" spans="1:26" ht="15.75" customHeight="1" x14ac:dyDescent="0.3">
      <c r="A824" s="6"/>
      <c r="B824" s="6"/>
      <c r="C824" s="6"/>
      <c r="D824" s="107"/>
      <c r="E824" s="107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105"/>
      <c r="W824" s="6"/>
      <c r="X824" s="6"/>
      <c r="Y824" s="6"/>
      <c r="Z824" s="6"/>
    </row>
    <row r="825" spans="1:26" ht="15.75" customHeight="1" x14ac:dyDescent="0.3">
      <c r="A825" s="6"/>
      <c r="B825" s="6"/>
      <c r="C825" s="6"/>
      <c r="D825" s="107"/>
      <c r="E825" s="107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105"/>
      <c r="W825" s="6"/>
      <c r="X825" s="6"/>
      <c r="Y825" s="6"/>
      <c r="Z825" s="6"/>
    </row>
    <row r="826" spans="1:26" ht="15.75" customHeight="1" x14ac:dyDescent="0.3">
      <c r="A826" s="6"/>
      <c r="B826" s="6"/>
      <c r="C826" s="6"/>
      <c r="D826" s="107"/>
      <c r="E826" s="107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105"/>
      <c r="W826" s="6"/>
      <c r="X826" s="6"/>
      <c r="Y826" s="6"/>
      <c r="Z826" s="6"/>
    </row>
    <row r="827" spans="1:26" ht="15.75" customHeight="1" x14ac:dyDescent="0.3">
      <c r="A827" s="6"/>
      <c r="B827" s="6"/>
      <c r="C827" s="6"/>
      <c r="D827" s="107"/>
      <c r="E827" s="107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105"/>
      <c r="W827" s="6"/>
      <c r="X827" s="6"/>
      <c r="Y827" s="6"/>
      <c r="Z827" s="6"/>
    </row>
    <row r="828" spans="1:26" ht="15.75" customHeight="1" x14ac:dyDescent="0.3">
      <c r="A828" s="6"/>
      <c r="B828" s="6"/>
      <c r="C828" s="6"/>
      <c r="D828" s="107"/>
      <c r="E828" s="107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105"/>
      <c r="W828" s="6"/>
      <c r="X828" s="6"/>
      <c r="Y828" s="6"/>
      <c r="Z828" s="6"/>
    </row>
    <row r="829" spans="1:26" ht="15.75" customHeight="1" x14ac:dyDescent="0.3">
      <c r="A829" s="6"/>
      <c r="B829" s="6"/>
      <c r="C829" s="6"/>
      <c r="D829" s="107"/>
      <c r="E829" s="107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105"/>
      <c r="W829" s="6"/>
      <c r="X829" s="6"/>
      <c r="Y829" s="6"/>
      <c r="Z829" s="6"/>
    </row>
    <row r="830" spans="1:26" ht="15.75" customHeight="1" x14ac:dyDescent="0.3">
      <c r="A830" s="6"/>
      <c r="B830" s="6"/>
      <c r="C830" s="6"/>
      <c r="D830" s="107"/>
      <c r="E830" s="107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105"/>
      <c r="W830" s="6"/>
      <c r="X830" s="6"/>
      <c r="Y830" s="6"/>
      <c r="Z830" s="6"/>
    </row>
    <row r="831" spans="1:26" ht="15.75" customHeight="1" x14ac:dyDescent="0.3">
      <c r="A831" s="6"/>
      <c r="B831" s="6"/>
      <c r="C831" s="6"/>
      <c r="D831" s="107"/>
      <c r="E831" s="107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105"/>
      <c r="W831" s="6"/>
      <c r="X831" s="6"/>
      <c r="Y831" s="6"/>
      <c r="Z831" s="6"/>
    </row>
    <row r="832" spans="1:26" ht="15.75" customHeight="1" x14ac:dyDescent="0.3">
      <c r="A832" s="6"/>
      <c r="B832" s="6"/>
      <c r="C832" s="6"/>
      <c r="D832" s="107"/>
      <c r="E832" s="107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105"/>
      <c r="W832" s="6"/>
      <c r="X832" s="6"/>
      <c r="Y832" s="6"/>
      <c r="Z832" s="6"/>
    </row>
    <row r="833" spans="1:26" ht="15.75" customHeight="1" x14ac:dyDescent="0.3">
      <c r="A833" s="6"/>
      <c r="B833" s="6"/>
      <c r="C833" s="6"/>
      <c r="D833" s="107"/>
      <c r="E833" s="107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105"/>
      <c r="W833" s="6"/>
      <c r="X833" s="6"/>
      <c r="Y833" s="6"/>
      <c r="Z833" s="6"/>
    </row>
    <row r="834" spans="1:26" ht="15.75" customHeight="1" x14ac:dyDescent="0.3">
      <c r="A834" s="6"/>
      <c r="B834" s="6"/>
      <c r="C834" s="6"/>
      <c r="D834" s="107"/>
      <c r="E834" s="107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105"/>
      <c r="W834" s="6"/>
      <c r="X834" s="6"/>
      <c r="Y834" s="6"/>
      <c r="Z834" s="6"/>
    </row>
    <row r="835" spans="1:26" ht="15.75" customHeight="1" x14ac:dyDescent="0.3">
      <c r="A835" s="6"/>
      <c r="B835" s="6"/>
      <c r="C835" s="6"/>
      <c r="D835" s="107"/>
      <c r="E835" s="107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105"/>
      <c r="W835" s="6"/>
      <c r="X835" s="6"/>
      <c r="Y835" s="6"/>
      <c r="Z835" s="6"/>
    </row>
    <row r="836" spans="1:26" ht="15.75" customHeight="1" x14ac:dyDescent="0.3">
      <c r="A836" s="6"/>
      <c r="B836" s="6"/>
      <c r="C836" s="6"/>
      <c r="D836" s="107"/>
      <c r="E836" s="107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105"/>
      <c r="W836" s="6"/>
      <c r="X836" s="6"/>
      <c r="Y836" s="6"/>
      <c r="Z836" s="6"/>
    </row>
    <row r="837" spans="1:26" ht="15.75" customHeight="1" x14ac:dyDescent="0.3">
      <c r="A837" s="6"/>
      <c r="B837" s="6"/>
      <c r="C837" s="6"/>
      <c r="D837" s="107"/>
      <c r="E837" s="107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105"/>
      <c r="W837" s="6"/>
      <c r="X837" s="6"/>
      <c r="Y837" s="6"/>
      <c r="Z837" s="6"/>
    </row>
    <row r="838" spans="1:26" ht="15.75" customHeight="1" x14ac:dyDescent="0.3">
      <c r="A838" s="6"/>
      <c r="B838" s="6"/>
      <c r="C838" s="6"/>
      <c r="D838" s="107"/>
      <c r="E838" s="107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105"/>
      <c r="W838" s="6"/>
      <c r="X838" s="6"/>
      <c r="Y838" s="6"/>
      <c r="Z838" s="6"/>
    </row>
    <row r="839" spans="1:26" ht="15.75" customHeight="1" x14ac:dyDescent="0.3">
      <c r="A839" s="6"/>
      <c r="B839" s="6"/>
      <c r="C839" s="6"/>
      <c r="D839" s="107"/>
      <c r="E839" s="107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105"/>
      <c r="W839" s="6"/>
      <c r="X839" s="6"/>
      <c r="Y839" s="6"/>
      <c r="Z839" s="6"/>
    </row>
    <row r="840" spans="1:26" ht="15.75" customHeight="1" x14ac:dyDescent="0.3">
      <c r="A840" s="6"/>
      <c r="B840" s="6"/>
      <c r="C840" s="6"/>
      <c r="D840" s="107"/>
      <c r="E840" s="107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105"/>
      <c r="W840" s="6"/>
      <c r="X840" s="6"/>
      <c r="Y840" s="6"/>
      <c r="Z840" s="6"/>
    </row>
    <row r="841" spans="1:26" ht="15.75" customHeight="1" x14ac:dyDescent="0.3">
      <c r="A841" s="6"/>
      <c r="B841" s="6"/>
      <c r="C841" s="6"/>
      <c r="D841" s="107"/>
      <c r="E841" s="107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105"/>
      <c r="W841" s="6"/>
      <c r="X841" s="6"/>
      <c r="Y841" s="6"/>
      <c r="Z841" s="6"/>
    </row>
    <row r="842" spans="1:26" ht="15.75" customHeight="1" x14ac:dyDescent="0.3">
      <c r="A842" s="6"/>
      <c r="B842" s="6"/>
      <c r="C842" s="6"/>
      <c r="D842" s="107"/>
      <c r="E842" s="107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105"/>
      <c r="W842" s="6"/>
      <c r="X842" s="6"/>
      <c r="Y842" s="6"/>
      <c r="Z842" s="6"/>
    </row>
    <row r="843" spans="1:26" ht="15.75" customHeight="1" x14ac:dyDescent="0.3">
      <c r="A843" s="6"/>
      <c r="B843" s="6"/>
      <c r="C843" s="6"/>
      <c r="D843" s="107"/>
      <c r="E843" s="107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105"/>
      <c r="W843" s="6"/>
      <c r="X843" s="6"/>
      <c r="Y843" s="6"/>
      <c r="Z843" s="6"/>
    </row>
    <row r="844" spans="1:26" ht="15.75" customHeight="1" x14ac:dyDescent="0.3">
      <c r="A844" s="6"/>
      <c r="B844" s="6"/>
      <c r="C844" s="6"/>
      <c r="D844" s="107"/>
      <c r="E844" s="107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105"/>
      <c r="W844" s="6"/>
      <c r="X844" s="6"/>
      <c r="Y844" s="6"/>
      <c r="Z844" s="6"/>
    </row>
    <row r="845" spans="1:26" ht="15.75" customHeight="1" x14ac:dyDescent="0.3">
      <c r="A845" s="6"/>
      <c r="B845" s="6"/>
      <c r="C845" s="6"/>
      <c r="D845" s="107"/>
      <c r="E845" s="107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105"/>
      <c r="W845" s="6"/>
      <c r="X845" s="6"/>
      <c r="Y845" s="6"/>
      <c r="Z845" s="6"/>
    </row>
    <row r="846" spans="1:26" ht="15.75" customHeight="1" x14ac:dyDescent="0.3">
      <c r="A846" s="6"/>
      <c r="B846" s="6"/>
      <c r="C846" s="6"/>
      <c r="D846" s="107"/>
      <c r="E846" s="107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105"/>
      <c r="W846" s="6"/>
      <c r="X846" s="6"/>
      <c r="Y846" s="6"/>
      <c r="Z846" s="6"/>
    </row>
    <row r="847" spans="1:26" ht="15.75" customHeight="1" x14ac:dyDescent="0.3">
      <c r="A847" s="6"/>
      <c r="B847" s="6"/>
      <c r="C847" s="6"/>
      <c r="D847" s="107"/>
      <c r="E847" s="107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105"/>
      <c r="W847" s="6"/>
      <c r="X847" s="6"/>
      <c r="Y847" s="6"/>
      <c r="Z847" s="6"/>
    </row>
    <row r="848" spans="1:26" ht="15.75" customHeight="1" x14ac:dyDescent="0.3">
      <c r="A848" s="6"/>
      <c r="B848" s="6"/>
      <c r="C848" s="6"/>
      <c r="D848" s="107"/>
      <c r="E848" s="107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105"/>
      <c r="W848" s="6"/>
      <c r="X848" s="6"/>
      <c r="Y848" s="6"/>
      <c r="Z848" s="6"/>
    </row>
    <row r="849" spans="1:26" ht="15.75" customHeight="1" x14ac:dyDescent="0.3">
      <c r="A849" s="6"/>
      <c r="B849" s="6"/>
      <c r="C849" s="6"/>
      <c r="D849" s="107"/>
      <c r="E849" s="107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105"/>
      <c r="W849" s="6"/>
      <c r="X849" s="6"/>
      <c r="Y849" s="6"/>
      <c r="Z849" s="6"/>
    </row>
    <row r="850" spans="1:26" ht="15.75" customHeight="1" x14ac:dyDescent="0.3">
      <c r="A850" s="6"/>
      <c r="B850" s="6"/>
      <c r="C850" s="6"/>
      <c r="D850" s="107"/>
      <c r="E850" s="107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105"/>
      <c r="W850" s="6"/>
      <c r="X850" s="6"/>
      <c r="Y850" s="6"/>
      <c r="Z850" s="6"/>
    </row>
    <row r="851" spans="1:26" ht="15.75" customHeight="1" x14ac:dyDescent="0.3">
      <c r="A851" s="6"/>
      <c r="B851" s="6"/>
      <c r="C851" s="6"/>
      <c r="D851" s="107"/>
      <c r="E851" s="107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105"/>
      <c r="W851" s="6"/>
      <c r="X851" s="6"/>
      <c r="Y851" s="6"/>
      <c r="Z851" s="6"/>
    </row>
    <row r="852" spans="1:26" ht="15.75" customHeight="1" x14ac:dyDescent="0.3">
      <c r="A852" s="6"/>
      <c r="B852" s="6"/>
      <c r="C852" s="6"/>
      <c r="D852" s="107"/>
      <c r="E852" s="107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105"/>
      <c r="W852" s="6"/>
      <c r="X852" s="6"/>
      <c r="Y852" s="6"/>
      <c r="Z852" s="6"/>
    </row>
    <row r="853" spans="1:26" ht="15.75" customHeight="1" x14ac:dyDescent="0.3">
      <c r="A853" s="6"/>
      <c r="B853" s="6"/>
      <c r="C853" s="6"/>
      <c r="D853" s="107"/>
      <c r="E853" s="107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105"/>
      <c r="W853" s="6"/>
      <c r="X853" s="6"/>
      <c r="Y853" s="6"/>
      <c r="Z853" s="6"/>
    </row>
    <row r="854" spans="1:26" ht="15.75" customHeight="1" x14ac:dyDescent="0.3">
      <c r="A854" s="6"/>
      <c r="B854" s="6"/>
      <c r="C854" s="6"/>
      <c r="D854" s="107"/>
      <c r="E854" s="107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105"/>
      <c r="W854" s="6"/>
      <c r="X854" s="6"/>
      <c r="Y854" s="6"/>
      <c r="Z854" s="6"/>
    </row>
    <row r="855" spans="1:26" ht="15.75" customHeight="1" x14ac:dyDescent="0.3">
      <c r="A855" s="6"/>
      <c r="B855" s="6"/>
      <c r="C855" s="6"/>
      <c r="D855" s="107"/>
      <c r="E855" s="107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105"/>
      <c r="W855" s="6"/>
      <c r="X855" s="6"/>
      <c r="Y855" s="6"/>
      <c r="Z855" s="6"/>
    </row>
    <row r="856" spans="1:26" ht="15.75" customHeight="1" x14ac:dyDescent="0.3">
      <c r="A856" s="6"/>
      <c r="B856" s="6"/>
      <c r="C856" s="6"/>
      <c r="D856" s="107"/>
      <c r="E856" s="107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105"/>
      <c r="W856" s="6"/>
      <c r="X856" s="6"/>
      <c r="Y856" s="6"/>
      <c r="Z856" s="6"/>
    </row>
    <row r="857" spans="1:26" ht="15.75" customHeight="1" x14ac:dyDescent="0.3">
      <c r="A857" s="6"/>
      <c r="B857" s="6"/>
      <c r="C857" s="6"/>
      <c r="D857" s="107"/>
      <c r="E857" s="107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105"/>
      <c r="W857" s="6"/>
      <c r="X857" s="6"/>
      <c r="Y857" s="6"/>
      <c r="Z857" s="6"/>
    </row>
    <row r="858" spans="1:26" ht="15.75" customHeight="1" x14ac:dyDescent="0.3">
      <c r="A858" s="6"/>
      <c r="B858" s="6"/>
      <c r="C858" s="6"/>
      <c r="D858" s="107"/>
      <c r="E858" s="107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105"/>
      <c r="W858" s="6"/>
      <c r="X858" s="6"/>
      <c r="Y858" s="6"/>
      <c r="Z858" s="6"/>
    </row>
    <row r="859" spans="1:26" ht="15.75" customHeight="1" x14ac:dyDescent="0.3">
      <c r="A859" s="6"/>
      <c r="B859" s="6"/>
      <c r="C859" s="6"/>
      <c r="D859" s="107"/>
      <c r="E859" s="107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105"/>
      <c r="W859" s="6"/>
      <c r="X859" s="6"/>
      <c r="Y859" s="6"/>
      <c r="Z859" s="6"/>
    </row>
    <row r="860" spans="1:26" ht="15.75" customHeight="1" x14ac:dyDescent="0.3">
      <c r="A860" s="6"/>
      <c r="B860" s="6"/>
      <c r="C860" s="6"/>
      <c r="D860" s="107"/>
      <c r="E860" s="107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105"/>
      <c r="W860" s="6"/>
      <c r="X860" s="6"/>
      <c r="Y860" s="6"/>
      <c r="Z860" s="6"/>
    </row>
    <row r="861" spans="1:26" ht="15.75" customHeight="1" x14ac:dyDescent="0.3">
      <c r="A861" s="6"/>
      <c r="B861" s="6"/>
      <c r="C861" s="6"/>
      <c r="D861" s="107"/>
      <c r="E861" s="107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105"/>
      <c r="W861" s="6"/>
      <c r="X861" s="6"/>
      <c r="Y861" s="6"/>
      <c r="Z861" s="6"/>
    </row>
    <row r="862" spans="1:26" ht="15.75" customHeight="1" x14ac:dyDescent="0.3">
      <c r="A862" s="6"/>
      <c r="B862" s="6"/>
      <c r="C862" s="6"/>
      <c r="D862" s="107"/>
      <c r="E862" s="107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105"/>
      <c r="W862" s="6"/>
      <c r="X862" s="6"/>
      <c r="Y862" s="6"/>
      <c r="Z862" s="6"/>
    </row>
    <row r="863" spans="1:26" ht="15.75" customHeight="1" x14ac:dyDescent="0.3">
      <c r="A863" s="6"/>
      <c r="B863" s="6"/>
      <c r="C863" s="6"/>
      <c r="D863" s="107"/>
      <c r="E863" s="107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105"/>
      <c r="W863" s="6"/>
      <c r="X863" s="6"/>
      <c r="Y863" s="6"/>
      <c r="Z863" s="6"/>
    </row>
    <row r="864" spans="1:26" ht="15.75" customHeight="1" x14ac:dyDescent="0.3">
      <c r="A864" s="6"/>
      <c r="B864" s="6"/>
      <c r="C864" s="6"/>
      <c r="D864" s="107"/>
      <c r="E864" s="107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105"/>
      <c r="W864" s="6"/>
      <c r="X864" s="6"/>
      <c r="Y864" s="6"/>
      <c r="Z864" s="6"/>
    </row>
    <row r="865" spans="1:26" ht="15.75" customHeight="1" x14ac:dyDescent="0.3">
      <c r="A865" s="6"/>
      <c r="B865" s="6"/>
      <c r="C865" s="6"/>
      <c r="D865" s="107"/>
      <c r="E865" s="107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105"/>
      <c r="W865" s="6"/>
      <c r="X865" s="6"/>
      <c r="Y865" s="6"/>
      <c r="Z865" s="6"/>
    </row>
    <row r="866" spans="1:26" ht="15.75" customHeight="1" x14ac:dyDescent="0.3">
      <c r="A866" s="6"/>
      <c r="B866" s="6"/>
      <c r="C866" s="6"/>
      <c r="D866" s="107"/>
      <c r="E866" s="107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105"/>
      <c r="W866" s="6"/>
      <c r="X866" s="6"/>
      <c r="Y866" s="6"/>
      <c r="Z866" s="6"/>
    </row>
    <row r="867" spans="1:26" ht="15.75" customHeight="1" x14ac:dyDescent="0.3">
      <c r="A867" s="6"/>
      <c r="B867" s="6"/>
      <c r="C867" s="6"/>
      <c r="D867" s="107"/>
      <c r="E867" s="107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105"/>
      <c r="W867" s="6"/>
      <c r="X867" s="6"/>
      <c r="Y867" s="6"/>
      <c r="Z867" s="6"/>
    </row>
    <row r="868" spans="1:26" ht="15.75" customHeight="1" x14ac:dyDescent="0.3">
      <c r="A868" s="6"/>
      <c r="B868" s="6"/>
      <c r="C868" s="6"/>
      <c r="D868" s="107"/>
      <c r="E868" s="107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105"/>
      <c r="W868" s="6"/>
      <c r="X868" s="6"/>
      <c r="Y868" s="6"/>
      <c r="Z868" s="6"/>
    </row>
    <row r="869" spans="1:26" ht="15.75" customHeight="1" x14ac:dyDescent="0.3">
      <c r="A869" s="6"/>
      <c r="B869" s="6"/>
      <c r="C869" s="6"/>
      <c r="D869" s="107"/>
      <c r="E869" s="107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105"/>
      <c r="W869" s="6"/>
      <c r="X869" s="6"/>
      <c r="Y869" s="6"/>
      <c r="Z869" s="6"/>
    </row>
    <row r="870" spans="1:26" ht="15.75" customHeight="1" x14ac:dyDescent="0.3">
      <c r="A870" s="6"/>
      <c r="B870" s="6"/>
      <c r="C870" s="6"/>
      <c r="D870" s="107"/>
      <c r="E870" s="107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105"/>
      <c r="W870" s="6"/>
      <c r="X870" s="6"/>
      <c r="Y870" s="6"/>
      <c r="Z870" s="6"/>
    </row>
    <row r="871" spans="1:26" ht="15.75" customHeight="1" x14ac:dyDescent="0.3">
      <c r="A871" s="6"/>
      <c r="B871" s="6"/>
      <c r="C871" s="6"/>
      <c r="D871" s="107"/>
      <c r="E871" s="107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105"/>
      <c r="W871" s="6"/>
      <c r="X871" s="6"/>
      <c r="Y871" s="6"/>
      <c r="Z871" s="6"/>
    </row>
    <row r="872" spans="1:26" ht="15.75" customHeight="1" x14ac:dyDescent="0.3">
      <c r="A872" s="6"/>
      <c r="B872" s="6"/>
      <c r="C872" s="6"/>
      <c r="D872" s="107"/>
      <c r="E872" s="107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105"/>
      <c r="W872" s="6"/>
      <c r="X872" s="6"/>
      <c r="Y872" s="6"/>
      <c r="Z872" s="6"/>
    </row>
    <row r="873" spans="1:26" ht="15.75" customHeight="1" x14ac:dyDescent="0.3">
      <c r="A873" s="6"/>
      <c r="B873" s="6"/>
      <c r="C873" s="6"/>
      <c r="D873" s="107"/>
      <c r="E873" s="107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105"/>
      <c r="W873" s="6"/>
      <c r="X873" s="6"/>
      <c r="Y873" s="6"/>
      <c r="Z873" s="6"/>
    </row>
    <row r="874" spans="1:26" ht="15.75" customHeight="1" x14ac:dyDescent="0.3">
      <c r="A874" s="6"/>
      <c r="B874" s="6"/>
      <c r="C874" s="6"/>
      <c r="D874" s="107"/>
      <c r="E874" s="107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105"/>
      <c r="W874" s="6"/>
      <c r="X874" s="6"/>
      <c r="Y874" s="6"/>
      <c r="Z874" s="6"/>
    </row>
    <row r="875" spans="1:26" ht="15.75" customHeight="1" x14ac:dyDescent="0.3">
      <c r="A875" s="6"/>
      <c r="B875" s="6"/>
      <c r="C875" s="6"/>
      <c r="D875" s="107"/>
      <c r="E875" s="107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105"/>
      <c r="W875" s="6"/>
      <c r="X875" s="6"/>
      <c r="Y875" s="6"/>
      <c r="Z875" s="6"/>
    </row>
    <row r="876" spans="1:26" ht="15.75" customHeight="1" x14ac:dyDescent="0.3">
      <c r="A876" s="6"/>
      <c r="B876" s="6"/>
      <c r="C876" s="6"/>
      <c r="D876" s="107"/>
      <c r="E876" s="107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105"/>
      <c r="W876" s="6"/>
      <c r="X876" s="6"/>
      <c r="Y876" s="6"/>
      <c r="Z876" s="6"/>
    </row>
    <row r="877" spans="1:26" ht="15.75" customHeight="1" x14ac:dyDescent="0.3">
      <c r="A877" s="6"/>
      <c r="B877" s="6"/>
      <c r="C877" s="6"/>
      <c r="D877" s="107"/>
      <c r="E877" s="107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105"/>
      <c r="W877" s="6"/>
      <c r="X877" s="6"/>
      <c r="Y877" s="6"/>
      <c r="Z877" s="6"/>
    </row>
    <row r="878" spans="1:26" ht="15.75" customHeight="1" x14ac:dyDescent="0.3">
      <c r="A878" s="6"/>
      <c r="B878" s="6"/>
      <c r="C878" s="6"/>
      <c r="D878" s="107"/>
      <c r="E878" s="107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105"/>
      <c r="W878" s="6"/>
      <c r="X878" s="6"/>
      <c r="Y878" s="6"/>
      <c r="Z878" s="6"/>
    </row>
    <row r="879" spans="1:26" ht="15.75" customHeight="1" x14ac:dyDescent="0.3">
      <c r="A879" s="6"/>
      <c r="B879" s="6"/>
      <c r="C879" s="6"/>
      <c r="D879" s="107"/>
      <c r="E879" s="107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105"/>
      <c r="W879" s="6"/>
      <c r="X879" s="6"/>
      <c r="Y879" s="6"/>
      <c r="Z879" s="6"/>
    </row>
    <row r="880" spans="1:26" ht="15.75" customHeight="1" x14ac:dyDescent="0.3">
      <c r="A880" s="6"/>
      <c r="B880" s="6"/>
      <c r="C880" s="6"/>
      <c r="D880" s="107"/>
      <c r="E880" s="107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105"/>
      <c r="W880" s="6"/>
      <c r="X880" s="6"/>
      <c r="Y880" s="6"/>
      <c r="Z880" s="6"/>
    </row>
    <row r="881" spans="1:26" ht="15.75" customHeight="1" x14ac:dyDescent="0.3">
      <c r="A881" s="6"/>
      <c r="B881" s="6"/>
      <c r="C881" s="6"/>
      <c r="D881" s="107"/>
      <c r="E881" s="107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105"/>
      <c r="W881" s="6"/>
      <c r="X881" s="6"/>
      <c r="Y881" s="6"/>
      <c r="Z881" s="6"/>
    </row>
    <row r="882" spans="1:26" ht="15.75" customHeight="1" x14ac:dyDescent="0.3">
      <c r="A882" s="6"/>
      <c r="B882" s="6"/>
      <c r="C882" s="6"/>
      <c r="D882" s="107"/>
      <c r="E882" s="107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105"/>
      <c r="W882" s="6"/>
      <c r="X882" s="6"/>
      <c r="Y882" s="6"/>
      <c r="Z882" s="6"/>
    </row>
    <row r="883" spans="1:26" ht="15.75" customHeight="1" x14ac:dyDescent="0.3">
      <c r="A883" s="6"/>
      <c r="B883" s="6"/>
      <c r="C883" s="6"/>
      <c r="D883" s="107"/>
      <c r="E883" s="107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105"/>
      <c r="W883" s="6"/>
      <c r="X883" s="6"/>
      <c r="Y883" s="6"/>
      <c r="Z883" s="6"/>
    </row>
    <row r="884" spans="1:26" ht="15.75" customHeight="1" x14ac:dyDescent="0.3">
      <c r="A884" s="6"/>
      <c r="B884" s="6"/>
      <c r="C884" s="6"/>
      <c r="D884" s="107"/>
      <c r="E884" s="107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105"/>
      <c r="W884" s="6"/>
      <c r="X884" s="6"/>
      <c r="Y884" s="6"/>
      <c r="Z884" s="6"/>
    </row>
    <row r="885" spans="1:26" ht="15.75" customHeight="1" x14ac:dyDescent="0.3">
      <c r="A885" s="6"/>
      <c r="B885" s="6"/>
      <c r="C885" s="6"/>
      <c r="D885" s="107"/>
      <c r="E885" s="107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105"/>
      <c r="W885" s="6"/>
      <c r="X885" s="6"/>
      <c r="Y885" s="6"/>
      <c r="Z885" s="6"/>
    </row>
    <row r="886" spans="1:26" ht="15.75" customHeight="1" x14ac:dyDescent="0.3">
      <c r="A886" s="6"/>
      <c r="B886" s="6"/>
      <c r="C886" s="6"/>
      <c r="D886" s="107"/>
      <c r="E886" s="107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105"/>
      <c r="W886" s="6"/>
      <c r="X886" s="6"/>
      <c r="Y886" s="6"/>
      <c r="Z886" s="6"/>
    </row>
    <row r="887" spans="1:26" ht="15.75" customHeight="1" x14ac:dyDescent="0.3">
      <c r="A887" s="6"/>
      <c r="B887" s="6"/>
      <c r="C887" s="6"/>
      <c r="D887" s="107"/>
      <c r="E887" s="107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105"/>
      <c r="W887" s="6"/>
      <c r="X887" s="6"/>
      <c r="Y887" s="6"/>
      <c r="Z887" s="6"/>
    </row>
    <row r="888" spans="1:26" ht="15.75" customHeight="1" x14ac:dyDescent="0.3">
      <c r="A888" s="6"/>
      <c r="B888" s="6"/>
      <c r="C888" s="6"/>
      <c r="D888" s="107"/>
      <c r="E888" s="107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105"/>
      <c r="W888" s="6"/>
      <c r="X888" s="6"/>
      <c r="Y888" s="6"/>
      <c r="Z888" s="6"/>
    </row>
    <row r="889" spans="1:26" ht="15.75" customHeight="1" x14ac:dyDescent="0.3">
      <c r="A889" s="6"/>
      <c r="B889" s="6"/>
      <c r="C889" s="6"/>
      <c r="D889" s="107"/>
      <c r="E889" s="107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105"/>
      <c r="W889" s="6"/>
      <c r="X889" s="6"/>
      <c r="Y889" s="6"/>
      <c r="Z889" s="6"/>
    </row>
    <row r="890" spans="1:26" ht="15.75" customHeight="1" x14ac:dyDescent="0.3">
      <c r="A890" s="6"/>
      <c r="B890" s="6"/>
      <c r="C890" s="6"/>
      <c r="D890" s="107"/>
      <c r="E890" s="107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105"/>
      <c r="W890" s="6"/>
      <c r="X890" s="6"/>
      <c r="Y890" s="6"/>
      <c r="Z890" s="6"/>
    </row>
    <row r="891" spans="1:26" ht="15.75" customHeight="1" x14ac:dyDescent="0.3">
      <c r="A891" s="6"/>
      <c r="B891" s="6"/>
      <c r="C891" s="6"/>
      <c r="D891" s="107"/>
      <c r="E891" s="107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105"/>
      <c r="W891" s="6"/>
      <c r="X891" s="6"/>
      <c r="Y891" s="6"/>
      <c r="Z891" s="6"/>
    </row>
    <row r="892" spans="1:26" ht="15.75" customHeight="1" x14ac:dyDescent="0.3">
      <c r="A892" s="6"/>
      <c r="B892" s="6"/>
      <c r="C892" s="6"/>
      <c r="D892" s="107"/>
      <c r="E892" s="107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105"/>
      <c r="W892" s="6"/>
      <c r="X892" s="6"/>
      <c r="Y892" s="6"/>
      <c r="Z892" s="6"/>
    </row>
    <row r="893" spans="1:26" ht="15.75" customHeight="1" x14ac:dyDescent="0.3">
      <c r="A893" s="6"/>
      <c r="B893" s="6"/>
      <c r="C893" s="6"/>
      <c r="D893" s="107"/>
      <c r="E893" s="107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105"/>
      <c r="W893" s="6"/>
      <c r="X893" s="6"/>
      <c r="Y893" s="6"/>
      <c r="Z893" s="6"/>
    </row>
    <row r="894" spans="1:26" ht="15.75" customHeight="1" x14ac:dyDescent="0.3">
      <c r="A894" s="6"/>
      <c r="B894" s="6"/>
      <c r="C894" s="6"/>
      <c r="D894" s="107"/>
      <c r="E894" s="107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105"/>
      <c r="W894" s="6"/>
      <c r="X894" s="6"/>
      <c r="Y894" s="6"/>
      <c r="Z894" s="6"/>
    </row>
    <row r="895" spans="1:26" ht="15.75" customHeight="1" x14ac:dyDescent="0.3">
      <c r="A895" s="6"/>
      <c r="B895" s="6"/>
      <c r="C895" s="6"/>
      <c r="D895" s="107"/>
      <c r="E895" s="107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105"/>
      <c r="W895" s="6"/>
      <c r="X895" s="6"/>
      <c r="Y895" s="6"/>
      <c r="Z895" s="6"/>
    </row>
    <row r="896" spans="1:26" ht="15.75" customHeight="1" x14ac:dyDescent="0.3">
      <c r="A896" s="6"/>
      <c r="B896" s="6"/>
      <c r="C896" s="6"/>
      <c r="D896" s="107"/>
      <c r="E896" s="107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105"/>
      <c r="W896" s="6"/>
      <c r="X896" s="6"/>
      <c r="Y896" s="6"/>
      <c r="Z896" s="6"/>
    </row>
    <row r="897" spans="1:26" ht="15.75" customHeight="1" x14ac:dyDescent="0.3">
      <c r="A897" s="6"/>
      <c r="B897" s="6"/>
      <c r="C897" s="6"/>
      <c r="D897" s="107"/>
      <c r="E897" s="107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105"/>
      <c r="W897" s="6"/>
      <c r="X897" s="6"/>
      <c r="Y897" s="6"/>
      <c r="Z897" s="6"/>
    </row>
    <row r="898" spans="1:26" ht="15.75" customHeight="1" x14ac:dyDescent="0.3">
      <c r="A898" s="6"/>
      <c r="B898" s="6"/>
      <c r="C898" s="6"/>
      <c r="D898" s="107"/>
      <c r="E898" s="107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105"/>
      <c r="W898" s="6"/>
      <c r="X898" s="6"/>
      <c r="Y898" s="6"/>
      <c r="Z898" s="6"/>
    </row>
    <row r="899" spans="1:26" ht="15.75" customHeight="1" x14ac:dyDescent="0.3">
      <c r="A899" s="6"/>
      <c r="B899" s="6"/>
      <c r="C899" s="6"/>
      <c r="D899" s="107"/>
      <c r="E899" s="107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105"/>
      <c r="W899" s="6"/>
      <c r="X899" s="6"/>
      <c r="Y899" s="6"/>
      <c r="Z899" s="6"/>
    </row>
    <row r="900" spans="1:26" ht="15.75" customHeight="1" x14ac:dyDescent="0.3">
      <c r="A900" s="6"/>
      <c r="B900" s="6"/>
      <c r="C900" s="6"/>
      <c r="D900" s="107"/>
      <c r="E900" s="107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105"/>
      <c r="W900" s="6"/>
      <c r="X900" s="6"/>
      <c r="Y900" s="6"/>
      <c r="Z900" s="6"/>
    </row>
    <row r="901" spans="1:26" ht="15.75" customHeight="1" x14ac:dyDescent="0.3">
      <c r="A901" s="6"/>
      <c r="B901" s="6"/>
      <c r="C901" s="6"/>
      <c r="D901" s="107"/>
      <c r="E901" s="107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105"/>
      <c r="W901" s="6"/>
      <c r="X901" s="6"/>
      <c r="Y901" s="6"/>
      <c r="Z901" s="6"/>
    </row>
    <row r="902" spans="1:26" ht="15.75" customHeight="1" x14ac:dyDescent="0.3">
      <c r="A902" s="6"/>
      <c r="B902" s="6"/>
      <c r="C902" s="6"/>
      <c r="D902" s="107"/>
      <c r="E902" s="107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105"/>
      <c r="W902" s="6"/>
      <c r="X902" s="6"/>
      <c r="Y902" s="6"/>
      <c r="Z902" s="6"/>
    </row>
    <row r="903" spans="1:26" ht="15.75" customHeight="1" x14ac:dyDescent="0.3">
      <c r="A903" s="6"/>
      <c r="B903" s="6"/>
      <c r="C903" s="6"/>
      <c r="D903" s="107"/>
      <c r="E903" s="107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105"/>
      <c r="W903" s="6"/>
      <c r="X903" s="6"/>
      <c r="Y903" s="6"/>
      <c r="Z903" s="6"/>
    </row>
    <row r="904" spans="1:26" ht="15.75" customHeight="1" x14ac:dyDescent="0.3">
      <c r="A904" s="6"/>
      <c r="B904" s="6"/>
      <c r="C904" s="6"/>
      <c r="D904" s="107"/>
      <c r="E904" s="107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105"/>
      <c r="W904" s="6"/>
      <c r="X904" s="6"/>
      <c r="Y904" s="6"/>
      <c r="Z904" s="6"/>
    </row>
    <row r="905" spans="1:26" ht="15.75" customHeight="1" x14ac:dyDescent="0.3">
      <c r="A905" s="6"/>
      <c r="B905" s="6"/>
      <c r="C905" s="6"/>
      <c r="D905" s="107"/>
      <c r="E905" s="107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105"/>
      <c r="W905" s="6"/>
      <c r="X905" s="6"/>
      <c r="Y905" s="6"/>
      <c r="Z905" s="6"/>
    </row>
    <row r="906" spans="1:26" ht="15.75" customHeight="1" x14ac:dyDescent="0.3">
      <c r="A906" s="6"/>
      <c r="B906" s="6"/>
      <c r="C906" s="6"/>
      <c r="D906" s="107"/>
      <c r="E906" s="107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105"/>
      <c r="W906" s="6"/>
      <c r="X906" s="6"/>
      <c r="Y906" s="6"/>
      <c r="Z906" s="6"/>
    </row>
    <row r="907" spans="1:26" ht="15.75" customHeight="1" x14ac:dyDescent="0.3">
      <c r="A907" s="6"/>
      <c r="B907" s="6"/>
      <c r="C907" s="6"/>
      <c r="D907" s="107"/>
      <c r="E907" s="107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105"/>
      <c r="W907" s="6"/>
      <c r="X907" s="6"/>
      <c r="Y907" s="6"/>
      <c r="Z907" s="6"/>
    </row>
    <row r="908" spans="1:26" ht="15.75" customHeight="1" x14ac:dyDescent="0.3">
      <c r="A908" s="6"/>
      <c r="B908" s="6"/>
      <c r="C908" s="6"/>
      <c r="D908" s="107"/>
      <c r="E908" s="107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105"/>
      <c r="W908" s="6"/>
      <c r="X908" s="6"/>
      <c r="Y908" s="6"/>
      <c r="Z908" s="6"/>
    </row>
    <row r="909" spans="1:26" ht="15.75" customHeight="1" x14ac:dyDescent="0.3">
      <c r="A909" s="6"/>
      <c r="B909" s="6"/>
      <c r="C909" s="6"/>
      <c r="D909" s="107"/>
      <c r="E909" s="107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105"/>
      <c r="W909" s="6"/>
      <c r="X909" s="6"/>
      <c r="Y909" s="6"/>
      <c r="Z909" s="6"/>
    </row>
    <row r="910" spans="1:26" ht="15.75" customHeight="1" x14ac:dyDescent="0.3">
      <c r="A910" s="6"/>
      <c r="B910" s="6"/>
      <c r="C910" s="6"/>
      <c r="D910" s="107"/>
      <c r="E910" s="107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105"/>
      <c r="W910" s="6"/>
      <c r="X910" s="6"/>
      <c r="Y910" s="6"/>
      <c r="Z910" s="6"/>
    </row>
    <row r="911" spans="1:26" ht="15.75" customHeight="1" x14ac:dyDescent="0.3">
      <c r="A911" s="6"/>
      <c r="B911" s="6"/>
      <c r="C911" s="6"/>
      <c r="D911" s="107"/>
      <c r="E911" s="107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105"/>
      <c r="W911" s="6"/>
      <c r="X911" s="6"/>
      <c r="Y911" s="6"/>
      <c r="Z911" s="6"/>
    </row>
    <row r="912" spans="1:26" ht="15.75" customHeight="1" x14ac:dyDescent="0.3">
      <c r="A912" s="6"/>
      <c r="B912" s="6"/>
      <c r="C912" s="6"/>
      <c r="D912" s="107"/>
      <c r="E912" s="107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105"/>
      <c r="W912" s="6"/>
      <c r="X912" s="6"/>
      <c r="Y912" s="6"/>
      <c r="Z912" s="6"/>
    </row>
    <row r="913" spans="1:26" ht="15.75" customHeight="1" x14ac:dyDescent="0.3">
      <c r="A913" s="6"/>
      <c r="B913" s="6"/>
      <c r="C913" s="6"/>
      <c r="D913" s="107"/>
      <c r="E913" s="107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105"/>
      <c r="W913" s="6"/>
      <c r="X913" s="6"/>
      <c r="Y913" s="6"/>
      <c r="Z913" s="6"/>
    </row>
    <row r="914" spans="1:26" ht="15.75" customHeight="1" x14ac:dyDescent="0.3">
      <c r="A914" s="6"/>
      <c r="B914" s="6"/>
      <c r="C914" s="6"/>
      <c r="D914" s="107"/>
      <c r="E914" s="107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105"/>
      <c r="W914" s="6"/>
      <c r="X914" s="6"/>
      <c r="Y914" s="6"/>
      <c r="Z914" s="6"/>
    </row>
    <row r="915" spans="1:26" ht="15.75" customHeight="1" x14ac:dyDescent="0.3">
      <c r="A915" s="6"/>
      <c r="B915" s="6"/>
      <c r="C915" s="6"/>
      <c r="D915" s="107"/>
      <c r="E915" s="107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105"/>
      <c r="W915" s="6"/>
      <c r="X915" s="6"/>
      <c r="Y915" s="6"/>
      <c r="Z915" s="6"/>
    </row>
    <row r="916" spans="1:26" ht="15.75" customHeight="1" x14ac:dyDescent="0.3">
      <c r="A916" s="6"/>
      <c r="B916" s="6"/>
      <c r="C916" s="6"/>
      <c r="D916" s="107"/>
      <c r="E916" s="107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105"/>
      <c r="W916" s="6"/>
      <c r="X916" s="6"/>
      <c r="Y916" s="6"/>
      <c r="Z916" s="6"/>
    </row>
    <row r="917" spans="1:26" ht="15.75" customHeight="1" x14ac:dyDescent="0.3">
      <c r="A917" s="6"/>
      <c r="B917" s="6"/>
      <c r="C917" s="6"/>
      <c r="D917" s="107"/>
      <c r="E917" s="107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105"/>
      <c r="W917" s="6"/>
      <c r="X917" s="6"/>
      <c r="Y917" s="6"/>
      <c r="Z917" s="6"/>
    </row>
    <row r="918" spans="1:26" ht="15.75" customHeight="1" x14ac:dyDescent="0.3">
      <c r="A918" s="6"/>
      <c r="B918" s="6"/>
      <c r="C918" s="6"/>
      <c r="D918" s="107"/>
      <c r="E918" s="107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105"/>
      <c r="W918" s="6"/>
      <c r="X918" s="6"/>
      <c r="Y918" s="6"/>
      <c r="Z918" s="6"/>
    </row>
    <row r="919" spans="1:26" ht="15.75" customHeight="1" x14ac:dyDescent="0.3">
      <c r="A919" s="6"/>
      <c r="B919" s="6"/>
      <c r="C919" s="6"/>
      <c r="D919" s="107"/>
      <c r="E919" s="107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105"/>
      <c r="W919" s="6"/>
      <c r="X919" s="6"/>
      <c r="Y919" s="6"/>
      <c r="Z919" s="6"/>
    </row>
    <row r="920" spans="1:26" ht="15.75" customHeight="1" x14ac:dyDescent="0.3">
      <c r="A920" s="6"/>
      <c r="B920" s="6"/>
      <c r="C920" s="6"/>
      <c r="D920" s="107"/>
      <c r="E920" s="107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105"/>
      <c r="W920" s="6"/>
      <c r="X920" s="6"/>
      <c r="Y920" s="6"/>
      <c r="Z920" s="6"/>
    </row>
    <row r="921" spans="1:26" ht="15.75" customHeight="1" x14ac:dyDescent="0.3">
      <c r="A921" s="6"/>
      <c r="B921" s="6"/>
      <c r="C921" s="6"/>
      <c r="D921" s="107"/>
      <c r="E921" s="107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105"/>
      <c r="W921" s="6"/>
      <c r="X921" s="6"/>
      <c r="Y921" s="6"/>
      <c r="Z921" s="6"/>
    </row>
    <row r="922" spans="1:26" ht="15.75" customHeight="1" x14ac:dyDescent="0.3">
      <c r="A922" s="6"/>
      <c r="B922" s="6"/>
      <c r="C922" s="6"/>
      <c r="D922" s="107"/>
      <c r="E922" s="107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105"/>
      <c r="W922" s="6"/>
      <c r="X922" s="6"/>
      <c r="Y922" s="6"/>
      <c r="Z922" s="6"/>
    </row>
    <row r="923" spans="1:26" ht="15.75" customHeight="1" x14ac:dyDescent="0.3">
      <c r="A923" s="6"/>
      <c r="B923" s="6"/>
      <c r="C923" s="6"/>
      <c r="D923" s="107"/>
      <c r="E923" s="107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105"/>
      <c r="W923" s="6"/>
      <c r="X923" s="6"/>
      <c r="Y923" s="6"/>
      <c r="Z923" s="6"/>
    </row>
    <row r="924" spans="1:26" ht="15.75" customHeight="1" x14ac:dyDescent="0.3">
      <c r="A924" s="6"/>
      <c r="B924" s="6"/>
      <c r="C924" s="6"/>
      <c r="D924" s="107"/>
      <c r="E924" s="107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105"/>
      <c r="W924" s="6"/>
      <c r="X924" s="6"/>
      <c r="Y924" s="6"/>
      <c r="Z924" s="6"/>
    </row>
    <row r="925" spans="1:26" ht="15.75" customHeight="1" x14ac:dyDescent="0.3">
      <c r="A925" s="6"/>
      <c r="B925" s="6"/>
      <c r="C925" s="6"/>
      <c r="D925" s="107"/>
      <c r="E925" s="107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105"/>
      <c r="W925" s="6"/>
      <c r="X925" s="6"/>
      <c r="Y925" s="6"/>
      <c r="Z925" s="6"/>
    </row>
    <row r="926" spans="1:26" ht="15.75" customHeight="1" x14ac:dyDescent="0.3">
      <c r="A926" s="6"/>
      <c r="B926" s="6"/>
      <c r="C926" s="6"/>
      <c r="D926" s="107"/>
      <c r="E926" s="107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105"/>
      <c r="W926" s="6"/>
      <c r="X926" s="6"/>
      <c r="Y926" s="6"/>
      <c r="Z926" s="6"/>
    </row>
    <row r="927" spans="1:26" ht="15.75" customHeight="1" x14ac:dyDescent="0.3">
      <c r="A927" s="6"/>
      <c r="B927" s="6"/>
      <c r="C927" s="6"/>
      <c r="D927" s="107"/>
      <c r="E927" s="107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105"/>
      <c r="W927" s="6"/>
      <c r="X927" s="6"/>
      <c r="Y927" s="6"/>
      <c r="Z927" s="6"/>
    </row>
    <row r="928" spans="1:26" ht="15.75" customHeight="1" x14ac:dyDescent="0.3">
      <c r="A928" s="6"/>
      <c r="B928" s="6"/>
      <c r="C928" s="6"/>
      <c r="D928" s="107"/>
      <c r="E928" s="107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105"/>
      <c r="W928" s="6"/>
      <c r="X928" s="6"/>
      <c r="Y928" s="6"/>
      <c r="Z928" s="6"/>
    </row>
    <row r="929" spans="1:26" ht="15.75" customHeight="1" x14ac:dyDescent="0.3">
      <c r="A929" s="6"/>
      <c r="B929" s="6"/>
      <c r="C929" s="6"/>
      <c r="D929" s="107"/>
      <c r="E929" s="107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105"/>
      <c r="W929" s="6"/>
      <c r="X929" s="6"/>
      <c r="Y929" s="6"/>
      <c r="Z929" s="6"/>
    </row>
    <row r="930" spans="1:26" ht="15.75" customHeight="1" x14ac:dyDescent="0.3">
      <c r="A930" s="6"/>
      <c r="B930" s="6"/>
      <c r="C930" s="6"/>
      <c r="D930" s="107"/>
      <c r="E930" s="107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105"/>
      <c r="W930" s="6"/>
      <c r="X930" s="6"/>
      <c r="Y930" s="6"/>
      <c r="Z930" s="6"/>
    </row>
    <row r="931" spans="1:26" ht="15.75" customHeight="1" x14ac:dyDescent="0.3">
      <c r="A931" s="6"/>
      <c r="B931" s="6"/>
      <c r="C931" s="6"/>
      <c r="D931" s="107"/>
      <c r="E931" s="107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105"/>
      <c r="W931" s="6"/>
      <c r="X931" s="6"/>
      <c r="Y931" s="6"/>
      <c r="Z931" s="6"/>
    </row>
    <row r="932" spans="1:26" ht="15.75" customHeight="1" x14ac:dyDescent="0.3">
      <c r="A932" s="6"/>
      <c r="B932" s="6"/>
      <c r="C932" s="6"/>
      <c r="D932" s="107"/>
      <c r="E932" s="107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105"/>
      <c r="W932" s="6"/>
      <c r="X932" s="6"/>
      <c r="Y932" s="6"/>
      <c r="Z932" s="6"/>
    </row>
    <row r="933" spans="1:26" ht="15.75" customHeight="1" x14ac:dyDescent="0.3">
      <c r="A933" s="6"/>
      <c r="B933" s="6"/>
      <c r="C933" s="6"/>
      <c r="D933" s="107"/>
      <c r="E933" s="107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105"/>
      <c r="W933" s="6"/>
      <c r="X933" s="6"/>
      <c r="Y933" s="6"/>
      <c r="Z933" s="6"/>
    </row>
    <row r="934" spans="1:26" ht="15.75" customHeight="1" x14ac:dyDescent="0.3">
      <c r="A934" s="6"/>
      <c r="B934" s="6"/>
      <c r="C934" s="6"/>
      <c r="D934" s="107"/>
      <c r="E934" s="107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105"/>
      <c r="W934" s="6"/>
      <c r="X934" s="6"/>
      <c r="Y934" s="6"/>
      <c r="Z934" s="6"/>
    </row>
    <row r="935" spans="1:26" ht="15.75" customHeight="1" x14ac:dyDescent="0.3">
      <c r="A935" s="6"/>
      <c r="B935" s="6"/>
      <c r="C935" s="6"/>
      <c r="D935" s="107"/>
      <c r="E935" s="107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105"/>
      <c r="W935" s="6"/>
      <c r="X935" s="6"/>
      <c r="Y935" s="6"/>
      <c r="Z935" s="6"/>
    </row>
    <row r="936" spans="1:26" ht="15.75" customHeight="1" x14ac:dyDescent="0.3">
      <c r="A936" s="6"/>
      <c r="B936" s="6"/>
      <c r="C936" s="6"/>
      <c r="D936" s="107"/>
      <c r="E936" s="107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105"/>
      <c r="W936" s="6"/>
      <c r="X936" s="6"/>
      <c r="Y936" s="6"/>
      <c r="Z936" s="6"/>
    </row>
    <row r="937" spans="1:26" ht="15.75" customHeight="1" x14ac:dyDescent="0.3">
      <c r="A937" s="6"/>
      <c r="B937" s="6"/>
      <c r="C937" s="6"/>
      <c r="D937" s="107"/>
      <c r="E937" s="107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105"/>
      <c r="W937" s="6"/>
      <c r="X937" s="6"/>
      <c r="Y937" s="6"/>
      <c r="Z937" s="6"/>
    </row>
    <row r="938" spans="1:26" ht="15.75" customHeight="1" x14ac:dyDescent="0.3">
      <c r="A938" s="6"/>
      <c r="B938" s="6"/>
      <c r="C938" s="6"/>
      <c r="D938" s="107"/>
      <c r="E938" s="107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105"/>
      <c r="W938" s="6"/>
      <c r="X938" s="6"/>
      <c r="Y938" s="6"/>
      <c r="Z938" s="6"/>
    </row>
    <row r="939" spans="1:26" ht="15.75" customHeight="1" x14ac:dyDescent="0.3">
      <c r="A939" s="6"/>
      <c r="B939" s="6"/>
      <c r="C939" s="6"/>
      <c r="D939" s="107"/>
      <c r="E939" s="107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105"/>
      <c r="W939" s="6"/>
      <c r="X939" s="6"/>
      <c r="Y939" s="6"/>
      <c r="Z939" s="6"/>
    </row>
    <row r="940" spans="1:26" ht="15.75" customHeight="1" x14ac:dyDescent="0.3">
      <c r="A940" s="6"/>
      <c r="B940" s="6"/>
      <c r="C940" s="6"/>
      <c r="D940" s="107"/>
      <c r="E940" s="107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105"/>
      <c r="W940" s="6"/>
      <c r="X940" s="6"/>
      <c r="Y940" s="6"/>
      <c r="Z940" s="6"/>
    </row>
    <row r="941" spans="1:26" ht="15.75" customHeight="1" x14ac:dyDescent="0.3">
      <c r="A941" s="6"/>
      <c r="B941" s="6"/>
      <c r="C941" s="6"/>
      <c r="D941" s="107"/>
      <c r="E941" s="107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105"/>
      <c r="W941" s="6"/>
      <c r="X941" s="6"/>
      <c r="Y941" s="6"/>
      <c r="Z941" s="6"/>
    </row>
    <row r="942" spans="1:26" ht="15.75" customHeight="1" x14ac:dyDescent="0.3">
      <c r="A942" s="6"/>
      <c r="B942" s="6"/>
      <c r="C942" s="6"/>
      <c r="D942" s="107"/>
      <c r="E942" s="107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105"/>
      <c r="W942" s="6"/>
      <c r="X942" s="6"/>
      <c r="Y942" s="6"/>
      <c r="Z942" s="6"/>
    </row>
    <row r="943" spans="1:26" ht="15.75" customHeight="1" x14ac:dyDescent="0.3">
      <c r="A943" s="6"/>
      <c r="B943" s="6"/>
      <c r="C943" s="6"/>
      <c r="D943" s="107"/>
      <c r="E943" s="107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105"/>
      <c r="W943" s="6"/>
      <c r="X943" s="6"/>
      <c r="Y943" s="6"/>
      <c r="Z943" s="6"/>
    </row>
    <row r="944" spans="1:26" ht="15.75" customHeight="1" x14ac:dyDescent="0.3">
      <c r="A944" s="6"/>
      <c r="B944" s="6"/>
      <c r="C944" s="6"/>
      <c r="D944" s="107"/>
      <c r="E944" s="107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105"/>
      <c r="W944" s="6"/>
      <c r="X944" s="6"/>
      <c r="Y944" s="6"/>
      <c r="Z944" s="6"/>
    </row>
    <row r="945" spans="1:26" ht="15.75" customHeight="1" x14ac:dyDescent="0.3">
      <c r="A945" s="6"/>
      <c r="B945" s="6"/>
      <c r="C945" s="6"/>
      <c r="D945" s="107"/>
      <c r="E945" s="107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105"/>
      <c r="W945" s="6"/>
      <c r="X945" s="6"/>
      <c r="Y945" s="6"/>
      <c r="Z945" s="6"/>
    </row>
    <row r="946" spans="1:26" ht="15.75" customHeight="1" x14ac:dyDescent="0.3">
      <c r="A946" s="6"/>
      <c r="B946" s="6"/>
      <c r="C946" s="6"/>
      <c r="D946" s="107"/>
      <c r="E946" s="107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105"/>
      <c r="W946" s="6"/>
      <c r="X946" s="6"/>
      <c r="Y946" s="6"/>
      <c r="Z946" s="6"/>
    </row>
    <row r="947" spans="1:26" ht="15.75" customHeight="1" x14ac:dyDescent="0.3">
      <c r="A947" s="6"/>
      <c r="B947" s="6"/>
      <c r="C947" s="6"/>
      <c r="D947" s="107"/>
      <c r="E947" s="107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105"/>
      <c r="W947" s="6"/>
      <c r="X947" s="6"/>
      <c r="Y947" s="6"/>
      <c r="Z947" s="6"/>
    </row>
    <row r="948" spans="1:26" ht="15.75" customHeight="1" x14ac:dyDescent="0.3">
      <c r="A948" s="6"/>
      <c r="B948" s="6"/>
      <c r="C948" s="6"/>
      <c r="D948" s="107"/>
      <c r="E948" s="107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105"/>
      <c r="W948" s="6"/>
      <c r="X948" s="6"/>
      <c r="Y948" s="6"/>
      <c r="Z948" s="6"/>
    </row>
    <row r="949" spans="1:26" ht="15.75" customHeight="1" x14ac:dyDescent="0.3">
      <c r="A949" s="6"/>
      <c r="B949" s="6"/>
      <c r="C949" s="6"/>
      <c r="D949" s="107"/>
      <c r="E949" s="107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105"/>
      <c r="W949" s="6"/>
      <c r="X949" s="6"/>
      <c r="Y949" s="6"/>
      <c r="Z949" s="6"/>
    </row>
    <row r="950" spans="1:26" ht="15.75" customHeight="1" x14ac:dyDescent="0.3">
      <c r="A950" s="6"/>
      <c r="B950" s="6"/>
      <c r="C950" s="6"/>
      <c r="D950" s="107"/>
      <c r="E950" s="107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105"/>
      <c r="W950" s="6"/>
      <c r="X950" s="6"/>
      <c r="Y950" s="6"/>
      <c r="Z950" s="6"/>
    </row>
    <row r="951" spans="1:26" ht="15.75" customHeight="1" x14ac:dyDescent="0.3">
      <c r="A951" s="6"/>
      <c r="B951" s="6"/>
      <c r="C951" s="6"/>
      <c r="D951" s="107"/>
      <c r="E951" s="107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105"/>
      <c r="W951" s="6"/>
      <c r="X951" s="6"/>
      <c r="Y951" s="6"/>
      <c r="Z951" s="6"/>
    </row>
    <row r="952" spans="1:26" ht="15.75" customHeight="1" x14ac:dyDescent="0.3">
      <c r="A952" s="6"/>
      <c r="B952" s="6"/>
      <c r="C952" s="6"/>
      <c r="D952" s="107"/>
      <c r="E952" s="107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105"/>
      <c r="W952" s="6"/>
      <c r="X952" s="6"/>
      <c r="Y952" s="6"/>
      <c r="Z952" s="6"/>
    </row>
    <row r="953" spans="1:26" ht="15.75" customHeight="1" x14ac:dyDescent="0.3">
      <c r="A953" s="6"/>
      <c r="B953" s="6"/>
      <c r="C953" s="6"/>
      <c r="D953" s="107"/>
      <c r="E953" s="107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105"/>
      <c r="W953" s="6"/>
      <c r="X953" s="6"/>
      <c r="Y953" s="6"/>
      <c r="Z953" s="6"/>
    </row>
    <row r="954" spans="1:26" ht="15.75" customHeight="1" x14ac:dyDescent="0.3">
      <c r="A954" s="6"/>
      <c r="B954" s="6"/>
      <c r="C954" s="6"/>
      <c r="D954" s="107"/>
      <c r="E954" s="107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105"/>
      <c r="W954" s="6"/>
      <c r="X954" s="6"/>
      <c r="Y954" s="6"/>
      <c r="Z954" s="6"/>
    </row>
    <row r="955" spans="1:26" ht="15.75" customHeight="1" x14ac:dyDescent="0.3">
      <c r="A955" s="6"/>
      <c r="B955" s="6"/>
      <c r="C955" s="6"/>
      <c r="D955" s="107"/>
      <c r="E955" s="107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105"/>
      <c r="W955" s="6"/>
      <c r="X955" s="6"/>
      <c r="Y955" s="6"/>
      <c r="Z955" s="6"/>
    </row>
    <row r="956" spans="1:26" ht="15.75" customHeight="1" x14ac:dyDescent="0.3">
      <c r="A956" s="6"/>
      <c r="B956" s="6"/>
      <c r="C956" s="6"/>
      <c r="D956" s="107"/>
      <c r="E956" s="107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105"/>
      <c r="W956" s="6"/>
      <c r="X956" s="6"/>
      <c r="Y956" s="6"/>
      <c r="Z956" s="6"/>
    </row>
    <row r="957" spans="1:26" ht="15.75" customHeight="1" x14ac:dyDescent="0.3">
      <c r="A957" s="6"/>
      <c r="B957" s="6"/>
      <c r="C957" s="6"/>
      <c r="D957" s="107"/>
      <c r="E957" s="107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105"/>
      <c r="W957" s="6"/>
      <c r="X957" s="6"/>
      <c r="Y957" s="6"/>
      <c r="Z957" s="6"/>
    </row>
    <row r="958" spans="1:26" ht="15.75" customHeight="1" x14ac:dyDescent="0.3">
      <c r="A958" s="6"/>
      <c r="B958" s="6"/>
      <c r="C958" s="6"/>
      <c r="D958" s="107"/>
      <c r="E958" s="107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105"/>
      <c r="W958" s="6"/>
      <c r="X958" s="6"/>
      <c r="Y958" s="6"/>
      <c r="Z958" s="6"/>
    </row>
    <row r="959" spans="1:26" ht="15.75" customHeight="1" x14ac:dyDescent="0.3">
      <c r="A959" s="6"/>
      <c r="B959" s="6"/>
      <c r="C959" s="6"/>
      <c r="D959" s="107"/>
      <c r="E959" s="107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105"/>
      <c r="W959" s="6"/>
      <c r="X959" s="6"/>
      <c r="Y959" s="6"/>
      <c r="Z959" s="6"/>
    </row>
    <row r="960" spans="1:26" ht="15.75" customHeight="1" x14ac:dyDescent="0.3">
      <c r="A960" s="6"/>
      <c r="B960" s="6"/>
      <c r="C960" s="6"/>
      <c r="D960" s="107"/>
      <c r="E960" s="107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105"/>
      <c r="W960" s="6"/>
      <c r="X960" s="6"/>
      <c r="Y960" s="6"/>
      <c r="Z960" s="6"/>
    </row>
    <row r="961" spans="1:26" ht="15.75" customHeight="1" x14ac:dyDescent="0.3">
      <c r="A961" s="6"/>
      <c r="B961" s="6"/>
      <c r="C961" s="6"/>
      <c r="D961" s="107"/>
      <c r="E961" s="107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105"/>
      <c r="W961" s="6"/>
      <c r="X961" s="6"/>
      <c r="Y961" s="6"/>
      <c r="Z961" s="6"/>
    </row>
    <row r="962" spans="1:26" ht="15.75" customHeight="1" x14ac:dyDescent="0.3">
      <c r="A962" s="6"/>
      <c r="B962" s="6"/>
      <c r="C962" s="6"/>
      <c r="D962" s="107"/>
      <c r="E962" s="107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105"/>
      <c r="W962" s="6"/>
      <c r="X962" s="6"/>
      <c r="Y962" s="6"/>
      <c r="Z962" s="6"/>
    </row>
    <row r="963" spans="1:26" ht="15.75" customHeight="1" x14ac:dyDescent="0.3">
      <c r="A963" s="6"/>
      <c r="B963" s="6"/>
      <c r="C963" s="6"/>
      <c r="D963" s="107"/>
      <c r="E963" s="107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105"/>
      <c r="W963" s="6"/>
      <c r="X963" s="6"/>
      <c r="Y963" s="6"/>
      <c r="Z963" s="6"/>
    </row>
    <row r="964" spans="1:26" ht="15.75" customHeight="1" x14ac:dyDescent="0.3">
      <c r="A964" s="6"/>
      <c r="B964" s="6"/>
      <c r="C964" s="6"/>
      <c r="D964" s="107"/>
      <c r="E964" s="107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105"/>
      <c r="W964" s="6"/>
      <c r="X964" s="6"/>
      <c r="Y964" s="6"/>
      <c r="Z964" s="6"/>
    </row>
    <row r="965" spans="1:26" ht="15.75" customHeight="1" x14ac:dyDescent="0.3">
      <c r="A965" s="6"/>
      <c r="B965" s="6"/>
      <c r="C965" s="6"/>
      <c r="D965" s="107"/>
      <c r="E965" s="107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105"/>
      <c r="W965" s="6"/>
      <c r="X965" s="6"/>
      <c r="Y965" s="6"/>
      <c r="Z965" s="6"/>
    </row>
    <row r="966" spans="1:26" ht="15.75" customHeight="1" x14ac:dyDescent="0.3">
      <c r="A966" s="6"/>
      <c r="B966" s="6"/>
      <c r="C966" s="6"/>
      <c r="D966" s="107"/>
      <c r="E966" s="107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105"/>
      <c r="W966" s="6"/>
      <c r="X966" s="6"/>
      <c r="Y966" s="6"/>
      <c r="Z966" s="6"/>
    </row>
    <row r="967" spans="1:26" ht="15.75" customHeight="1" x14ac:dyDescent="0.3">
      <c r="A967" s="6"/>
      <c r="B967" s="6"/>
      <c r="C967" s="6"/>
      <c r="D967" s="107"/>
      <c r="E967" s="107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105"/>
      <c r="W967" s="6"/>
      <c r="X967" s="6"/>
      <c r="Y967" s="6"/>
      <c r="Z967" s="6"/>
    </row>
    <row r="968" spans="1:26" ht="15.75" customHeight="1" x14ac:dyDescent="0.3">
      <c r="A968" s="6"/>
      <c r="B968" s="6"/>
      <c r="C968" s="6"/>
      <c r="D968" s="107"/>
      <c r="E968" s="107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105"/>
      <c r="W968" s="6"/>
      <c r="X968" s="6"/>
      <c r="Y968" s="6"/>
      <c r="Z968" s="6"/>
    </row>
    <row r="969" spans="1:26" ht="15.75" customHeight="1" x14ac:dyDescent="0.3">
      <c r="A969" s="6"/>
      <c r="B969" s="6"/>
      <c r="C969" s="6"/>
      <c r="D969" s="107"/>
      <c r="E969" s="107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105"/>
      <c r="W969" s="6"/>
      <c r="X969" s="6"/>
      <c r="Y969" s="6"/>
      <c r="Z969" s="6"/>
    </row>
    <row r="970" spans="1:26" ht="15.75" customHeight="1" x14ac:dyDescent="0.3">
      <c r="A970" s="6"/>
      <c r="B970" s="6"/>
      <c r="C970" s="6"/>
      <c r="D970" s="107"/>
      <c r="E970" s="107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105"/>
      <c r="W970" s="6"/>
      <c r="X970" s="6"/>
      <c r="Y970" s="6"/>
      <c r="Z970" s="6"/>
    </row>
    <row r="971" spans="1:26" ht="15.75" customHeight="1" x14ac:dyDescent="0.3">
      <c r="A971" s="6"/>
      <c r="B971" s="6"/>
      <c r="C971" s="6"/>
      <c r="D971" s="107"/>
      <c r="E971" s="107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105"/>
      <c r="W971" s="6"/>
      <c r="X971" s="6"/>
      <c r="Y971" s="6"/>
      <c r="Z971" s="6"/>
    </row>
    <row r="972" spans="1:26" ht="15.75" customHeight="1" x14ac:dyDescent="0.3">
      <c r="A972" s="6"/>
      <c r="B972" s="6"/>
      <c r="C972" s="6"/>
      <c r="D972" s="107"/>
      <c r="E972" s="107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105"/>
      <c r="W972" s="6"/>
      <c r="X972" s="6"/>
      <c r="Y972" s="6"/>
      <c r="Z972" s="6"/>
    </row>
    <row r="973" spans="1:26" ht="15.75" customHeight="1" x14ac:dyDescent="0.3">
      <c r="A973" s="6"/>
      <c r="B973" s="6"/>
      <c r="C973" s="6"/>
      <c r="D973" s="107"/>
      <c r="E973" s="107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105"/>
      <c r="W973" s="6"/>
      <c r="X973" s="6"/>
      <c r="Y973" s="6"/>
      <c r="Z973" s="6"/>
    </row>
    <row r="974" spans="1:26" ht="15.75" customHeight="1" x14ac:dyDescent="0.3">
      <c r="A974" s="6"/>
      <c r="B974" s="6"/>
      <c r="C974" s="6"/>
      <c r="D974" s="107"/>
      <c r="E974" s="107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105"/>
      <c r="W974" s="6"/>
      <c r="X974" s="6"/>
      <c r="Y974" s="6"/>
      <c r="Z974" s="6"/>
    </row>
    <row r="975" spans="1:26" ht="15.75" customHeight="1" x14ac:dyDescent="0.3">
      <c r="A975" s="6"/>
      <c r="B975" s="6"/>
      <c r="C975" s="6"/>
      <c r="D975" s="107"/>
      <c r="E975" s="107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105"/>
      <c r="W975" s="6"/>
      <c r="X975" s="6"/>
      <c r="Y975" s="6"/>
      <c r="Z975" s="6"/>
    </row>
    <row r="976" spans="1:26" ht="15.75" customHeight="1" x14ac:dyDescent="0.3">
      <c r="A976" s="6"/>
      <c r="B976" s="6"/>
      <c r="C976" s="6"/>
      <c r="D976" s="107"/>
      <c r="E976" s="107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105"/>
      <c r="W976" s="6"/>
      <c r="X976" s="6"/>
      <c r="Y976" s="6"/>
      <c r="Z976" s="6"/>
    </row>
    <row r="977" spans="1:26" ht="15.75" customHeight="1" x14ac:dyDescent="0.3">
      <c r="A977" s="6"/>
      <c r="B977" s="6"/>
      <c r="C977" s="6"/>
      <c r="D977" s="107"/>
      <c r="E977" s="107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105"/>
      <c r="W977" s="6"/>
      <c r="X977" s="6"/>
      <c r="Y977" s="6"/>
      <c r="Z977" s="6"/>
    </row>
    <row r="978" spans="1:26" ht="15.75" customHeight="1" x14ac:dyDescent="0.3">
      <c r="A978" s="6"/>
      <c r="B978" s="6"/>
      <c r="C978" s="6"/>
      <c r="D978" s="107"/>
      <c r="E978" s="107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105"/>
      <c r="W978" s="6"/>
      <c r="X978" s="6"/>
      <c r="Y978" s="6"/>
      <c r="Z978" s="6"/>
    </row>
    <row r="979" spans="1:26" ht="15.75" customHeight="1" x14ac:dyDescent="0.3">
      <c r="A979" s="6"/>
      <c r="B979" s="6"/>
      <c r="C979" s="6"/>
      <c r="D979" s="107"/>
      <c r="E979" s="107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105"/>
      <c r="W979" s="6"/>
      <c r="X979" s="6"/>
      <c r="Y979" s="6"/>
      <c r="Z979" s="6"/>
    </row>
    <row r="980" spans="1:26" ht="15.75" customHeight="1" x14ac:dyDescent="0.3">
      <c r="A980" s="6"/>
      <c r="B980" s="6"/>
      <c r="C980" s="6"/>
      <c r="D980" s="107"/>
      <c r="E980" s="107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105"/>
      <c r="W980" s="6"/>
      <c r="X980" s="6"/>
      <c r="Y980" s="6"/>
      <c r="Z980" s="6"/>
    </row>
    <row r="981" spans="1:26" ht="15.75" customHeight="1" x14ac:dyDescent="0.3">
      <c r="A981" s="6"/>
      <c r="B981" s="6"/>
      <c r="C981" s="6"/>
      <c r="D981" s="107"/>
      <c r="E981" s="107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105"/>
      <c r="W981" s="6"/>
      <c r="X981" s="6"/>
      <c r="Y981" s="6"/>
      <c r="Z981" s="6"/>
    </row>
    <row r="982" spans="1:26" ht="15.75" customHeight="1" x14ac:dyDescent="0.3">
      <c r="A982" s="6"/>
      <c r="B982" s="6"/>
      <c r="C982" s="6"/>
      <c r="D982" s="107"/>
      <c r="E982" s="107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105"/>
      <c r="W982" s="6"/>
      <c r="X982" s="6"/>
      <c r="Y982" s="6"/>
      <c r="Z982" s="6"/>
    </row>
    <row r="983" spans="1:26" ht="15.75" customHeight="1" x14ac:dyDescent="0.3">
      <c r="A983" s="6"/>
      <c r="B983" s="6"/>
      <c r="C983" s="6"/>
      <c r="D983" s="107"/>
      <c r="E983" s="107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105"/>
      <c r="W983" s="6"/>
      <c r="X983" s="6"/>
      <c r="Y983" s="6"/>
      <c r="Z983" s="6"/>
    </row>
    <row r="984" spans="1:26" ht="15.75" customHeight="1" x14ac:dyDescent="0.3">
      <c r="A984" s="6"/>
      <c r="B984" s="6"/>
      <c r="C984" s="6"/>
      <c r="D984" s="107"/>
      <c r="E984" s="107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105"/>
      <c r="W984" s="6"/>
      <c r="X984" s="6"/>
      <c r="Y984" s="6"/>
      <c r="Z984" s="6"/>
    </row>
    <row r="985" spans="1:26" ht="15.75" customHeight="1" x14ac:dyDescent="0.3">
      <c r="A985" s="6"/>
      <c r="B985" s="6"/>
      <c r="C985" s="6"/>
      <c r="D985" s="107"/>
      <c r="E985" s="107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105"/>
      <c r="W985" s="6"/>
      <c r="X985" s="6"/>
      <c r="Y985" s="6"/>
      <c r="Z985" s="6"/>
    </row>
    <row r="986" spans="1:26" ht="15.75" customHeight="1" x14ac:dyDescent="0.3">
      <c r="A986" s="6"/>
      <c r="B986" s="6"/>
      <c r="C986" s="6"/>
      <c r="D986" s="107"/>
      <c r="E986" s="107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105"/>
      <c r="W986" s="6"/>
      <c r="X986" s="6"/>
      <c r="Y986" s="6"/>
      <c r="Z986" s="6"/>
    </row>
    <row r="987" spans="1:26" ht="15.75" customHeight="1" x14ac:dyDescent="0.3">
      <c r="A987" s="6"/>
      <c r="B987" s="6"/>
      <c r="C987" s="6"/>
      <c r="D987" s="107"/>
      <c r="E987" s="107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105"/>
      <c r="W987" s="6"/>
      <c r="X987" s="6"/>
      <c r="Y987" s="6"/>
      <c r="Z987" s="6"/>
    </row>
    <row r="988" spans="1:26" ht="15.75" customHeight="1" x14ac:dyDescent="0.3">
      <c r="A988" s="6"/>
      <c r="B988" s="6"/>
      <c r="C988" s="6"/>
      <c r="D988" s="107"/>
      <c r="E988" s="107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105"/>
      <c r="W988" s="6"/>
      <c r="X988" s="6"/>
      <c r="Y988" s="6"/>
      <c r="Z988" s="6"/>
    </row>
    <row r="989" spans="1:26" ht="15.75" customHeight="1" x14ac:dyDescent="0.3">
      <c r="A989" s="6"/>
      <c r="B989" s="6"/>
      <c r="C989" s="6"/>
      <c r="D989" s="107"/>
      <c r="E989" s="107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105"/>
      <c r="W989" s="6"/>
      <c r="X989" s="6"/>
      <c r="Y989" s="6"/>
      <c r="Z989" s="6"/>
    </row>
    <row r="990" spans="1:26" ht="15.75" customHeight="1" x14ac:dyDescent="0.3">
      <c r="A990" s="6"/>
      <c r="B990" s="6"/>
      <c r="C990" s="6"/>
      <c r="D990" s="107"/>
      <c r="E990" s="107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105"/>
      <c r="W990" s="6"/>
      <c r="X990" s="6"/>
      <c r="Y990" s="6"/>
      <c r="Z990" s="6"/>
    </row>
    <row r="991" spans="1:26" ht="15.75" customHeight="1" x14ac:dyDescent="0.3">
      <c r="A991" s="6"/>
      <c r="B991" s="6"/>
      <c r="C991" s="6"/>
      <c r="D991" s="107"/>
      <c r="E991" s="107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105"/>
      <c r="W991" s="6"/>
      <c r="X991" s="6"/>
      <c r="Y991" s="6"/>
      <c r="Z991" s="6"/>
    </row>
    <row r="992" spans="1:26" ht="15.75" customHeight="1" x14ac:dyDescent="0.3">
      <c r="A992" s="6"/>
      <c r="B992" s="6"/>
      <c r="C992" s="6"/>
      <c r="D992" s="107"/>
      <c r="E992" s="107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105"/>
      <c r="W992" s="6"/>
      <c r="X992" s="6"/>
      <c r="Y992" s="6"/>
      <c r="Z992" s="6"/>
    </row>
    <row r="993" spans="1:26" ht="15.75" customHeight="1" x14ac:dyDescent="0.3">
      <c r="A993" s="6"/>
      <c r="B993" s="6"/>
      <c r="C993" s="6"/>
      <c r="D993" s="107"/>
      <c r="E993" s="107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105"/>
      <c r="W993" s="6"/>
      <c r="X993" s="6"/>
      <c r="Y993" s="6"/>
      <c r="Z993" s="6"/>
    </row>
    <row r="994" spans="1:26" ht="15.75" customHeight="1" x14ac:dyDescent="0.3">
      <c r="A994" s="6"/>
      <c r="B994" s="6"/>
      <c r="C994" s="6"/>
      <c r="D994" s="107"/>
      <c r="E994" s="107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105"/>
      <c r="W994" s="6"/>
      <c r="X994" s="6"/>
      <c r="Y994" s="6"/>
      <c r="Z994" s="6"/>
    </row>
    <row r="995" spans="1:26" ht="15.75" customHeight="1" x14ac:dyDescent="0.3">
      <c r="A995" s="6"/>
      <c r="B995" s="6"/>
      <c r="C995" s="6"/>
      <c r="D995" s="107"/>
      <c r="E995" s="107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105"/>
      <c r="W995" s="6"/>
      <c r="X995" s="6"/>
      <c r="Y995" s="6"/>
      <c r="Z995" s="6"/>
    </row>
    <row r="996" spans="1:26" ht="15.75" customHeight="1" x14ac:dyDescent="0.3">
      <c r="A996" s="6"/>
      <c r="B996" s="6"/>
      <c r="C996" s="6"/>
      <c r="D996" s="107"/>
      <c r="E996" s="107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105"/>
      <c r="W996" s="6"/>
      <c r="X996" s="6"/>
      <c r="Y996" s="6"/>
      <c r="Z996" s="6"/>
    </row>
    <row r="997" spans="1:26" ht="15.75" customHeight="1" x14ac:dyDescent="0.3">
      <c r="A997" s="6"/>
      <c r="B997" s="6"/>
      <c r="C997" s="6"/>
      <c r="D997" s="107"/>
      <c r="E997" s="107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105"/>
      <c r="W997" s="6"/>
      <c r="X997" s="6"/>
      <c r="Y997" s="6"/>
      <c r="Z997" s="6"/>
    </row>
    <row r="998" spans="1:26" ht="15.75" customHeight="1" x14ac:dyDescent="0.3">
      <c r="A998" s="6"/>
      <c r="B998" s="6"/>
      <c r="C998" s="6"/>
      <c r="D998" s="107"/>
      <c r="E998" s="107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105"/>
      <c r="W998" s="6"/>
      <c r="X998" s="6"/>
      <c r="Y998" s="6"/>
      <c r="Z998" s="6"/>
    </row>
    <row r="999" spans="1:26" ht="15.75" customHeight="1" x14ac:dyDescent="0.3">
      <c r="A999" s="6"/>
      <c r="B999" s="6"/>
      <c r="C999" s="6"/>
      <c r="D999" s="107"/>
      <c r="E999" s="107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105"/>
      <c r="W999" s="6"/>
      <c r="X999" s="6"/>
      <c r="Y999" s="6"/>
      <c r="Z999" s="6"/>
    </row>
  </sheetData>
  <autoFilter ref="A1:M566" xr:uid="{00000000-0009-0000-0000-000004000000}"/>
  <mergeCells count="4">
    <mergeCell ref="F386:F392"/>
    <mergeCell ref="F393:F395"/>
    <mergeCell ref="F396:F398"/>
    <mergeCell ref="F399:F400"/>
  </mergeCells>
  <conditionalFormatting sqref="A1:E999">
    <cfRule type="expression" dxfId="3" priority="1">
      <formula>$A1&lt;&gt;""</formula>
    </cfRule>
  </conditionalFormatting>
  <conditionalFormatting sqref="J1:M999">
    <cfRule type="expression" dxfId="2" priority="2">
      <formula>$J1&lt;&gt;""</formula>
    </cfRule>
  </conditionalFormatting>
  <conditionalFormatting sqref="R1:R999">
    <cfRule type="expression" dxfId="1" priority="3">
      <formula>$R1&lt;&gt;""</formula>
    </cfRule>
  </conditionalFormatting>
  <conditionalFormatting sqref="W1:Y999">
    <cfRule type="expression" dxfId="0" priority="4">
      <formula>$W1&lt;&gt;""</formula>
    </cfRule>
  </conditionalFormatting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GCCK</vt:lpstr>
      <vt:lpstr>DH</vt:lpstr>
      <vt:lpstr>SL</vt:lpstr>
      <vt:lpstr>Theo Dõi GC</vt:lpstr>
      <vt:lpstr>CĐ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Blankenship</dc:creator>
  <cp:lastModifiedBy>Administrator</cp:lastModifiedBy>
  <dcterms:created xsi:type="dcterms:W3CDTF">2025-05-11T14:31:35Z</dcterms:created>
  <dcterms:modified xsi:type="dcterms:W3CDTF">2026-08-18T22:51:19Z</dcterms:modified>
</cp:coreProperties>
</file>