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d95fd038c18c5db7/Documentos/SQL/csstudies/"/>
    </mc:Choice>
  </mc:AlternateContent>
  <xr:revisionPtr revIDLastSave="0" documentId="8_{29FD4091-A30C-4399-92BE-00B5DEE20F0A}" xr6:coauthVersionLast="47" xr6:coauthVersionMax="47" xr10:uidLastSave="{00000000-0000-0000-0000-000000000000}"/>
  <bookViews>
    <workbookView xWindow="-108" yWindow="-108" windowWidth="23256" windowHeight="13896" xr2:uid="{24F7A083-B2C8-40B9-9C9D-F3C0DBFC4134}"/>
  </bookViews>
  <sheets>
    <sheet name="Planilha1" sheetId="1" r:id="rId1"/>
    <sheet name="Planilha3" sheetId="3" r:id="rId2"/>
    <sheet name="Planilha4" sheetId="4" r:id="rId3"/>
    <sheet name="Planilha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C20" i="1"/>
  <c r="N12" i="1"/>
  <c r="N13" i="1"/>
  <c r="N14" i="1"/>
  <c r="N15" i="1"/>
  <c r="P12" i="1"/>
  <c r="P13" i="1"/>
  <c r="P14" i="1"/>
  <c r="P15" i="1"/>
  <c r="P11" i="1"/>
  <c r="Q12" i="1"/>
  <c r="Q13" i="1"/>
  <c r="Q14" i="1"/>
  <c r="Q15" i="1"/>
  <c r="Q11" i="1"/>
  <c r="N11" i="1"/>
  <c r="W3" i="1"/>
  <c r="M12" i="1"/>
  <c r="M13" i="1"/>
  <c r="M14" i="1"/>
  <c r="M15" i="1"/>
  <c r="R15" i="1"/>
  <c r="R14" i="1"/>
  <c r="R13" i="1"/>
  <c r="R12" i="1"/>
  <c r="R11" i="1"/>
  <c r="O15" i="1"/>
  <c r="O14" i="1"/>
  <c r="O13" i="1"/>
  <c r="O12" i="1"/>
  <c r="O11" i="1"/>
  <c r="M11" i="1"/>
</calcChain>
</file>

<file path=xl/sharedStrings.xml><?xml version="1.0" encoding="utf-8"?>
<sst xmlns="http://schemas.openxmlformats.org/spreadsheetml/2006/main" count="144" uniqueCount="98">
  <si>
    <t>K (hs)</t>
  </si>
  <si>
    <t>A (f)</t>
  </si>
  <si>
    <t>D</t>
  </si>
  <si>
    <t>KAST</t>
  </si>
  <si>
    <t>K-D Diff</t>
  </si>
  <si>
    <t>ADR</t>
  </si>
  <si>
    <t>FK Diff</t>
  </si>
  <si>
    <r>
      <t>Rating</t>
    </r>
    <r>
      <rPr>
        <sz val="5"/>
        <color theme="1"/>
        <rFont val="Open Sans"/>
        <family val="2"/>
      </rPr>
      <t>2.1</t>
    </r>
  </si>
  <si>
    <t>sh1ro</t>
  </si>
  <si>
    <t>19 (13)</t>
  </si>
  <si>
    <t>0 (0)</t>
  </si>
  <si>
    <t>magixx</t>
  </si>
  <si>
    <t>14 (11)</t>
  </si>
  <si>
    <t>3 (0)</t>
  </si>
  <si>
    <t>chopper</t>
  </si>
  <si>
    <t>14 (8)</t>
  </si>
  <si>
    <t>zont1x</t>
  </si>
  <si>
    <t>11 (4)</t>
  </si>
  <si>
    <t>5 (1)</t>
  </si>
  <si>
    <t>donk</t>
  </si>
  <si>
    <t>9 (6)</t>
  </si>
  <si>
    <t>1 (0)</t>
  </si>
  <si>
    <t>HEROIC</t>
  </si>
  <si>
    <t>SunPayus</t>
  </si>
  <si>
    <t>13 (3)</t>
  </si>
  <si>
    <t>2 (0)</t>
  </si>
  <si>
    <t>xfl0ud</t>
  </si>
  <si>
    <t>9 (5)</t>
  </si>
  <si>
    <t>LNZ</t>
  </si>
  <si>
    <t>9 (4)</t>
  </si>
  <si>
    <t>Maden</t>
  </si>
  <si>
    <t>7 (1)</t>
  </si>
  <si>
    <t>yxngstxr</t>
  </si>
  <si>
    <t>5 (3)</t>
  </si>
  <si>
    <t>Rating2.1</t>
  </si>
  <si>
    <t>Snax</t>
  </si>
  <si>
    <t>huNter-</t>
  </si>
  <si>
    <t>malbsMd</t>
  </si>
  <si>
    <t>m0NESY</t>
  </si>
  <si>
    <t>HeavyGod</t>
  </si>
  <si>
    <t>Aleksib</t>
  </si>
  <si>
    <t>iM</t>
  </si>
  <si>
    <t>b1t</t>
  </si>
  <si>
    <t>jL</t>
  </si>
  <si>
    <t>w0nderful</t>
  </si>
  <si>
    <t>apEX</t>
  </si>
  <si>
    <t>ropz</t>
  </si>
  <si>
    <t>ZywOo</t>
  </si>
  <si>
    <t>flameZ</t>
  </si>
  <si>
    <t>mezii</t>
  </si>
  <si>
    <t>MAJ3R</t>
  </si>
  <si>
    <t>XANTARES</t>
  </si>
  <si>
    <t>woxic</t>
  </si>
  <si>
    <t>wicadia</t>
  </si>
  <si>
    <t>jottAAA</t>
  </si>
  <si>
    <t>biguzera</t>
  </si>
  <si>
    <t>dav1deuS</t>
  </si>
  <si>
    <t>nqz</t>
  </si>
  <si>
    <t>snow</t>
  </si>
  <si>
    <t>kauez</t>
  </si>
  <si>
    <t>Boombl4</t>
  </si>
  <si>
    <t>zorte</t>
  </si>
  <si>
    <t>Ax1Le</t>
  </si>
  <si>
    <t>S1ren</t>
  </si>
  <si>
    <t>Magnojez</t>
  </si>
  <si>
    <t>id_player</t>
  </si>
  <si>
    <t>id_team</t>
  </si>
  <si>
    <t>player_name</t>
  </si>
  <si>
    <t>kills</t>
  </si>
  <si>
    <t>headshots</t>
  </si>
  <si>
    <t>deaths</t>
  </si>
  <si>
    <t>assists</t>
  </si>
  <si>
    <t>id_map</t>
  </si>
  <si>
    <t>Dust 2</t>
  </si>
  <si>
    <t>Mirage</t>
  </si>
  <si>
    <t>Inferno</t>
  </si>
  <si>
    <t>Nuke</t>
  </si>
  <si>
    <t>Anubis</t>
  </si>
  <si>
    <t>Ancient</t>
  </si>
  <si>
    <t>Vertigo</t>
  </si>
  <si>
    <t>Overpass</t>
  </si>
  <si>
    <t>Train</t>
  </si>
  <si>
    <t>map_name</t>
  </si>
  <si>
    <t xml:space="preserve">INSERT IGNORE INTO maps_played (id_match, id_map, id_player, id_team, kills, deaths, assists, headshots, adr) VALUES </t>
  </si>
  <si>
    <t>team_name</t>
  </si>
  <si>
    <t>G2</t>
  </si>
  <si>
    <t>Natus Vincere (NaVi)</t>
  </si>
  <si>
    <t>Team Spirit</t>
  </si>
  <si>
    <t>Vitality</t>
  </si>
  <si>
    <t>Eternal Fire</t>
  </si>
  <si>
    <t>paiN</t>
  </si>
  <si>
    <t>BetBoom</t>
  </si>
  <si>
    <t>9 (5)</t>
  </si>
  <si>
    <t>13s(3)</t>
  </si>
  <si>
    <t>2s(0)</t>
  </si>
  <si>
    <t>5 (3)</t>
  </si>
  <si>
    <t>2 (0)</t>
  </si>
  <si>
    <t>id_match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</si>
</sst>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Open Sans"/>
      <family val="2"/>
    </font>
    <font>
      <sz val="5"/>
      <color theme="1"/>
      <name val="Open Sans"/>
      <family val="2"/>
    </font>
    <font>
      <sz val="11"/>
      <color theme="1"/>
      <name val="Open Sans"/>
      <family val="2"/>
    </font>
    <font>
      <sz val="11"/>
      <color rgb="FF09C100"/>
      <name val="Open Sans"/>
      <family val="2"/>
    </font>
    <font>
      <b/>
      <sz val="11"/>
      <color rgb="FF09C100"/>
      <name val="Open Sans"/>
      <family val="2"/>
    </font>
    <font>
      <sz val="11"/>
      <color rgb="FFFC1D1D"/>
      <name val="Open Sans"/>
      <family val="2"/>
    </font>
    <font>
      <b/>
      <sz val="11"/>
      <color rgb="FFFC1D1D"/>
      <name val="Open Sans"/>
      <family val="2"/>
    </font>
    <font>
      <u/>
      <sz val="11"/>
      <color theme="10"/>
      <name val="Aptos Narrow"/>
      <family val="2"/>
      <scheme val="minor"/>
    </font>
  </fonts>
  <fills count="5">
    <fill>
      <patternFill patternType="none"/>
    </fill>
    <fill>
      <patternFill patternType="gray125"/>
    </fill>
    <fill>
      <patternFill patternType="solid">
        <fgColor rgb="FF2D3844"/>
        <bgColor indexed="64"/>
      </patternFill>
    </fill>
    <fill>
      <patternFill patternType="solid">
        <fgColor rgb="FF364250"/>
        <bgColor indexed="64"/>
      </patternFill>
    </fill>
    <fill>
      <patternFill patternType="solid">
        <fgColor rgb="FF45515F"/>
        <bgColor indexed="64"/>
      </patternFill>
    </fill>
  </fills>
  <borders count="5">
    <border>
      <left/>
      <right/>
      <top/>
      <bottom/>
      <diagonal/>
    </border>
    <border>
      <left/>
      <right/>
      <top style="medium">
        <color rgb="FF495867"/>
      </top>
      <bottom/>
      <diagonal/>
    </border>
    <border>
      <left style="medium">
        <color rgb="FF495867"/>
      </left>
      <right/>
      <top style="medium">
        <color rgb="FF495867"/>
      </top>
      <bottom/>
      <diagonal/>
    </border>
    <border>
      <left/>
      <right style="medium">
        <color rgb="FF495867"/>
      </right>
      <top style="medium">
        <color rgb="FF495867"/>
      </top>
      <bottom/>
      <diagonal/>
    </border>
    <border>
      <left style="medium">
        <color rgb="FF495867"/>
      </left>
      <right style="medium">
        <color rgb="FF495867"/>
      </right>
      <top style="medium">
        <color rgb="FF495867"/>
      </top>
      <bottom/>
      <diagonal/>
    </border>
  </borders>
  <cellStyleXfs count="2">
    <xf numFmtId="0" fontId="0" fillId="0" borderId="0"/>
    <xf numFmtId="0" fontId="8"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center" vertical="center"/>
    </xf>
    <xf numFmtId="0" fontId="8" fillId="2" borderId="3" xfId="1" applyFill="1" applyBorder="1" applyAlignment="1">
      <alignment vertical="center"/>
    </xf>
    <xf numFmtId="0" fontId="3" fillId="2" borderId="4" xfId="0" applyFont="1" applyFill="1" applyBorder="1" applyAlignment="1">
      <alignment horizontal="center" vertical="center"/>
    </xf>
    <xf numFmtId="10" fontId="3" fillId="2" borderId="4"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8" fillId="3" borderId="3" xfId="1" applyFill="1" applyBorder="1" applyAlignment="1">
      <alignment vertical="center"/>
    </xf>
    <xf numFmtId="0" fontId="3" fillId="3" borderId="4" xfId="0" applyFont="1" applyFill="1" applyBorder="1" applyAlignment="1">
      <alignment horizontal="center" vertical="center"/>
    </xf>
    <xf numFmtId="10" fontId="3" fillId="3" borderId="4" xfId="0" applyNumberFormat="1" applyFont="1" applyFill="1" applyBorder="1" applyAlignment="1">
      <alignment horizontal="center" vertical="center"/>
    </xf>
    <xf numFmtId="0" fontId="4" fillId="3" borderId="4" xfId="0" applyFont="1" applyFill="1" applyBorder="1" applyAlignment="1">
      <alignment horizontal="center" vertical="center"/>
    </xf>
    <xf numFmtId="0" fontId="5" fillId="3"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3"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2" borderId="2" xfId="0" applyFont="1" applyFill="1" applyBorder="1" applyAlignment="1">
      <alignment horizontal="center" vertical="center"/>
    </xf>
    <xf numFmtId="0" fontId="8" fillId="4" borderId="3" xfId="1" applyFill="1" applyBorder="1" applyAlignment="1">
      <alignment vertical="center"/>
    </xf>
    <xf numFmtId="0" fontId="3" fillId="4" borderId="4" xfId="0" applyFont="1" applyFill="1" applyBorder="1" applyAlignment="1">
      <alignment horizontal="center" vertical="center"/>
    </xf>
    <xf numFmtId="10" fontId="3" fillId="4" borderId="4"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2" xfId="0" applyFont="1" applyFill="1" applyBorder="1" applyAlignment="1">
      <alignment horizontal="center"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ltv.org/stats/players/19310/lnz" TargetMode="External"/><Relationship Id="rId3" Type="http://schemas.openxmlformats.org/officeDocument/2006/relationships/hyperlink" Target="https://www.hltv.org/stats/players/7716/chopper" TargetMode="External"/><Relationship Id="rId7" Type="http://schemas.openxmlformats.org/officeDocument/2006/relationships/hyperlink" Target="https://www.hltv.org/stats/players/19187/xfl0ud" TargetMode="External"/><Relationship Id="rId2" Type="http://schemas.openxmlformats.org/officeDocument/2006/relationships/hyperlink" Target="https://www.hltv.org/stats/players/18317/magixx" TargetMode="External"/><Relationship Id="rId1" Type="http://schemas.openxmlformats.org/officeDocument/2006/relationships/hyperlink" Target="https://www.hltv.org/stats/players/16920/sh1ro" TargetMode="External"/><Relationship Id="rId6" Type="http://schemas.openxmlformats.org/officeDocument/2006/relationships/hyperlink" Target="https://www.hltv.org/stats/players/19164/sunpayus" TargetMode="External"/><Relationship Id="rId5" Type="http://schemas.openxmlformats.org/officeDocument/2006/relationships/hyperlink" Target="https://www.hltv.org/stats/players/21167/donk" TargetMode="External"/><Relationship Id="rId10" Type="http://schemas.openxmlformats.org/officeDocument/2006/relationships/hyperlink" Target="https://www.hltv.org/stats/players/22047/yxngstxr" TargetMode="External"/><Relationship Id="rId4" Type="http://schemas.openxmlformats.org/officeDocument/2006/relationships/hyperlink" Target="https://www.hltv.org/stats/players/20423/zont1x" TargetMode="External"/><Relationship Id="rId9" Type="http://schemas.openxmlformats.org/officeDocument/2006/relationships/hyperlink" Target="https://www.hltv.org/stats/players/11777/mad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F8DD-E874-4879-9531-E73EC4B89F0E}">
  <dimension ref="B1:W20"/>
  <sheetViews>
    <sheetView tabSelected="1" topLeftCell="A9" workbookViewId="0">
      <selection activeCell="N18" sqref="N18"/>
    </sheetView>
  </sheetViews>
  <sheetFormatPr defaultRowHeight="14.4" x14ac:dyDescent="0.3"/>
  <cols>
    <col min="2" max="2" width="13.33203125" customWidth="1"/>
    <col min="11" max="11" width="17" customWidth="1"/>
    <col min="14" max="14" width="7.6640625" bestFit="1" customWidth="1"/>
  </cols>
  <sheetData>
    <row r="1" spans="2:23" ht="15" thickBot="1" x14ac:dyDescent="0.35"/>
    <row r="2" spans="2:23" ht="16.2" thickBot="1" x14ac:dyDescent="0.35">
      <c r="B2" s="1"/>
      <c r="C2" s="2" t="s">
        <v>0</v>
      </c>
      <c r="D2" s="2" t="s">
        <v>1</v>
      </c>
      <c r="E2" s="2" t="s">
        <v>2</v>
      </c>
      <c r="F2" s="2" t="s">
        <v>3</v>
      </c>
      <c r="G2" s="2" t="s">
        <v>4</v>
      </c>
      <c r="H2" s="2" t="s">
        <v>5</v>
      </c>
      <c r="I2" s="2" t="s">
        <v>6</v>
      </c>
      <c r="J2" s="2" t="s">
        <v>7</v>
      </c>
      <c r="N2" t="s">
        <v>0</v>
      </c>
      <c r="O2" t="s">
        <v>1</v>
      </c>
      <c r="P2" t="s">
        <v>2</v>
      </c>
      <c r="Q2" t="s">
        <v>3</v>
      </c>
      <c r="R2" t="s">
        <v>4</v>
      </c>
      <c r="S2" t="s">
        <v>5</v>
      </c>
      <c r="T2" t="s">
        <v>6</v>
      </c>
      <c r="U2" t="s">
        <v>34</v>
      </c>
    </row>
    <row r="3" spans="2:23" ht="16.2" thickBot="1" x14ac:dyDescent="0.35">
      <c r="B3" s="3" t="s">
        <v>8</v>
      </c>
      <c r="C3" s="4" t="s">
        <v>9</v>
      </c>
      <c r="D3" s="4" t="s">
        <v>10</v>
      </c>
      <c r="E3" s="4">
        <v>5</v>
      </c>
      <c r="F3" s="5">
        <v>0.875</v>
      </c>
      <c r="G3" s="6">
        <v>14</v>
      </c>
      <c r="H3" s="4">
        <v>106.2</v>
      </c>
      <c r="I3" s="6">
        <v>2</v>
      </c>
      <c r="J3" s="7">
        <v>2.04</v>
      </c>
      <c r="M3" t="s">
        <v>23</v>
      </c>
      <c r="N3" t="s">
        <v>93</v>
      </c>
      <c r="O3" t="s">
        <v>94</v>
      </c>
      <c r="P3">
        <v>12</v>
      </c>
      <c r="Q3">
        <v>0.56200000000000006</v>
      </c>
      <c r="R3">
        <v>1</v>
      </c>
      <c r="S3">
        <v>92.1</v>
      </c>
      <c r="T3">
        <v>1</v>
      </c>
      <c r="U3">
        <v>1.1100000000000001</v>
      </c>
      <c r="W3" t="str">
        <f>LEFT(N3, SEARCH("(", N3) - 1)</f>
        <v>13s</v>
      </c>
    </row>
    <row r="4" spans="2:23" ht="16.2" thickBot="1" x14ac:dyDescent="0.35">
      <c r="B4" s="8" t="s">
        <v>11</v>
      </c>
      <c r="C4" s="9" t="s">
        <v>12</v>
      </c>
      <c r="D4" s="9" t="s">
        <v>13</v>
      </c>
      <c r="E4" s="9">
        <v>10</v>
      </c>
      <c r="F4" s="10">
        <v>0.875</v>
      </c>
      <c r="G4" s="11">
        <v>4</v>
      </c>
      <c r="H4" s="9">
        <v>92.4</v>
      </c>
      <c r="I4" s="11">
        <v>1</v>
      </c>
      <c r="J4" s="12">
        <v>1.55</v>
      </c>
      <c r="M4" t="s">
        <v>26</v>
      </c>
      <c r="N4" t="s">
        <v>92</v>
      </c>
      <c r="O4" t="s">
        <v>13</v>
      </c>
      <c r="P4">
        <v>14</v>
      </c>
      <c r="Q4">
        <v>0.75</v>
      </c>
      <c r="R4">
        <v>-5</v>
      </c>
      <c r="S4">
        <v>63.7</v>
      </c>
      <c r="T4">
        <v>-2</v>
      </c>
      <c r="U4">
        <v>0.68</v>
      </c>
    </row>
    <row r="5" spans="2:23" ht="16.2" thickBot="1" x14ac:dyDescent="0.35">
      <c r="B5" s="3" t="s">
        <v>14</v>
      </c>
      <c r="C5" s="4" t="s">
        <v>15</v>
      </c>
      <c r="D5" s="4" t="s">
        <v>13</v>
      </c>
      <c r="E5" s="4">
        <v>10</v>
      </c>
      <c r="F5" s="5">
        <v>0.68799999999999994</v>
      </c>
      <c r="G5" s="6">
        <v>4</v>
      </c>
      <c r="H5" s="4">
        <v>89.8</v>
      </c>
      <c r="I5" s="13">
        <v>-2</v>
      </c>
      <c r="J5" s="7">
        <v>1.34</v>
      </c>
      <c r="M5" t="s">
        <v>28</v>
      </c>
      <c r="N5" t="s">
        <v>29</v>
      </c>
      <c r="O5" t="s">
        <v>21</v>
      </c>
      <c r="P5">
        <v>14</v>
      </c>
      <c r="Q5">
        <v>0.56200000000000006</v>
      </c>
      <c r="R5">
        <v>-5</v>
      </c>
      <c r="S5">
        <v>52.7</v>
      </c>
      <c r="T5">
        <v>-1</v>
      </c>
      <c r="U5">
        <v>0.56999999999999995</v>
      </c>
    </row>
    <row r="6" spans="2:23" ht="16.2" thickBot="1" x14ac:dyDescent="0.35">
      <c r="B6" s="8" t="s">
        <v>16</v>
      </c>
      <c r="C6" s="9" t="s">
        <v>17</v>
      </c>
      <c r="D6" s="9" t="s">
        <v>18</v>
      </c>
      <c r="E6" s="9">
        <v>9</v>
      </c>
      <c r="F6" s="10">
        <v>0.75</v>
      </c>
      <c r="G6" s="11">
        <v>2</v>
      </c>
      <c r="H6" s="9">
        <v>78.2</v>
      </c>
      <c r="I6" s="14">
        <v>-3</v>
      </c>
      <c r="J6" s="12">
        <v>1.23</v>
      </c>
      <c r="M6" t="s">
        <v>30</v>
      </c>
      <c r="N6" t="s">
        <v>31</v>
      </c>
      <c r="O6" t="s">
        <v>25</v>
      </c>
      <c r="P6">
        <v>14</v>
      </c>
      <c r="Q6">
        <v>0.438</v>
      </c>
      <c r="R6">
        <v>-7</v>
      </c>
      <c r="S6">
        <v>43.1</v>
      </c>
      <c r="T6">
        <v>0</v>
      </c>
      <c r="U6">
        <v>0.49</v>
      </c>
    </row>
    <row r="7" spans="2:23" ht="16.2" thickBot="1" x14ac:dyDescent="0.35">
      <c r="B7" s="3" t="s">
        <v>19</v>
      </c>
      <c r="C7" s="4" t="s">
        <v>20</v>
      </c>
      <c r="D7" s="4" t="s">
        <v>21</v>
      </c>
      <c r="E7" s="4">
        <v>9</v>
      </c>
      <c r="F7" s="5">
        <v>0.81200000000000006</v>
      </c>
      <c r="G7" s="4">
        <v>0</v>
      </c>
      <c r="H7" s="4">
        <v>63.8</v>
      </c>
      <c r="I7" s="6">
        <v>4</v>
      </c>
      <c r="J7" s="7">
        <v>1.21</v>
      </c>
      <c r="M7" t="s">
        <v>32</v>
      </c>
      <c r="N7" t="s">
        <v>95</v>
      </c>
      <c r="O7" t="s">
        <v>96</v>
      </c>
      <c r="P7">
        <v>14</v>
      </c>
      <c r="Q7">
        <v>0.5</v>
      </c>
      <c r="R7">
        <v>-9</v>
      </c>
      <c r="S7">
        <v>50.8</v>
      </c>
      <c r="T7">
        <v>0</v>
      </c>
      <c r="U7">
        <v>0.42</v>
      </c>
    </row>
    <row r="8" spans="2:23" ht="16.2" thickBot="1" x14ac:dyDescent="0.35">
      <c r="B8" s="1" t="s">
        <v>22</v>
      </c>
      <c r="C8" s="2" t="s">
        <v>0</v>
      </c>
      <c r="D8" s="2" t="s">
        <v>1</v>
      </c>
      <c r="E8" s="2" t="s">
        <v>2</v>
      </c>
      <c r="F8" s="2" t="s">
        <v>3</v>
      </c>
      <c r="G8" s="2" t="s">
        <v>4</v>
      </c>
      <c r="H8" s="2" t="s">
        <v>5</v>
      </c>
      <c r="I8" s="2" t="s">
        <v>6</v>
      </c>
      <c r="J8" s="2" t="s">
        <v>7</v>
      </c>
    </row>
    <row r="9" spans="2:23" ht="16.2" thickBot="1" x14ac:dyDescent="0.35">
      <c r="B9" s="3" t="s">
        <v>23</v>
      </c>
      <c r="C9" s="4" t="s">
        <v>24</v>
      </c>
      <c r="D9" s="4" t="s">
        <v>25</v>
      </c>
      <c r="E9" s="4">
        <v>12</v>
      </c>
      <c r="F9" s="5">
        <v>0.56200000000000006</v>
      </c>
      <c r="G9" s="6">
        <v>1</v>
      </c>
      <c r="H9" s="4">
        <v>92.1</v>
      </c>
      <c r="I9" s="6">
        <v>1</v>
      </c>
      <c r="J9" s="7">
        <v>1.1100000000000001</v>
      </c>
    </row>
    <row r="10" spans="2:23" ht="16.2" thickBot="1" x14ac:dyDescent="0.35">
      <c r="B10" s="8" t="s">
        <v>26</v>
      </c>
      <c r="C10" s="9" t="s">
        <v>27</v>
      </c>
      <c r="D10" s="9" t="s">
        <v>13</v>
      </c>
      <c r="E10" s="9">
        <v>14</v>
      </c>
      <c r="F10" s="10">
        <v>0.75</v>
      </c>
      <c r="G10" s="14">
        <v>-5</v>
      </c>
      <c r="H10" s="9">
        <v>63.7</v>
      </c>
      <c r="I10" s="14">
        <v>-2</v>
      </c>
      <c r="J10" s="15">
        <v>0.68</v>
      </c>
      <c r="M10" t="s">
        <v>65</v>
      </c>
      <c r="N10" t="s">
        <v>68</v>
      </c>
      <c r="O10" t="s">
        <v>70</v>
      </c>
      <c r="P10" t="s">
        <v>71</v>
      </c>
      <c r="Q10" t="s">
        <v>69</v>
      </c>
      <c r="R10" t="s">
        <v>5</v>
      </c>
    </row>
    <row r="11" spans="2:23" ht="16.2" thickBot="1" x14ac:dyDescent="0.35">
      <c r="B11" s="3" t="s">
        <v>28</v>
      </c>
      <c r="C11" s="4" t="s">
        <v>29</v>
      </c>
      <c r="D11" s="4" t="s">
        <v>21</v>
      </c>
      <c r="E11" s="4">
        <v>14</v>
      </c>
      <c r="F11" s="5">
        <v>0.56200000000000006</v>
      </c>
      <c r="G11" s="13">
        <v>-5</v>
      </c>
      <c r="H11" s="4">
        <v>52.7</v>
      </c>
      <c r="I11" s="13">
        <v>-1</v>
      </c>
      <c r="J11" s="16">
        <v>0.56999999999999995</v>
      </c>
      <c r="M11">
        <f>INDEX(Planilha2!B2:B41,MATCH(M3,Planilha2!A2:A41,0))</f>
        <v>36</v>
      </c>
      <c r="N11" t="str">
        <f>LEFT(N3, SEARCH("(", N3) - 2)</f>
        <v>13</v>
      </c>
      <c r="O11">
        <f>P3</f>
        <v>12</v>
      </c>
      <c r="P11" t="str">
        <f>LEFT(O3, SEARCH("(", O3) - 2)</f>
        <v>2</v>
      </c>
      <c r="Q11" t="str">
        <f>MID(N3, SEARCH("(", N3) + 1, SEARCH(")", N3) - SEARCH("(", N3) - 1)</f>
        <v>3</v>
      </c>
      <c r="R11">
        <f>S3</f>
        <v>92.1</v>
      </c>
    </row>
    <row r="12" spans="2:23" ht="16.2" thickBot="1" x14ac:dyDescent="0.35">
      <c r="B12" s="8" t="s">
        <v>30</v>
      </c>
      <c r="C12" s="9" t="s">
        <v>31</v>
      </c>
      <c r="D12" s="9" t="s">
        <v>25</v>
      </c>
      <c r="E12" s="9">
        <v>14</v>
      </c>
      <c r="F12" s="10">
        <v>0.438</v>
      </c>
      <c r="G12" s="14">
        <v>-7</v>
      </c>
      <c r="H12" s="9">
        <v>43.1</v>
      </c>
      <c r="I12" s="9">
        <v>0</v>
      </c>
      <c r="J12" s="15">
        <v>0.49</v>
      </c>
      <c r="M12">
        <f>INDEX(Planilha2!B3:B42,MATCH(M4,Planilha2!A3:A42,0))</f>
        <v>37</v>
      </c>
      <c r="N12" t="str">
        <f t="shared" ref="N12:N15" si="0">LEFT(N4, SEARCH("(", N4) - 2)</f>
        <v>9</v>
      </c>
      <c r="O12">
        <f>P4</f>
        <v>14</v>
      </c>
      <c r="P12" t="str">
        <f t="shared" ref="P12:P15" si="1">LEFT(O4, SEARCH("(", O4) - 2)</f>
        <v>3</v>
      </c>
      <c r="Q12" t="str">
        <f>MID(N4, SEARCH("(", N4) + 1, SEARCH(")", N4) - SEARCH("(", N4) - 1)</f>
        <v>5</v>
      </c>
      <c r="R12">
        <f>S4</f>
        <v>63.7</v>
      </c>
    </row>
    <row r="13" spans="2:23" ht="15.6" x14ac:dyDescent="0.3">
      <c r="B13" s="17" t="s">
        <v>32</v>
      </c>
      <c r="C13" s="18" t="s">
        <v>33</v>
      </c>
      <c r="D13" s="18" t="s">
        <v>25</v>
      </c>
      <c r="E13" s="18">
        <v>14</v>
      </c>
      <c r="F13" s="19">
        <v>0.5</v>
      </c>
      <c r="G13" s="20">
        <v>-9</v>
      </c>
      <c r="H13" s="18">
        <v>50.8</v>
      </c>
      <c r="I13" s="18">
        <v>0</v>
      </c>
      <c r="J13" s="21">
        <v>0.42</v>
      </c>
      <c r="M13">
        <f>INDEX(Planilha2!B4:B43,MATCH(M5,Planilha2!A4:A43,0))</f>
        <v>38</v>
      </c>
      <c r="N13" t="str">
        <f t="shared" si="0"/>
        <v>9</v>
      </c>
      <c r="O13">
        <f>P5</f>
        <v>14</v>
      </c>
      <c r="P13" t="str">
        <f t="shared" si="1"/>
        <v>1</v>
      </c>
      <c r="Q13" t="str">
        <f>MID(N5, SEARCH("(", N5) + 1, SEARCH(")", N5) - SEARCH("(", N5) - 1)</f>
        <v>4</v>
      </c>
      <c r="R13">
        <f>S5</f>
        <v>52.7</v>
      </c>
    </row>
    <row r="14" spans="2:23" x14ac:dyDescent="0.3">
      <c r="M14">
        <f>INDEX(Planilha2!B5:B44,MATCH(M6,Planilha2!A5:A44,0))</f>
        <v>39</v>
      </c>
      <c r="N14" t="str">
        <f t="shared" si="0"/>
        <v>7</v>
      </c>
      <c r="O14">
        <f>P6</f>
        <v>14</v>
      </c>
      <c r="P14" t="str">
        <f t="shared" si="1"/>
        <v>2</v>
      </c>
      <c r="Q14" t="str">
        <f>MID(N6, SEARCH("(", N6) + 1, SEARCH(")", N6) - SEARCH("(", N6) - 1)</f>
        <v>1</v>
      </c>
      <c r="R14">
        <f>S6</f>
        <v>43.1</v>
      </c>
    </row>
    <row r="15" spans="2:23" x14ac:dyDescent="0.3">
      <c r="M15">
        <f>INDEX(Planilha2!B6:B45,MATCH(M7,Planilha2!A6:A45,0))</f>
        <v>40</v>
      </c>
      <c r="N15" t="str">
        <f t="shared" si="0"/>
        <v>5</v>
      </c>
      <c r="O15">
        <f>P7</f>
        <v>14</v>
      </c>
      <c r="P15" t="str">
        <f t="shared" si="1"/>
        <v>2</v>
      </c>
      <c r="Q15" t="str">
        <f>MID(N7, SEARCH("(", N7) + 1, SEARCH(")", N7) - SEARCH("(", N7) - 1)</f>
        <v>3</v>
      </c>
      <c r="R15">
        <f>S7</f>
        <v>50.8</v>
      </c>
    </row>
    <row r="16" spans="2:23" x14ac:dyDescent="0.3">
      <c r="B16" t="s">
        <v>72</v>
      </c>
      <c r="C16" t="s">
        <v>97</v>
      </c>
      <c r="D16" t="s">
        <v>66</v>
      </c>
    </row>
    <row r="17" spans="2:11" ht="216" x14ac:dyDescent="0.3">
      <c r="B17">
        <v>4</v>
      </c>
      <c r="C17">
        <v>3</v>
      </c>
      <c r="D17">
        <v>8</v>
      </c>
      <c r="K17" s="24" t="str">
        <f>_xlfn.CONCAT(B20,C20," ",M11,", ", D17, ", ",N11,", ",O11, ", ",P11, ", ",Q11, ", ",R11, "),", C20, " ", M12, ", ", D17, ", ",N12, ", ", O12, ", ",P12, ", ", Q12, ", ", R12, "),", C20, " ", M13, ", ", D17, ", ",N13, ", ", O13, ", ",P13, ", ", Q13, ", ", R13, "),",  C20, " ", M14, ", ", D17, ", ",N14, ", ", O14, ", ",P14, ", ", Q14, ", ", R14, "),",  C20, " ", M15, ", ", D17, ", ",N15, ", ", O15, ", ",P15, ", ", Q15, ", ", R15, ");")</f>
        <v>INSERT IGNORE INTO maps_played (id_match, id_map, id_player, id_team, kills, deaths, assists, headshots, adr) VALUES (3, 4, 36, 8, 13, 12, 2, 3, 92.1),(3, 4, 37, 8, 9, 14, 3, 5, 63.7),(3, 4, 38, 8, 9, 14, 1, 4, 52.7),(3, 4, 39, 8, 7, 14, 2, 1, 43.1),(3, 4, 40, 8, 5, 14, 2, 3, 50.8);</v>
      </c>
    </row>
    <row r="20" spans="2:11" ht="216" x14ac:dyDescent="0.3">
      <c r="B20" s="23" t="s">
        <v>83</v>
      </c>
      <c r="C20" t="str">
        <f>_xlfn.CONCAT("(",C17,", ",B17,",")</f>
        <v>(3, 4,</v>
      </c>
    </row>
  </sheetData>
  <hyperlinks>
    <hyperlink ref="B3" r:id="rId1" display="https://www.hltv.org/stats/players/16920/sh1ro" xr:uid="{A6AB9AE3-F237-4A75-AB46-7BB7B1E41701}"/>
    <hyperlink ref="B4" r:id="rId2" display="https://www.hltv.org/stats/players/18317/magixx" xr:uid="{3AA7AA6E-C136-4415-95C7-92BC68391C37}"/>
    <hyperlink ref="B5" r:id="rId3" display="https://www.hltv.org/stats/players/7716/chopper" xr:uid="{08666E4B-B5B6-4B13-9A8A-2C30A3972A1B}"/>
    <hyperlink ref="B6" r:id="rId4" display="https://www.hltv.org/stats/players/20423/zont1x" xr:uid="{868FDCC7-C6D4-490D-A370-815E5E8B0B64}"/>
    <hyperlink ref="B7" r:id="rId5" display="https://www.hltv.org/stats/players/21167/donk" xr:uid="{B72D473F-49DC-4F55-A5F1-2840C1E7FDB5}"/>
    <hyperlink ref="B9" r:id="rId6" display="https://www.hltv.org/stats/players/19164/sunpayus" xr:uid="{71149742-67FA-4178-8C01-1A44A1C2A36F}"/>
    <hyperlink ref="B10" r:id="rId7" display="https://www.hltv.org/stats/players/19187/xfl0ud" xr:uid="{1C931AD1-37B5-4B11-A428-25FD5257DC5D}"/>
    <hyperlink ref="B11" r:id="rId8" display="https://www.hltv.org/stats/players/19310/lnz" xr:uid="{46F87782-2349-4A5B-9D2F-59F6784F125D}"/>
    <hyperlink ref="B12" r:id="rId9" display="https://www.hltv.org/stats/players/11777/maden" xr:uid="{08E5FEC7-E8E5-418F-BD3B-A3D538E154F1}"/>
    <hyperlink ref="B13" r:id="rId10" display="https://www.hltv.org/stats/players/22047/yxngstxr" xr:uid="{4C6F7FD6-A8D4-470D-8ACA-53A8DF1055E8}"/>
  </hyperlinks>
  <pageMargins left="0.511811024" right="0.511811024" top="0.78740157499999996" bottom="0.78740157499999996" header="0.31496062000000002" footer="0.31496062000000002"/>
  <ignoredErrors>
    <ignoredError sqref="M12:M1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97E3-92C8-4D6A-BF88-BEBF5B014309}">
  <dimension ref="A1:B10"/>
  <sheetViews>
    <sheetView workbookViewId="0">
      <selection activeCell="B2" sqref="B2"/>
    </sheetView>
  </sheetViews>
  <sheetFormatPr defaultRowHeight="14.4" x14ac:dyDescent="0.3"/>
  <sheetData>
    <row r="1" spans="1:2" x14ac:dyDescent="0.3">
      <c r="A1" t="s">
        <v>72</v>
      </c>
      <c r="B1" t="s">
        <v>82</v>
      </c>
    </row>
    <row r="2" spans="1:2" x14ac:dyDescent="0.3">
      <c r="A2" s="22">
        <v>1</v>
      </c>
      <c r="B2" s="22" t="s">
        <v>73</v>
      </c>
    </row>
    <row r="3" spans="1:2" x14ac:dyDescent="0.3">
      <c r="A3" s="22">
        <v>2</v>
      </c>
      <c r="B3" s="22" t="s">
        <v>74</v>
      </c>
    </row>
    <row r="4" spans="1:2" x14ac:dyDescent="0.3">
      <c r="A4" s="22">
        <v>3</v>
      </c>
      <c r="B4" s="22" t="s">
        <v>75</v>
      </c>
    </row>
    <row r="5" spans="1:2" x14ac:dyDescent="0.3">
      <c r="A5" s="22">
        <v>4</v>
      </c>
      <c r="B5" s="22" t="s">
        <v>76</v>
      </c>
    </row>
    <row r="6" spans="1:2" x14ac:dyDescent="0.3">
      <c r="A6" s="22">
        <v>5</v>
      </c>
      <c r="B6" s="22" t="s">
        <v>77</v>
      </c>
    </row>
    <row r="7" spans="1:2" x14ac:dyDescent="0.3">
      <c r="A7" s="22">
        <v>6</v>
      </c>
      <c r="B7" s="22" t="s">
        <v>78</v>
      </c>
    </row>
    <row r="8" spans="1:2" x14ac:dyDescent="0.3">
      <c r="A8" s="22">
        <v>7</v>
      </c>
      <c r="B8" s="22" t="s">
        <v>79</v>
      </c>
    </row>
    <row r="9" spans="1:2" x14ac:dyDescent="0.3">
      <c r="A9" s="22">
        <v>8</v>
      </c>
      <c r="B9" s="22" t="s">
        <v>80</v>
      </c>
    </row>
    <row r="10" spans="1:2" x14ac:dyDescent="0.3">
      <c r="A10" s="22">
        <v>9</v>
      </c>
      <c r="B10" s="22" t="s">
        <v>81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CD487-C120-4A6E-8095-E036AC38F500}">
  <dimension ref="A1:B9"/>
  <sheetViews>
    <sheetView workbookViewId="0">
      <selection activeCell="B14" sqref="B14"/>
    </sheetView>
  </sheetViews>
  <sheetFormatPr defaultRowHeight="14.4" x14ac:dyDescent="0.3"/>
  <cols>
    <col min="2" max="2" width="18" customWidth="1"/>
  </cols>
  <sheetData>
    <row r="1" spans="1:2" x14ac:dyDescent="0.3">
      <c r="A1" t="s">
        <v>66</v>
      </c>
      <c r="B1" t="s">
        <v>84</v>
      </c>
    </row>
    <row r="2" spans="1:2" x14ac:dyDescent="0.3">
      <c r="A2" s="22">
        <v>1</v>
      </c>
      <c r="B2" s="22" t="s">
        <v>85</v>
      </c>
    </row>
    <row r="3" spans="1:2" x14ac:dyDescent="0.3">
      <c r="A3" s="22">
        <v>2</v>
      </c>
      <c r="B3" s="22" t="s">
        <v>86</v>
      </c>
    </row>
    <row r="4" spans="1:2" x14ac:dyDescent="0.3">
      <c r="A4" s="22">
        <v>3</v>
      </c>
      <c r="B4" s="22" t="s">
        <v>87</v>
      </c>
    </row>
    <row r="5" spans="1:2" x14ac:dyDescent="0.3">
      <c r="A5" s="22">
        <v>4</v>
      </c>
      <c r="B5" s="22" t="s">
        <v>88</v>
      </c>
    </row>
    <row r="6" spans="1:2" x14ac:dyDescent="0.3">
      <c r="A6" s="22">
        <v>5</v>
      </c>
      <c r="B6" s="22" t="s">
        <v>89</v>
      </c>
    </row>
    <row r="7" spans="1:2" x14ac:dyDescent="0.3">
      <c r="A7" s="22">
        <v>6</v>
      </c>
      <c r="B7" s="22" t="s">
        <v>90</v>
      </c>
    </row>
    <row r="8" spans="1:2" x14ac:dyDescent="0.3">
      <c r="A8" s="22">
        <v>7</v>
      </c>
      <c r="B8" s="22" t="s">
        <v>91</v>
      </c>
    </row>
    <row r="9" spans="1:2" x14ac:dyDescent="0.3">
      <c r="A9" s="22">
        <v>8</v>
      </c>
      <c r="B9" s="22" t="s">
        <v>22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9F49-215D-43A1-A0CF-1BDB960F3258}">
  <dimension ref="A1:C41"/>
  <sheetViews>
    <sheetView topLeftCell="A25" workbookViewId="0">
      <selection activeCell="A41" sqref="A41"/>
    </sheetView>
  </sheetViews>
  <sheetFormatPr defaultRowHeight="14.4" x14ac:dyDescent="0.3"/>
  <cols>
    <col min="1" max="1" width="11.21875" bestFit="1" customWidth="1"/>
    <col min="3" max="3" width="7.33203125" bestFit="1" customWidth="1"/>
  </cols>
  <sheetData>
    <row r="1" spans="1:3" x14ac:dyDescent="0.3">
      <c r="A1" t="s">
        <v>67</v>
      </c>
      <c r="B1" t="s">
        <v>65</v>
      </c>
      <c r="C1" t="s">
        <v>66</v>
      </c>
    </row>
    <row r="2" spans="1:3" x14ac:dyDescent="0.3">
      <c r="A2" s="22" t="s">
        <v>35</v>
      </c>
      <c r="B2" s="22">
        <v>1</v>
      </c>
      <c r="C2" s="22">
        <v>1</v>
      </c>
    </row>
    <row r="3" spans="1:3" x14ac:dyDescent="0.3">
      <c r="A3" s="22" t="s">
        <v>36</v>
      </c>
      <c r="B3" s="22">
        <v>2</v>
      </c>
      <c r="C3" s="22">
        <v>1</v>
      </c>
    </row>
    <row r="4" spans="1:3" x14ac:dyDescent="0.3">
      <c r="A4" s="22" t="s">
        <v>37</v>
      </c>
      <c r="B4" s="22">
        <v>3</v>
      </c>
      <c r="C4" s="22">
        <v>1</v>
      </c>
    </row>
    <row r="5" spans="1:3" x14ac:dyDescent="0.3">
      <c r="A5" s="22" t="s">
        <v>38</v>
      </c>
      <c r="B5" s="22">
        <v>4</v>
      </c>
      <c r="C5" s="22">
        <v>1</v>
      </c>
    </row>
    <row r="6" spans="1:3" x14ac:dyDescent="0.3">
      <c r="A6" s="22" t="s">
        <v>39</v>
      </c>
      <c r="B6" s="22">
        <v>5</v>
      </c>
      <c r="C6" s="22">
        <v>1</v>
      </c>
    </row>
    <row r="7" spans="1:3" x14ac:dyDescent="0.3">
      <c r="A7" s="22" t="s">
        <v>40</v>
      </c>
      <c r="B7" s="22">
        <v>6</v>
      </c>
      <c r="C7" s="22">
        <v>2</v>
      </c>
    </row>
    <row r="8" spans="1:3" x14ac:dyDescent="0.3">
      <c r="A8" s="22" t="s">
        <v>41</v>
      </c>
      <c r="B8" s="22">
        <v>7</v>
      </c>
      <c r="C8" s="22">
        <v>2</v>
      </c>
    </row>
    <row r="9" spans="1:3" x14ac:dyDescent="0.3">
      <c r="A9" s="22" t="s">
        <v>42</v>
      </c>
      <c r="B9" s="22">
        <v>8</v>
      </c>
      <c r="C9" s="22">
        <v>2</v>
      </c>
    </row>
    <row r="10" spans="1:3" x14ac:dyDescent="0.3">
      <c r="A10" s="22" t="s">
        <v>43</v>
      </c>
      <c r="B10" s="22">
        <v>9</v>
      </c>
      <c r="C10" s="22">
        <v>2</v>
      </c>
    </row>
    <row r="11" spans="1:3" x14ac:dyDescent="0.3">
      <c r="A11" s="22" t="s">
        <v>44</v>
      </c>
      <c r="B11" s="22">
        <v>10</v>
      </c>
      <c r="C11" s="22">
        <v>2</v>
      </c>
    </row>
    <row r="12" spans="1:3" x14ac:dyDescent="0.3">
      <c r="A12" s="22" t="s">
        <v>19</v>
      </c>
      <c r="B12" s="22">
        <v>11</v>
      </c>
      <c r="C12" s="22">
        <v>3</v>
      </c>
    </row>
    <row r="13" spans="1:3" x14ac:dyDescent="0.3">
      <c r="A13" s="22" t="s">
        <v>11</v>
      </c>
      <c r="B13" s="22">
        <v>12</v>
      </c>
      <c r="C13" s="22">
        <v>3</v>
      </c>
    </row>
    <row r="14" spans="1:3" x14ac:dyDescent="0.3">
      <c r="A14" s="22" t="s">
        <v>8</v>
      </c>
      <c r="B14" s="22">
        <v>13</v>
      </c>
      <c r="C14" s="22">
        <v>3</v>
      </c>
    </row>
    <row r="15" spans="1:3" x14ac:dyDescent="0.3">
      <c r="A15" s="22" t="s">
        <v>14</v>
      </c>
      <c r="B15" s="22">
        <v>14</v>
      </c>
      <c r="C15" s="22">
        <v>3</v>
      </c>
    </row>
    <row r="16" spans="1:3" x14ac:dyDescent="0.3">
      <c r="A16" s="22" t="s">
        <v>16</v>
      </c>
      <c r="B16" s="22">
        <v>15</v>
      </c>
      <c r="C16" s="22">
        <v>3</v>
      </c>
    </row>
    <row r="17" spans="1:3" x14ac:dyDescent="0.3">
      <c r="A17" s="22" t="s">
        <v>45</v>
      </c>
      <c r="B17" s="22">
        <v>16</v>
      </c>
      <c r="C17" s="22">
        <v>4</v>
      </c>
    </row>
    <row r="18" spans="1:3" x14ac:dyDescent="0.3">
      <c r="A18" s="22" t="s">
        <v>46</v>
      </c>
      <c r="B18" s="22">
        <v>17</v>
      </c>
      <c r="C18" s="22">
        <v>4</v>
      </c>
    </row>
    <row r="19" spans="1:3" x14ac:dyDescent="0.3">
      <c r="A19" s="22" t="s">
        <v>47</v>
      </c>
      <c r="B19" s="22">
        <v>18</v>
      </c>
      <c r="C19" s="22">
        <v>4</v>
      </c>
    </row>
    <row r="20" spans="1:3" x14ac:dyDescent="0.3">
      <c r="A20" s="22" t="s">
        <v>48</v>
      </c>
      <c r="B20" s="22">
        <v>19</v>
      </c>
      <c r="C20" s="22">
        <v>4</v>
      </c>
    </row>
    <row r="21" spans="1:3" x14ac:dyDescent="0.3">
      <c r="A21" s="22" t="s">
        <v>49</v>
      </c>
      <c r="B21" s="22">
        <v>20</v>
      </c>
      <c r="C21" s="22">
        <v>4</v>
      </c>
    </row>
    <row r="22" spans="1:3" x14ac:dyDescent="0.3">
      <c r="A22" s="22" t="s">
        <v>50</v>
      </c>
      <c r="B22" s="22">
        <v>21</v>
      </c>
      <c r="C22" s="22">
        <v>5</v>
      </c>
    </row>
    <row r="23" spans="1:3" x14ac:dyDescent="0.3">
      <c r="A23" s="22" t="s">
        <v>51</v>
      </c>
      <c r="B23" s="22">
        <v>22</v>
      </c>
      <c r="C23" s="22">
        <v>5</v>
      </c>
    </row>
    <row r="24" spans="1:3" x14ac:dyDescent="0.3">
      <c r="A24" s="22" t="s">
        <v>52</v>
      </c>
      <c r="B24" s="22">
        <v>23</v>
      </c>
      <c r="C24" s="22">
        <v>5</v>
      </c>
    </row>
    <row r="25" spans="1:3" x14ac:dyDescent="0.3">
      <c r="A25" s="22" t="s">
        <v>53</v>
      </c>
      <c r="B25" s="22">
        <v>24</v>
      </c>
      <c r="C25" s="22">
        <v>5</v>
      </c>
    </row>
    <row r="26" spans="1:3" x14ac:dyDescent="0.3">
      <c r="A26" s="22" t="s">
        <v>54</v>
      </c>
      <c r="B26" s="22">
        <v>25</v>
      </c>
      <c r="C26" s="22">
        <v>5</v>
      </c>
    </row>
    <row r="27" spans="1:3" x14ac:dyDescent="0.3">
      <c r="A27" s="22" t="s">
        <v>55</v>
      </c>
      <c r="B27" s="22">
        <v>26</v>
      </c>
      <c r="C27" s="22">
        <v>6</v>
      </c>
    </row>
    <row r="28" spans="1:3" x14ac:dyDescent="0.3">
      <c r="A28" s="22" t="s">
        <v>56</v>
      </c>
      <c r="B28" s="22">
        <v>27</v>
      </c>
      <c r="C28" s="22">
        <v>6</v>
      </c>
    </row>
    <row r="29" spans="1:3" x14ac:dyDescent="0.3">
      <c r="A29" s="22" t="s">
        <v>57</v>
      </c>
      <c r="B29" s="22">
        <v>28</v>
      </c>
      <c r="C29" s="22">
        <v>6</v>
      </c>
    </row>
    <row r="30" spans="1:3" x14ac:dyDescent="0.3">
      <c r="A30" s="22" t="s">
        <v>58</v>
      </c>
      <c r="B30" s="22">
        <v>29</v>
      </c>
      <c r="C30" s="22">
        <v>6</v>
      </c>
    </row>
    <row r="31" spans="1:3" x14ac:dyDescent="0.3">
      <c r="A31" s="22" t="s">
        <v>59</v>
      </c>
      <c r="B31" s="22">
        <v>30</v>
      </c>
      <c r="C31" s="22">
        <v>6</v>
      </c>
    </row>
    <row r="32" spans="1:3" x14ac:dyDescent="0.3">
      <c r="A32" s="22" t="s">
        <v>60</v>
      </c>
      <c r="B32" s="22">
        <v>31</v>
      </c>
      <c r="C32" s="22">
        <v>7</v>
      </c>
    </row>
    <row r="33" spans="1:3" x14ac:dyDescent="0.3">
      <c r="A33" s="22" t="s">
        <v>61</v>
      </c>
      <c r="B33" s="22">
        <v>32</v>
      </c>
      <c r="C33" s="22">
        <v>7</v>
      </c>
    </row>
    <row r="34" spans="1:3" x14ac:dyDescent="0.3">
      <c r="A34" s="22" t="s">
        <v>62</v>
      </c>
      <c r="B34" s="22">
        <v>33</v>
      </c>
      <c r="C34" s="22">
        <v>7</v>
      </c>
    </row>
    <row r="35" spans="1:3" x14ac:dyDescent="0.3">
      <c r="A35" s="22" t="s">
        <v>63</v>
      </c>
      <c r="B35" s="22">
        <v>34</v>
      </c>
      <c r="C35" s="22">
        <v>7</v>
      </c>
    </row>
    <row r="36" spans="1:3" x14ac:dyDescent="0.3">
      <c r="A36" s="22" t="s">
        <v>64</v>
      </c>
      <c r="B36" s="22">
        <v>35</v>
      </c>
      <c r="C36" s="22">
        <v>7</v>
      </c>
    </row>
    <row r="37" spans="1:3" x14ac:dyDescent="0.3">
      <c r="A37" s="22" t="s">
        <v>23</v>
      </c>
      <c r="B37" s="22">
        <v>36</v>
      </c>
      <c r="C37" s="22">
        <v>8</v>
      </c>
    </row>
    <row r="38" spans="1:3" x14ac:dyDescent="0.3">
      <c r="A38" s="22" t="s">
        <v>26</v>
      </c>
      <c r="B38" s="22">
        <v>37</v>
      </c>
      <c r="C38" s="22">
        <v>8</v>
      </c>
    </row>
    <row r="39" spans="1:3" x14ac:dyDescent="0.3">
      <c r="A39" s="22" t="s">
        <v>28</v>
      </c>
      <c r="B39" s="22">
        <v>38</v>
      </c>
      <c r="C39" s="22">
        <v>8</v>
      </c>
    </row>
    <row r="40" spans="1:3" x14ac:dyDescent="0.3">
      <c r="A40" s="22" t="s">
        <v>30</v>
      </c>
      <c r="B40" s="22">
        <v>39</v>
      </c>
      <c r="C40" s="22">
        <v>8</v>
      </c>
    </row>
    <row r="41" spans="1:3" x14ac:dyDescent="0.3">
      <c r="A41" s="22" t="s">
        <v>32</v>
      </c>
      <c r="B41" s="22">
        <v>40</v>
      </c>
      <c r="C41" s="22">
        <v>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Planilha3</vt:lpstr>
      <vt:lpstr>Planilha4</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 Graciolli</dc:creator>
  <cp:lastModifiedBy>Heitor Graciolli</cp:lastModifiedBy>
  <dcterms:created xsi:type="dcterms:W3CDTF">2025-03-17T05:59:23Z</dcterms:created>
  <dcterms:modified xsi:type="dcterms:W3CDTF">2025-03-17T10:09:55Z</dcterms:modified>
</cp:coreProperties>
</file>