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/>
  </bookViews>
  <sheets>
    <sheet name="202305生产数据统计报表（发微信群）" sheetId="10" r:id="rId1"/>
    <sheet name="202306生产数据统计报表（发微信群）" sheetId="9" r:id="rId2"/>
    <sheet name="202307生产数据统计报表（发微信群）" sheetId="8" r:id="rId3"/>
    <sheet name="202308生产数据统计报表（发微信群）" sheetId="7" r:id="rId4"/>
    <sheet name="202309生产数据统计报表（发微信群）" sheetId="6" r:id="rId5"/>
    <sheet name="202310生产数据统计报表（发微信群）" sheetId="5" r:id="rId6"/>
    <sheet name="202311生产数据统计报表（发微信群）" sheetId="4" r:id="rId7"/>
    <sheet name="202312生产数据统计报表（发微信群）" sheetId="3" r:id="rId8"/>
    <sheet name="202401生产数据统计报表（发微信群）" sheetId="2" r:id="rId9"/>
    <sheet name="202402生产数据统计报表（发微信群）" sheetId="1" r:id="rId10"/>
  </sheets>
  <externalReferences>
    <externalReference r:id="rId11"/>
  </externalReferences>
  <calcPr calcId="144525"/>
</workbook>
</file>

<file path=xl/sharedStrings.xml><?xml version="1.0" encoding="utf-8"?>
<sst xmlns="http://schemas.openxmlformats.org/spreadsheetml/2006/main" count="6038" uniqueCount="130">
  <si>
    <t>项目生产信息</t>
  </si>
  <si>
    <r>
      <rPr>
        <sz val="9"/>
        <rFont val="Times New Roman"/>
        <charset val="134"/>
      </rPr>
      <t>2023</t>
    </r>
    <r>
      <rPr>
        <sz val="9"/>
        <rFont val="SimSun"/>
        <charset val="134"/>
      </rPr>
      <t>年</t>
    </r>
  </si>
  <si>
    <r>
      <rPr>
        <sz val="9"/>
        <rFont val="宋体"/>
        <charset val="134"/>
      </rPr>
      <t>月</t>
    </r>
  </si>
  <si>
    <r>
      <rPr>
        <sz val="9"/>
        <rFont val="宋体"/>
        <charset val="134"/>
      </rPr>
      <t>日</t>
    </r>
  </si>
  <si>
    <r>
      <rPr>
        <b/>
        <sz val="9"/>
        <rFont val="宋体"/>
        <charset val="134"/>
      </rPr>
      <t>主机名称</t>
    </r>
  </si>
  <si>
    <r>
      <rPr>
        <b/>
        <sz val="9"/>
        <rFont val="宋体"/>
        <charset val="134"/>
      </rPr>
      <t>项目</t>
    </r>
  </si>
  <si>
    <r>
      <rPr>
        <b/>
        <sz val="9"/>
        <rFont val="宋体"/>
        <charset val="134"/>
      </rPr>
      <t>日产量（</t>
    </r>
    <r>
      <rPr>
        <b/>
        <sz val="9"/>
        <rFont val="Times New Roman"/>
        <charset val="134"/>
      </rPr>
      <t>T</t>
    </r>
    <r>
      <rPr>
        <b/>
        <sz val="9"/>
        <rFont val="宋体"/>
        <charset val="134"/>
      </rPr>
      <t>）</t>
    </r>
  </si>
  <si>
    <r>
      <rPr>
        <b/>
        <sz val="9"/>
        <rFont val="宋体"/>
        <charset val="134"/>
      </rPr>
      <t>月产量（</t>
    </r>
    <r>
      <rPr>
        <b/>
        <sz val="9"/>
        <rFont val="Times New Roman"/>
        <charset val="134"/>
      </rPr>
      <t>T</t>
    </r>
    <r>
      <rPr>
        <b/>
        <sz val="9"/>
        <rFont val="宋体"/>
        <charset val="134"/>
      </rPr>
      <t>）</t>
    </r>
  </si>
  <si>
    <r>
      <rPr>
        <b/>
        <sz val="9"/>
        <rFont val="宋体"/>
        <charset val="134"/>
      </rPr>
      <t>年产量（</t>
    </r>
    <r>
      <rPr>
        <b/>
        <sz val="9"/>
        <rFont val="Times New Roman"/>
        <charset val="134"/>
      </rPr>
      <t>T</t>
    </r>
    <r>
      <rPr>
        <b/>
        <sz val="9"/>
        <rFont val="宋体"/>
        <charset val="134"/>
      </rPr>
      <t>）</t>
    </r>
  </si>
  <si>
    <r>
      <rPr>
        <b/>
        <sz val="9"/>
        <rFont val="宋体"/>
        <charset val="134"/>
      </rPr>
      <t>日运转率（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</si>
  <si>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r>
      <rPr>
        <b/>
        <sz val="9"/>
        <rFont val="宋体"/>
        <charset val="134"/>
      </rPr>
      <t>月累运转率（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</si>
  <si>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r>
      <rPr>
        <b/>
        <sz val="9"/>
        <rFont val="宋体"/>
        <charset val="134"/>
      </rPr>
      <t>年累运转率（</t>
    </r>
    <r>
      <rPr>
        <b/>
        <sz val="9"/>
        <rFont val="Times New Roman"/>
        <charset val="134"/>
      </rPr>
      <t>%</t>
    </r>
    <r>
      <rPr>
        <b/>
        <sz val="9"/>
        <rFont val="宋体"/>
        <charset val="134"/>
      </rPr>
      <t>）</t>
    </r>
  </si>
  <si>
    <r>
      <rPr>
        <b/>
        <sz val="9"/>
        <rFont val="宋体"/>
        <charset val="134"/>
      </rPr>
      <t>备注</t>
    </r>
  </si>
  <si>
    <r>
      <rPr>
        <b/>
        <sz val="9"/>
        <rFont val="宋体"/>
        <charset val="134"/>
      </rPr>
      <t>原料磨</t>
    </r>
  </si>
  <si>
    <r>
      <rPr>
        <sz val="9"/>
        <rFont val="Times New Roman"/>
        <charset val="134"/>
      </rPr>
      <t>OPC</t>
    </r>
    <r>
      <rPr>
        <sz val="9"/>
        <rFont val="宋体"/>
        <charset val="134"/>
      </rPr>
      <t>生料</t>
    </r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</si>
  <si>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.16:30回转窑投料生产</t>
    </r>
  </si>
  <si>
    <r>
      <rPr>
        <sz val="9"/>
        <rFont val="Times New Roman"/>
        <charset val="134"/>
      </rPr>
      <t>SRC</t>
    </r>
    <r>
      <rPr>
        <sz val="9"/>
        <rFont val="宋体"/>
        <charset val="134"/>
      </rPr>
      <t>生料</t>
    </r>
  </si>
  <si>
    <r>
      <rPr>
        <b/>
        <sz val="9"/>
        <rFont val="宋体"/>
        <charset val="134"/>
      </rPr>
      <t>回转窑</t>
    </r>
  </si>
  <si>
    <r>
      <rPr>
        <sz val="9"/>
        <rFont val="Times New Roman"/>
        <charset val="134"/>
      </rPr>
      <t>OPC</t>
    </r>
    <r>
      <rPr>
        <sz val="9"/>
        <rFont val="宋体"/>
        <charset val="134"/>
      </rPr>
      <t>熟料</t>
    </r>
  </si>
  <si>
    <r>
      <rPr>
        <sz val="9"/>
        <rFont val="Times New Roman"/>
        <charset val="134"/>
      </rPr>
      <t>SRC</t>
    </r>
    <r>
      <rPr>
        <sz val="9"/>
        <color indexed="8"/>
        <rFont val="宋体"/>
        <charset val="134"/>
      </rPr>
      <t>熟料</t>
    </r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</si>
  <si>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.立磨改生产SRC生料，业主要求1号均化库位降至20米以下开磨。</t>
    </r>
  </si>
  <si>
    <t>1.立磨改生产SRC生料，业主要求1号均化库位降至20米以下开磨。8:35立磨开机运行。</t>
  </si>
  <si>
    <r>
      <rPr>
        <sz val="9"/>
        <rFont val="Times New Roman"/>
        <charset val="134"/>
      </rPr>
      <t>SRC/OWC</t>
    </r>
    <r>
      <rPr>
        <sz val="9"/>
        <rFont val="宋体"/>
        <charset val="134"/>
      </rPr>
      <t>生料</t>
    </r>
  </si>
  <si>
    <r>
      <rPr>
        <sz val="9"/>
        <rFont val="Times New Roman"/>
        <charset val="134"/>
      </rPr>
      <t>SRC/OWC</t>
    </r>
    <r>
      <rPr>
        <sz val="9"/>
        <color indexed="8"/>
        <rFont val="宋体"/>
        <charset val="134"/>
      </rPr>
      <t>熟料</t>
    </r>
  </si>
  <si>
    <r>
      <rPr>
        <sz val="9"/>
        <rFont val="Times New Roman"/>
        <charset val="134"/>
      </rPr>
      <t>SRC/OWC</t>
    </r>
    <r>
      <rPr>
        <sz val="9"/>
        <rFont val="宋体"/>
        <charset val="134"/>
      </rPr>
      <t>熟料</t>
    </r>
  </si>
  <si>
    <r>
      <rPr>
        <sz val="9"/>
        <color indexed="8"/>
        <rFont val="Times New Roman"/>
        <charset val="134"/>
      </rPr>
      <t>1.6:00-6:18</t>
    </r>
    <r>
      <rPr>
        <sz val="9"/>
        <color indexed="8"/>
        <rFont val="宋体"/>
        <charset val="134"/>
      </rPr>
      <t xml:space="preserve">入磨分格轮过载跳停，立磨连锁停机；
</t>
    </r>
    <r>
      <rPr>
        <sz val="9"/>
        <color indexed="8"/>
        <rFont val="Times New Roman"/>
        <charset val="134"/>
      </rPr>
      <t>2.17:00-24:00</t>
    </r>
    <r>
      <rPr>
        <sz val="9"/>
        <color indexed="8"/>
        <rFont val="宋体"/>
        <charset val="134"/>
      </rPr>
      <t>均化库库满停机；</t>
    </r>
  </si>
  <si>
    <r>
      <rPr>
        <sz val="9"/>
        <color indexed="8"/>
        <rFont val="Times New Roman"/>
        <charset val="134"/>
      </rPr>
      <t>1.0:00-1:10</t>
    </r>
    <r>
      <rPr>
        <sz val="9"/>
        <color indexed="8"/>
        <rFont val="宋体"/>
        <charset val="134"/>
      </rPr>
      <t xml:space="preserve">均化库库满停机；
</t>
    </r>
    <r>
      <rPr>
        <sz val="9"/>
        <color indexed="8"/>
        <rFont val="Times New Roman"/>
        <charset val="134"/>
      </rPr>
      <t>2.22:50-23:05</t>
    </r>
    <r>
      <rPr>
        <sz val="9"/>
        <color indexed="8"/>
        <rFont val="宋体"/>
        <charset val="134"/>
      </rPr>
      <t>入磨分格轮过载跳停，立磨连锁停机。</t>
    </r>
  </si>
  <si>
    <r>
      <rPr>
        <sz val="9"/>
        <color indexed="8"/>
        <rFont val="Times New Roman"/>
        <charset val="134"/>
      </rPr>
      <t>1.3:14-3:37</t>
    </r>
    <r>
      <rPr>
        <sz val="9"/>
        <color indexed="8"/>
        <rFont val="宋体"/>
        <charset val="134"/>
      </rPr>
      <t xml:space="preserve">立磨液压油站压力低，磨机连锁停机；
</t>
    </r>
    <r>
      <rPr>
        <sz val="9"/>
        <color indexed="8"/>
        <rFont val="Times New Roman"/>
        <charset val="134"/>
      </rPr>
      <t>2.15:54-16:12</t>
    </r>
    <r>
      <rPr>
        <sz val="9"/>
        <color indexed="8"/>
        <rFont val="宋体"/>
        <charset val="134"/>
      </rPr>
      <t>操作员解锁</t>
    </r>
    <r>
      <rPr>
        <sz val="9"/>
        <color indexed="8"/>
        <rFont val="Times New Roman"/>
        <charset val="134"/>
      </rPr>
      <t>391BE1</t>
    </r>
    <r>
      <rPr>
        <sz val="9"/>
        <color indexed="8"/>
        <rFont val="宋体"/>
        <charset val="134"/>
      </rPr>
      <t>，磨机连锁停机。</t>
    </r>
  </si>
  <si>
    <r>
      <rPr>
        <sz val="9"/>
        <color indexed="8"/>
        <rFont val="Times New Roman"/>
        <charset val="134"/>
      </rPr>
      <t>1.14:56-23:36</t>
    </r>
    <r>
      <rPr>
        <sz val="9"/>
        <color indexed="8"/>
        <rFont val="宋体"/>
        <charset val="134"/>
      </rPr>
      <t>均化库满停机</t>
    </r>
  </si>
  <si>
    <r>
      <rPr>
        <sz val="9"/>
        <color indexed="8"/>
        <rFont val="Times New Roman"/>
        <charset val="134"/>
      </rPr>
      <t>1.7:25-7:37 441FN1</t>
    </r>
    <r>
      <rPr>
        <sz val="9"/>
        <color indexed="8"/>
        <rFont val="宋体"/>
        <charset val="134"/>
      </rPr>
      <t>风机叶轮结皮脱落造成高温风机震动大停机，窑止料。</t>
    </r>
  </si>
  <si>
    <r>
      <rPr>
        <sz val="9"/>
        <color indexed="8"/>
        <rFont val="Times New Roman"/>
        <charset val="134"/>
      </rPr>
      <t>1.6:00-20:54</t>
    </r>
    <r>
      <rPr>
        <sz val="9"/>
        <color indexed="8"/>
        <rFont val="宋体"/>
        <charset val="134"/>
      </rPr>
      <t>接业主通知计划停磨</t>
    </r>
  </si>
  <si>
    <r>
      <rPr>
        <sz val="9"/>
        <color indexed="8"/>
        <rFont val="Times New Roman"/>
        <charset val="134"/>
      </rPr>
      <t>1.2:52-8:40</t>
    </r>
    <r>
      <rPr>
        <sz val="9"/>
        <color indexed="8"/>
        <rFont val="宋体"/>
        <charset val="134"/>
      </rPr>
      <t>电厂故障，停磨待机</t>
    </r>
  </si>
  <si>
    <r>
      <rPr>
        <sz val="9"/>
        <color indexed="8"/>
        <rFont val="Times New Roman"/>
        <charset val="134"/>
      </rPr>
      <t>1.17:36-18:06</t>
    </r>
    <r>
      <rPr>
        <sz val="9"/>
        <color indexed="8"/>
        <rFont val="宋体"/>
        <charset val="134"/>
      </rPr>
      <t>入磨分格轮过载跳停，磨机连锁停机。</t>
    </r>
  </si>
  <si>
    <r>
      <rPr>
        <sz val="9"/>
        <color indexed="8"/>
        <rFont val="Times New Roman"/>
        <charset val="134"/>
      </rPr>
      <t>1.10:58-11:22</t>
    </r>
    <r>
      <rPr>
        <sz val="9"/>
        <color indexed="8"/>
        <rFont val="宋体"/>
        <charset val="134"/>
      </rPr>
      <t>业主通知停磨，取</t>
    </r>
    <r>
      <rPr>
        <sz val="9"/>
        <color indexed="8"/>
        <rFont val="Times New Roman"/>
        <charset val="134"/>
      </rPr>
      <t>361VC1</t>
    </r>
    <r>
      <rPr>
        <sz val="9"/>
        <color indexed="8"/>
        <rFont val="宋体"/>
        <charset val="134"/>
      </rPr>
      <t>皮带样品</t>
    </r>
  </si>
  <si>
    <t>1.18:32-24:00窑停磨停；
2.18:30-24:00无重油，窑系统停机</t>
  </si>
  <si>
    <t>1.无重油，系统停机</t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</si>
  <si>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无重油，系统停机</t>
    </r>
  </si>
  <si>
    <r>
      <rPr>
        <sz val="9"/>
        <color indexed="8"/>
        <rFont val="宋体"/>
        <charset val="134"/>
      </rPr>
      <t>1</t>
    </r>
    <r>
      <rPr>
        <sz val="9"/>
        <color indexed="8"/>
        <rFont val="宋体"/>
        <charset val="134"/>
      </rPr>
      <t>.无重油，系统停机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</si>
  <si>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 xml:space="preserve">无重油，系统停机
</t>
    </r>
    <r>
      <rPr>
        <sz val="9"/>
        <color indexed="8"/>
        <rFont val="Times New Roman"/>
        <charset val="134"/>
      </rPr>
      <t>2.8:18</t>
    </r>
    <r>
      <rPr>
        <sz val="9"/>
        <color indexed="8"/>
        <rFont val="宋体"/>
        <charset val="134"/>
      </rPr>
      <t>回转窑点火升温。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</si>
  <si>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回转窑</t>
    </r>
    <r>
      <rPr>
        <sz val="9"/>
        <color indexed="8"/>
        <rFont val="Times New Roman"/>
        <charset val="134"/>
      </rPr>
      <t>8:00</t>
    </r>
    <r>
      <rPr>
        <sz val="9"/>
        <color indexed="8"/>
        <rFont val="宋体"/>
        <charset val="134"/>
      </rPr>
      <t xml:space="preserve">投料生产；
</t>
    </r>
    <r>
      <rPr>
        <sz val="9"/>
        <color indexed="8"/>
        <rFont val="Times New Roman"/>
        <charset val="134"/>
      </rPr>
      <t>2.</t>
    </r>
    <r>
      <rPr>
        <sz val="9"/>
        <color indexed="8"/>
        <rFont val="宋体"/>
        <charset val="134"/>
      </rPr>
      <t>原料磨</t>
    </r>
    <r>
      <rPr>
        <sz val="9"/>
        <color indexed="8"/>
        <rFont val="Times New Roman"/>
        <charset val="134"/>
      </rPr>
      <t>14:00</t>
    </r>
    <r>
      <rPr>
        <sz val="9"/>
        <color indexed="8"/>
        <rFont val="宋体"/>
        <charset val="134"/>
      </rPr>
      <t>投料生产</t>
    </r>
  </si>
  <si>
    <r>
      <rPr>
        <sz val="9"/>
        <color indexed="8"/>
        <rFont val="Times New Roman"/>
        <charset val="134"/>
      </rPr>
      <t>1.7:30-24:00</t>
    </r>
    <r>
      <rPr>
        <sz val="9"/>
        <color indexed="8"/>
        <rFont val="宋体"/>
        <charset val="134"/>
      </rPr>
      <t>立磨计划停机，配合业主生产LC3.</t>
    </r>
  </si>
  <si>
    <r>
      <rPr>
        <sz val="9"/>
        <color indexed="8"/>
        <rFont val="Times New Roman"/>
        <charset val="134"/>
      </rPr>
      <t>1.0:00-24:00</t>
    </r>
    <r>
      <rPr>
        <sz val="9"/>
        <color indexed="8"/>
        <rFont val="宋体"/>
        <charset val="134"/>
      </rPr>
      <t>立磨计划停机，配合业主生产</t>
    </r>
    <r>
      <rPr>
        <sz val="9"/>
        <color indexed="8"/>
        <rFont val="Times New Roman"/>
        <charset val="134"/>
      </rPr>
      <t>LC3.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</si>
  <si>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协助业主测试生产LC3原料，立磨频繁停机。生产LC3原料422吨，运行1.3小时。
2.均化库位低，窑减产运行。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</si>
  <si>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协助业主测试生产</t>
    </r>
    <r>
      <rPr>
        <sz val="9"/>
        <color indexed="8"/>
        <rFont val="Times New Roman"/>
        <charset val="134"/>
      </rPr>
      <t>LC3</t>
    </r>
    <r>
      <rPr>
        <sz val="9"/>
        <color indexed="8"/>
        <rFont val="宋体"/>
        <charset val="134"/>
      </rPr>
      <t>原料，立磨频繁停机。生产</t>
    </r>
    <r>
      <rPr>
        <sz val="9"/>
        <color indexed="8"/>
        <rFont val="Times New Roman"/>
        <charset val="134"/>
      </rPr>
      <t>LC3</t>
    </r>
    <r>
      <rPr>
        <sz val="9"/>
        <color indexed="8"/>
        <rFont val="宋体"/>
        <charset val="134"/>
      </rPr>
      <t>原料</t>
    </r>
    <r>
      <rPr>
        <sz val="9"/>
        <color indexed="8"/>
        <rFont val="Times New Roman"/>
        <charset val="134"/>
      </rPr>
      <t>345</t>
    </r>
    <r>
      <rPr>
        <sz val="9"/>
        <color indexed="8"/>
        <rFont val="宋体"/>
        <charset val="134"/>
      </rPr>
      <t>吨，运行</t>
    </r>
    <r>
      <rPr>
        <sz val="9"/>
        <color indexed="8"/>
        <rFont val="Times New Roman"/>
        <charset val="134"/>
      </rPr>
      <t>1.3</t>
    </r>
    <r>
      <rPr>
        <sz val="9"/>
        <color indexed="8"/>
        <rFont val="宋体"/>
        <charset val="134"/>
      </rPr>
      <t xml:space="preserve">小时。
</t>
    </r>
    <r>
      <rPr>
        <sz val="9"/>
        <color indexed="8"/>
        <rFont val="Times New Roman"/>
        <charset val="134"/>
      </rPr>
      <t>2.</t>
    </r>
    <r>
      <rPr>
        <sz val="9"/>
        <color indexed="8"/>
        <rFont val="宋体"/>
        <charset val="134"/>
      </rPr>
      <t>业主通知均化库位到</t>
    </r>
    <r>
      <rPr>
        <sz val="9"/>
        <color indexed="8"/>
        <rFont val="Times New Roman"/>
        <charset val="134"/>
      </rPr>
      <t>15</t>
    </r>
    <r>
      <rPr>
        <sz val="9"/>
        <color indexed="8"/>
        <rFont val="宋体"/>
        <charset val="134"/>
      </rPr>
      <t>米时，窑系统停机。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</si>
  <si>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系统停机待料。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</si>
  <si>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立磨</t>
    </r>
    <r>
      <rPr>
        <sz val="9"/>
        <color indexed="8"/>
        <rFont val="Times New Roman"/>
        <charset val="134"/>
      </rPr>
      <t>18:25</t>
    </r>
    <r>
      <rPr>
        <sz val="9"/>
        <color indexed="8"/>
        <rFont val="宋体"/>
        <charset val="134"/>
      </rPr>
      <t xml:space="preserve">投料生产；
</t>
    </r>
    <r>
      <rPr>
        <sz val="9"/>
        <color indexed="8"/>
        <rFont val="Times New Roman"/>
        <charset val="134"/>
      </rPr>
      <t>2.</t>
    </r>
    <r>
      <rPr>
        <sz val="9"/>
        <color indexed="8"/>
        <rFont val="宋体"/>
        <charset val="134"/>
      </rPr>
      <t>回转窑</t>
    </r>
    <r>
      <rPr>
        <sz val="9"/>
        <color indexed="8"/>
        <rFont val="Times New Roman"/>
        <charset val="134"/>
      </rPr>
      <t>16:50</t>
    </r>
    <r>
      <rPr>
        <sz val="9"/>
        <color indexed="8"/>
        <rFont val="宋体"/>
        <charset val="134"/>
      </rPr>
      <t>投料生产。</t>
    </r>
  </si>
  <si>
    <r>
      <rPr>
        <sz val="9"/>
        <color indexed="8"/>
        <rFont val="Times New Roman"/>
        <charset val="134"/>
      </rPr>
      <t>1.3:50-8:45</t>
    </r>
    <r>
      <rPr>
        <sz val="9"/>
        <color indexed="8"/>
        <rFont val="宋体"/>
        <charset val="134"/>
      </rPr>
      <t>更换黏土称链板，立磨停机。</t>
    </r>
  </si>
  <si>
    <t>1.16:58-17:16入磨分格轮过载停机，磨机连锁停机</t>
  </si>
  <si>
    <t>1.8:47-9:00 391RF2低速报警停机，磨机连锁停机。</t>
  </si>
  <si>
    <r>
      <rPr>
        <sz val="9"/>
        <color indexed="8"/>
        <rFont val="Times New Roman"/>
        <charset val="134"/>
      </rPr>
      <t>1.19:54-20:16</t>
    </r>
    <r>
      <rPr>
        <sz val="9"/>
        <color indexed="8"/>
        <rFont val="宋体"/>
        <charset val="134"/>
      </rPr>
      <t>入磨分格轮过载跳停，立磨连锁停机</t>
    </r>
  </si>
  <si>
    <r>
      <rPr>
        <sz val="9"/>
        <color indexed="8"/>
        <rFont val="Times New Roman"/>
        <charset val="134"/>
      </rPr>
      <t>1.8:50-9:50</t>
    </r>
    <r>
      <rPr>
        <sz val="9"/>
        <color indexed="8"/>
        <rFont val="宋体"/>
        <charset val="134"/>
      </rPr>
      <t>窑尾设备通讯故障，窑止料。</t>
    </r>
    <r>
      <rPr>
        <sz val="9"/>
        <color indexed="8"/>
        <rFont val="Times New Roman"/>
        <charset val="134"/>
      </rPr>
      <t xml:space="preserve">
2.8:50-12:44</t>
    </r>
    <r>
      <rPr>
        <sz val="9"/>
        <color indexed="8"/>
        <rFont val="宋体"/>
        <charset val="134"/>
      </rPr>
      <t xml:space="preserve">窑停磨停；
</t>
    </r>
  </si>
  <si>
    <t>1.1:56-2:56入磨分格轮过载跳停，立磨连锁停机；
2.2:56-13:42立磨液压泵损坏，待备件。</t>
  </si>
  <si>
    <t>1.0:34-2:34更换黏土板喂称刮板两个；</t>
  </si>
  <si>
    <r>
      <rPr>
        <sz val="9"/>
        <color indexed="8"/>
        <rFont val="Times New Roman"/>
        <charset val="134"/>
      </rPr>
      <t>1.2:30-24:00</t>
    </r>
    <r>
      <rPr>
        <sz val="9"/>
        <color indexed="8"/>
        <rFont val="宋体"/>
        <charset val="134"/>
      </rPr>
      <t xml:space="preserve">窑停磨停；
</t>
    </r>
    <r>
      <rPr>
        <sz val="9"/>
        <color indexed="8"/>
        <rFont val="Times New Roman"/>
        <charset val="134"/>
      </rPr>
      <t>2.3:00-24:00</t>
    </r>
    <r>
      <rPr>
        <sz val="9"/>
        <color indexed="8"/>
        <rFont val="宋体"/>
        <charset val="134"/>
      </rPr>
      <t>停窑修补SC炉浇注料。</t>
    </r>
  </si>
  <si>
    <r>
      <rPr>
        <b/>
        <sz val="9"/>
        <color indexed="8"/>
        <rFont val="宋体"/>
        <charset val="134"/>
      </rPr>
      <t>原料磨系统：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1.0:00-24:00</t>
    </r>
    <r>
      <rPr>
        <sz val="9"/>
        <color indexed="8"/>
        <rFont val="宋体"/>
        <charset val="134"/>
      </rPr>
      <t xml:space="preserve">窑停磨停；
</t>
    </r>
    <r>
      <rPr>
        <b/>
        <sz val="9"/>
        <color indexed="8"/>
        <rFont val="宋体"/>
        <charset val="134"/>
      </rPr>
      <t>回转窑系统：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1.0:00-24:00</t>
    </r>
    <r>
      <rPr>
        <sz val="9"/>
        <color indexed="8"/>
        <rFont val="宋体"/>
        <charset val="134"/>
      </rPr>
      <t>停窑修补</t>
    </r>
    <r>
      <rPr>
        <sz val="9"/>
        <color indexed="8"/>
        <rFont val="Times New Roman"/>
        <charset val="134"/>
      </rPr>
      <t>SC</t>
    </r>
    <r>
      <rPr>
        <sz val="9"/>
        <color indexed="8"/>
        <rFont val="宋体"/>
        <charset val="134"/>
      </rPr>
      <t xml:space="preserve">炉浇注料。
</t>
    </r>
    <r>
      <rPr>
        <sz val="9"/>
        <color indexed="8"/>
        <rFont val="Times New Roman"/>
        <charset val="134"/>
      </rPr>
      <t>2.13:30</t>
    </r>
    <r>
      <rPr>
        <sz val="9"/>
        <color indexed="8"/>
        <rFont val="宋体"/>
        <charset val="134"/>
      </rPr>
      <t>回转窑点火升温。</t>
    </r>
  </si>
  <si>
    <r>
      <rPr>
        <b/>
        <sz val="9"/>
        <color indexed="8"/>
        <rFont val="宋体"/>
        <charset val="134"/>
      </rPr>
      <t>原料磨系统：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1.0:00-8:18</t>
    </r>
    <r>
      <rPr>
        <sz val="9"/>
        <color indexed="8"/>
        <rFont val="宋体"/>
        <charset val="134"/>
      </rPr>
      <t xml:space="preserve">窑停磨停；
</t>
    </r>
    <r>
      <rPr>
        <sz val="9"/>
        <color indexed="8"/>
        <rFont val="Times New Roman"/>
        <charset val="134"/>
      </rPr>
      <t>2.18:24-23:42</t>
    </r>
    <r>
      <rPr>
        <sz val="9"/>
        <color indexed="8"/>
        <rFont val="宋体"/>
        <charset val="134"/>
      </rPr>
      <t xml:space="preserve">石灰石料堆小，供应不上，停磨待料；
</t>
    </r>
    <r>
      <rPr>
        <b/>
        <sz val="9"/>
        <color indexed="8"/>
        <rFont val="宋体"/>
        <charset val="134"/>
      </rPr>
      <t>回转窑系统：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1.7:30</t>
    </r>
    <r>
      <rPr>
        <sz val="9"/>
        <color indexed="8"/>
        <rFont val="宋体"/>
        <charset val="134"/>
      </rPr>
      <t>回转窑投料生产。</t>
    </r>
  </si>
  <si>
    <r>
      <rPr>
        <b/>
        <sz val="9"/>
        <color indexed="8"/>
        <rFont val="宋体"/>
        <charset val="134"/>
      </rPr>
      <t>原料磨系统：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1.14:34-17:04</t>
    </r>
    <r>
      <rPr>
        <sz val="9"/>
        <color indexed="8"/>
        <rFont val="宋体"/>
        <charset val="134"/>
      </rPr>
      <t xml:space="preserve">窑停磨停；
</t>
    </r>
    <r>
      <rPr>
        <b/>
        <sz val="9"/>
        <color indexed="8"/>
        <rFont val="宋体"/>
        <charset val="134"/>
      </rPr>
      <t xml:space="preserve">回转窑系统：
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1.14:34-16:30</t>
    </r>
    <r>
      <rPr>
        <sz val="9"/>
        <color indexed="8"/>
        <rFont val="宋体"/>
        <charset val="134"/>
      </rPr>
      <t>入窑斗提通讯故障跳停，窑止料。</t>
    </r>
  </si>
  <si>
    <r>
      <rPr>
        <b/>
        <sz val="9"/>
        <color indexed="8"/>
        <rFont val="宋体"/>
        <charset val="134"/>
      </rPr>
      <t>原料系统：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1.23:21-24:00</t>
    </r>
    <r>
      <rPr>
        <sz val="9"/>
        <color indexed="8"/>
        <rFont val="宋体"/>
        <charset val="134"/>
      </rPr>
      <t>石灰石库存低，立磨停机（堆场库存少）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</si>
  <si>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 xml:space="preserve">立磨停机原因是石灰石库存低，停机待料。
回转窑系统：
</t>
    </r>
    <r>
      <rPr>
        <sz val="9"/>
        <color indexed="8"/>
        <rFont val="Times New Roman"/>
        <charset val="134"/>
      </rPr>
      <t>1.14:18-15:48</t>
    </r>
    <r>
      <rPr>
        <sz val="9"/>
        <color indexed="8"/>
        <rFont val="宋体"/>
        <charset val="134"/>
      </rPr>
      <t>窑止料，配合业主试生产LC3相关准备工作。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</si>
  <si>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石灰石库存不足停机</t>
    </r>
    <r>
      <rPr>
        <sz val="9"/>
        <color indexed="8"/>
        <rFont val="Times New Roman"/>
        <charset val="134"/>
      </rPr>
      <t>2</t>
    </r>
    <r>
      <rPr>
        <sz val="9"/>
        <color indexed="8"/>
        <rFont val="宋体"/>
        <charset val="134"/>
      </rPr>
      <t xml:space="preserve">个小时；
</t>
    </r>
    <r>
      <rPr>
        <sz val="9"/>
        <color indexed="8"/>
        <rFont val="Times New Roman"/>
        <charset val="134"/>
      </rPr>
      <t>2.</t>
    </r>
    <r>
      <rPr>
        <sz val="9"/>
        <color indexed="8"/>
        <rFont val="宋体"/>
        <charset val="134"/>
      </rPr>
      <t>生产LC3停磨1.2小时；
3.窑停磨停1.4小时
回转窑系统：
1.SC炉浇注料掉落停机修复，停机1.4小时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</si>
  <si>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停机处理SC炉浇注料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</si>
  <si>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停机处理</t>
    </r>
    <r>
      <rPr>
        <sz val="9"/>
        <color indexed="8"/>
        <rFont val="Times New Roman"/>
        <charset val="134"/>
      </rPr>
      <t>SC</t>
    </r>
    <r>
      <rPr>
        <sz val="9"/>
        <color indexed="8"/>
        <rFont val="宋体"/>
        <charset val="134"/>
      </rPr>
      <t>炉浇注料</t>
    </r>
  </si>
  <si>
    <r>
      <rPr>
        <sz val="9"/>
        <color indexed="8"/>
        <rFont val="Times New Roman"/>
        <charset val="134"/>
      </rPr>
      <t>1.20</t>
    </r>
    <r>
      <rPr>
        <sz val="9"/>
        <color indexed="8"/>
        <rFont val="宋体"/>
        <charset val="134"/>
      </rPr>
      <t>：</t>
    </r>
    <r>
      <rPr>
        <sz val="9"/>
        <color indexed="8"/>
        <rFont val="Times New Roman"/>
        <charset val="134"/>
      </rPr>
      <t>20</t>
    </r>
    <r>
      <rPr>
        <sz val="9"/>
        <color indexed="8"/>
        <rFont val="宋体"/>
        <charset val="134"/>
      </rPr>
      <t>回转窑点火升温</t>
    </r>
  </si>
  <si>
    <r>
      <rPr>
        <b/>
        <sz val="9"/>
        <color indexed="8"/>
        <rFont val="宋体"/>
        <charset val="134"/>
      </rPr>
      <t>原料系统：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1.21:20</t>
    </r>
    <r>
      <rPr>
        <sz val="9"/>
        <color indexed="8"/>
        <rFont val="宋体"/>
        <charset val="134"/>
      </rPr>
      <t xml:space="preserve">投料生产；
</t>
    </r>
    <r>
      <rPr>
        <b/>
        <sz val="9"/>
        <color indexed="8"/>
        <rFont val="宋体"/>
        <charset val="134"/>
      </rPr>
      <t>回转窑系统：</t>
    </r>
    <r>
      <rPr>
        <sz val="9"/>
        <color indexed="8"/>
        <rFont val="宋体"/>
        <charset val="134"/>
      </rPr>
      <t xml:space="preserve">
</t>
    </r>
    <r>
      <rPr>
        <sz val="9"/>
        <color indexed="8"/>
        <rFont val="Times New Roman"/>
        <charset val="134"/>
      </rPr>
      <t>1.20:20</t>
    </r>
    <r>
      <rPr>
        <sz val="9"/>
        <color indexed="8"/>
        <rFont val="宋体"/>
        <charset val="134"/>
      </rPr>
      <t>投料生产</t>
    </r>
  </si>
  <si>
    <r>
      <rPr>
        <b/>
        <sz val="9"/>
        <color indexed="8"/>
        <rFont val="宋体"/>
        <charset val="134"/>
      </rPr>
      <t>原料系统：</t>
    </r>
    <r>
      <rPr>
        <sz val="9"/>
        <color indexed="8"/>
        <rFont val="宋体"/>
        <charset val="134"/>
      </rPr>
      <t xml:space="preserve">
1.11:54-12:02水泥磨开机，电厂要求停立磨主电机；</t>
    </r>
  </si>
  <si>
    <t>原料系统：
1.3：00-4:30,12:23-18:06石灰石库存低，立磨停机待料</t>
  </si>
  <si>
    <t>原料系统：
1.2:45-18:06计划停机，石灰石库存低；
回转窑系统：
1.3:45-4:15C5A锥部负压显示为零，窑止料检查；
2.16:00-17:06入窑斗提通讯故障跳停，窑止料</t>
  </si>
  <si>
    <t>原料系统：
1.1:47-3:45石灰石库存低，停磨待料</t>
  </si>
  <si>
    <t>原料系统：
1.9:12-24:00石灰石库存低，立磨停机待料</t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</si>
  <si>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1.0:00-6:30</t>
    </r>
    <r>
      <rPr>
        <sz val="9"/>
        <color indexed="8"/>
        <rFont val="宋体"/>
        <charset val="134"/>
      </rPr>
      <t xml:space="preserve">石灰石库存低，立磨停机待料；
</t>
    </r>
    <r>
      <rPr>
        <sz val="9"/>
        <color indexed="8"/>
        <rFont val="Times New Roman"/>
        <charset val="134"/>
      </rPr>
      <t>2.11:40-12:40</t>
    </r>
    <r>
      <rPr>
        <sz val="9"/>
        <color indexed="8"/>
        <rFont val="宋体"/>
        <charset val="134"/>
      </rPr>
      <t xml:space="preserve">窑停磨停；
</t>
    </r>
    <r>
      <rPr>
        <sz val="9"/>
        <color indexed="8"/>
        <rFont val="Times New Roman"/>
        <charset val="134"/>
      </rPr>
      <t>3.20:14-21:09</t>
    </r>
    <r>
      <rPr>
        <sz val="9"/>
        <color indexed="8"/>
        <rFont val="宋体"/>
        <charset val="134"/>
      </rPr>
      <t xml:space="preserve">入磨分格轮过载跳停，磨机停机；
回转窑系统：
</t>
    </r>
    <r>
      <rPr>
        <sz val="9"/>
        <color indexed="8"/>
        <rFont val="Times New Roman"/>
        <charset val="134"/>
      </rPr>
      <t>1.11:36-11:50</t>
    </r>
    <r>
      <rPr>
        <sz val="9"/>
        <color indexed="8"/>
        <rFont val="宋体"/>
        <charset val="134"/>
      </rPr>
      <t>窑主电机跳停，窑止料。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</si>
  <si>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1.23:24-24:00</t>
    </r>
    <r>
      <rPr>
        <sz val="9"/>
        <color indexed="8"/>
        <rFont val="宋体"/>
        <charset val="134"/>
      </rPr>
      <t>石灰石库存低，立磨停机待料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</si>
  <si>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1.0:00-2:00,6:30-24:00</t>
    </r>
    <r>
      <rPr>
        <sz val="9"/>
        <color indexed="8"/>
        <rFont val="宋体"/>
        <charset val="134"/>
      </rPr>
      <t>石灰石库存低，立磨停机待料。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</si>
  <si>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1.0:00-3:48,22:36-24:00</t>
    </r>
    <r>
      <rPr>
        <sz val="9"/>
        <color indexed="8"/>
        <rFont val="宋体"/>
        <charset val="134"/>
      </rPr>
      <t>，</t>
    </r>
    <r>
      <rPr>
        <sz val="9"/>
        <color indexed="8"/>
        <rFont val="Times New Roman"/>
        <charset val="134"/>
      </rPr>
      <t>11:12-13:43</t>
    </r>
    <r>
      <rPr>
        <sz val="9"/>
        <color indexed="8"/>
        <rFont val="宋体"/>
        <charset val="134"/>
      </rPr>
      <t xml:space="preserve">石灰石库存低，
回转窑系统：
</t>
    </r>
    <r>
      <rPr>
        <sz val="9"/>
        <color indexed="8"/>
        <rFont val="Times New Roman"/>
        <charset val="134"/>
      </rPr>
      <t>1.11:10-11:20</t>
    </r>
    <r>
      <rPr>
        <sz val="9"/>
        <color indexed="8"/>
        <rFont val="宋体"/>
        <charset val="134"/>
      </rPr>
      <t>窑主电机备妥丢失，窑止料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</si>
  <si>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1.0:00-2:18,13:00-14:18</t>
    </r>
    <r>
      <rPr>
        <sz val="9"/>
        <color indexed="8"/>
        <rFont val="宋体"/>
        <charset val="134"/>
      </rPr>
      <t>石灰石库存低，停机待料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</si>
  <si>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1.11:20-15:26</t>
    </r>
    <r>
      <rPr>
        <sz val="9"/>
        <color indexed="8"/>
        <rFont val="宋体"/>
        <charset val="134"/>
      </rPr>
      <t xml:space="preserve">石灰石库存低，立磨停机待料；
</t>
    </r>
    <r>
      <rPr>
        <sz val="9"/>
        <color indexed="8"/>
        <rFont val="Times New Roman"/>
        <charset val="134"/>
      </rPr>
      <t>2.18:38-19:02</t>
    </r>
    <r>
      <rPr>
        <sz val="9"/>
        <color indexed="8"/>
        <rFont val="宋体"/>
        <charset val="134"/>
      </rPr>
      <t>黏土板喂称变频器故障跳停，立磨停机。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</si>
  <si>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1.7:18-12:30,18:30-21:45</t>
    </r>
    <r>
      <rPr>
        <sz val="9"/>
        <color indexed="8"/>
        <rFont val="宋体"/>
        <charset val="134"/>
      </rPr>
      <t>石灰石库存低，立磨停机待料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</si>
  <si>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1.3:16-8:50,19:48-24:00</t>
    </r>
    <r>
      <rPr>
        <sz val="9"/>
        <color indexed="8"/>
        <rFont val="宋体"/>
        <charset val="134"/>
      </rPr>
      <t xml:space="preserve">石灰石库存低，磨机停机待料；
回转窑系统：
</t>
    </r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均化库位低，回转窑减产运行。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</si>
  <si>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1.0:00-1:11,4:02-10:06</t>
    </r>
    <r>
      <rPr>
        <sz val="9"/>
        <color indexed="8"/>
        <rFont val="宋体"/>
        <charset val="134"/>
      </rPr>
      <t>，石灰石库存低，停磨待料。</t>
    </r>
    <r>
      <rPr>
        <sz val="9"/>
        <color indexed="8"/>
        <rFont val="Times New Roman"/>
        <charset val="134"/>
      </rPr>
      <t>13:12-24:00</t>
    </r>
    <r>
      <rPr>
        <sz val="9"/>
        <color indexed="8"/>
        <rFont val="宋体"/>
        <charset val="134"/>
      </rPr>
      <t xml:space="preserve">窑停磨停
回转窑系统：
</t>
    </r>
    <r>
      <rPr>
        <sz val="9"/>
        <color indexed="8"/>
        <rFont val="Times New Roman"/>
        <charset val="134"/>
      </rPr>
      <t>1.13:12-24:00</t>
    </r>
    <r>
      <rPr>
        <sz val="9"/>
        <color indexed="8"/>
        <rFont val="宋体"/>
        <charset val="134"/>
      </rPr>
      <t>窑筒体</t>
    </r>
    <r>
      <rPr>
        <sz val="9"/>
        <color indexed="8"/>
        <rFont val="Times New Roman"/>
        <charset val="134"/>
      </rPr>
      <t>8</t>
    </r>
    <r>
      <rPr>
        <sz val="9"/>
        <color indexed="8"/>
        <rFont val="宋体"/>
        <charset val="134"/>
      </rPr>
      <t>米温度高，停窑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</si>
  <si>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1.0:00-24:00</t>
    </r>
    <r>
      <rPr>
        <sz val="9"/>
        <color indexed="8"/>
        <rFont val="宋体"/>
        <charset val="134"/>
      </rPr>
      <t xml:space="preserve">窑停磨停；
回转窑系统：
</t>
    </r>
    <r>
      <rPr>
        <sz val="9"/>
        <color indexed="8"/>
        <rFont val="Times New Roman"/>
        <charset val="134"/>
      </rPr>
      <t>1.0:00-24:00</t>
    </r>
    <r>
      <rPr>
        <sz val="9"/>
        <color indexed="8"/>
        <rFont val="宋体"/>
        <charset val="134"/>
      </rPr>
      <t>窑筒体</t>
    </r>
    <r>
      <rPr>
        <sz val="9"/>
        <color indexed="8"/>
        <rFont val="Times New Roman"/>
        <charset val="134"/>
      </rPr>
      <t>8.5</t>
    </r>
    <r>
      <rPr>
        <sz val="9"/>
        <color indexed="8"/>
        <rFont val="宋体"/>
        <charset val="134"/>
      </rPr>
      <t>米处温度高，停窑处理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</si>
  <si>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系统停机检修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</si>
  <si>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回转窑</t>
    </r>
    <r>
      <rPr>
        <sz val="9"/>
        <color indexed="8"/>
        <rFont val="Times New Roman"/>
        <charset val="134"/>
      </rPr>
      <t>23:20</t>
    </r>
    <r>
      <rPr>
        <sz val="9"/>
        <color indexed="8"/>
        <rFont val="宋体"/>
        <charset val="134"/>
      </rPr>
      <t>点火升温</t>
    </r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</si>
  <si>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1.0:00-18:36</t>
    </r>
    <r>
      <rPr>
        <sz val="9"/>
        <color indexed="8"/>
        <rFont val="宋体"/>
        <charset val="134"/>
      </rPr>
      <t xml:space="preserve">窑停磨停；
</t>
    </r>
    <r>
      <rPr>
        <sz val="9"/>
        <color indexed="8"/>
        <rFont val="Times New Roman"/>
        <charset val="134"/>
      </rPr>
      <t>2.21:09-21:50</t>
    </r>
    <r>
      <rPr>
        <sz val="9"/>
        <color indexed="8"/>
        <rFont val="宋体"/>
        <charset val="134"/>
      </rPr>
      <t>处理</t>
    </r>
    <r>
      <rPr>
        <sz val="9"/>
        <color indexed="8"/>
        <rFont val="Times New Roman"/>
        <charset val="134"/>
      </rPr>
      <t>3</t>
    </r>
    <r>
      <rPr>
        <sz val="9"/>
        <color indexed="8"/>
        <rFont val="宋体"/>
        <charset val="134"/>
      </rPr>
      <t xml:space="preserve">号氮气囊漏油
回转窑系统：
</t>
    </r>
    <r>
      <rPr>
        <sz val="9"/>
        <color indexed="8"/>
        <rFont val="Times New Roman"/>
        <charset val="134"/>
      </rPr>
      <t>1.17:30</t>
    </r>
    <r>
      <rPr>
        <sz val="9"/>
        <color indexed="8"/>
        <rFont val="宋体"/>
        <charset val="134"/>
      </rPr>
      <t xml:space="preserve">窑投料，
</t>
    </r>
    <r>
      <rPr>
        <sz val="9"/>
        <color indexed="8"/>
        <rFont val="Times New Roman"/>
        <charset val="134"/>
      </rPr>
      <t>2.</t>
    </r>
    <r>
      <rPr>
        <sz val="9"/>
        <color indexed="8"/>
        <rFont val="宋体"/>
        <charset val="134"/>
      </rPr>
      <t>窑筒体</t>
    </r>
    <r>
      <rPr>
        <sz val="9"/>
        <color indexed="8"/>
        <rFont val="Times New Roman"/>
        <charset val="134"/>
      </rPr>
      <t>9</t>
    </r>
    <r>
      <rPr>
        <sz val="9"/>
        <color indexed="8"/>
        <rFont val="宋体"/>
        <charset val="134"/>
      </rPr>
      <t>米处温度高</t>
    </r>
  </si>
  <si>
    <t>原料系统：
1.2:10-4:20石灰石库存低，停磨待料；2.8:42-24:00窑停磨停
回转窑系统：
1.8:42-24:00窑筒体9米温度高，停窑</t>
  </si>
  <si>
    <t>1.回转窑21:00点火升温</t>
  </si>
  <si>
    <t>原料系统：
1.10:57投料
回转窑系统：
1.9:00窑投料</t>
  </si>
  <si>
    <t>原料系统：
1.13:30-17:00窑停磨停
回转窑系统：
1.13:24-14:10入窑斗提低速报警跳停，窑止料</t>
  </si>
  <si>
    <t>1.9:00-9:12入磨分格轮过载跳停，立磨停机</t>
  </si>
  <si>
    <r>
      <rPr>
        <sz val="9"/>
        <color indexed="8"/>
        <rFont val="Times New Roman"/>
        <charset val="134"/>
      </rPr>
      <t>1.0:49-1:42</t>
    </r>
    <r>
      <rPr>
        <sz val="9"/>
        <color indexed="8"/>
        <rFont val="宋体"/>
        <charset val="134"/>
      </rPr>
      <t>入磨分格轮过载跳停，立磨停机</t>
    </r>
  </si>
  <si>
    <r>
      <rPr>
        <sz val="9"/>
        <color indexed="8"/>
        <rFont val="Times New Roman"/>
        <charset val="134"/>
      </rPr>
      <t>1.16:00</t>
    </r>
    <r>
      <rPr>
        <sz val="9"/>
        <color indexed="8"/>
        <rFont val="宋体"/>
        <charset val="134"/>
      </rPr>
      <t>原料磨改生产OPC生料。</t>
    </r>
  </si>
  <si>
    <t>1.4:25-9:25石灰石取料机电缆断，停磨处理。</t>
  </si>
  <si>
    <t>原料系统：
1.17:02-24:00窑停磨停
回转窑系统：
1.16:56-24:00C5A堵料，窑止料</t>
  </si>
  <si>
    <r>
      <rPr>
        <sz val="9"/>
        <color indexed="8"/>
        <rFont val="宋体"/>
        <charset val="134"/>
      </rPr>
      <t>原料系统：
1</t>
    </r>
    <r>
      <rPr>
        <sz val="9"/>
        <color indexed="8"/>
        <rFont val="宋体"/>
        <charset val="134"/>
      </rPr>
      <t>.0:00-3:18窑停磨停，11:52-16:10石灰石库存低，停磨待料
回转窑系统：
1.0:00-1:50 C5A堵料，停窑处理</t>
    </r>
  </si>
  <si>
    <t>原料系统：
1.铁粉称电气故障停机14分钟，
2.14:22-14:40立磨1号高压泵跳停，立磨连锁跳停。</t>
  </si>
  <si>
    <t>1.2:57-4:57石灰石库存低，立磨停机待料</t>
  </si>
  <si>
    <t>原料系统：
1.9:00-16:30石灰石库存低，
2.23:36-24:00窑停磨停
回转窑系统：
1.15:24-15:42入窑斗提通讯故障，2.23:34-24:00C5A堵料。</t>
  </si>
  <si>
    <r>
      <rPr>
        <sz val="9"/>
        <color indexed="8"/>
        <rFont val="宋体"/>
        <charset val="134"/>
      </rPr>
      <t xml:space="preserve">原料系统：
</t>
    </r>
    <r>
      <rPr>
        <sz val="9"/>
        <color indexed="8"/>
        <rFont val="Times New Roman"/>
        <charset val="134"/>
      </rPr>
      <t>1.0:00-8:00</t>
    </r>
    <r>
      <rPr>
        <sz val="9"/>
        <color indexed="8"/>
        <rFont val="宋体"/>
        <charset val="134"/>
      </rPr>
      <t xml:space="preserve">窑停磨停，
</t>
    </r>
    <r>
      <rPr>
        <sz val="9"/>
        <color indexed="8"/>
        <rFont val="Times New Roman"/>
        <charset val="134"/>
      </rPr>
      <t>2.12:36-17:18</t>
    </r>
    <r>
      <rPr>
        <sz val="9"/>
        <color indexed="8"/>
        <rFont val="宋体"/>
        <charset val="134"/>
      </rPr>
      <t xml:space="preserve">窑停磨停
回转窑系统：
</t>
    </r>
    <r>
      <rPr>
        <sz val="9"/>
        <color indexed="8"/>
        <rFont val="Times New Roman"/>
        <charset val="134"/>
      </rPr>
      <t>1.0:00-6:30C5A</t>
    </r>
    <r>
      <rPr>
        <sz val="9"/>
        <color indexed="8"/>
        <rFont val="宋体"/>
        <charset val="134"/>
      </rPr>
      <t xml:space="preserve">堵料清理，
</t>
    </r>
    <r>
      <rPr>
        <sz val="9"/>
        <color indexed="8"/>
        <rFont val="Times New Roman"/>
        <charset val="134"/>
      </rPr>
      <t>2.12:20-12:40</t>
    </r>
    <r>
      <rPr>
        <sz val="9"/>
        <color indexed="8"/>
        <rFont val="宋体"/>
        <charset val="134"/>
      </rPr>
      <t>窑喂料称故障。</t>
    </r>
  </si>
  <si>
    <r>
      <rPr>
        <sz val="9"/>
        <color indexed="8"/>
        <rFont val="Times New Roman"/>
        <charset val="134"/>
      </rPr>
      <t>1.0:30-3:50</t>
    </r>
    <r>
      <rPr>
        <sz val="9"/>
        <color indexed="8"/>
        <rFont val="宋体"/>
        <charset val="134"/>
      </rPr>
      <t>石灰石库存低，停机待料</t>
    </r>
  </si>
  <si>
    <r>
      <rPr>
        <sz val="9"/>
        <color indexed="8"/>
        <rFont val="Times New Roman"/>
        <charset val="134"/>
      </rPr>
      <t>1.10:43-10:58,14:23-15:38</t>
    </r>
    <r>
      <rPr>
        <sz val="9"/>
        <color indexed="8"/>
        <rFont val="宋体"/>
        <charset val="134"/>
      </rPr>
      <t>立磨减速机</t>
    </r>
    <r>
      <rPr>
        <sz val="9"/>
        <color indexed="8"/>
        <rFont val="Times New Roman"/>
        <charset val="134"/>
      </rPr>
      <t>1#</t>
    </r>
    <r>
      <rPr>
        <sz val="9"/>
        <color indexed="8"/>
        <rFont val="宋体"/>
        <charset val="134"/>
      </rPr>
      <t>高压泵跳停，立磨连锁停机</t>
    </r>
  </si>
  <si>
    <r>
      <rPr>
        <sz val="9"/>
        <color indexed="8"/>
        <rFont val="Times New Roman"/>
        <charset val="134"/>
      </rPr>
      <t>1.14:20-18:00</t>
    </r>
    <r>
      <rPr>
        <sz val="9"/>
        <color indexed="8"/>
        <rFont val="宋体"/>
        <charset val="134"/>
      </rPr>
      <t>石灰石库存低，计划停机，磨内检查</t>
    </r>
  </si>
  <si>
    <r>
      <rPr>
        <sz val="9"/>
        <color indexed="8"/>
        <rFont val="Times New Roman"/>
        <charset val="134"/>
      </rPr>
      <t>1.10:34-14:04</t>
    </r>
    <r>
      <rPr>
        <sz val="9"/>
        <color indexed="8"/>
        <rFont val="宋体"/>
        <charset val="134"/>
      </rPr>
      <t>石灰石库存低，停机待料</t>
    </r>
  </si>
  <si>
    <r>
      <rPr>
        <sz val="9"/>
        <color indexed="8"/>
        <rFont val="Times New Roman"/>
        <charset val="134"/>
      </rPr>
      <t>1.7:30-16:45</t>
    </r>
    <r>
      <rPr>
        <sz val="9"/>
        <color indexed="8"/>
        <rFont val="宋体"/>
        <charset val="134"/>
      </rPr>
      <t>立磨计划停机定检</t>
    </r>
  </si>
  <si>
    <r>
      <rPr>
        <sz val="9"/>
        <color indexed="8"/>
        <rFont val="Times New Roman"/>
        <charset val="134"/>
      </rPr>
      <t>1.4:58-11:00</t>
    </r>
    <r>
      <rPr>
        <sz val="9"/>
        <color indexed="8"/>
        <rFont val="宋体"/>
        <charset val="134"/>
      </rPr>
      <t xml:space="preserve">石灰石库存低，立磨停机待料，
</t>
    </r>
    <r>
      <rPr>
        <sz val="9"/>
        <color indexed="8"/>
        <rFont val="Times New Roman"/>
        <charset val="134"/>
      </rPr>
      <t>2.16:15-20:50</t>
    </r>
    <r>
      <rPr>
        <sz val="9"/>
        <color indexed="8"/>
        <rFont val="宋体"/>
        <charset val="134"/>
      </rPr>
      <t>更换液压站阀门和清洗阀门</t>
    </r>
  </si>
  <si>
    <r>
      <rPr>
        <sz val="9"/>
        <rFont val="Times New Roman"/>
        <charset val="134"/>
      </rPr>
      <t>2024</t>
    </r>
    <r>
      <rPr>
        <sz val="9"/>
        <rFont val="SimSun"/>
        <charset val="134"/>
      </rPr>
      <t>年</t>
    </r>
  </si>
  <si>
    <t>计划检修。</t>
  </si>
  <si>
    <t>窑20:00点火升温。</t>
  </si>
  <si>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、立磨</t>
    </r>
    <r>
      <rPr>
        <sz val="9"/>
        <color indexed="8"/>
        <rFont val="Times New Roman"/>
        <charset val="134"/>
      </rPr>
      <t>14:54</t>
    </r>
    <r>
      <rPr>
        <sz val="9"/>
        <color indexed="8"/>
        <rFont val="宋体"/>
        <charset val="134"/>
      </rPr>
      <t xml:space="preserve">开机。
</t>
    </r>
    <r>
      <rPr>
        <sz val="9"/>
        <color indexed="8"/>
        <rFont val="Times New Roman"/>
        <charset val="134"/>
      </rPr>
      <t>2</t>
    </r>
    <r>
      <rPr>
        <sz val="9"/>
        <color indexed="8"/>
        <rFont val="宋体"/>
        <charset val="134"/>
      </rPr>
      <t>、窑</t>
    </r>
    <r>
      <rPr>
        <sz val="9"/>
        <color indexed="8"/>
        <rFont val="Times New Roman"/>
        <charset val="134"/>
      </rPr>
      <t>13:10</t>
    </r>
    <r>
      <rPr>
        <sz val="9"/>
        <color indexed="8"/>
        <rFont val="宋体"/>
        <charset val="134"/>
      </rPr>
      <t>投料。</t>
    </r>
  </si>
  <si>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、立磨</t>
    </r>
    <r>
      <rPr>
        <sz val="9"/>
        <color indexed="8"/>
        <rFont val="Times New Roman"/>
        <charset val="134"/>
      </rPr>
      <t>1:15-5:30</t>
    </r>
    <r>
      <rPr>
        <sz val="9"/>
        <color indexed="8"/>
        <rFont val="宋体"/>
        <charset val="134"/>
      </rPr>
      <t xml:space="preserve">无循环水停机。
</t>
    </r>
    <r>
      <rPr>
        <sz val="9"/>
        <color indexed="8"/>
        <rFont val="Times New Roman"/>
        <charset val="134"/>
      </rPr>
      <t>2</t>
    </r>
    <r>
      <rPr>
        <sz val="9"/>
        <color indexed="8"/>
        <rFont val="宋体"/>
        <charset val="134"/>
      </rPr>
      <t>、窑</t>
    </r>
    <r>
      <rPr>
        <sz val="9"/>
        <color indexed="8"/>
        <rFont val="Times New Roman"/>
        <charset val="134"/>
      </rPr>
      <t>1:15-4:30</t>
    </r>
    <r>
      <rPr>
        <sz val="9"/>
        <color indexed="8"/>
        <rFont val="宋体"/>
        <charset val="134"/>
      </rPr>
      <t>无循环水止料。</t>
    </r>
  </si>
  <si>
    <t>重油库存低窑磨同步减产。</t>
  </si>
  <si>
    <r>
      <rPr>
        <sz val="9"/>
        <color indexed="8"/>
        <rFont val="宋体"/>
        <charset val="134"/>
      </rPr>
      <t>立磨</t>
    </r>
    <r>
      <rPr>
        <sz val="9"/>
        <color indexed="8"/>
        <rFont val="Times New Roman"/>
        <charset val="134"/>
      </rPr>
      <t>8:25-11:43</t>
    </r>
    <r>
      <rPr>
        <sz val="9"/>
        <color indexed="8"/>
        <rFont val="宋体"/>
        <charset val="134"/>
      </rPr>
      <t>粘土板喂机脱轨停机处理</t>
    </r>
  </si>
  <si>
    <r>
      <rPr>
        <sz val="9"/>
        <color indexed="8"/>
        <rFont val="Times New Roman"/>
        <charset val="134"/>
      </rPr>
      <t>1</t>
    </r>
    <r>
      <rPr>
        <sz val="9"/>
        <color indexed="8"/>
        <rFont val="宋体"/>
        <charset val="134"/>
      </rPr>
      <t>、立磨</t>
    </r>
    <r>
      <rPr>
        <sz val="9"/>
        <color indexed="8"/>
        <rFont val="Times New Roman"/>
        <charset val="134"/>
      </rPr>
      <t>6:02-9:05</t>
    </r>
    <r>
      <rPr>
        <sz val="9"/>
        <color indexed="8"/>
        <rFont val="宋体"/>
        <charset val="134"/>
      </rPr>
      <t>粘土板喂机脱轨停机处理。</t>
    </r>
    <r>
      <rPr>
        <sz val="9"/>
        <color indexed="8"/>
        <rFont val="Times New Roman"/>
        <charset val="134"/>
      </rPr>
      <t xml:space="preserve">
2</t>
    </r>
    <r>
      <rPr>
        <sz val="9"/>
        <color indexed="8"/>
        <rFont val="宋体"/>
        <charset val="134"/>
      </rPr>
      <t>、立磨</t>
    </r>
    <r>
      <rPr>
        <sz val="9"/>
        <color indexed="8"/>
        <rFont val="Times New Roman"/>
        <charset val="134"/>
      </rPr>
      <t>23:38</t>
    </r>
    <r>
      <rPr>
        <sz val="9"/>
        <color indexed="8"/>
        <rFont val="宋体"/>
        <charset val="134"/>
      </rPr>
      <t xml:space="preserve">计划停机。
</t>
    </r>
    <r>
      <rPr>
        <sz val="9"/>
        <color indexed="8"/>
        <rFont val="Times New Roman"/>
        <charset val="134"/>
      </rPr>
      <t>3</t>
    </r>
    <r>
      <rPr>
        <sz val="9"/>
        <color indexed="8"/>
        <rFont val="宋体"/>
        <charset val="134"/>
      </rPr>
      <t>、窑重油供不上</t>
    </r>
    <r>
      <rPr>
        <sz val="9"/>
        <color indexed="8"/>
        <rFont val="Times New Roman"/>
        <charset val="134"/>
      </rPr>
      <t>24:00</t>
    </r>
    <r>
      <rPr>
        <sz val="9"/>
        <color indexed="8"/>
        <rFont val="宋体"/>
        <charset val="134"/>
      </rPr>
      <t>止料检修。</t>
    </r>
  </si>
  <si>
    <t>窑重油供不上停机检修。</t>
  </si>
  <si>
    <t>重油供不上停机检修。</t>
  </si>
  <si>
    <t>2024年</t>
  </si>
  <si>
    <t>无重油停机检修</t>
  </si>
  <si>
    <t>10:15回转窑点火升温</t>
  </si>
  <si>
    <t>1.回转窑升温</t>
  </si>
  <si>
    <r>
      <rPr>
        <sz val="9"/>
        <color indexed="8"/>
        <rFont val="Times New Roman"/>
        <charset val="134"/>
      </rPr>
      <t>1.3:12</t>
    </r>
    <r>
      <rPr>
        <sz val="9"/>
        <color indexed="8"/>
        <rFont val="宋体"/>
        <charset val="134"/>
      </rPr>
      <t xml:space="preserve">回转窑投料生产
</t>
    </r>
    <r>
      <rPr>
        <sz val="9"/>
        <color indexed="8"/>
        <rFont val="Times New Roman"/>
        <charset val="134"/>
      </rPr>
      <t>2.12:20-12:40</t>
    </r>
    <r>
      <rPr>
        <sz val="9"/>
        <color indexed="8"/>
        <rFont val="宋体"/>
        <charset val="134"/>
      </rPr>
      <t>尾排风机轴承温度异常跳动，尾排停机，窑止料。</t>
    </r>
  </si>
  <si>
    <r>
      <rPr>
        <sz val="9"/>
        <color indexed="8"/>
        <rFont val="Times New Roman"/>
        <charset val="134"/>
      </rPr>
      <t>1.13:52</t>
    </r>
    <r>
      <rPr>
        <sz val="9"/>
        <color indexed="8"/>
        <rFont val="宋体"/>
        <charset val="134"/>
      </rPr>
      <t>立磨投料生产。</t>
    </r>
  </si>
  <si>
    <r>
      <rPr>
        <sz val="9"/>
        <color indexed="8"/>
        <rFont val="Times New Roman"/>
        <charset val="134"/>
      </rPr>
      <t>1.</t>
    </r>
    <r>
      <rPr>
        <sz val="9"/>
        <color indexed="8"/>
        <rFont val="宋体"/>
        <charset val="134"/>
      </rPr>
      <t>生产</t>
    </r>
    <r>
      <rPr>
        <sz val="9"/>
        <color indexed="8"/>
        <rFont val="Times New Roman"/>
        <charset val="134"/>
      </rPr>
      <t>OWC</t>
    </r>
    <r>
      <rPr>
        <sz val="9"/>
        <color indexed="8"/>
        <rFont val="宋体"/>
        <charset val="134"/>
      </rPr>
      <t>熟料，难煅烧，窑减产运行；</t>
    </r>
  </si>
  <si>
    <r>
      <rPr>
        <sz val="9"/>
        <color indexed="8"/>
        <rFont val="Times New Roman"/>
        <charset val="134"/>
      </rPr>
      <t>1.3:25-5:40</t>
    </r>
    <r>
      <rPr>
        <sz val="9"/>
        <color indexed="8"/>
        <rFont val="宋体"/>
        <charset val="134"/>
      </rPr>
      <t>入磨皮带抱闸电机备妥丢失，磨机跳停。</t>
    </r>
  </si>
  <si>
    <r>
      <rPr>
        <sz val="9"/>
        <color indexed="8"/>
        <rFont val="Times New Roman"/>
        <charset val="134"/>
      </rPr>
      <t>1.14:35-22:25</t>
    </r>
    <r>
      <rPr>
        <sz val="9"/>
        <color indexed="8"/>
        <rFont val="宋体"/>
        <charset val="134"/>
      </rPr>
      <t>窑停磨停</t>
    </r>
  </si>
  <si>
    <r>
      <rPr>
        <sz val="9"/>
        <color indexed="8"/>
        <rFont val="Times New Roman"/>
        <charset val="134"/>
      </rPr>
      <t>1.14:30-19:32</t>
    </r>
    <r>
      <rPr>
        <sz val="9"/>
        <color indexed="8"/>
        <rFont val="宋体"/>
        <charset val="134"/>
      </rPr>
      <t>无柴油，停窑待柴油</t>
    </r>
  </si>
  <si>
    <r>
      <rPr>
        <sz val="9"/>
        <color indexed="8"/>
        <rFont val="Times New Roman"/>
        <charset val="134"/>
      </rPr>
      <t>1.9:54-24:00</t>
    </r>
    <r>
      <rPr>
        <sz val="9"/>
        <color indexed="8"/>
        <rFont val="宋体"/>
        <charset val="134"/>
      </rPr>
      <t>更改</t>
    </r>
    <r>
      <rPr>
        <sz val="9"/>
        <color indexed="8"/>
        <rFont val="Times New Roman"/>
        <charset val="134"/>
      </rPr>
      <t>OPC</t>
    </r>
    <r>
      <rPr>
        <sz val="9"/>
        <color indexed="8"/>
        <rFont val="宋体"/>
        <charset val="134"/>
      </rPr>
      <t>，立磨停机待库</t>
    </r>
  </si>
  <si>
    <r>
      <rPr>
        <sz val="9"/>
        <color indexed="8"/>
        <rFont val="Times New Roman"/>
        <charset val="134"/>
      </rPr>
      <t>1.10:15-21:00</t>
    </r>
    <r>
      <rPr>
        <sz val="9"/>
        <color indexed="8"/>
        <rFont val="宋体"/>
        <charset val="134"/>
      </rPr>
      <t>停机更换</t>
    </r>
    <r>
      <rPr>
        <sz val="9"/>
        <color indexed="8"/>
        <rFont val="Times New Roman"/>
        <charset val="134"/>
      </rPr>
      <t>2</t>
    </r>
    <r>
      <rPr>
        <sz val="9"/>
        <color indexed="8"/>
        <rFont val="宋体"/>
        <charset val="134"/>
      </rPr>
      <t>号高温风机电机轴承</t>
    </r>
  </si>
  <si>
    <r>
      <rPr>
        <sz val="9"/>
        <color indexed="8"/>
        <rFont val="Times New Roman"/>
        <charset val="134"/>
      </rPr>
      <t>1.21:36</t>
    </r>
    <r>
      <rPr>
        <sz val="9"/>
        <color indexed="8"/>
        <rFont val="宋体"/>
        <charset val="134"/>
      </rPr>
      <t>立磨投料生产OPC生料</t>
    </r>
  </si>
  <si>
    <t>1.14:02-15:08立磨振动值断电，磨机连锁跳停</t>
  </si>
  <si>
    <t>1.6:28-24:00窑停磨停。</t>
  </si>
  <si>
    <r>
      <rPr>
        <sz val="9"/>
        <color indexed="8"/>
        <rFont val="Times New Roman"/>
        <charset val="134"/>
      </rPr>
      <t>1.6:10-24:00</t>
    </r>
    <r>
      <rPr>
        <sz val="9"/>
        <color indexed="8"/>
        <rFont val="宋体"/>
        <charset val="134"/>
      </rPr>
      <t>A列高温风机电气柜风扇故障跳停，窑止料，更换B列高温风机电机有载端轴承。</t>
    </r>
  </si>
  <si>
    <r>
      <rPr>
        <sz val="9"/>
        <color indexed="8"/>
        <rFont val="宋体"/>
        <charset val="134"/>
      </rPr>
      <t>原料磨系统：</t>
    </r>
    <r>
      <rPr>
        <sz val="9"/>
        <color indexed="8"/>
        <rFont val="Times New Roman"/>
        <charset val="134"/>
      </rPr>
      <t xml:space="preserve">
1.0:00-9:10</t>
    </r>
    <r>
      <rPr>
        <sz val="9"/>
        <color indexed="8"/>
        <rFont val="宋体"/>
        <charset val="134"/>
      </rPr>
      <t xml:space="preserve">窑停磨停；
</t>
    </r>
    <r>
      <rPr>
        <sz val="9"/>
        <color indexed="8"/>
        <rFont val="Times New Roman"/>
        <charset val="134"/>
      </rPr>
      <t>2.11:11-13:47</t>
    </r>
    <r>
      <rPr>
        <sz val="9"/>
        <color indexed="8"/>
        <rFont val="宋体"/>
        <charset val="134"/>
      </rPr>
      <t xml:space="preserve">石灰石取料机料耙液压泵故障。
回转窑系统：
</t>
    </r>
    <r>
      <rPr>
        <sz val="9"/>
        <color indexed="8"/>
        <rFont val="Times New Roman"/>
        <charset val="134"/>
      </rPr>
      <t>1.8:13</t>
    </r>
    <r>
      <rPr>
        <sz val="9"/>
        <color indexed="8"/>
        <rFont val="宋体"/>
        <charset val="134"/>
      </rPr>
      <t>投料生产</t>
    </r>
  </si>
  <si>
    <r>
      <rPr>
        <sz val="9"/>
        <color indexed="8"/>
        <rFont val="Times New Roman"/>
        <charset val="134"/>
      </rPr>
      <t>1.19:48-20:40</t>
    </r>
    <r>
      <rPr>
        <sz val="9"/>
        <color indexed="8"/>
        <rFont val="宋体"/>
        <charset val="134"/>
      </rPr>
      <t>铁粉仓堵料，停机清理。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</si>
</sst>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yyyy&quot;年&quot;m&quot;月&quot;d&quot;日&quot;;@"/>
    <numFmt numFmtId="178" formatCode="0_);[Red]\(0\)"/>
    <numFmt numFmtId="179" formatCode="0.00_);[Red]\(0.00\)"/>
    <numFmt numFmtId="180" formatCode="0.0000_);[Red]\(0.0000\)"/>
  </numFmts>
  <fonts count="37">
    <font>
      <sz val="11"/>
      <color theme="1"/>
      <name val="等线"/>
      <charset val="134"/>
      <scheme val="minor"/>
    </font>
    <font>
      <sz val="11"/>
      <color indexed="8"/>
      <name val="Times New Roman"/>
      <charset val="134"/>
    </font>
    <font>
      <b/>
      <sz val="14"/>
      <color indexed="10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b/>
      <sz val="12"/>
      <color indexed="10"/>
      <name val="Times New Roman"/>
      <charset val="134"/>
    </font>
    <font>
      <b/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1"/>
      <color indexed="8"/>
      <name val="SimSun"/>
      <charset val="134"/>
    </font>
    <font>
      <sz val="11"/>
      <color theme="1"/>
      <name val="等线"/>
      <charset val="134"/>
    </font>
    <font>
      <sz val="9"/>
      <color indexed="8"/>
      <name val="等线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sz val="9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8" applyNumberFormat="0" applyAlignment="0" applyProtection="0">
      <alignment vertical="center"/>
    </xf>
    <xf numFmtId="0" fontId="25" fillId="4" borderId="9" applyNumberFormat="0" applyAlignment="0" applyProtection="0">
      <alignment vertical="center"/>
    </xf>
    <xf numFmtId="0" fontId="26" fillId="4" borderId="8" applyNumberFormat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176" fontId="11" fillId="0" borderId="0"/>
  </cellStyleXfs>
  <cellXfs count="81">
    <xf numFmtId="0" fontId="0" fillId="0" borderId="0" xfId="0">
      <alignment vertical="center"/>
    </xf>
    <xf numFmtId="176" fontId="1" fillId="0" borderId="0" xfId="49" applyFont="1" applyAlignment="1">
      <alignment wrapText="1"/>
    </xf>
    <xf numFmtId="176" fontId="1" fillId="0" borderId="0" xfId="49" applyFont="1"/>
    <xf numFmtId="10" fontId="1" fillId="0" borderId="0" xfId="49" applyNumberFormat="1" applyFont="1"/>
    <xf numFmtId="10" fontId="1" fillId="0" borderId="0" xfId="3" applyNumberFormat="1" applyFont="1" applyAlignment="1"/>
    <xf numFmtId="176" fontId="2" fillId="0" borderId="0" xfId="49" applyFont="1" applyAlignment="1">
      <alignment horizontal="center" vertical="center"/>
    </xf>
    <xf numFmtId="177" fontId="3" fillId="0" borderId="0" xfId="49" applyNumberFormat="1" applyFont="1" applyBorder="1" applyAlignment="1">
      <alignment horizontal="right" vertical="center"/>
    </xf>
    <xf numFmtId="178" fontId="3" fillId="0" borderId="0" xfId="49" applyNumberFormat="1" applyFont="1" applyBorder="1" applyAlignment="1">
      <alignment horizontal="center" vertical="center"/>
    </xf>
    <xf numFmtId="177" fontId="3" fillId="0" borderId="0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4" fillId="0" borderId="1" xfId="49" applyFont="1" applyBorder="1" applyAlignment="1">
      <alignment horizontal="center" vertical="center" wrapText="1"/>
    </xf>
    <xf numFmtId="176" fontId="4" fillId="0" borderId="2" xfId="49" applyFont="1" applyBorder="1" applyAlignment="1">
      <alignment horizontal="center" vertical="center"/>
    </xf>
    <xf numFmtId="177" fontId="3" fillId="0" borderId="3" xfId="49" applyNumberFormat="1" applyFont="1" applyBorder="1" applyAlignment="1">
      <alignment horizontal="center" vertical="center"/>
    </xf>
    <xf numFmtId="178" fontId="5" fillId="0" borderId="1" xfId="49" applyNumberFormat="1" applyFont="1" applyBorder="1" applyAlignment="1">
      <alignment horizontal="center" vertical="center"/>
    </xf>
    <xf numFmtId="1" fontId="5" fillId="0" borderId="1" xfId="49" applyNumberFormat="1" applyFont="1" applyBorder="1" applyAlignment="1">
      <alignment horizontal="center" vertical="center"/>
    </xf>
    <xf numFmtId="176" fontId="4" fillId="0" borderId="3" xfId="49" applyFont="1" applyBorder="1" applyAlignment="1">
      <alignment horizontal="center" vertical="center"/>
    </xf>
    <xf numFmtId="176" fontId="3" fillId="0" borderId="1" xfId="49" applyFont="1" applyBorder="1" applyAlignment="1">
      <alignment horizontal="center" vertical="center"/>
    </xf>
    <xf numFmtId="176" fontId="4" fillId="0" borderId="4" xfId="49" applyFont="1" applyBorder="1" applyAlignment="1">
      <alignment horizontal="center" vertical="center"/>
    </xf>
    <xf numFmtId="1" fontId="3" fillId="0" borderId="3" xfId="49" applyNumberFormat="1" applyFont="1" applyBorder="1" applyAlignment="1">
      <alignment horizontal="center" vertical="center"/>
    </xf>
    <xf numFmtId="176" fontId="2" fillId="0" borderId="0" xfId="49" applyFont="1" applyFill="1" applyAlignment="1">
      <alignment horizontal="center" vertical="center"/>
    </xf>
    <xf numFmtId="176" fontId="6" fillId="0" borderId="0" xfId="49" applyFont="1" applyAlignment="1">
      <alignment horizontal="center" vertical="center"/>
    </xf>
    <xf numFmtId="178" fontId="3" fillId="0" borderId="3" xfId="49" applyNumberFormat="1" applyFont="1" applyBorder="1" applyAlignment="1">
      <alignment horizontal="center" vertical="center"/>
    </xf>
    <xf numFmtId="179" fontId="3" fillId="0" borderId="3" xfId="49" applyNumberFormat="1" applyFont="1" applyBorder="1" applyAlignment="1">
      <alignment horizontal="center" vertical="center"/>
    </xf>
    <xf numFmtId="10" fontId="7" fillId="0" borderId="0" xfId="49" applyNumberFormat="1" applyFont="1" applyBorder="1" applyAlignment="1">
      <alignment vertical="center"/>
    </xf>
    <xf numFmtId="10" fontId="4" fillId="0" borderId="0" xfId="3" applyNumberFormat="1" applyFont="1" applyBorder="1" applyAlignment="1">
      <alignment vertical="center"/>
    </xf>
    <xf numFmtId="10" fontId="4" fillId="0" borderId="0" xfId="49" applyNumberFormat="1" applyFont="1" applyBorder="1" applyAlignment="1">
      <alignment vertical="center"/>
    </xf>
    <xf numFmtId="10" fontId="4" fillId="0" borderId="1" xfId="49" applyNumberFormat="1" applyFont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 wrapText="1"/>
    </xf>
    <xf numFmtId="10" fontId="3" fillId="0" borderId="4" xfId="3" applyNumberFormat="1" applyFont="1" applyBorder="1" applyAlignment="1">
      <alignment horizontal="center" vertical="center"/>
    </xf>
    <xf numFmtId="10" fontId="5" fillId="0" borderId="2" xfId="3" applyNumberFormat="1" applyFont="1" applyBorder="1" applyAlignment="1">
      <alignment horizontal="center" vertical="center"/>
    </xf>
    <xf numFmtId="10" fontId="3" fillId="0" borderId="3" xfId="3" applyNumberFormat="1" applyFont="1" applyBorder="1" applyAlignment="1">
      <alignment horizontal="center" vertical="center"/>
    </xf>
    <xf numFmtId="10" fontId="5" fillId="0" borderId="3" xfId="3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77" fontId="4" fillId="0" borderId="0" xfId="49" applyNumberFormat="1" applyFont="1" applyBorder="1" applyAlignment="1">
      <alignment vertical="center"/>
    </xf>
    <xf numFmtId="176" fontId="8" fillId="0" borderId="4" xfId="49" applyFont="1" applyBorder="1" applyAlignment="1">
      <alignment horizontal="left" vertical="top" wrapText="1"/>
    </xf>
    <xf numFmtId="176" fontId="8" fillId="0" borderId="2" xfId="49" applyFont="1" applyBorder="1" applyAlignment="1">
      <alignment horizontal="left" vertical="top" wrapText="1"/>
    </xf>
    <xf numFmtId="176" fontId="8" fillId="0" borderId="3" xfId="49" applyFont="1" applyBorder="1" applyAlignment="1">
      <alignment horizontal="left" vertical="top" wrapText="1"/>
    </xf>
    <xf numFmtId="176" fontId="9" fillId="0" borderId="4" xfId="49" applyFont="1" applyBorder="1" applyAlignment="1">
      <alignment horizontal="left" vertical="top" wrapText="1"/>
    </xf>
    <xf numFmtId="176" fontId="5" fillId="0" borderId="2" xfId="49" applyFont="1" applyBorder="1" applyAlignment="1">
      <alignment horizontal="left" vertical="top" wrapText="1"/>
    </xf>
    <xf numFmtId="176" fontId="5" fillId="0" borderId="3" xfId="49" applyFont="1" applyBorder="1" applyAlignment="1">
      <alignment horizontal="left" vertical="top" wrapText="1"/>
    </xf>
    <xf numFmtId="176" fontId="5" fillId="0" borderId="4" xfId="49" applyFont="1" applyBorder="1" applyAlignment="1">
      <alignment horizontal="left" vertical="top" wrapText="1"/>
    </xf>
    <xf numFmtId="179" fontId="10" fillId="0" borderId="0" xfId="49" applyNumberFormat="1" applyFont="1"/>
    <xf numFmtId="179" fontId="1" fillId="0" borderId="0" xfId="49" applyNumberFormat="1" applyFont="1"/>
    <xf numFmtId="180" fontId="1" fillId="0" borderId="0" xfId="49" applyNumberFormat="1" applyFont="1"/>
    <xf numFmtId="176" fontId="5" fillId="0" borderId="4" xfId="49" applyFont="1" applyBorder="1" applyAlignment="1">
      <alignment horizontal="left" vertical="center" wrapText="1"/>
    </xf>
    <xf numFmtId="176" fontId="5" fillId="0" borderId="3" xfId="49" applyFont="1" applyBorder="1" applyAlignment="1">
      <alignment horizontal="left" vertical="center" wrapText="1"/>
    </xf>
    <xf numFmtId="176" fontId="11" fillId="0" borderId="3" xfId="49" applyBorder="1" applyAlignment="1">
      <alignment horizontal="left" vertical="center" wrapText="1"/>
    </xf>
    <xf numFmtId="176" fontId="12" fillId="0" borderId="3" xfId="49" applyFont="1" applyBorder="1" applyAlignment="1">
      <alignment horizontal="left" vertical="center" wrapText="1"/>
    </xf>
    <xf numFmtId="176" fontId="5" fillId="0" borderId="1" xfId="49" applyFont="1" applyBorder="1" applyAlignment="1">
      <alignment horizontal="center" vertical="top" wrapText="1"/>
    </xf>
    <xf numFmtId="176" fontId="8" fillId="0" borderId="1" xfId="49" applyFont="1" applyBorder="1" applyAlignment="1">
      <alignment horizontal="left" vertical="center" wrapText="1"/>
    </xf>
    <xf numFmtId="176" fontId="5" fillId="0" borderId="1" xfId="49" applyFont="1" applyBorder="1" applyAlignment="1">
      <alignment horizontal="left" vertical="center" wrapText="1"/>
    </xf>
    <xf numFmtId="179" fontId="13" fillId="0" borderId="0" xfId="49" applyNumberFormat="1" applyFont="1"/>
    <xf numFmtId="176" fontId="8" fillId="0" borderId="1" xfId="49" applyFont="1" applyBorder="1" applyAlignment="1">
      <alignment horizontal="center" vertical="top" wrapText="1"/>
    </xf>
    <xf numFmtId="14" fontId="1" fillId="0" borderId="0" xfId="49" applyNumberFormat="1" applyFont="1"/>
    <xf numFmtId="179" fontId="5" fillId="0" borderId="1" xfId="49" applyNumberFormat="1" applyFont="1" applyBorder="1" applyAlignment="1">
      <alignment horizontal="center" vertical="center"/>
    </xf>
    <xf numFmtId="176" fontId="4" fillId="0" borderId="1" xfId="49" applyFont="1" applyBorder="1" applyAlignment="1">
      <alignment horizontal="center" vertical="center"/>
    </xf>
    <xf numFmtId="177" fontId="3" fillId="0" borderId="1" xfId="49" applyNumberFormat="1" applyFont="1" applyBorder="1" applyAlignment="1">
      <alignment horizontal="center" vertical="center"/>
    </xf>
    <xf numFmtId="1" fontId="3" fillId="0" borderId="1" xfId="49" applyNumberFormat="1" applyFont="1" applyBorder="1" applyAlignment="1">
      <alignment horizontal="center" vertical="center"/>
    </xf>
    <xf numFmtId="176" fontId="1" fillId="0" borderId="1" xfId="49" applyFont="1" applyBorder="1"/>
    <xf numFmtId="10" fontId="3" fillId="0" borderId="1" xfId="3" applyNumberFormat="1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center" vertical="center"/>
    </xf>
    <xf numFmtId="176" fontId="8" fillId="0" borderId="4" xfId="49" applyFont="1" applyBorder="1" applyAlignment="1">
      <alignment horizontal="center" vertical="center" wrapText="1"/>
    </xf>
    <xf numFmtId="176" fontId="8" fillId="0" borderId="2" xfId="49" applyFont="1" applyBorder="1" applyAlignment="1">
      <alignment horizontal="center" vertical="center" wrapText="1"/>
    </xf>
    <xf numFmtId="176" fontId="8" fillId="0" borderId="3" xfId="49" applyFont="1" applyBorder="1" applyAlignment="1">
      <alignment horizontal="center" vertical="center" wrapText="1"/>
    </xf>
    <xf numFmtId="176" fontId="5" fillId="0" borderId="2" xfId="49" applyFont="1" applyBorder="1" applyAlignment="1">
      <alignment horizontal="left" vertical="center" wrapText="1"/>
    </xf>
    <xf numFmtId="176" fontId="5" fillId="0" borderId="1" xfId="49" applyFont="1" applyBorder="1" applyAlignment="1">
      <alignment horizontal="left" vertical="top" wrapText="1"/>
    </xf>
    <xf numFmtId="176" fontId="5" fillId="0" borderId="1" xfId="49" applyFont="1" applyBorder="1" applyAlignment="1">
      <alignment horizontal="center" vertical="center"/>
    </xf>
    <xf numFmtId="176" fontId="5" fillId="0" borderId="2" xfId="49" applyFont="1" applyBorder="1" applyAlignment="1">
      <alignment horizontal="center" vertical="center" wrapText="1"/>
    </xf>
    <xf numFmtId="176" fontId="5" fillId="0" borderId="3" xfId="49" applyFont="1" applyBorder="1" applyAlignment="1">
      <alignment horizontal="center" vertical="center" wrapText="1"/>
    </xf>
    <xf numFmtId="176" fontId="5" fillId="0" borderId="4" xfId="49" applyFont="1" applyBorder="1" applyAlignment="1">
      <alignment horizontal="center" vertical="center" wrapText="1"/>
    </xf>
    <xf numFmtId="176" fontId="8" fillId="0" borderId="1" xfId="49" applyFont="1" applyBorder="1" applyAlignment="1">
      <alignment horizontal="left" vertical="top" wrapText="1"/>
    </xf>
    <xf numFmtId="176" fontId="8" fillId="0" borderId="4" xfId="49" applyFont="1" applyBorder="1" applyAlignment="1">
      <alignment vertical="top" wrapText="1"/>
    </xf>
    <xf numFmtId="176" fontId="5" fillId="0" borderId="2" xfId="49" applyFont="1" applyBorder="1" applyAlignment="1">
      <alignment vertical="top" wrapText="1"/>
    </xf>
    <xf numFmtId="176" fontId="5" fillId="0" borderId="3" xfId="49" applyFont="1" applyBorder="1" applyAlignment="1">
      <alignment vertical="top" wrapText="1"/>
    </xf>
    <xf numFmtId="176" fontId="5" fillId="0" borderId="4" xfId="49" applyFont="1" applyBorder="1" applyAlignment="1">
      <alignment horizontal="center" vertical="top" wrapText="1"/>
    </xf>
    <xf numFmtId="176" fontId="5" fillId="0" borderId="2" xfId="49" applyFont="1" applyBorder="1" applyAlignment="1">
      <alignment horizontal="center" vertical="top" wrapText="1"/>
    </xf>
    <xf numFmtId="176" fontId="5" fillId="0" borderId="3" xfId="49" applyFont="1" applyBorder="1" applyAlignment="1">
      <alignment horizontal="center" vertical="top" wrapText="1"/>
    </xf>
    <xf numFmtId="176" fontId="8" fillId="0" borderId="2" xfId="49" applyFont="1" applyBorder="1" applyAlignment="1">
      <alignment vertical="top" wrapText="1"/>
    </xf>
    <xf numFmtId="176" fontId="8" fillId="0" borderId="3" xfId="49" applyFont="1" applyBorder="1" applyAlignment="1">
      <alignment vertical="top" wrapText="1"/>
    </xf>
    <xf numFmtId="176" fontId="1" fillId="0" borderId="0" xfId="49" applyNumberFormat="1" applyFont="1"/>
    <xf numFmtId="58" fontId="1" fillId="0" borderId="0" xfId="49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fengzai/Desktop/&#24037;&#19994;&#22823;&#27169;&#22411;/D:/BaiduSyncdisk/&#20013;&#24314;&#26448;&#26234;&#24935;&#24037;&#19994;/work&amp;study/&#35770;&#25991;/&#24037;&#19994;&#22823;&#27169;&#22411;/&#35757;&#32451;&#25968;&#25454;/&#29983;&#20135;&#36816;&#34892;&#35760;&#2440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3年02月份生产数据记录表"/>
      <sheetName val="2023年03月份生产数据记录表"/>
      <sheetName val="2023年04月份生产数据记录表"/>
      <sheetName val="2023年05月份生产数据记录表"/>
      <sheetName val="2023年06月份生产数据记录表"/>
      <sheetName val="2023年07月份生产数据记录表"/>
      <sheetName val="2023年08月份生产数据记录表"/>
      <sheetName val="2023年09月份生产数据记录表"/>
      <sheetName val="2023年10月份生产数据记录表"/>
      <sheetName val="2023年11月份生产数据记录表"/>
      <sheetName val="2023年12月份生产数据记录表"/>
      <sheetName val="2024年01月份生产数据记录表"/>
      <sheetName val="202401生产数据统计报表（发微信群）"/>
      <sheetName val="2024年02月份生产数据记录表"/>
      <sheetName val="202402生产数据统计报表（发微信群）"/>
      <sheetName val="2024年03月份生产数据记录表"/>
      <sheetName val="202403生产数据统计报表（发微信群）"/>
      <sheetName val="202303生产数据统计报表（发微信群）"/>
      <sheetName val="202304生产数据统计报表（发微信群）"/>
      <sheetName val="202305生产数据统计报表（发微信群）"/>
      <sheetName val="202306生产数据统计报表（发微信群）"/>
      <sheetName val="202307生产数据统计报表（发微信群）"/>
      <sheetName val="202308生产数据统计报表（发微信群）"/>
      <sheetName val="202309生产数据统计报表（发微信群）"/>
      <sheetName val="202310生产数据统计报表（发微信群）"/>
      <sheetName val="202311生产数据统计报表（发微信群）"/>
      <sheetName val="202312生产数据统计报表（发微信群）"/>
      <sheetName val="2023年设备可靠性系数汇总"/>
      <sheetName val="运转率统计"/>
      <sheetName val="2023年07月业主报表统计"/>
      <sheetName val="2023年08月业主报表统计"/>
      <sheetName val="2023年09月业主报表统计 (2)"/>
    </sheetNames>
    <sheetDataSet>
      <sheetData sheetId="0" refreshError="1"/>
      <sheetData sheetId="1" refreshError="1"/>
      <sheetData sheetId="2" refreshError="1"/>
      <sheetData sheetId="3">
        <row r="9">
          <cell r="H9">
            <v>1186.41975308642</v>
          </cell>
          <cell r="I9">
            <v>7.5</v>
          </cell>
        </row>
        <row r="9">
          <cell r="Q9">
            <v>0</v>
          </cell>
          <cell r="R9">
            <v>0</v>
          </cell>
        </row>
        <row r="13">
          <cell r="H13">
            <v>4529.62962962963</v>
          </cell>
          <cell r="I13">
            <v>24</v>
          </cell>
        </row>
        <row r="13">
          <cell r="Q13">
            <v>0</v>
          </cell>
          <cell r="R13">
            <v>0</v>
          </cell>
        </row>
        <row r="17">
          <cell r="H17">
            <v>4388.88888888889</v>
          </cell>
          <cell r="I17">
            <v>24</v>
          </cell>
        </row>
        <row r="17">
          <cell r="Q17">
            <v>5974</v>
          </cell>
          <cell r="R17">
            <v>15.42</v>
          </cell>
        </row>
        <row r="21">
          <cell r="H21">
            <v>4592.59259259259</v>
          </cell>
          <cell r="I21">
            <v>24</v>
          </cell>
        </row>
        <row r="21">
          <cell r="Q21">
            <v>9390</v>
          </cell>
          <cell r="R21">
            <v>24</v>
          </cell>
        </row>
        <row r="25">
          <cell r="H25">
            <v>4888.88888888889</v>
          </cell>
          <cell r="I25">
            <v>24</v>
          </cell>
        </row>
        <row r="25">
          <cell r="Q25">
            <v>9409</v>
          </cell>
          <cell r="R25">
            <v>24</v>
          </cell>
        </row>
        <row r="29">
          <cell r="H29">
            <v>4959.25925925926</v>
          </cell>
          <cell r="I29">
            <v>24</v>
          </cell>
        </row>
        <row r="29">
          <cell r="Q29">
            <v>9382</v>
          </cell>
          <cell r="R29">
            <v>24</v>
          </cell>
        </row>
        <row r="33">
          <cell r="H33">
            <v>5196.91358024691</v>
          </cell>
          <cell r="I33">
            <v>24</v>
          </cell>
        </row>
        <row r="33">
          <cell r="Q33">
            <v>6405</v>
          </cell>
          <cell r="R33">
            <v>16.7</v>
          </cell>
        </row>
        <row r="37">
          <cell r="H37">
            <v>5385.8024691358</v>
          </cell>
          <cell r="I37">
            <v>24</v>
          </cell>
        </row>
        <row r="37">
          <cell r="Q37">
            <v>8690</v>
          </cell>
          <cell r="R37">
            <v>22.58</v>
          </cell>
        </row>
        <row r="41">
          <cell r="H41">
            <v>5263.58024691358</v>
          </cell>
          <cell r="I41">
            <v>24</v>
          </cell>
        </row>
        <row r="41">
          <cell r="Q41">
            <v>8897</v>
          </cell>
          <cell r="R41">
            <v>24</v>
          </cell>
        </row>
        <row r="45">
          <cell r="H45">
            <v>4922.22222222222</v>
          </cell>
          <cell r="I45">
            <v>24</v>
          </cell>
        </row>
        <row r="45">
          <cell r="Q45">
            <v>8508</v>
          </cell>
          <cell r="R45">
            <v>23.32</v>
          </cell>
        </row>
        <row r="49">
          <cell r="H49">
            <v>5039.50617283951</v>
          </cell>
          <cell r="I49">
            <v>24</v>
          </cell>
        </row>
        <row r="49">
          <cell r="Q49">
            <v>5943</v>
          </cell>
          <cell r="R49">
            <v>15.33</v>
          </cell>
        </row>
        <row r="53">
          <cell r="H53">
            <v>5516.66666666666</v>
          </cell>
          <cell r="I53">
            <v>24</v>
          </cell>
        </row>
        <row r="53">
          <cell r="Q53">
            <v>9148</v>
          </cell>
          <cell r="R53">
            <v>24</v>
          </cell>
        </row>
        <row r="57">
          <cell r="H57">
            <v>5070.98765432099</v>
          </cell>
          <cell r="I57">
            <v>23.8</v>
          </cell>
        </row>
        <row r="57">
          <cell r="Q57">
            <v>9193</v>
          </cell>
          <cell r="R57">
            <v>24</v>
          </cell>
        </row>
        <row r="61">
          <cell r="H61">
            <v>4995.67901234568</v>
          </cell>
          <cell r="I61">
            <v>24</v>
          </cell>
        </row>
        <row r="61">
          <cell r="Q61">
            <v>3496</v>
          </cell>
          <cell r="R61">
            <v>9.1</v>
          </cell>
        </row>
        <row r="65">
          <cell r="H65">
            <v>5220.98765432098</v>
          </cell>
          <cell r="I65">
            <v>24</v>
          </cell>
        </row>
        <row r="65">
          <cell r="Q65">
            <v>7015</v>
          </cell>
          <cell r="R65">
            <v>18.2</v>
          </cell>
        </row>
        <row r="69">
          <cell r="H69">
            <v>5654.32098765433</v>
          </cell>
          <cell r="I69">
            <v>24</v>
          </cell>
        </row>
        <row r="69">
          <cell r="Q69">
            <v>8995</v>
          </cell>
          <cell r="R69">
            <v>23.5</v>
          </cell>
        </row>
        <row r="73">
          <cell r="H73">
            <v>5846.29629629629</v>
          </cell>
          <cell r="I73">
            <v>24</v>
          </cell>
        </row>
        <row r="73">
          <cell r="Q73">
            <v>9260</v>
          </cell>
          <cell r="R73">
            <v>24</v>
          </cell>
        </row>
        <row r="77">
          <cell r="H77">
            <v>5641.35802469136</v>
          </cell>
          <cell r="I77">
            <v>24</v>
          </cell>
        </row>
        <row r="77">
          <cell r="Q77">
            <v>9305</v>
          </cell>
          <cell r="R77">
            <v>23.6</v>
          </cell>
        </row>
        <row r="81">
          <cell r="H81">
            <v>5724.07407407407</v>
          </cell>
          <cell r="I81">
            <v>24</v>
          </cell>
        </row>
        <row r="81">
          <cell r="Q81">
            <v>9218</v>
          </cell>
          <cell r="R81">
            <v>24</v>
          </cell>
        </row>
        <row r="85">
          <cell r="H85">
            <v>5628.39506172838</v>
          </cell>
          <cell r="I85">
            <v>24</v>
          </cell>
        </row>
        <row r="85">
          <cell r="Q85">
            <v>9196</v>
          </cell>
          <cell r="R85">
            <v>24</v>
          </cell>
        </row>
        <row r="89">
          <cell r="H89">
            <v>4516.04938271605</v>
          </cell>
          <cell r="I89">
            <v>18.5</v>
          </cell>
        </row>
        <row r="89">
          <cell r="Q89">
            <v>7020</v>
          </cell>
          <cell r="R89">
            <v>18.53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0</v>
          </cell>
          <cell r="I97">
            <v>0</v>
          </cell>
        </row>
        <row r="97">
          <cell r="Q97">
            <v>0</v>
          </cell>
          <cell r="R97">
            <v>0</v>
          </cell>
        </row>
        <row r="101">
          <cell r="H101">
            <v>0</v>
          </cell>
          <cell r="I101">
            <v>0</v>
          </cell>
        </row>
        <row r="101">
          <cell r="Q101">
            <v>0</v>
          </cell>
          <cell r="R101">
            <v>0</v>
          </cell>
        </row>
        <row r="105">
          <cell r="H105">
            <v>0</v>
          </cell>
          <cell r="I105">
            <v>0</v>
          </cell>
        </row>
        <row r="105">
          <cell r="Q105">
            <v>0</v>
          </cell>
          <cell r="R105">
            <v>0</v>
          </cell>
        </row>
        <row r="109">
          <cell r="H109">
            <v>0</v>
          </cell>
          <cell r="I109">
            <v>0</v>
          </cell>
        </row>
        <row r="109">
          <cell r="Q109">
            <v>0</v>
          </cell>
          <cell r="R109">
            <v>0</v>
          </cell>
        </row>
        <row r="113">
          <cell r="H113">
            <v>0</v>
          </cell>
          <cell r="I113">
            <v>0</v>
          </cell>
        </row>
        <row r="113">
          <cell r="Q113">
            <v>0</v>
          </cell>
          <cell r="R113">
            <v>0</v>
          </cell>
        </row>
        <row r="117">
          <cell r="H117">
            <v>0</v>
          </cell>
          <cell r="I117">
            <v>0</v>
          </cell>
        </row>
        <row r="117">
          <cell r="Q117">
            <v>0</v>
          </cell>
          <cell r="R117">
            <v>0</v>
          </cell>
        </row>
        <row r="121">
          <cell r="H121">
            <v>0</v>
          </cell>
          <cell r="I121">
            <v>0</v>
          </cell>
        </row>
        <row r="121">
          <cell r="Q121">
            <v>0</v>
          </cell>
          <cell r="R121">
            <v>0</v>
          </cell>
        </row>
        <row r="125">
          <cell r="H125">
            <v>0</v>
          </cell>
          <cell r="I125">
            <v>0</v>
          </cell>
        </row>
        <row r="125">
          <cell r="Q125">
            <v>0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</v>
          </cell>
          <cell r="J134">
            <v>0.3125</v>
          </cell>
        </row>
        <row r="134">
          <cell r="N134">
            <v>0.504838154269973</v>
          </cell>
          <cell r="O134">
            <v>0.564276859504132</v>
          </cell>
        </row>
        <row r="135">
          <cell r="I135">
            <v>0</v>
          </cell>
          <cell r="J135">
            <v>0.65625</v>
          </cell>
        </row>
        <row r="135">
          <cell r="N135">
            <v>0.500700136612022</v>
          </cell>
          <cell r="O135">
            <v>0.567848360655738</v>
          </cell>
        </row>
        <row r="136">
          <cell r="I136">
            <v>0.214166666666667</v>
          </cell>
          <cell r="J136">
            <v>0.770833333333333</v>
          </cell>
        </row>
        <row r="136">
          <cell r="N136">
            <v>0.50185298102981</v>
          </cell>
          <cell r="O136">
            <v>0.571361788617886</v>
          </cell>
        </row>
        <row r="137">
          <cell r="I137">
            <v>0.410625</v>
          </cell>
          <cell r="J137">
            <v>0.828125</v>
          </cell>
        </row>
        <row r="137">
          <cell r="N137">
            <v>0.505870295698925</v>
          </cell>
          <cell r="O137">
            <v>0.574818548387097</v>
          </cell>
        </row>
        <row r="138">
          <cell r="I138">
            <v>0.5285</v>
          </cell>
          <cell r="J138">
            <v>0.8625</v>
          </cell>
        </row>
        <row r="138">
          <cell r="N138">
            <v>0.509823333333334</v>
          </cell>
          <cell r="O138">
            <v>0.57822</v>
          </cell>
        </row>
        <row r="139">
          <cell r="I139">
            <v>0.607083333333333</v>
          </cell>
          <cell r="J139">
            <v>0.885416666666667</v>
          </cell>
        </row>
        <row r="139">
          <cell r="N139">
            <v>0.513713624338625</v>
          </cell>
          <cell r="O139">
            <v>0.58156746031746</v>
          </cell>
        </row>
        <row r="140">
          <cell r="I140">
            <v>0.619761904761905</v>
          </cell>
          <cell r="J140">
            <v>0.901785714285714</v>
          </cell>
        </row>
        <row r="140">
          <cell r="N140">
            <v>0.515147637795276</v>
          </cell>
          <cell r="O140">
            <v>0.584862204724409</v>
          </cell>
        </row>
        <row r="141">
          <cell r="I141">
            <v>0.659895833333333</v>
          </cell>
          <cell r="J141">
            <v>0.9140625</v>
          </cell>
        </row>
        <row r="141">
          <cell r="N141">
            <v>0.518473307291667</v>
          </cell>
          <cell r="O141">
            <v>0.58810546875</v>
          </cell>
        </row>
        <row r="142">
          <cell r="I142">
            <v>0.697685185185185</v>
          </cell>
          <cell r="J142">
            <v>0.923611111111111</v>
          </cell>
        </row>
        <row r="142">
          <cell r="N142">
            <v>0.522206072351421</v>
          </cell>
          <cell r="O142">
            <v>0.591298449612403</v>
          </cell>
        </row>
        <row r="143">
          <cell r="I143">
            <v>0.725083333333333</v>
          </cell>
          <cell r="J143">
            <v>0.93125</v>
          </cell>
        </row>
        <row r="143">
          <cell r="N143">
            <v>0.525663461538462</v>
          </cell>
          <cell r="O143">
            <v>0.594442307692308</v>
          </cell>
        </row>
        <row r="144">
          <cell r="I144">
            <v>0.717234848484848</v>
          </cell>
          <cell r="J144">
            <v>0.9375</v>
          </cell>
        </row>
        <row r="144">
          <cell r="N144">
            <v>0.526526717557252</v>
          </cell>
          <cell r="O144">
            <v>0.597538167938931</v>
          </cell>
        </row>
        <row r="145">
          <cell r="I145">
            <v>0.740798611111111</v>
          </cell>
          <cell r="J145">
            <v>0.942708333333333</v>
          </cell>
        </row>
        <row r="145">
          <cell r="N145">
            <v>0.530113636363637</v>
          </cell>
          <cell r="O145">
            <v>0.600587121212121</v>
          </cell>
        </row>
        <row r="146">
          <cell r="I146">
            <v>0.760737179487179</v>
          </cell>
          <cell r="J146">
            <v>0.946474358974359</v>
          </cell>
        </row>
        <row r="146">
          <cell r="N146">
            <v>0.533646616541353</v>
          </cell>
          <cell r="O146">
            <v>0.603527568922306</v>
          </cell>
        </row>
        <row r="147">
          <cell r="I147">
            <v>0.733482142857143</v>
          </cell>
          <cell r="J147">
            <v>0.950297619047619</v>
          </cell>
        </row>
        <row r="147">
          <cell r="N147">
            <v>0.532493781094527</v>
          </cell>
          <cell r="O147">
            <v>0.60648631840796</v>
          </cell>
        </row>
        <row r="148">
          <cell r="I148">
            <v>0.735138888888889</v>
          </cell>
          <cell r="J148">
            <v>0.953611111111111</v>
          </cell>
        </row>
        <row r="148">
          <cell r="N148">
            <v>0.534166666666667</v>
          </cell>
          <cell r="O148">
            <v>0.609401234567901</v>
          </cell>
        </row>
        <row r="149">
          <cell r="I149">
            <v>0.750390625</v>
          </cell>
          <cell r="J149">
            <v>0.956510416666667</v>
          </cell>
        </row>
        <row r="149">
          <cell r="N149">
            <v>0.537438725490196</v>
          </cell>
          <cell r="O149">
            <v>0.612273284313725</v>
          </cell>
        </row>
        <row r="150">
          <cell r="I150">
            <v>0.765073529411765</v>
          </cell>
          <cell r="J150">
            <v>0.95906862745098</v>
          </cell>
        </row>
        <row r="150">
          <cell r="N150">
            <v>0.540815085158151</v>
          </cell>
          <cell r="O150">
            <v>0.615103406326034</v>
          </cell>
        </row>
        <row r="151">
          <cell r="I151">
            <v>0.777199074074074</v>
          </cell>
          <cell r="J151">
            <v>0.961342592592593</v>
          </cell>
        </row>
        <row r="151">
          <cell r="N151">
            <v>0.544021739130435</v>
          </cell>
          <cell r="O151">
            <v>0.617892512077295</v>
          </cell>
        </row>
        <row r="152">
          <cell r="I152">
            <v>0.788925438596491</v>
          </cell>
          <cell r="J152">
            <v>0.963377192982456</v>
          </cell>
        </row>
        <row r="152">
          <cell r="N152">
            <v>0.547302158273381</v>
          </cell>
          <cell r="O152">
            <v>0.620641486810552</v>
          </cell>
        </row>
        <row r="153">
          <cell r="I153">
            <v>0.799479166666667</v>
          </cell>
          <cell r="J153">
            <v>0.965208333333333</v>
          </cell>
        </row>
        <row r="153">
          <cell r="N153">
            <v>0.550535714285714</v>
          </cell>
          <cell r="O153">
            <v>0.62335119047619</v>
          </cell>
        </row>
        <row r="154">
          <cell r="I154">
            <v>0.798174603174603</v>
          </cell>
          <cell r="J154">
            <v>0.955952380952381</v>
          </cell>
        </row>
        <row r="154">
          <cell r="N154">
            <v>0.552106973995272</v>
          </cell>
          <cell r="O154">
            <v>0.624397163120567</v>
          </cell>
        </row>
        <row r="155">
          <cell r="I155">
            <v>0.761893939393939</v>
          </cell>
          <cell r="J155">
            <v>0.9125</v>
          </cell>
        </row>
        <row r="155">
          <cell r="N155">
            <v>0.548218896713615</v>
          </cell>
          <cell r="O155">
            <v>0.62</v>
          </cell>
        </row>
        <row r="156">
          <cell r="I156">
            <v>0.728768115942029</v>
          </cell>
          <cell r="J156">
            <v>0.872826086956522</v>
          </cell>
        </row>
        <row r="156">
          <cell r="N156">
            <v>0.544385198135198</v>
          </cell>
          <cell r="O156">
            <v>0.615664335664336</v>
          </cell>
        </row>
        <row r="157">
          <cell r="I157">
            <v>0.698402777777778</v>
          </cell>
          <cell r="J157">
            <v>0.836458333333333</v>
          </cell>
        </row>
        <row r="157">
          <cell r="N157">
            <v>0.54060474537037</v>
          </cell>
          <cell r="O157">
            <v>0.611388888888889</v>
          </cell>
        </row>
        <row r="158">
          <cell r="I158">
            <v>0.670466666666667</v>
          </cell>
          <cell r="J158">
            <v>0.803</v>
          </cell>
        </row>
        <row r="158">
          <cell r="N158">
            <v>0.536876436781609</v>
          </cell>
          <cell r="O158">
            <v>0.607172413793103</v>
          </cell>
        </row>
        <row r="159">
          <cell r="I159">
            <v>0.644679487179487</v>
          </cell>
          <cell r="J159">
            <v>0.772115384615385</v>
          </cell>
        </row>
        <row r="159">
          <cell r="N159">
            <v>0.533199200913242</v>
          </cell>
          <cell r="O159">
            <v>0.603013698630137</v>
          </cell>
        </row>
        <row r="160">
          <cell r="I160">
            <v>0.620802469135802</v>
          </cell>
          <cell r="J160">
            <v>0.743518518518519</v>
          </cell>
        </row>
        <row r="160">
          <cell r="N160">
            <v>0.529571995464853</v>
          </cell>
          <cell r="O160">
            <v>0.59891156462585</v>
          </cell>
        </row>
        <row r="161">
          <cell r="I161">
            <v>0.598630952380952</v>
          </cell>
          <cell r="J161">
            <v>0.716964285714286</v>
          </cell>
        </row>
        <row r="161">
          <cell r="N161">
            <v>0.525993806306306</v>
          </cell>
          <cell r="O161">
            <v>0.594864864864865</v>
          </cell>
        </row>
        <row r="162">
          <cell r="I162">
            <v>0.577988505747126</v>
          </cell>
          <cell r="J162">
            <v>0.692241379310345</v>
          </cell>
        </row>
        <row r="162">
          <cell r="N162">
            <v>0.522463646532438</v>
          </cell>
          <cell r="O162">
            <v>0.590872483221477</v>
          </cell>
        </row>
        <row r="163">
          <cell r="I163">
            <v>0.558722222222222</v>
          </cell>
          <cell r="J163">
            <v>0.669166666666667</v>
          </cell>
        </row>
        <row r="163">
          <cell r="N163">
            <v>0.518980555555556</v>
          </cell>
          <cell r="O163">
            <v>0.586933333333333</v>
          </cell>
        </row>
        <row r="164">
          <cell r="I164">
            <v>0.540698924731183</v>
          </cell>
          <cell r="J164">
            <v>0.64758064516129</v>
          </cell>
        </row>
        <row r="164">
          <cell r="N164">
            <v>0.515543598233996</v>
          </cell>
          <cell r="O164">
            <v>0.583046357615894</v>
          </cell>
        </row>
      </sheetData>
      <sheetData sheetId="4">
        <row r="9">
          <cell r="H9">
            <v>0</v>
          </cell>
          <cell r="I9">
            <v>0</v>
          </cell>
        </row>
        <row r="9">
          <cell r="Q9">
            <v>0</v>
          </cell>
          <cell r="R9">
            <v>0</v>
          </cell>
        </row>
        <row r="13">
          <cell r="H13">
            <v>0</v>
          </cell>
          <cell r="I13">
            <v>0</v>
          </cell>
        </row>
        <row r="13">
          <cell r="Q13">
            <v>0</v>
          </cell>
          <cell r="R13">
            <v>0</v>
          </cell>
        </row>
        <row r="17">
          <cell r="H17">
            <v>0</v>
          </cell>
          <cell r="I17">
            <v>0</v>
          </cell>
        </row>
        <row r="17">
          <cell r="Q17">
            <v>0</v>
          </cell>
          <cell r="R17">
            <v>0</v>
          </cell>
        </row>
        <row r="18">
          <cell r="H18">
            <v>0</v>
          </cell>
        </row>
        <row r="18">
          <cell r="Q18">
            <v>0</v>
          </cell>
        </row>
        <row r="19">
          <cell r="H19">
            <v>0</v>
          </cell>
        </row>
        <row r="19">
          <cell r="Q19">
            <v>0</v>
          </cell>
        </row>
        <row r="20">
          <cell r="H20">
            <v>0</v>
          </cell>
        </row>
        <row r="20">
          <cell r="Q20">
            <v>0</v>
          </cell>
        </row>
        <row r="21">
          <cell r="I21">
            <v>0</v>
          </cell>
        </row>
        <row r="21">
          <cell r="R21">
            <v>0</v>
          </cell>
        </row>
        <row r="25">
          <cell r="H25">
            <v>0</v>
          </cell>
          <cell r="I25">
            <v>0</v>
          </cell>
        </row>
        <row r="25">
          <cell r="Q25">
            <v>0</v>
          </cell>
          <cell r="R25">
            <v>0</v>
          </cell>
        </row>
        <row r="29">
          <cell r="H29">
            <v>0</v>
          </cell>
          <cell r="I29">
            <v>0</v>
          </cell>
        </row>
        <row r="29">
          <cell r="Q29">
            <v>0</v>
          </cell>
          <cell r="R29">
            <v>0</v>
          </cell>
        </row>
        <row r="33">
          <cell r="H33">
            <v>0</v>
          </cell>
          <cell r="I33">
            <v>0</v>
          </cell>
        </row>
        <row r="33">
          <cell r="Q33">
            <v>0</v>
          </cell>
          <cell r="R33">
            <v>0</v>
          </cell>
        </row>
        <row r="37">
          <cell r="H37">
            <v>0</v>
          </cell>
          <cell r="I37">
            <v>0</v>
          </cell>
        </row>
        <row r="37">
          <cell r="Q37">
            <v>0</v>
          </cell>
          <cell r="R37">
            <v>0</v>
          </cell>
        </row>
        <row r="41">
          <cell r="H41">
            <v>0</v>
          </cell>
          <cell r="I41">
            <v>0</v>
          </cell>
        </row>
        <row r="41">
          <cell r="Q41">
            <v>0</v>
          </cell>
          <cell r="R41">
            <v>0</v>
          </cell>
        </row>
        <row r="45">
          <cell r="H45">
            <v>0</v>
          </cell>
          <cell r="I45">
            <v>0</v>
          </cell>
        </row>
        <row r="45">
          <cell r="Q45">
            <v>0</v>
          </cell>
          <cell r="R45">
            <v>0</v>
          </cell>
        </row>
        <row r="49">
          <cell r="H49">
            <v>3135.18518518518</v>
          </cell>
          <cell r="I49">
            <v>16</v>
          </cell>
        </row>
        <row r="49">
          <cell r="Q49">
            <v>3540</v>
          </cell>
          <cell r="R49">
            <v>10</v>
          </cell>
        </row>
        <row r="53">
          <cell r="H53">
            <v>4864.1975308642</v>
          </cell>
          <cell r="I53">
            <v>24</v>
          </cell>
        </row>
        <row r="53">
          <cell r="Q53">
            <v>8414</v>
          </cell>
          <cell r="R53">
            <v>24</v>
          </cell>
        </row>
        <row r="57">
          <cell r="H57">
            <v>4673.45679012346</v>
          </cell>
          <cell r="I57">
            <v>24</v>
          </cell>
        </row>
        <row r="57">
          <cell r="Q57">
            <v>2640</v>
          </cell>
          <cell r="R57">
            <v>7.5</v>
          </cell>
        </row>
        <row r="61">
          <cell r="H61">
            <v>4601.23456790123</v>
          </cell>
          <cell r="I61">
            <v>24</v>
          </cell>
        </row>
        <row r="61">
          <cell r="Q61">
            <v>0</v>
          </cell>
          <cell r="R61">
            <v>0</v>
          </cell>
        </row>
        <row r="65">
          <cell r="H65">
            <v>4574.07407407407</v>
          </cell>
          <cell r="I65">
            <v>24</v>
          </cell>
        </row>
        <row r="65">
          <cell r="R65">
            <v>1.3</v>
          </cell>
        </row>
        <row r="69">
          <cell r="H69">
            <v>2625.30864197531</v>
          </cell>
          <cell r="I69">
            <v>15</v>
          </cell>
        </row>
        <row r="69">
          <cell r="R69">
            <v>1.3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1149.38271604938</v>
          </cell>
          <cell r="I77">
            <v>7.16</v>
          </cell>
        </row>
        <row r="77">
          <cell r="Q77">
            <v>2092</v>
          </cell>
          <cell r="R77">
            <v>5.58</v>
          </cell>
        </row>
        <row r="81">
          <cell r="H81">
            <v>4420.37037037037</v>
          </cell>
          <cell r="I81">
            <v>24</v>
          </cell>
        </row>
        <row r="81">
          <cell r="Q81">
            <v>7433</v>
          </cell>
          <cell r="R81">
            <v>19.08</v>
          </cell>
        </row>
        <row r="85">
          <cell r="H85">
            <v>5038.27160493827</v>
          </cell>
          <cell r="I85">
            <v>24</v>
          </cell>
        </row>
        <row r="85">
          <cell r="Q85">
            <v>9624</v>
          </cell>
          <cell r="R85">
            <v>24</v>
          </cell>
        </row>
        <row r="89">
          <cell r="H89">
            <v>5137.03703703704</v>
          </cell>
          <cell r="I89">
            <v>24</v>
          </cell>
        </row>
        <row r="89">
          <cell r="Q89">
            <v>9369</v>
          </cell>
          <cell r="R89">
            <v>23.7</v>
          </cell>
        </row>
        <row r="93">
          <cell r="H93">
            <v>5074.69135802469</v>
          </cell>
          <cell r="I93">
            <v>24</v>
          </cell>
        </row>
        <row r="93">
          <cell r="Q93">
            <v>9373</v>
          </cell>
          <cell r="R93">
            <v>24</v>
          </cell>
        </row>
        <row r="97">
          <cell r="H97">
            <v>5304.32098765432</v>
          </cell>
          <cell r="I97">
            <v>24</v>
          </cell>
        </row>
        <row r="97">
          <cell r="Q97">
            <v>9124</v>
          </cell>
          <cell r="R97">
            <v>24</v>
          </cell>
        </row>
        <row r="101">
          <cell r="H101">
            <v>5399.38271604938</v>
          </cell>
          <cell r="I101">
            <v>24</v>
          </cell>
        </row>
        <row r="101">
          <cell r="Q101">
            <v>8956</v>
          </cell>
          <cell r="R101">
            <v>24</v>
          </cell>
        </row>
        <row r="105">
          <cell r="H105">
            <v>5451.85185185185</v>
          </cell>
          <cell r="I105">
            <v>24</v>
          </cell>
        </row>
        <row r="105">
          <cell r="Q105">
            <v>9065</v>
          </cell>
          <cell r="R105">
            <v>23.78</v>
          </cell>
        </row>
        <row r="109">
          <cell r="H109">
            <v>5409.87654320987</v>
          </cell>
          <cell r="I109">
            <v>24</v>
          </cell>
        </row>
        <row r="109">
          <cell r="Q109">
            <v>9166</v>
          </cell>
          <cell r="R109">
            <v>23.63</v>
          </cell>
        </row>
        <row r="113">
          <cell r="H113">
            <v>5045.67901234567</v>
          </cell>
          <cell r="I113">
            <v>23</v>
          </cell>
        </row>
        <row r="113">
          <cell r="Q113">
            <v>7425</v>
          </cell>
          <cell r="R113">
            <v>20.1</v>
          </cell>
        </row>
        <row r="117">
          <cell r="H117">
            <v>5453.08641975309</v>
          </cell>
          <cell r="I117">
            <v>24</v>
          </cell>
        </row>
        <row r="117">
          <cell r="Q117">
            <v>9441</v>
          </cell>
          <cell r="R117">
            <v>24</v>
          </cell>
        </row>
        <row r="121">
          <cell r="H121">
            <v>5603.70370370371</v>
          </cell>
          <cell r="I121">
            <v>24</v>
          </cell>
        </row>
        <row r="121">
          <cell r="Q121">
            <v>9369</v>
          </cell>
          <cell r="R121">
            <v>24</v>
          </cell>
        </row>
        <row r="125">
          <cell r="H125">
            <v>5641.97530864197</v>
          </cell>
          <cell r="I125">
            <v>24</v>
          </cell>
        </row>
        <row r="125">
          <cell r="Q125">
            <v>9398</v>
          </cell>
          <cell r="R125">
            <v>24</v>
          </cell>
        </row>
        <row r="134">
          <cell r="I134">
            <v>0</v>
          </cell>
          <cell r="J134">
            <v>0</v>
          </cell>
        </row>
        <row r="134">
          <cell r="N134">
            <v>0.512151864035088</v>
          </cell>
          <cell r="O134">
            <v>0.57921052631579</v>
          </cell>
        </row>
        <row r="135">
          <cell r="I135">
            <v>0</v>
          </cell>
          <cell r="J135">
            <v>0</v>
          </cell>
        </row>
        <row r="135">
          <cell r="N135">
            <v>0.508804466230937</v>
          </cell>
          <cell r="O135">
            <v>0.575424836601307</v>
          </cell>
        </row>
        <row r="136">
          <cell r="I136">
            <v>0</v>
          </cell>
          <cell r="J136">
            <v>0</v>
          </cell>
        </row>
        <row r="136">
          <cell r="N136">
            <v>0.505500541125541</v>
          </cell>
          <cell r="O136">
            <v>0.571688311688312</v>
          </cell>
        </row>
        <row r="137">
          <cell r="I137">
            <v>0</v>
          </cell>
          <cell r="J137">
            <v>0</v>
          </cell>
        </row>
        <row r="137">
          <cell r="N137">
            <v>0.502239247311828</v>
          </cell>
          <cell r="O137">
            <v>0.568</v>
          </cell>
        </row>
        <row r="138">
          <cell r="I138">
            <v>0</v>
          </cell>
          <cell r="J138">
            <v>0</v>
          </cell>
        </row>
        <row r="138">
          <cell r="N138">
            <v>0.499019764957265</v>
          </cell>
          <cell r="O138">
            <v>0.564358974358974</v>
          </cell>
        </row>
        <row r="139">
          <cell r="I139">
            <v>0</v>
          </cell>
          <cell r="J139">
            <v>0</v>
          </cell>
        </row>
        <row r="139">
          <cell r="N139">
            <v>0.495841295116773</v>
          </cell>
          <cell r="O139">
            <v>0.560764331210191</v>
          </cell>
        </row>
        <row r="140">
          <cell r="I140">
            <v>0</v>
          </cell>
          <cell r="J140">
            <v>0</v>
          </cell>
        </row>
        <row r="140">
          <cell r="N140">
            <v>0.49270305907173</v>
          </cell>
          <cell r="O140">
            <v>0.557215189873418</v>
          </cell>
        </row>
        <row r="141">
          <cell r="I141">
            <v>0</v>
          </cell>
          <cell r="J141">
            <v>0</v>
          </cell>
        </row>
        <row r="141">
          <cell r="N141">
            <v>0.48960429769392</v>
          </cell>
          <cell r="O141">
            <v>0.553710691823899</v>
          </cell>
        </row>
        <row r="142">
          <cell r="I142">
            <v>0</v>
          </cell>
          <cell r="J142">
            <v>0</v>
          </cell>
        </row>
        <row r="142">
          <cell r="N142">
            <v>0.486544270833333</v>
          </cell>
          <cell r="O142">
            <v>0.55025</v>
          </cell>
        </row>
        <row r="143">
          <cell r="I143">
            <v>0</v>
          </cell>
          <cell r="J143">
            <v>0</v>
          </cell>
        </row>
        <row r="143">
          <cell r="N143">
            <v>0.483522256728779</v>
          </cell>
          <cell r="O143">
            <v>0.546832298136646</v>
          </cell>
        </row>
        <row r="144">
          <cell r="I144">
            <v>0.0378787878787879</v>
          </cell>
          <cell r="J144">
            <v>0.0606060606060606</v>
          </cell>
        </row>
        <row r="144">
          <cell r="N144">
            <v>0.483109567901235</v>
          </cell>
          <cell r="O144">
            <v>0.547572016460905</v>
          </cell>
        </row>
        <row r="145">
          <cell r="I145">
            <v>0.118055555555556</v>
          </cell>
          <cell r="J145">
            <v>0.138888888888889</v>
          </cell>
        </row>
        <row r="145">
          <cell r="N145">
            <v>0.486280674846626</v>
          </cell>
          <cell r="O145">
            <v>0.550347648261759</v>
          </cell>
        </row>
        <row r="146">
          <cell r="I146">
            <v>0.133012820512821</v>
          </cell>
          <cell r="J146">
            <v>0.205128205128205</v>
          </cell>
        </row>
        <row r="146">
          <cell r="N146">
            <v>0.485221036585366</v>
          </cell>
          <cell r="O146">
            <v>0.553089430894309</v>
          </cell>
        </row>
        <row r="147">
          <cell r="I147">
            <v>0.123511904761905</v>
          </cell>
          <cell r="J147">
            <v>0.261904761904762</v>
          </cell>
        </row>
        <row r="147">
          <cell r="N147">
            <v>0.482280303030303</v>
          </cell>
          <cell r="O147">
            <v>0.55579797979798</v>
          </cell>
        </row>
        <row r="148">
          <cell r="I148">
            <v>0.118888888888889</v>
          </cell>
          <cell r="J148">
            <v>0.311111111111111</v>
          </cell>
        </row>
        <row r="148">
          <cell r="N148">
            <v>0.479701305220884</v>
          </cell>
          <cell r="O148">
            <v>0.558473895582329</v>
          </cell>
        </row>
        <row r="149">
          <cell r="I149">
            <v>0.11484375</v>
          </cell>
          <cell r="J149">
            <v>0.330729166666667</v>
          </cell>
        </row>
        <row r="149">
          <cell r="N149">
            <v>0.477153193612774</v>
          </cell>
          <cell r="O149">
            <v>0.558872255489022</v>
          </cell>
        </row>
        <row r="150">
          <cell r="I150">
            <v>0.108088235294118</v>
          </cell>
          <cell r="J150">
            <v>0.311274509803922</v>
          </cell>
        </row>
        <row r="150">
          <cell r="N150">
            <v>0.474312996031746</v>
          </cell>
          <cell r="O150">
            <v>0.555545634920635</v>
          </cell>
        </row>
        <row r="151">
          <cell r="I151">
            <v>0.115</v>
          </cell>
          <cell r="J151">
            <v>0.310555555555556</v>
          </cell>
        </row>
        <row r="151">
          <cell r="N151">
            <v>0.472882149901381</v>
          </cell>
          <cell r="O151">
            <v>0.554023668639053</v>
          </cell>
        </row>
        <row r="152">
          <cell r="I152">
            <v>0.150789473684211</v>
          </cell>
          <cell r="J152">
            <v>0.346842105263158</v>
          </cell>
        </row>
        <row r="152">
          <cell r="N152">
            <v>0.474776960784314</v>
          </cell>
          <cell r="O152">
            <v>0.556647058823529</v>
          </cell>
        </row>
        <row r="153">
          <cell r="I153">
            <v>0.19325</v>
          </cell>
          <cell r="J153">
            <v>0.3795</v>
          </cell>
        </row>
        <row r="153">
          <cell r="N153">
            <v>0.477848440545809</v>
          </cell>
          <cell r="O153">
            <v>0.559239766081871</v>
          </cell>
        </row>
        <row r="154">
          <cell r="I154">
            <v>0.231071428571429</v>
          </cell>
          <cell r="J154">
            <v>0.409047619047619</v>
          </cell>
        </row>
        <row r="154">
          <cell r="N154">
            <v>0.480811531007752</v>
          </cell>
          <cell r="O154">
            <v>0.561802325581395</v>
          </cell>
        </row>
        <row r="155">
          <cell r="I155">
            <v>0.266022727272727</v>
          </cell>
          <cell r="J155">
            <v>0.435909090909091</v>
          </cell>
        </row>
        <row r="155">
          <cell r="N155">
            <v>0.483812620423892</v>
          </cell>
          <cell r="O155">
            <v>0.564335260115607</v>
          </cell>
        </row>
        <row r="156">
          <cell r="I156">
            <v>0.297934782608696</v>
          </cell>
          <cell r="J156">
            <v>0.460434782608696</v>
          </cell>
        </row>
        <row r="156">
          <cell r="N156">
            <v>0.486779214559387</v>
          </cell>
          <cell r="O156">
            <v>0.56683908045977</v>
          </cell>
        </row>
        <row r="157">
          <cell r="I157">
            <v>0.3271875</v>
          </cell>
          <cell r="J157">
            <v>0.482916666666667</v>
          </cell>
        </row>
        <row r="157">
          <cell r="N157">
            <v>0.489711904761905</v>
          </cell>
          <cell r="O157">
            <v>0.569314285714286</v>
          </cell>
        </row>
        <row r="158">
          <cell r="I158">
            <v>0.353733333333333</v>
          </cell>
          <cell r="J158">
            <v>0.5036</v>
          </cell>
        </row>
        <row r="158">
          <cell r="N158">
            <v>0.492559185606061</v>
          </cell>
          <cell r="O158">
            <v>0.571761363636364</v>
          </cell>
        </row>
        <row r="159">
          <cell r="I159">
            <v>0.377996794871795</v>
          </cell>
          <cell r="J159">
            <v>0.522692307692308</v>
          </cell>
        </row>
        <row r="159">
          <cell r="N159">
            <v>0.495338983050848</v>
          </cell>
          <cell r="O159">
            <v>0.574180790960452</v>
          </cell>
        </row>
        <row r="160">
          <cell r="I160">
            <v>0.395015432098765</v>
          </cell>
          <cell r="J160">
            <v>0.538827160493827</v>
          </cell>
        </row>
        <row r="160">
          <cell r="N160">
            <v>0.497261235955056</v>
          </cell>
          <cell r="O160">
            <v>0.576338951310861</v>
          </cell>
        </row>
        <row r="161">
          <cell r="I161">
            <v>0.416622023809524</v>
          </cell>
          <cell r="J161">
            <v>0.555297619047619</v>
          </cell>
        </row>
        <row r="161">
          <cell r="N161">
            <v>0.500069832402235</v>
          </cell>
          <cell r="O161">
            <v>0.578705772811918</v>
          </cell>
        </row>
        <row r="162">
          <cell r="I162">
            <v>0.436738505747126</v>
          </cell>
          <cell r="J162">
            <v>0.570632183908046</v>
          </cell>
        </row>
        <row r="162">
          <cell r="N162">
            <v>0.502847222222222</v>
          </cell>
          <cell r="O162">
            <v>0.581046296296296</v>
          </cell>
        </row>
        <row r="163">
          <cell r="I163">
            <v>0.455513888888889</v>
          </cell>
          <cell r="J163">
            <v>0.584944444444444</v>
          </cell>
        </row>
        <row r="163">
          <cell r="N163">
            <v>0.505593922651934</v>
          </cell>
          <cell r="O163">
            <v>0.583360957642726</v>
          </cell>
        </row>
        <row r="164">
          <cell r="I164">
            <v>0.440819892473118</v>
          </cell>
          <cell r="J164">
            <v>0.566075268817204</v>
          </cell>
        </row>
        <row r="164">
          <cell r="N164">
            <v>0.502815934065934</v>
          </cell>
          <cell r="O164">
            <v>0.580155677655678</v>
          </cell>
        </row>
      </sheetData>
      <sheetData sheetId="5">
        <row r="9">
          <cell r="H9">
            <v>5388.88888888889</v>
          </cell>
          <cell r="I9">
            <v>24</v>
          </cell>
        </row>
        <row r="9">
          <cell r="Q9">
            <v>9007</v>
          </cell>
          <cell r="R9">
            <v>24</v>
          </cell>
        </row>
        <row r="13">
          <cell r="H13">
            <v>4988.27160493827</v>
          </cell>
          <cell r="I13">
            <v>24</v>
          </cell>
        </row>
        <row r="13">
          <cell r="Q13">
            <v>4700</v>
          </cell>
          <cell r="R13">
            <v>12.2</v>
          </cell>
        </row>
        <row r="17">
          <cell r="H17">
            <v>5598.14814814815</v>
          </cell>
          <cell r="I17">
            <v>24</v>
          </cell>
        </row>
        <row r="17">
          <cell r="Q17">
            <v>8413</v>
          </cell>
          <cell r="R17">
            <v>22</v>
          </cell>
        </row>
        <row r="21">
          <cell r="H21">
            <v>5787.03703703704</v>
          </cell>
          <cell r="I21">
            <v>24</v>
          </cell>
        </row>
        <row r="21">
          <cell r="Q21">
            <v>9594</v>
          </cell>
          <cell r="R21">
            <v>24</v>
          </cell>
        </row>
        <row r="25">
          <cell r="H25">
            <v>672.222222222223</v>
          </cell>
          <cell r="I25">
            <v>3</v>
          </cell>
        </row>
        <row r="25">
          <cell r="Q25">
            <v>1009</v>
          </cell>
          <cell r="R25">
            <v>2.5</v>
          </cell>
        </row>
        <row r="29">
          <cell r="H29">
            <v>0</v>
          </cell>
          <cell r="I29">
            <v>0</v>
          </cell>
        </row>
        <row r="29">
          <cell r="Q29">
            <v>0</v>
          </cell>
          <cell r="R29">
            <v>0</v>
          </cell>
        </row>
        <row r="33">
          <cell r="H33">
            <v>3105.55555555555</v>
          </cell>
          <cell r="I33">
            <v>16.5</v>
          </cell>
        </row>
        <row r="33">
          <cell r="Q33">
            <v>3688</v>
          </cell>
          <cell r="R33">
            <v>10.4</v>
          </cell>
        </row>
        <row r="37">
          <cell r="H37">
            <v>4988.27160493827</v>
          </cell>
          <cell r="I37">
            <v>22.07</v>
          </cell>
        </row>
        <row r="37">
          <cell r="Q37">
            <v>8341</v>
          </cell>
          <cell r="R37">
            <v>21.47</v>
          </cell>
        </row>
        <row r="41">
          <cell r="H41">
            <v>5743.20987654321</v>
          </cell>
          <cell r="I41">
            <v>24</v>
          </cell>
        </row>
        <row r="41">
          <cell r="Q41">
            <v>9315</v>
          </cell>
          <cell r="R41">
            <v>24</v>
          </cell>
        </row>
        <row r="45">
          <cell r="H45">
            <v>5653.70370370371</v>
          </cell>
          <cell r="I45">
            <v>24</v>
          </cell>
        </row>
        <row r="45">
          <cell r="Q45">
            <v>9322</v>
          </cell>
          <cell r="R45">
            <v>24</v>
          </cell>
        </row>
        <row r="49">
          <cell r="H49">
            <v>5691.35802469136</v>
          </cell>
          <cell r="I49">
            <v>24</v>
          </cell>
        </row>
        <row r="49">
          <cell r="Q49">
            <v>9016</v>
          </cell>
          <cell r="R49">
            <v>23.35</v>
          </cell>
        </row>
        <row r="53">
          <cell r="H53">
            <v>2824.69135802469</v>
          </cell>
          <cell r="I53">
            <v>22.5</v>
          </cell>
        </row>
        <row r="53">
          <cell r="Q53">
            <v>1133</v>
          </cell>
          <cell r="R53">
            <v>2.9</v>
          </cell>
        </row>
        <row r="57">
          <cell r="H57">
            <v>17.2839506172822</v>
          </cell>
          <cell r="I57">
            <v>18.17</v>
          </cell>
        </row>
        <row r="57">
          <cell r="Q57">
            <v>0</v>
          </cell>
          <cell r="R57">
            <v>0</v>
          </cell>
        </row>
        <row r="61">
          <cell r="H61">
            <v>4486.41975308642</v>
          </cell>
          <cell r="I61">
            <v>22.6</v>
          </cell>
        </row>
        <row r="61">
          <cell r="Q61">
            <v>7166</v>
          </cell>
          <cell r="R61">
            <v>19.4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642.592592592591</v>
          </cell>
          <cell r="I85">
            <v>3.7</v>
          </cell>
        </row>
        <row r="85">
          <cell r="Q85">
            <v>961</v>
          </cell>
          <cell r="R85">
            <v>2.7</v>
          </cell>
        </row>
        <row r="89">
          <cell r="H89">
            <v>4641.97530864198</v>
          </cell>
          <cell r="I89">
            <v>24</v>
          </cell>
        </row>
        <row r="89">
          <cell r="Q89">
            <v>9106</v>
          </cell>
          <cell r="R89">
            <v>24</v>
          </cell>
        </row>
        <row r="93">
          <cell r="H93">
            <v>5077.16049382716</v>
          </cell>
          <cell r="I93">
            <v>24</v>
          </cell>
        </row>
        <row r="93">
          <cell r="Q93">
            <v>9113</v>
          </cell>
          <cell r="R93">
            <v>23.9</v>
          </cell>
        </row>
        <row r="97">
          <cell r="H97">
            <v>5574.07407407407</v>
          </cell>
          <cell r="I97">
            <v>24</v>
          </cell>
        </row>
        <row r="97">
          <cell r="Q97">
            <v>9242</v>
          </cell>
          <cell r="R97">
            <v>24</v>
          </cell>
        </row>
        <row r="101">
          <cell r="H101">
            <v>5250</v>
          </cell>
          <cell r="I101">
            <v>24</v>
          </cell>
        </row>
        <row r="101">
          <cell r="Q101">
            <v>9192</v>
          </cell>
          <cell r="R101">
            <v>24</v>
          </cell>
        </row>
        <row r="105">
          <cell r="H105">
            <v>5290.74074074074</v>
          </cell>
          <cell r="I105">
            <v>24</v>
          </cell>
        </row>
        <row r="105">
          <cell r="Q105">
            <v>9301</v>
          </cell>
          <cell r="R105">
            <v>24</v>
          </cell>
        </row>
        <row r="109">
          <cell r="H109">
            <v>5421.6049382716</v>
          </cell>
          <cell r="I109">
            <v>24</v>
          </cell>
        </row>
        <row r="109">
          <cell r="Q109">
            <v>9495</v>
          </cell>
          <cell r="R109">
            <v>24</v>
          </cell>
        </row>
        <row r="113">
          <cell r="H113">
            <v>5472.83950617284</v>
          </cell>
          <cell r="I113">
            <v>24</v>
          </cell>
        </row>
        <row r="113">
          <cell r="Q113">
            <v>9489</v>
          </cell>
          <cell r="R113">
            <v>24</v>
          </cell>
        </row>
        <row r="117">
          <cell r="H117">
            <v>5382.71604938273</v>
          </cell>
          <cell r="I117">
            <v>24</v>
          </cell>
        </row>
        <row r="117">
          <cell r="Q117">
            <v>9580</v>
          </cell>
          <cell r="R117">
            <v>24</v>
          </cell>
        </row>
        <row r="121">
          <cell r="H121">
            <v>4932.09876543209</v>
          </cell>
          <cell r="I121">
            <v>24</v>
          </cell>
        </row>
        <row r="121">
          <cell r="Q121">
            <v>6434</v>
          </cell>
          <cell r="R121">
            <v>16.8</v>
          </cell>
        </row>
        <row r="125">
          <cell r="H125">
            <v>4666.66666666667</v>
          </cell>
          <cell r="I125">
            <v>22.4</v>
          </cell>
        </row>
        <row r="125">
          <cell r="Q125">
            <v>3178</v>
          </cell>
          <cell r="R125">
            <v>8.6</v>
          </cell>
        </row>
        <row r="129">
          <cell r="H129">
            <v>5521.6049382716</v>
          </cell>
          <cell r="I129">
            <v>24</v>
          </cell>
        </row>
        <row r="129">
          <cell r="Q129">
            <v>8153</v>
          </cell>
          <cell r="R129">
            <v>22</v>
          </cell>
        </row>
        <row r="134">
          <cell r="I134">
            <v>1</v>
          </cell>
          <cell r="J134">
            <v>1</v>
          </cell>
        </row>
        <row r="134">
          <cell r="N134">
            <v>0.50831043956044</v>
          </cell>
          <cell r="O134">
            <v>0.585650183150183</v>
          </cell>
        </row>
        <row r="135">
          <cell r="I135">
            <v>0.754166666666667</v>
          </cell>
          <cell r="J135">
            <v>1</v>
          </cell>
        </row>
        <row r="135">
          <cell r="N135">
            <v>0.508310564663024</v>
          </cell>
          <cell r="O135">
            <v>0.587914389799636</v>
          </cell>
        </row>
        <row r="136">
          <cell r="I136">
            <v>0.808333333333333</v>
          </cell>
          <cell r="J136">
            <v>1</v>
          </cell>
        </row>
        <row r="136">
          <cell r="N136">
            <v>0.510529891304348</v>
          </cell>
          <cell r="O136">
            <v>0.590153985507246</v>
          </cell>
        </row>
        <row r="137">
          <cell r="I137">
            <v>0.85625</v>
          </cell>
          <cell r="J137">
            <v>1</v>
          </cell>
        </row>
        <row r="137">
          <cell r="N137">
            <v>0.513175675675676</v>
          </cell>
          <cell r="O137">
            <v>0.592369369369369</v>
          </cell>
        </row>
        <row r="138">
          <cell r="I138">
            <v>0.705833333333333</v>
          </cell>
          <cell r="J138">
            <v>0.825</v>
          </cell>
        </row>
        <row r="138">
          <cell r="N138">
            <v>0.510976702508961</v>
          </cell>
          <cell r="O138">
            <v>0.589856630824373</v>
          </cell>
        </row>
        <row r="139">
          <cell r="I139">
            <v>0.588194444444444</v>
          </cell>
          <cell r="J139">
            <v>0.6875</v>
          </cell>
        </row>
        <row r="139">
          <cell r="N139">
            <v>0.508244206773619</v>
          </cell>
          <cell r="O139">
            <v>0.586702317290553</v>
          </cell>
        </row>
        <row r="140">
          <cell r="I140">
            <v>0.566071428571429</v>
          </cell>
          <cell r="J140">
            <v>0.6875</v>
          </cell>
        </row>
        <row r="140">
          <cell r="N140">
            <v>0.507845744680851</v>
          </cell>
          <cell r="O140">
            <v>0.587238475177305</v>
          </cell>
        </row>
        <row r="141">
          <cell r="I141">
            <v>0.607135416666667</v>
          </cell>
          <cell r="J141">
            <v>0.716510416666667</v>
          </cell>
        </row>
        <row r="141">
          <cell r="N141">
            <v>0.509891975308642</v>
          </cell>
          <cell r="O141">
            <v>0.588996913580247</v>
          </cell>
        </row>
        <row r="142">
          <cell r="I142">
            <v>0.650787037037037</v>
          </cell>
          <cell r="J142">
            <v>0.748009259259259</v>
          </cell>
        </row>
        <row r="142">
          <cell r="N142">
            <v>0.51247149122807</v>
          </cell>
          <cell r="O142">
            <v>0.591160087719298</v>
          </cell>
        </row>
        <row r="143">
          <cell r="I143">
            <v>0.685708333333333</v>
          </cell>
          <cell r="J143">
            <v>0.773208333333333</v>
          </cell>
        </row>
        <row r="143">
          <cell r="N143">
            <v>0.515023996509599</v>
          </cell>
          <cell r="O143">
            <v>0.593300610820244</v>
          </cell>
        </row>
        <row r="144">
          <cell r="I144">
            <v>0.711818181818182</v>
          </cell>
          <cell r="J144">
            <v>0.793825757575758</v>
          </cell>
        </row>
        <row r="144">
          <cell r="N144">
            <v>0.517408854166667</v>
          </cell>
          <cell r="O144">
            <v>0.595418836805556</v>
          </cell>
        </row>
        <row r="145">
          <cell r="I145">
            <v>0.662569444444444</v>
          </cell>
          <cell r="J145">
            <v>0.805798611111111</v>
          </cell>
        </row>
        <row r="145">
          <cell r="N145">
            <v>0.515354058721934</v>
          </cell>
          <cell r="O145">
            <v>0.59719127806563</v>
          </cell>
        </row>
        <row r="146">
          <cell r="I146">
            <v>0.611602564102564</v>
          </cell>
          <cell r="J146">
            <v>0.802051282051282</v>
          </cell>
        </row>
        <row r="146">
          <cell r="N146">
            <v>0.512697594501718</v>
          </cell>
          <cell r="O146">
            <v>0.598015463917526</v>
          </cell>
        </row>
        <row r="147">
          <cell r="I147">
            <v>0.625654761904762</v>
          </cell>
          <cell r="J147">
            <v>0.81202380952381</v>
          </cell>
        </row>
        <row r="147">
          <cell r="N147">
            <v>0.514213675213675</v>
          </cell>
          <cell r="O147">
            <v>0.599777777777778</v>
          </cell>
        </row>
        <row r="148">
          <cell r="I148">
            <v>0.583944444444444</v>
          </cell>
          <cell r="J148">
            <v>0.757888888888889</v>
          </cell>
        </row>
        <row r="148">
          <cell r="N148">
            <v>0.511590136054422</v>
          </cell>
          <cell r="O148">
            <v>0.59671768707483</v>
          </cell>
        </row>
        <row r="149">
          <cell r="I149">
            <v>0.547447916666667</v>
          </cell>
          <cell r="J149">
            <v>0.710520833333333</v>
          </cell>
        </row>
        <row r="149">
          <cell r="N149">
            <v>0.508993231810491</v>
          </cell>
          <cell r="O149">
            <v>0.593688663282572</v>
          </cell>
        </row>
        <row r="150">
          <cell r="I150">
            <v>0.515245098039216</v>
          </cell>
          <cell r="J150">
            <v>0.668725490196079</v>
          </cell>
        </row>
        <row r="150">
          <cell r="N150">
            <v>0.506422558922559</v>
          </cell>
          <cell r="O150">
            <v>0.590690235690236</v>
          </cell>
        </row>
        <row r="151">
          <cell r="I151">
            <v>0.48662037037037</v>
          </cell>
          <cell r="J151">
            <v>0.631574074074074</v>
          </cell>
        </row>
        <row r="151">
          <cell r="N151">
            <v>0.503877721943049</v>
          </cell>
          <cell r="O151">
            <v>0.587721943048576</v>
          </cell>
        </row>
        <row r="152">
          <cell r="I152">
            <v>0.461008771929825</v>
          </cell>
          <cell r="J152">
            <v>0.598333333333333</v>
          </cell>
        </row>
        <row r="152">
          <cell r="N152">
            <v>0.501358333333333</v>
          </cell>
          <cell r="O152">
            <v>0.584783333333333</v>
          </cell>
        </row>
        <row r="153">
          <cell r="I153">
            <v>0.443583333333333</v>
          </cell>
          <cell r="J153">
            <v>0.576125</v>
          </cell>
        </row>
        <row r="153">
          <cell r="N153">
            <v>0.499423714759536</v>
          </cell>
          <cell r="O153">
            <v>0.58264096185738</v>
          </cell>
        </row>
        <row r="154">
          <cell r="I154">
            <v>0.470079365079365</v>
          </cell>
          <cell r="J154">
            <v>0.596309523809524</v>
          </cell>
        </row>
        <row r="154">
          <cell r="N154">
            <v>0.501901815181518</v>
          </cell>
          <cell r="O154">
            <v>0.584707095709571</v>
          </cell>
        </row>
        <row r="155">
          <cell r="I155">
            <v>0.493977272727273</v>
          </cell>
          <cell r="J155">
            <v>0.614659090909091</v>
          </cell>
        </row>
        <row r="155">
          <cell r="N155">
            <v>0.504334975369458</v>
          </cell>
          <cell r="O155">
            <v>0.586752873563218</v>
          </cell>
        </row>
        <row r="156">
          <cell r="I156">
            <v>0.515978260869565</v>
          </cell>
          <cell r="J156">
            <v>0.631413043478261</v>
          </cell>
        </row>
        <row r="156">
          <cell r="N156">
            <v>0.506764705882353</v>
          </cell>
          <cell r="O156">
            <v>0.588778594771242</v>
          </cell>
        </row>
        <row r="157">
          <cell r="I157">
            <v>0.536145833333333</v>
          </cell>
          <cell r="J157">
            <v>0.646770833333333</v>
          </cell>
        </row>
        <row r="157">
          <cell r="N157">
            <v>0.509170731707317</v>
          </cell>
          <cell r="O157">
            <v>0.590784552845528</v>
          </cell>
        </row>
        <row r="158">
          <cell r="I158">
            <v>0.5547</v>
          </cell>
          <cell r="J158">
            <v>0.6609</v>
          </cell>
        </row>
        <row r="158">
          <cell r="N158">
            <v>0.511553398058252</v>
          </cell>
          <cell r="O158">
            <v>0.592771035598705</v>
          </cell>
        </row>
        <row r="159">
          <cell r="I159">
            <v>0.571826923076923</v>
          </cell>
          <cell r="J159">
            <v>0.673942307692308</v>
          </cell>
        </row>
        <row r="159">
          <cell r="N159">
            <v>0.513913043478261</v>
          </cell>
          <cell r="O159">
            <v>0.594738325281803</v>
          </cell>
        </row>
        <row r="160">
          <cell r="I160">
            <v>0.587685185185185</v>
          </cell>
          <cell r="J160">
            <v>0.686018518518519</v>
          </cell>
        </row>
        <row r="160">
          <cell r="N160">
            <v>0.51625</v>
          </cell>
          <cell r="O160">
            <v>0.596686698717949</v>
          </cell>
        </row>
        <row r="161">
          <cell r="I161">
            <v>0.602410714285714</v>
          </cell>
          <cell r="J161">
            <v>0.697232142857143</v>
          </cell>
        </row>
        <row r="161">
          <cell r="N161">
            <v>0.518564593301435</v>
          </cell>
          <cell r="O161">
            <v>0.598616427432217</v>
          </cell>
        </row>
        <row r="162">
          <cell r="I162">
            <v>0.605775862068965</v>
          </cell>
          <cell r="J162">
            <v>0.707672413793104</v>
          </cell>
        </row>
        <row r="162">
          <cell r="N162">
            <v>0.519428571428571</v>
          </cell>
          <cell r="O162">
            <v>0.600527777777778</v>
          </cell>
        </row>
        <row r="163">
          <cell r="I163">
            <v>0.597527777777778</v>
          </cell>
          <cell r="J163">
            <v>0.715194444444444</v>
          </cell>
        </row>
        <row r="163">
          <cell r="N163">
            <v>0.518665086887836</v>
          </cell>
          <cell r="O163">
            <v>0.602105055292259</v>
          </cell>
        </row>
        <row r="164">
          <cell r="I164">
            <v>0.607822580645161</v>
          </cell>
          <cell r="J164">
            <v>0.724381720430108</v>
          </cell>
        </row>
        <row r="164">
          <cell r="N164">
            <v>0.520542452830189</v>
          </cell>
          <cell r="O164">
            <v>0.603981918238994</v>
          </cell>
        </row>
      </sheetData>
      <sheetData sheetId="6">
        <row r="9">
          <cell r="H9">
            <v>5287.65432098765</v>
          </cell>
          <cell r="I9">
            <v>24</v>
          </cell>
        </row>
        <row r="9">
          <cell r="Q9">
            <v>8997</v>
          </cell>
          <cell r="R9">
            <v>24</v>
          </cell>
        </row>
        <row r="13">
          <cell r="H13">
            <v>5290.74074074074</v>
          </cell>
          <cell r="I13">
            <v>24</v>
          </cell>
        </row>
        <row r="13">
          <cell r="Q13">
            <v>9126</v>
          </cell>
          <cell r="R13">
            <v>24</v>
          </cell>
        </row>
        <row r="17">
          <cell r="H17">
            <v>5520.98765432099</v>
          </cell>
          <cell r="I17">
            <v>24</v>
          </cell>
        </row>
        <row r="17">
          <cell r="Q17">
            <v>9273</v>
          </cell>
          <cell r="R17">
            <v>24</v>
          </cell>
        </row>
        <row r="21">
          <cell r="H21">
            <v>5004.93827160494</v>
          </cell>
          <cell r="I21">
            <v>24</v>
          </cell>
        </row>
        <row r="21">
          <cell r="Q21">
            <v>3501</v>
          </cell>
          <cell r="R21">
            <v>9.2</v>
          </cell>
        </row>
        <row r="25">
          <cell r="H25">
            <v>5054.32098765432</v>
          </cell>
          <cell r="I25">
            <v>23.77</v>
          </cell>
        </row>
        <row r="25">
          <cell r="Q25">
            <v>5813</v>
          </cell>
          <cell r="R25">
            <v>15.6</v>
          </cell>
        </row>
        <row r="29">
          <cell r="H29">
            <v>5386.41975308642</v>
          </cell>
          <cell r="I29">
            <v>24</v>
          </cell>
        </row>
        <row r="29">
          <cell r="Q29">
            <v>8997</v>
          </cell>
          <cell r="R29">
            <v>23.4</v>
          </cell>
        </row>
        <row r="33">
          <cell r="H33">
            <v>5243.20987654321</v>
          </cell>
          <cell r="I33">
            <v>24</v>
          </cell>
        </row>
        <row r="33">
          <cell r="Q33">
            <v>1585</v>
          </cell>
          <cell r="R33">
            <v>4.5</v>
          </cell>
        </row>
        <row r="37">
          <cell r="H37">
            <v>5230.86419753086</v>
          </cell>
          <cell r="I37">
            <v>23.83</v>
          </cell>
        </row>
        <row r="37">
          <cell r="Q37">
            <v>5957</v>
          </cell>
          <cell r="R37">
            <v>16.2833333333333</v>
          </cell>
        </row>
        <row r="41">
          <cell r="H41">
            <v>5354.32098765432</v>
          </cell>
          <cell r="I41">
            <v>24</v>
          </cell>
        </row>
        <row r="41">
          <cell r="Q41">
            <v>7629</v>
          </cell>
          <cell r="R41">
            <v>20.4</v>
          </cell>
        </row>
        <row r="45">
          <cell r="H45">
            <v>5379.62962962963</v>
          </cell>
          <cell r="I45">
            <v>24</v>
          </cell>
        </row>
        <row r="45">
          <cell r="Q45">
            <v>7475</v>
          </cell>
          <cell r="R45">
            <v>19.5</v>
          </cell>
        </row>
        <row r="49">
          <cell r="H49">
            <v>5146.91358024691</v>
          </cell>
          <cell r="I49">
            <v>24</v>
          </cell>
        </row>
        <row r="49">
          <cell r="Q49">
            <v>5937</v>
          </cell>
          <cell r="R49">
            <v>15.55</v>
          </cell>
        </row>
        <row r="53">
          <cell r="H53">
            <v>4167.28395061729</v>
          </cell>
          <cell r="I53">
            <v>24</v>
          </cell>
        </row>
        <row r="53">
          <cell r="Q53">
            <v>5212</v>
          </cell>
          <cell r="R53">
            <v>14.2333333333333</v>
          </cell>
        </row>
        <row r="57">
          <cell r="H57">
            <v>1919.13580246914</v>
          </cell>
          <cell r="I57">
            <v>13.2</v>
          </cell>
        </row>
        <row r="57">
          <cell r="Q57">
            <v>2143</v>
          </cell>
          <cell r="R57">
            <v>5.95</v>
          </cell>
        </row>
        <row r="61">
          <cell r="H61">
            <v>0</v>
          </cell>
          <cell r="I61">
            <v>0</v>
          </cell>
        </row>
        <row r="61">
          <cell r="Q61">
            <v>0</v>
          </cell>
          <cell r="R61">
            <v>0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1019.13580246914</v>
          </cell>
          <cell r="I85">
            <v>6.5</v>
          </cell>
        </row>
        <row r="85">
          <cell r="Q85">
            <v>1657</v>
          </cell>
          <cell r="R85">
            <v>4.72</v>
          </cell>
        </row>
        <row r="89">
          <cell r="H89">
            <v>1610.49382716048</v>
          </cell>
          <cell r="I89">
            <v>8.7</v>
          </cell>
        </row>
        <row r="89">
          <cell r="Q89">
            <v>2273</v>
          </cell>
          <cell r="R89">
            <v>6.54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2848.14814814816</v>
          </cell>
          <cell r="I97">
            <v>15</v>
          </cell>
        </row>
        <row r="97">
          <cell r="Q97">
            <v>4913</v>
          </cell>
          <cell r="R97">
            <v>13.05</v>
          </cell>
        </row>
        <row r="101">
          <cell r="H101">
            <v>4652.46913580246</v>
          </cell>
          <cell r="I101">
            <v>23.27</v>
          </cell>
        </row>
        <row r="101">
          <cell r="Q101">
            <v>7899</v>
          </cell>
          <cell r="R101">
            <v>20.5</v>
          </cell>
        </row>
        <row r="105">
          <cell r="H105">
            <v>4179.62962962964</v>
          </cell>
          <cell r="I105">
            <v>24</v>
          </cell>
        </row>
        <row r="105">
          <cell r="Q105">
            <v>9231</v>
          </cell>
          <cell r="R105">
            <v>23.9</v>
          </cell>
        </row>
        <row r="109">
          <cell r="H109">
            <v>4179.01234567902</v>
          </cell>
          <cell r="I109">
            <v>24</v>
          </cell>
        </row>
        <row r="109">
          <cell r="Q109">
            <v>9066</v>
          </cell>
          <cell r="R109">
            <v>23.1</v>
          </cell>
        </row>
        <row r="113">
          <cell r="H113">
            <v>4197.53086419753</v>
          </cell>
          <cell r="I113">
            <v>24</v>
          </cell>
        </row>
        <row r="113">
          <cell r="Q113">
            <v>9381</v>
          </cell>
          <cell r="R113">
            <v>24</v>
          </cell>
        </row>
        <row r="117">
          <cell r="H117">
            <v>4177.16049382716</v>
          </cell>
          <cell r="I117">
            <v>24</v>
          </cell>
        </row>
        <row r="117">
          <cell r="Q117">
            <v>7250</v>
          </cell>
          <cell r="R117">
            <v>19</v>
          </cell>
        </row>
        <row r="121">
          <cell r="H121">
            <v>4541.35802469135</v>
          </cell>
          <cell r="I121">
            <v>24</v>
          </cell>
        </row>
        <row r="121">
          <cell r="Q121">
            <v>9216</v>
          </cell>
          <cell r="R121">
            <v>24</v>
          </cell>
        </row>
        <row r="125">
          <cell r="H125">
            <v>5042.5925925926</v>
          </cell>
          <cell r="I125">
            <v>24</v>
          </cell>
        </row>
        <row r="125">
          <cell r="Q125">
            <v>9360</v>
          </cell>
          <cell r="R125">
            <v>24</v>
          </cell>
        </row>
        <row r="129">
          <cell r="H129">
            <v>3556.79012345678</v>
          </cell>
          <cell r="I129">
            <v>17</v>
          </cell>
        </row>
        <row r="129">
          <cell r="Q129">
            <v>6277</v>
          </cell>
          <cell r="R129">
            <v>17.03</v>
          </cell>
        </row>
        <row r="134">
          <cell r="I134">
            <v>1</v>
          </cell>
          <cell r="J134">
            <v>1</v>
          </cell>
        </row>
        <row r="134">
          <cell r="N134">
            <v>0.522793427230047</v>
          </cell>
          <cell r="O134">
            <v>0.605841158059468</v>
          </cell>
        </row>
        <row r="135">
          <cell r="I135">
            <v>1</v>
          </cell>
          <cell r="J135">
            <v>1</v>
          </cell>
        </row>
        <row r="135">
          <cell r="N135">
            <v>0.525023364485981</v>
          </cell>
          <cell r="O135">
            <v>0.607683021806854</v>
          </cell>
        </row>
        <row r="136">
          <cell r="I136">
            <v>1</v>
          </cell>
          <cell r="J136">
            <v>1</v>
          </cell>
        </row>
        <row r="136">
          <cell r="N136">
            <v>0.527232558139535</v>
          </cell>
          <cell r="O136">
            <v>0.609507751937984</v>
          </cell>
        </row>
        <row r="137">
          <cell r="I137">
            <v>0.845833333333333</v>
          </cell>
          <cell r="J137">
            <v>1</v>
          </cell>
        </row>
        <row r="137">
          <cell r="N137">
            <v>0.526566358024691</v>
          </cell>
          <cell r="O137">
            <v>0.611315586419753</v>
          </cell>
        </row>
        <row r="138">
          <cell r="I138">
            <v>0.806666666666667</v>
          </cell>
          <cell r="J138">
            <v>0.998083333333333</v>
          </cell>
        </row>
        <row r="138">
          <cell r="N138">
            <v>0.527135176651306</v>
          </cell>
          <cell r="O138">
            <v>0.613062596006144</v>
          </cell>
        </row>
        <row r="139">
          <cell r="I139">
            <v>0.834722222222222</v>
          </cell>
          <cell r="J139">
            <v>0.998402777777778</v>
          </cell>
        </row>
        <row r="139">
          <cell r="N139">
            <v>0.529189602446483</v>
          </cell>
          <cell r="O139">
            <v>0.6148375382263</v>
          </cell>
        </row>
        <row r="140">
          <cell r="I140">
            <v>0.742261904761905</v>
          </cell>
          <cell r="J140">
            <v>0.998630952380952</v>
          </cell>
        </row>
        <row r="140">
          <cell r="N140">
            <v>0.527629375951294</v>
          </cell>
          <cell r="O140">
            <v>0.616596270928463</v>
          </cell>
        </row>
        <row r="141">
          <cell r="I141">
            <v>0.734288194444444</v>
          </cell>
          <cell r="J141">
            <v>0.997916666666666</v>
          </cell>
        </row>
        <row r="141">
          <cell r="N141">
            <v>0.528315025252525</v>
          </cell>
          <cell r="O141">
            <v>0.618306818181818</v>
          </cell>
        </row>
        <row r="142">
          <cell r="I142">
            <v>0.747145061728395</v>
          </cell>
          <cell r="J142">
            <v>0.998148148148148</v>
          </cell>
        </row>
        <row r="142">
          <cell r="N142">
            <v>0.529770613373555</v>
          </cell>
          <cell r="O142">
            <v>0.620033936651584</v>
          </cell>
        </row>
        <row r="143">
          <cell r="I143">
            <v>0.753680555555556</v>
          </cell>
          <cell r="J143">
            <v>0.998333333333333</v>
          </cell>
        </row>
        <row r="143">
          <cell r="N143">
            <v>0.531044169169169</v>
          </cell>
          <cell r="O143">
            <v>0.621745495495496</v>
          </cell>
        </row>
        <row r="144">
          <cell r="I144">
            <v>0.744065656565657</v>
          </cell>
          <cell r="J144">
            <v>0.998484848484848</v>
          </cell>
        </row>
        <row r="144">
          <cell r="N144">
            <v>0.531568261086198</v>
          </cell>
          <cell r="O144">
            <v>0.623441704035874</v>
          </cell>
        </row>
        <row r="145">
          <cell r="I145">
            <v>0.731481481481482</v>
          </cell>
          <cell r="J145">
            <v>0.998611111111111</v>
          </cell>
        </row>
        <row r="145">
          <cell r="N145">
            <v>0.531842757936508</v>
          </cell>
          <cell r="O145">
            <v>0.625122767857143</v>
          </cell>
        </row>
        <row r="146">
          <cell r="I146">
            <v>0.694284188034188</v>
          </cell>
          <cell r="J146">
            <v>0.964102564102564</v>
          </cell>
        </row>
        <row r="146">
          <cell r="N146">
            <v>0.530580864197531</v>
          </cell>
          <cell r="O146">
            <v>0.624788888888889</v>
          </cell>
        </row>
        <row r="147">
          <cell r="I147">
            <v>0.64469246031746</v>
          </cell>
          <cell r="J147">
            <v>0.895238095238095</v>
          </cell>
        </row>
        <row r="147">
          <cell r="N147">
            <v>0.528233161258604</v>
          </cell>
          <cell r="O147">
            <v>0.622024336283186</v>
          </cell>
        </row>
        <row r="148">
          <cell r="I148">
            <v>0.601712962962963</v>
          </cell>
          <cell r="J148">
            <v>0.835555555555555</v>
          </cell>
        </row>
        <row r="148">
          <cell r="N148">
            <v>0.525906142927068</v>
          </cell>
          <cell r="O148">
            <v>0.619284140969163</v>
          </cell>
        </row>
        <row r="149">
          <cell r="I149">
            <v>0.564105902777778</v>
          </cell>
          <cell r="J149">
            <v>0.783333333333333</v>
          </cell>
        </row>
        <row r="149">
          <cell r="N149">
            <v>0.523599537037037</v>
          </cell>
          <cell r="O149">
            <v>0.61656798245614</v>
          </cell>
        </row>
        <row r="150">
          <cell r="I150">
            <v>0.530923202614379</v>
          </cell>
          <cell r="J150">
            <v>0.737254901960784</v>
          </cell>
        </row>
        <row r="150">
          <cell r="N150">
            <v>0.521313076176613</v>
          </cell>
          <cell r="O150">
            <v>0.613875545851528</v>
          </cell>
        </row>
        <row r="151">
          <cell r="I151">
            <v>0.501427469135802</v>
          </cell>
          <cell r="J151">
            <v>0.696296296296296</v>
          </cell>
        </row>
        <row r="151">
          <cell r="N151">
            <v>0.519046497584541</v>
          </cell>
          <cell r="O151">
            <v>0.61120652173913</v>
          </cell>
        </row>
        <row r="152">
          <cell r="I152">
            <v>0.475036549707602</v>
          </cell>
          <cell r="J152">
            <v>0.659649122807017</v>
          </cell>
        </row>
        <row r="152">
          <cell r="N152">
            <v>0.516799543049543</v>
          </cell>
          <cell r="O152">
            <v>0.608560606060606</v>
          </cell>
        </row>
        <row r="153">
          <cell r="I153">
            <v>0.461118055555556</v>
          </cell>
          <cell r="J153">
            <v>0.640208333333333</v>
          </cell>
        </row>
        <row r="153">
          <cell r="N153">
            <v>0.515419659961686</v>
          </cell>
          <cell r="O153">
            <v>0.607104885057471</v>
          </cell>
        </row>
        <row r="154">
          <cell r="I154">
            <v>0.452136243386243</v>
          </cell>
          <cell r="J154">
            <v>0.626984126984127</v>
          </cell>
        </row>
        <row r="154">
          <cell r="N154">
            <v>0.514377086313782</v>
          </cell>
          <cell r="O154">
            <v>0.606055078683834</v>
          </cell>
        </row>
        <row r="155">
          <cell r="I155">
            <v>0.431584595959596</v>
          </cell>
          <cell r="J155">
            <v>0.598484848484848</v>
          </cell>
        </row>
        <row r="155">
          <cell r="N155">
            <v>0.512178893637227</v>
          </cell>
          <cell r="O155">
            <v>0.6034650997151</v>
          </cell>
        </row>
        <row r="156">
          <cell r="I156">
            <v>0.436461352657005</v>
          </cell>
          <cell r="J156">
            <v>0.59963768115942</v>
          </cell>
        </row>
        <row r="156">
          <cell r="N156">
            <v>0.512313238770685</v>
          </cell>
          <cell r="O156">
            <v>0.603556737588652</v>
          </cell>
        </row>
        <row r="157">
          <cell r="I157">
            <v>0.453865740740741</v>
          </cell>
          <cell r="J157">
            <v>0.615052083333333</v>
          </cell>
        </row>
        <row r="157">
          <cell r="N157">
            <v>0.513761770244821</v>
          </cell>
          <cell r="O157">
            <v>0.605107697740113</v>
          </cell>
        </row>
        <row r="158">
          <cell r="I158">
            <v>0.475544444444444</v>
          </cell>
          <cell r="J158">
            <v>0.63045</v>
          </cell>
        </row>
        <row r="158">
          <cell r="N158">
            <v>0.515795827473043</v>
          </cell>
          <cell r="O158">
            <v>0.606773909985935</v>
          </cell>
        </row>
        <row r="159">
          <cell r="I159">
            <v>0.494273504273504</v>
          </cell>
          <cell r="J159">
            <v>0.644663461538461</v>
          </cell>
        </row>
        <row r="159">
          <cell r="N159">
            <v>0.517672735760971</v>
          </cell>
          <cell r="O159">
            <v>0.608426120448179</v>
          </cell>
        </row>
        <row r="160">
          <cell r="I160">
            <v>0.513004115226337</v>
          </cell>
          <cell r="J160">
            <v>0.657824074074074</v>
          </cell>
        </row>
        <row r="160">
          <cell r="N160">
            <v>0.519690841469084</v>
          </cell>
          <cell r="O160">
            <v>0.61006450488145</v>
          </cell>
        </row>
        <row r="161">
          <cell r="I161">
            <v>0.522956349206349</v>
          </cell>
          <cell r="J161">
            <v>0.670044642857143</v>
          </cell>
        </row>
        <row r="161">
          <cell r="N161">
            <v>0.520824074074074</v>
          </cell>
          <cell r="O161">
            <v>0.611689236111111</v>
          </cell>
        </row>
        <row r="162">
          <cell r="I162">
            <v>0.539406130268199</v>
          </cell>
          <cell r="J162">
            <v>0.681422413793103</v>
          </cell>
        </row>
        <row r="162">
          <cell r="N162">
            <v>0.522812355924389</v>
          </cell>
          <cell r="O162">
            <v>0.613300484094052</v>
          </cell>
        </row>
        <row r="163">
          <cell r="I163">
            <v>0.554759259259259</v>
          </cell>
          <cell r="J163">
            <v>0.692041666666667</v>
          </cell>
        </row>
        <row r="163">
          <cell r="N163">
            <v>0.524784205693297</v>
          </cell>
          <cell r="O163">
            <v>0.614898415977961</v>
          </cell>
        </row>
        <row r="164">
          <cell r="I164">
            <v>0.559753584229391</v>
          </cell>
          <cell r="J164">
            <v>0.692567204301075</v>
          </cell>
        </row>
        <row r="164">
          <cell r="N164">
            <v>0.525544695930498</v>
          </cell>
          <cell r="O164">
            <v>0.6152829218107</v>
          </cell>
        </row>
      </sheetData>
      <sheetData sheetId="7">
        <row r="9">
          <cell r="H9">
            <v>4452.46913580247</v>
          </cell>
          <cell r="I9">
            <v>22.17</v>
          </cell>
        </row>
        <row r="9">
          <cell r="Q9">
            <v>6180</v>
          </cell>
          <cell r="R9">
            <v>16.39</v>
          </cell>
        </row>
        <row r="13">
          <cell r="H13">
            <v>4924.07407407407</v>
          </cell>
          <cell r="I13">
            <v>24</v>
          </cell>
        </row>
        <row r="13">
          <cell r="Q13">
            <v>7246</v>
          </cell>
          <cell r="R13">
            <v>19.47</v>
          </cell>
        </row>
        <row r="17">
          <cell r="H17">
            <v>4991.97530864198</v>
          </cell>
          <cell r="I17">
            <v>24</v>
          </cell>
        </row>
        <row r="17">
          <cell r="Q17">
            <v>8151</v>
          </cell>
          <cell r="R17">
            <v>22</v>
          </cell>
        </row>
        <row r="21">
          <cell r="H21">
            <v>4764.1975308642</v>
          </cell>
          <cell r="I21">
            <v>16.2</v>
          </cell>
        </row>
        <row r="21">
          <cell r="Q21">
            <v>5963</v>
          </cell>
          <cell r="R21">
            <v>16.4</v>
          </cell>
        </row>
        <row r="25">
          <cell r="H25">
            <v>2877.16049382716</v>
          </cell>
          <cell r="I25">
            <v>15.84</v>
          </cell>
        </row>
        <row r="25">
          <cell r="Q25">
            <v>4729</v>
          </cell>
          <cell r="R25">
            <v>11.3</v>
          </cell>
        </row>
        <row r="29">
          <cell r="H29">
            <v>4917.9012345679</v>
          </cell>
          <cell r="I29">
            <v>24</v>
          </cell>
        </row>
        <row r="29">
          <cell r="Q29">
            <v>7014</v>
          </cell>
          <cell r="R29">
            <v>20.67</v>
          </cell>
        </row>
        <row r="33">
          <cell r="H33">
            <v>5119.56790123456</v>
          </cell>
          <cell r="I33">
            <v>24</v>
          </cell>
        </row>
        <row r="33">
          <cell r="Q33">
            <v>8137</v>
          </cell>
          <cell r="R33">
            <v>22.5</v>
          </cell>
        </row>
        <row r="37">
          <cell r="H37">
            <v>5356.79012345679</v>
          </cell>
          <cell r="I37">
            <v>24</v>
          </cell>
        </row>
        <row r="37">
          <cell r="Q37">
            <v>7161</v>
          </cell>
          <cell r="R37">
            <v>20.33</v>
          </cell>
        </row>
        <row r="41">
          <cell r="H41">
            <v>5617.9012345679</v>
          </cell>
          <cell r="I41">
            <v>24</v>
          </cell>
        </row>
        <row r="41">
          <cell r="Q41">
            <v>9195</v>
          </cell>
          <cell r="R41">
            <v>24</v>
          </cell>
        </row>
        <row r="45">
          <cell r="H45">
            <v>5655.55555555555</v>
          </cell>
          <cell r="I45">
            <v>24</v>
          </cell>
        </row>
        <row r="45">
          <cell r="Q45">
            <v>7506</v>
          </cell>
          <cell r="R45">
            <v>20.5</v>
          </cell>
        </row>
        <row r="49">
          <cell r="H49">
            <v>5456.17283950617</v>
          </cell>
          <cell r="I49">
            <v>24</v>
          </cell>
        </row>
        <row r="49">
          <cell r="Q49">
            <v>5321</v>
          </cell>
          <cell r="R49">
            <v>14.75</v>
          </cell>
        </row>
        <row r="53">
          <cell r="H53">
            <v>5175.92592592593</v>
          </cell>
          <cell r="I53">
            <v>24</v>
          </cell>
        </row>
        <row r="53">
          <cell r="Q53">
            <v>4965</v>
          </cell>
          <cell r="R53">
            <v>13.39</v>
          </cell>
        </row>
        <row r="57">
          <cell r="H57">
            <v>-58138.8888888889</v>
          </cell>
          <cell r="I57">
            <v>0</v>
          </cell>
        </row>
        <row r="57">
          <cell r="Q57">
            <v>-81568</v>
          </cell>
          <cell r="R57">
            <v>0</v>
          </cell>
        </row>
        <row r="61">
          <cell r="H61">
            <v>0</v>
          </cell>
          <cell r="I61">
            <v>0</v>
          </cell>
        </row>
        <row r="61">
          <cell r="Q61">
            <v>0</v>
          </cell>
          <cell r="R61">
            <v>0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0</v>
          </cell>
          <cell r="I85">
            <v>0</v>
          </cell>
        </row>
        <row r="85">
          <cell r="Q85">
            <v>0</v>
          </cell>
          <cell r="R85">
            <v>0</v>
          </cell>
        </row>
        <row r="89">
          <cell r="H89">
            <v>0</v>
          </cell>
          <cell r="I89">
            <v>0</v>
          </cell>
        </row>
        <row r="89">
          <cell r="Q89">
            <v>0</v>
          </cell>
          <cell r="R89">
            <v>0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0</v>
          </cell>
          <cell r="I97">
            <v>0</v>
          </cell>
        </row>
        <row r="97">
          <cell r="Q97">
            <v>0</v>
          </cell>
          <cell r="R97">
            <v>0</v>
          </cell>
        </row>
        <row r="101">
          <cell r="H101">
            <v>0</v>
          </cell>
          <cell r="I101">
            <v>0</v>
          </cell>
        </row>
        <row r="101">
          <cell r="Q101">
            <v>0</v>
          </cell>
          <cell r="R101">
            <v>0</v>
          </cell>
        </row>
        <row r="105">
          <cell r="H105">
            <v>0</v>
          </cell>
          <cell r="I105">
            <v>0</v>
          </cell>
        </row>
        <row r="105">
          <cell r="Q105">
            <v>0</v>
          </cell>
          <cell r="R105">
            <v>0</v>
          </cell>
        </row>
        <row r="109">
          <cell r="H109">
            <v>0</v>
          </cell>
          <cell r="I109">
            <v>0</v>
          </cell>
        </row>
        <row r="109">
          <cell r="Q109">
            <v>0</v>
          </cell>
          <cell r="R109">
            <v>0</v>
          </cell>
        </row>
        <row r="113">
          <cell r="H113">
            <v>0</v>
          </cell>
          <cell r="I113">
            <v>0</v>
          </cell>
        </row>
        <row r="113">
          <cell r="Q113">
            <v>0</v>
          </cell>
          <cell r="R113">
            <v>0</v>
          </cell>
        </row>
        <row r="117">
          <cell r="H117">
            <v>0</v>
          </cell>
          <cell r="I117">
            <v>0</v>
          </cell>
        </row>
        <row r="117">
          <cell r="Q117">
            <v>0</v>
          </cell>
          <cell r="R117">
            <v>0</v>
          </cell>
        </row>
        <row r="121">
          <cell r="H121">
            <v>0</v>
          </cell>
          <cell r="I121">
            <v>0</v>
          </cell>
        </row>
        <row r="121">
          <cell r="Q121">
            <v>0</v>
          </cell>
          <cell r="R121">
            <v>0</v>
          </cell>
        </row>
        <row r="125">
          <cell r="H125">
            <v>0</v>
          </cell>
          <cell r="I125">
            <v>0</v>
          </cell>
        </row>
        <row r="125">
          <cell r="Q125">
            <v>0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0.682916666666667</v>
          </cell>
          <cell r="J134">
            <v>0.92375</v>
          </cell>
        </row>
        <row r="134">
          <cell r="N134">
            <v>0.526189663023679</v>
          </cell>
          <cell r="O134">
            <v>0.616547131147541</v>
          </cell>
        </row>
        <row r="135">
          <cell r="I135">
            <v>0.747083333333333</v>
          </cell>
          <cell r="J135">
            <v>0.961875</v>
          </cell>
        </row>
        <row r="135">
          <cell r="N135">
            <v>0.527353174603175</v>
          </cell>
          <cell r="O135">
            <v>0.618112244897959</v>
          </cell>
        </row>
        <row r="136">
          <cell r="I136">
            <v>0.803611111111111</v>
          </cell>
          <cell r="J136">
            <v>0.974583333333333</v>
          </cell>
        </row>
        <row r="136">
          <cell r="N136">
            <v>0.528935749774164</v>
          </cell>
          <cell r="O136">
            <v>0.619664634146341</v>
          </cell>
        </row>
        <row r="137">
          <cell r="I137">
            <v>0.773541666666667</v>
          </cell>
          <cell r="J137">
            <v>0.8996875</v>
          </cell>
        </row>
        <row r="137">
          <cell r="N137">
            <v>0.529560841205578</v>
          </cell>
          <cell r="O137">
            <v>0.619888663967611</v>
          </cell>
        </row>
        <row r="138">
          <cell r="I138">
            <v>0.713</v>
          </cell>
          <cell r="J138">
            <v>0.85175</v>
          </cell>
        </row>
        <row r="138">
          <cell r="N138">
            <v>0.529324036738351</v>
          </cell>
          <cell r="O138">
            <v>0.620050403225806</v>
          </cell>
        </row>
        <row r="139">
          <cell r="I139">
            <v>0.737708333333333</v>
          </cell>
          <cell r="J139">
            <v>0.876458333333333</v>
          </cell>
        </row>
        <row r="139">
          <cell r="N139">
            <v>0.530657072735386</v>
          </cell>
          <cell r="O139">
            <v>0.621576305220883</v>
          </cell>
        </row>
        <row r="140">
          <cell r="I140">
            <v>0.76625</v>
          </cell>
          <cell r="J140">
            <v>0.894107142857143</v>
          </cell>
        </row>
        <row r="140">
          <cell r="N140">
            <v>0.532284444444444</v>
          </cell>
          <cell r="O140">
            <v>0.62309</v>
          </cell>
        </row>
        <row r="141">
          <cell r="I141">
            <v>0.776354166666667</v>
          </cell>
          <cell r="J141">
            <v>0.90734375</v>
          </cell>
        </row>
        <row r="141">
          <cell r="N141">
            <v>0.533538623284639</v>
          </cell>
          <cell r="O141">
            <v>0.624591633466135</v>
          </cell>
        </row>
        <row r="142">
          <cell r="I142">
            <v>0.801203703703704</v>
          </cell>
          <cell r="J142">
            <v>0.917638888888889</v>
          </cell>
        </row>
        <row r="142">
          <cell r="N142">
            <v>0.535389660493827</v>
          </cell>
          <cell r="O142">
            <v>0.626081349206349</v>
          </cell>
        </row>
        <row r="143">
          <cell r="I143">
            <v>0.8065</v>
          </cell>
          <cell r="J143">
            <v>0.925875</v>
          </cell>
        </row>
        <row r="143">
          <cell r="N143">
            <v>0.536649648660518</v>
          </cell>
          <cell r="O143">
            <v>0.627559288537549</v>
          </cell>
        </row>
        <row r="144">
          <cell r="I144">
            <v>0.78905303030303</v>
          </cell>
          <cell r="J144">
            <v>0.932613636363636</v>
          </cell>
        </row>
        <row r="144">
          <cell r="N144">
            <v>0.536956474190726</v>
          </cell>
          <cell r="O144">
            <v>0.629025590551181</v>
          </cell>
        </row>
        <row r="145">
          <cell r="I145">
            <v>0.769791666666667</v>
          </cell>
          <cell r="J145">
            <v>0.938229166666667</v>
          </cell>
        </row>
        <row r="145">
          <cell r="N145">
            <v>0.537038671023965</v>
          </cell>
          <cell r="O145">
            <v>0.630480392156863</v>
          </cell>
        </row>
        <row r="146">
          <cell r="I146">
            <v>0.710576923076923</v>
          </cell>
          <cell r="J146">
            <v>0.866057692307692</v>
          </cell>
        </row>
        <row r="146">
          <cell r="N146">
            <v>0.534940863715278</v>
          </cell>
          <cell r="O146">
            <v>0.628017578125</v>
          </cell>
        </row>
        <row r="147">
          <cell r="I147">
            <v>0.659821428571429</v>
          </cell>
          <cell r="J147">
            <v>0.804196428571429</v>
          </cell>
        </row>
        <row r="147">
          <cell r="N147">
            <v>0.532859381755296</v>
          </cell>
          <cell r="O147">
            <v>0.625573929961089</v>
          </cell>
        </row>
        <row r="148">
          <cell r="I148">
            <v>0.615833333333333</v>
          </cell>
          <cell r="J148">
            <v>0.750583333333333</v>
          </cell>
        </row>
        <row r="148">
          <cell r="N148">
            <v>0.530794035314384</v>
          </cell>
          <cell r="O148">
            <v>0.623149224806201</v>
          </cell>
        </row>
        <row r="149">
          <cell r="I149">
            <v>0.57734375</v>
          </cell>
          <cell r="J149">
            <v>0.703671875</v>
          </cell>
        </row>
        <row r="149">
          <cell r="N149">
            <v>0.528744637494637</v>
          </cell>
          <cell r="O149">
            <v>0.620743243243243</v>
          </cell>
        </row>
        <row r="150">
          <cell r="I150">
            <v>0.543382352941176</v>
          </cell>
          <cell r="J150">
            <v>0.662279411764706</v>
          </cell>
        </row>
        <row r="150">
          <cell r="N150">
            <v>0.526711004273504</v>
          </cell>
          <cell r="O150">
            <v>0.618355769230769</v>
          </cell>
        </row>
        <row r="151">
          <cell r="I151">
            <v>0.513194444444444</v>
          </cell>
          <cell r="J151">
            <v>0.625486111111111</v>
          </cell>
        </row>
        <row r="151">
          <cell r="N151">
            <v>0.524692954448702</v>
          </cell>
          <cell r="O151">
            <v>0.615986590038314</v>
          </cell>
        </row>
        <row r="152">
          <cell r="I152">
            <v>0.486184210526316</v>
          </cell>
          <cell r="J152">
            <v>0.592565789473684</v>
          </cell>
        </row>
        <row r="152">
          <cell r="N152">
            <v>0.522690309584393</v>
          </cell>
          <cell r="O152">
            <v>0.613635496183206</v>
          </cell>
        </row>
        <row r="153">
          <cell r="I153">
            <v>0.461875</v>
          </cell>
          <cell r="J153">
            <v>0.5629375</v>
          </cell>
        </row>
        <row r="153">
          <cell r="N153">
            <v>0.520702893958597</v>
          </cell>
          <cell r="O153">
            <v>0.611302281368821</v>
          </cell>
        </row>
        <row r="154">
          <cell r="I154">
            <v>0.439880952380952</v>
          </cell>
          <cell r="J154">
            <v>0.536130952380952</v>
          </cell>
        </row>
        <row r="154">
          <cell r="N154">
            <v>0.518730534511784</v>
          </cell>
          <cell r="O154">
            <v>0.608986742424242</v>
          </cell>
        </row>
        <row r="155">
          <cell r="I155">
            <v>0.419886363636364</v>
          </cell>
          <cell r="J155">
            <v>0.511761363636364</v>
          </cell>
        </row>
        <row r="155">
          <cell r="N155">
            <v>0.516773060796646</v>
          </cell>
          <cell r="O155">
            <v>0.606688679245283</v>
          </cell>
        </row>
        <row r="156">
          <cell r="I156">
            <v>0.401630434782609</v>
          </cell>
          <cell r="J156">
            <v>0.489510869565217</v>
          </cell>
        </row>
        <row r="156">
          <cell r="N156">
            <v>0.514830304928989</v>
          </cell>
          <cell r="O156">
            <v>0.604407894736842</v>
          </cell>
        </row>
        <row r="157">
          <cell r="I157">
            <v>0.384895833333333</v>
          </cell>
          <cell r="J157">
            <v>0.469114583333333</v>
          </cell>
        </row>
        <row r="157">
          <cell r="N157">
            <v>0.512902101539742</v>
          </cell>
          <cell r="O157">
            <v>0.602144194756554</v>
          </cell>
        </row>
        <row r="158">
          <cell r="I158">
            <v>0.3695</v>
          </cell>
          <cell r="J158">
            <v>0.45035</v>
          </cell>
        </row>
        <row r="158">
          <cell r="N158">
            <v>0.510988287728027</v>
          </cell>
          <cell r="O158">
            <v>0.599897388059701</v>
          </cell>
        </row>
        <row r="159">
          <cell r="I159">
            <v>0.355288461538461</v>
          </cell>
          <cell r="J159">
            <v>0.433028846153846</v>
          </cell>
        </row>
        <row r="159">
          <cell r="N159">
            <v>0.509088703015283</v>
          </cell>
          <cell r="O159">
            <v>0.597667286245353</v>
          </cell>
        </row>
        <row r="160">
          <cell r="I160">
            <v>0.34212962962963</v>
          </cell>
          <cell r="J160">
            <v>0.416990740740741</v>
          </cell>
        </row>
        <row r="160">
          <cell r="N160">
            <v>0.507203189300411</v>
          </cell>
          <cell r="O160">
            <v>0.595453703703704</v>
          </cell>
        </row>
        <row r="161">
          <cell r="I161">
            <v>0.329910714285714</v>
          </cell>
          <cell r="J161">
            <v>0.402098214285714</v>
          </cell>
        </row>
        <row r="161">
          <cell r="N161">
            <v>0.505331590815908</v>
          </cell>
          <cell r="O161">
            <v>0.593256457564576</v>
          </cell>
        </row>
        <row r="162">
          <cell r="I162">
            <v>0.318534482758621</v>
          </cell>
          <cell r="J162">
            <v>0.38823275862069</v>
          </cell>
        </row>
        <row r="162">
          <cell r="N162">
            <v>0.503473754084967</v>
          </cell>
          <cell r="O162">
            <v>0.591075367647059</v>
          </cell>
        </row>
        <row r="163">
          <cell r="I163">
            <v>0.307916666666667</v>
          </cell>
          <cell r="J163">
            <v>0.375291666666667</v>
          </cell>
        </row>
        <row r="163">
          <cell r="N163">
            <v>0.501629527879528</v>
          </cell>
          <cell r="O163">
            <v>0.588910256410256</v>
          </cell>
        </row>
        <row r="164">
          <cell r="I164">
            <v>0.297983870967742</v>
          </cell>
          <cell r="J164">
            <v>0.363185483870968</v>
          </cell>
        </row>
        <row r="164">
          <cell r="N164">
            <v>0.499798763179238</v>
          </cell>
          <cell r="O164">
            <v>0.586760948905109</v>
          </cell>
        </row>
      </sheetData>
      <sheetData sheetId="8">
        <row r="9">
          <cell r="H9">
            <v>0</v>
          </cell>
          <cell r="I9">
            <v>0</v>
          </cell>
        </row>
        <row r="9">
          <cell r="Q9">
            <v>0</v>
          </cell>
          <cell r="R9">
            <v>0</v>
          </cell>
        </row>
        <row r="13">
          <cell r="H13">
            <v>0</v>
          </cell>
          <cell r="I13">
            <v>0</v>
          </cell>
        </row>
        <row r="13">
          <cell r="Q13">
            <v>0</v>
          </cell>
          <cell r="R13">
            <v>0</v>
          </cell>
        </row>
        <row r="17">
          <cell r="H17">
            <v>0</v>
          </cell>
          <cell r="I17">
            <v>0</v>
          </cell>
        </row>
        <row r="17">
          <cell r="Q17">
            <v>0</v>
          </cell>
          <cell r="R17">
            <v>0</v>
          </cell>
        </row>
        <row r="18">
          <cell r="H18">
            <v>0</v>
          </cell>
        </row>
        <row r="18">
          <cell r="Q18">
            <v>0</v>
          </cell>
        </row>
        <row r="19">
          <cell r="H19">
            <v>0</v>
          </cell>
        </row>
        <row r="19">
          <cell r="Q19">
            <v>0</v>
          </cell>
        </row>
        <row r="20">
          <cell r="H20">
            <v>0</v>
          </cell>
        </row>
        <row r="20">
          <cell r="Q20">
            <v>0</v>
          </cell>
        </row>
        <row r="21">
          <cell r="I21">
            <v>0</v>
          </cell>
        </row>
        <row r="21">
          <cell r="R21">
            <v>0</v>
          </cell>
        </row>
        <row r="25">
          <cell r="H25">
            <v>0</v>
          </cell>
          <cell r="I25">
            <v>0</v>
          </cell>
        </row>
        <row r="25">
          <cell r="Q25">
            <v>0</v>
          </cell>
          <cell r="R25">
            <v>0</v>
          </cell>
        </row>
        <row r="29">
          <cell r="H29">
            <v>0</v>
          </cell>
          <cell r="I29">
            <v>0</v>
          </cell>
        </row>
        <row r="29">
          <cell r="Q29">
            <v>0</v>
          </cell>
          <cell r="R29">
            <v>0</v>
          </cell>
        </row>
        <row r="33">
          <cell r="H33">
            <v>0</v>
          </cell>
          <cell r="I33">
            <v>0</v>
          </cell>
        </row>
        <row r="33">
          <cell r="Q33">
            <v>0</v>
          </cell>
          <cell r="R33">
            <v>0</v>
          </cell>
        </row>
        <row r="37">
          <cell r="H37">
            <v>0</v>
          </cell>
          <cell r="I37">
            <v>0</v>
          </cell>
        </row>
        <row r="37">
          <cell r="Q37">
            <v>0</v>
          </cell>
          <cell r="R37">
            <v>0</v>
          </cell>
        </row>
        <row r="41">
          <cell r="H41">
            <v>0</v>
          </cell>
          <cell r="I41">
            <v>0</v>
          </cell>
        </row>
        <row r="41">
          <cell r="Q41">
            <v>0</v>
          </cell>
          <cell r="R41">
            <v>0</v>
          </cell>
        </row>
        <row r="45">
          <cell r="H45">
            <v>0</v>
          </cell>
          <cell r="I45">
            <v>0</v>
          </cell>
        </row>
        <row r="45">
          <cell r="Q45">
            <v>0</v>
          </cell>
          <cell r="R45">
            <v>0</v>
          </cell>
        </row>
        <row r="49">
          <cell r="H49">
            <v>0</v>
          </cell>
          <cell r="I49">
            <v>0</v>
          </cell>
        </row>
        <row r="49">
          <cell r="Q49">
            <v>0</v>
          </cell>
          <cell r="R49">
            <v>0</v>
          </cell>
        </row>
        <row r="53">
          <cell r="H53">
            <v>0</v>
          </cell>
          <cell r="I53">
            <v>0</v>
          </cell>
        </row>
        <row r="53">
          <cell r="Q53">
            <v>0</v>
          </cell>
          <cell r="R53">
            <v>0</v>
          </cell>
        </row>
        <row r="57">
          <cell r="H57">
            <v>0</v>
          </cell>
          <cell r="I57">
            <v>0</v>
          </cell>
        </row>
        <row r="57">
          <cell r="Q57">
            <v>0</v>
          </cell>
          <cell r="R57">
            <v>0</v>
          </cell>
        </row>
        <row r="61">
          <cell r="H61">
            <v>0</v>
          </cell>
          <cell r="I61">
            <v>0</v>
          </cell>
        </row>
        <row r="61">
          <cell r="Q61">
            <v>0</v>
          </cell>
          <cell r="R61">
            <v>0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0</v>
          </cell>
          <cell r="I85">
            <v>0</v>
          </cell>
        </row>
        <row r="85">
          <cell r="Q85">
            <v>0</v>
          </cell>
          <cell r="R85">
            <v>0</v>
          </cell>
        </row>
        <row r="89">
          <cell r="H89">
            <v>0</v>
          </cell>
          <cell r="I89">
            <v>0</v>
          </cell>
        </row>
        <row r="89">
          <cell r="Q89">
            <v>0</v>
          </cell>
          <cell r="R89">
            <v>0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0</v>
          </cell>
          <cell r="I97">
            <v>0</v>
          </cell>
        </row>
        <row r="97">
          <cell r="Q97">
            <v>0</v>
          </cell>
          <cell r="R97">
            <v>0</v>
          </cell>
        </row>
        <row r="101">
          <cell r="H101">
            <v>0</v>
          </cell>
          <cell r="I101">
            <v>0</v>
          </cell>
        </row>
        <row r="101">
          <cell r="Q101">
            <v>0</v>
          </cell>
          <cell r="R101">
            <v>0</v>
          </cell>
        </row>
        <row r="105">
          <cell r="H105">
            <v>0</v>
          </cell>
          <cell r="I105">
            <v>0</v>
          </cell>
        </row>
        <row r="105">
          <cell r="Q105">
            <v>0</v>
          </cell>
          <cell r="R105">
            <v>0</v>
          </cell>
        </row>
        <row r="109">
          <cell r="H109">
            <v>0</v>
          </cell>
          <cell r="I109">
            <v>0</v>
          </cell>
        </row>
        <row r="109">
          <cell r="Q109">
            <v>0</v>
          </cell>
          <cell r="R109">
            <v>0</v>
          </cell>
        </row>
        <row r="113">
          <cell r="H113">
            <v>0</v>
          </cell>
          <cell r="I113">
            <v>0</v>
          </cell>
        </row>
        <row r="113">
          <cell r="Q113">
            <v>0</v>
          </cell>
          <cell r="R113">
            <v>0</v>
          </cell>
        </row>
        <row r="117">
          <cell r="H117">
            <v>0</v>
          </cell>
          <cell r="I117">
            <v>0</v>
          </cell>
        </row>
        <row r="117">
          <cell r="Q117">
            <v>0</v>
          </cell>
          <cell r="R117">
            <v>0</v>
          </cell>
        </row>
        <row r="121">
          <cell r="H121">
            <v>0</v>
          </cell>
          <cell r="I121">
            <v>0</v>
          </cell>
        </row>
        <row r="121">
          <cell r="Q121">
            <v>0</v>
          </cell>
          <cell r="R121">
            <v>0</v>
          </cell>
        </row>
        <row r="125">
          <cell r="H125">
            <v>0</v>
          </cell>
          <cell r="I125">
            <v>0</v>
          </cell>
        </row>
        <row r="125">
          <cell r="Q125">
            <v>0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</v>
          </cell>
          <cell r="J134">
            <v>0</v>
          </cell>
        </row>
        <row r="134">
          <cell r="N134">
            <v>0.499798763179238</v>
          </cell>
          <cell r="O134">
            <v>0.586760948905109</v>
          </cell>
        </row>
        <row r="135">
          <cell r="I135">
            <v>0</v>
          </cell>
          <cell r="J135">
            <v>0</v>
          </cell>
        </row>
        <row r="135">
          <cell r="N135">
            <v>0.497981313131313</v>
          </cell>
          <cell r="O135">
            <v>0.584627272727273</v>
          </cell>
        </row>
        <row r="136">
          <cell r="I136">
            <v>0</v>
          </cell>
          <cell r="J136">
            <v>0</v>
          </cell>
        </row>
        <row r="136">
          <cell r="N136">
            <v>0.496177033011272</v>
          </cell>
          <cell r="O136">
            <v>0.582509057971014</v>
          </cell>
        </row>
        <row r="137">
          <cell r="I137">
            <v>0</v>
          </cell>
          <cell r="J137">
            <v>0</v>
          </cell>
        </row>
        <row r="137">
          <cell r="N137">
            <v>0.494385780184517</v>
          </cell>
          <cell r="O137">
            <v>0.580406137184115</v>
          </cell>
        </row>
        <row r="138">
          <cell r="I138">
            <v>0</v>
          </cell>
          <cell r="J138">
            <v>0</v>
          </cell>
        </row>
        <row r="138">
          <cell r="N138">
            <v>0.492607414068745</v>
          </cell>
          <cell r="O138">
            <v>0.578318345323741</v>
          </cell>
        </row>
        <row r="139">
          <cell r="I139">
            <v>0</v>
          </cell>
          <cell r="J139">
            <v>0</v>
          </cell>
        </row>
        <row r="139">
          <cell r="N139">
            <v>0.490841796097172</v>
          </cell>
          <cell r="O139">
            <v>0.576245519713262</v>
          </cell>
        </row>
        <row r="140">
          <cell r="I140">
            <v>0</v>
          </cell>
          <cell r="J140">
            <v>0</v>
          </cell>
        </row>
        <row r="140">
          <cell r="N140">
            <v>0.48908878968254</v>
          </cell>
          <cell r="O140">
            <v>0.5741875</v>
          </cell>
        </row>
        <row r="141">
          <cell r="I141">
            <v>0</v>
          </cell>
          <cell r="J141">
            <v>0</v>
          </cell>
        </row>
        <row r="141">
          <cell r="N141">
            <v>0.48734826018189</v>
          </cell>
          <cell r="O141">
            <v>0.572144128113879</v>
          </cell>
        </row>
        <row r="142">
          <cell r="I142">
            <v>0</v>
          </cell>
          <cell r="J142">
            <v>0</v>
          </cell>
        </row>
        <row r="142">
          <cell r="N142">
            <v>0.485620074862096</v>
          </cell>
          <cell r="O142">
            <v>0.57011524822695</v>
          </cell>
        </row>
        <row r="143">
          <cell r="I143">
            <v>0</v>
          </cell>
          <cell r="J143">
            <v>0</v>
          </cell>
        </row>
        <row r="143">
          <cell r="N143">
            <v>0.483904102866117</v>
          </cell>
          <cell r="O143">
            <v>0.568100706713781</v>
          </cell>
        </row>
        <row r="144">
          <cell r="I144">
            <v>0</v>
          </cell>
          <cell r="J144">
            <v>0</v>
          </cell>
        </row>
        <row r="144">
          <cell r="N144">
            <v>0.482200215179969</v>
          </cell>
          <cell r="O144">
            <v>0.566100352112676</v>
          </cell>
        </row>
        <row r="145">
          <cell r="I145">
            <v>0</v>
          </cell>
          <cell r="J145">
            <v>0</v>
          </cell>
        </row>
        <row r="145">
          <cell r="N145">
            <v>0.48050828460039</v>
          </cell>
          <cell r="O145">
            <v>0.564114035087719</v>
          </cell>
        </row>
        <row r="146">
          <cell r="I146">
            <v>0</v>
          </cell>
          <cell r="J146">
            <v>0</v>
          </cell>
        </row>
        <row r="146">
          <cell r="N146">
            <v>0.478828185703186</v>
          </cell>
          <cell r="O146">
            <v>0.562141608391608</v>
          </cell>
        </row>
        <row r="147">
          <cell r="I147">
            <v>0</v>
          </cell>
          <cell r="J147">
            <v>0</v>
          </cell>
        </row>
        <row r="147">
          <cell r="N147">
            <v>0.477159794812234</v>
          </cell>
          <cell r="O147">
            <v>0.560182926829268</v>
          </cell>
        </row>
        <row r="148">
          <cell r="I148">
            <v>0</v>
          </cell>
          <cell r="J148">
            <v>0</v>
          </cell>
        </row>
        <row r="148">
          <cell r="N148">
            <v>0.475502989969136</v>
          </cell>
          <cell r="O148">
            <v>0.558237847222222</v>
          </cell>
        </row>
        <row r="149">
          <cell r="I149">
            <v>0</v>
          </cell>
          <cell r="J149">
            <v>0</v>
          </cell>
        </row>
        <row r="149">
          <cell r="N149">
            <v>0.473857650903499</v>
          </cell>
          <cell r="O149">
            <v>0.556306228373702</v>
          </cell>
        </row>
        <row r="150">
          <cell r="I150">
            <v>0</v>
          </cell>
          <cell r="J150">
            <v>0</v>
          </cell>
        </row>
        <row r="150">
          <cell r="N150">
            <v>0.472223659003831</v>
          </cell>
          <cell r="O150">
            <v>0.554387931034483</v>
          </cell>
        </row>
        <row r="151">
          <cell r="I151">
            <v>0</v>
          </cell>
          <cell r="J151">
            <v>0</v>
          </cell>
        </row>
        <row r="151">
          <cell r="N151">
            <v>0.470600897289042</v>
          </cell>
          <cell r="O151">
            <v>0.552482817869416</v>
          </cell>
        </row>
        <row r="152">
          <cell r="I152">
            <v>0</v>
          </cell>
          <cell r="J152">
            <v>0</v>
          </cell>
        </row>
        <row r="152">
          <cell r="N152">
            <v>0.468989250380517</v>
          </cell>
          <cell r="O152">
            <v>0.550590753424657</v>
          </cell>
        </row>
        <row r="153">
          <cell r="I153">
            <v>0</v>
          </cell>
          <cell r="J153">
            <v>0</v>
          </cell>
        </row>
        <row r="153">
          <cell r="N153">
            <v>0.467388604474782</v>
          </cell>
          <cell r="O153">
            <v>0.548711604095563</v>
          </cell>
        </row>
        <row r="154">
          <cell r="I154">
            <v>0</v>
          </cell>
          <cell r="J154">
            <v>0</v>
          </cell>
        </row>
        <row r="154">
          <cell r="N154">
            <v>0.465798847316704</v>
          </cell>
          <cell r="O154">
            <v>0.546845238095238</v>
          </cell>
        </row>
        <row r="155">
          <cell r="I155">
            <v>0</v>
          </cell>
          <cell r="J155">
            <v>0</v>
          </cell>
        </row>
        <row r="155">
          <cell r="N155">
            <v>0.464219868173258</v>
          </cell>
          <cell r="O155">
            <v>0.544991525423729</v>
          </cell>
        </row>
        <row r="156">
          <cell r="I156">
            <v>0</v>
          </cell>
          <cell r="J156">
            <v>0</v>
          </cell>
        </row>
        <row r="156">
          <cell r="N156">
            <v>0.462651557807808</v>
          </cell>
          <cell r="O156">
            <v>0.543150337837838</v>
          </cell>
        </row>
        <row r="157">
          <cell r="I157">
            <v>0</v>
          </cell>
          <cell r="J157">
            <v>0</v>
          </cell>
        </row>
        <row r="157">
          <cell r="N157">
            <v>0.461093808454919</v>
          </cell>
          <cell r="O157">
            <v>0.541321548821549</v>
          </cell>
        </row>
        <row r="158">
          <cell r="I158">
            <v>0</v>
          </cell>
          <cell r="J158">
            <v>0</v>
          </cell>
        </row>
        <row r="158">
          <cell r="N158">
            <v>0.459546513795675</v>
          </cell>
          <cell r="O158">
            <v>0.539505033557047</v>
          </cell>
        </row>
        <row r="159">
          <cell r="I159">
            <v>0</v>
          </cell>
          <cell r="J159">
            <v>0</v>
          </cell>
        </row>
        <row r="159">
          <cell r="N159">
            <v>0.458009568933482</v>
          </cell>
          <cell r="O159">
            <v>0.537700668896321</v>
          </cell>
        </row>
        <row r="160">
          <cell r="I160">
            <v>0</v>
          </cell>
          <cell r="J160">
            <v>0</v>
          </cell>
        </row>
        <row r="160">
          <cell r="N160">
            <v>0.45648287037037</v>
          </cell>
          <cell r="O160">
            <v>0.535908333333333</v>
          </cell>
        </row>
        <row r="161">
          <cell r="I161">
            <v>0</v>
          </cell>
          <cell r="J161">
            <v>0</v>
          </cell>
        </row>
        <row r="161">
          <cell r="N161">
            <v>0.454966315983758</v>
          </cell>
          <cell r="O161">
            <v>0.534127906976744</v>
          </cell>
        </row>
        <row r="162">
          <cell r="I162">
            <v>0</v>
          </cell>
          <cell r="J162">
            <v>0</v>
          </cell>
        </row>
        <row r="162">
          <cell r="N162">
            <v>0.453459805003679</v>
          </cell>
          <cell r="O162">
            <v>0.532359271523179</v>
          </cell>
        </row>
        <row r="163">
          <cell r="I163">
            <v>0</v>
          </cell>
          <cell r="J163">
            <v>0</v>
          </cell>
        </row>
        <row r="163">
          <cell r="N163">
            <v>0.451963237990466</v>
          </cell>
          <cell r="O163">
            <v>0.530602310231023</v>
          </cell>
        </row>
        <row r="164">
          <cell r="I164">
            <v>0</v>
          </cell>
          <cell r="J164">
            <v>0</v>
          </cell>
        </row>
        <row r="164">
          <cell r="N164">
            <v>0.450476516812865</v>
          </cell>
          <cell r="O164">
            <v>0.528856907894737</v>
          </cell>
        </row>
      </sheetData>
      <sheetData sheetId="9">
        <row r="9">
          <cell r="H9">
            <v>0</v>
          </cell>
          <cell r="I9">
            <v>0</v>
          </cell>
        </row>
        <row r="9">
          <cell r="Q9">
            <v>0</v>
          </cell>
          <cell r="R9">
            <v>0</v>
          </cell>
        </row>
        <row r="13">
          <cell r="H13">
            <v>0</v>
          </cell>
          <cell r="I13">
            <v>0</v>
          </cell>
        </row>
        <row r="13">
          <cell r="Q13">
            <v>0</v>
          </cell>
          <cell r="R13">
            <v>0</v>
          </cell>
        </row>
        <row r="17">
          <cell r="H17">
            <v>0</v>
          </cell>
          <cell r="I17">
            <v>0</v>
          </cell>
        </row>
        <row r="17">
          <cell r="Q17">
            <v>0</v>
          </cell>
          <cell r="R17">
            <v>0</v>
          </cell>
        </row>
        <row r="18">
          <cell r="H18">
            <v>0</v>
          </cell>
        </row>
        <row r="18">
          <cell r="Q18">
            <v>0</v>
          </cell>
        </row>
        <row r="19">
          <cell r="H19">
            <v>0</v>
          </cell>
        </row>
        <row r="19">
          <cell r="Q19">
            <v>0</v>
          </cell>
        </row>
        <row r="20">
          <cell r="H20">
            <v>0</v>
          </cell>
        </row>
        <row r="20">
          <cell r="Q20">
            <v>0</v>
          </cell>
        </row>
        <row r="21">
          <cell r="I21">
            <v>0</v>
          </cell>
        </row>
        <row r="21">
          <cell r="R21">
            <v>0</v>
          </cell>
        </row>
        <row r="25">
          <cell r="H25">
            <v>0</v>
          </cell>
          <cell r="I25">
            <v>0</v>
          </cell>
        </row>
        <row r="25">
          <cell r="Q25">
            <v>0</v>
          </cell>
          <cell r="R25">
            <v>0</v>
          </cell>
        </row>
        <row r="29">
          <cell r="H29">
            <v>0</v>
          </cell>
          <cell r="I29">
            <v>0</v>
          </cell>
        </row>
        <row r="29">
          <cell r="Q29">
            <v>0</v>
          </cell>
          <cell r="R29">
            <v>0</v>
          </cell>
        </row>
        <row r="33">
          <cell r="H33">
            <v>0</v>
          </cell>
          <cell r="I33">
            <v>0</v>
          </cell>
        </row>
        <row r="33">
          <cell r="Q33">
            <v>0</v>
          </cell>
          <cell r="R33">
            <v>0</v>
          </cell>
        </row>
        <row r="37">
          <cell r="H37">
            <v>0</v>
          </cell>
          <cell r="I37">
            <v>0</v>
          </cell>
        </row>
        <row r="37">
          <cell r="Q37">
            <v>0</v>
          </cell>
          <cell r="R37">
            <v>0</v>
          </cell>
        </row>
        <row r="41">
          <cell r="H41">
            <v>0</v>
          </cell>
          <cell r="I41">
            <v>0</v>
          </cell>
        </row>
        <row r="41">
          <cell r="Q41">
            <v>0</v>
          </cell>
          <cell r="R41">
            <v>0</v>
          </cell>
        </row>
        <row r="45">
          <cell r="H45">
            <v>0</v>
          </cell>
          <cell r="I45">
            <v>0</v>
          </cell>
        </row>
        <row r="45">
          <cell r="Q45">
            <v>0</v>
          </cell>
          <cell r="R45">
            <v>0</v>
          </cell>
        </row>
        <row r="49">
          <cell r="H49">
            <v>0</v>
          </cell>
          <cell r="I49">
            <v>0</v>
          </cell>
        </row>
        <row r="49">
          <cell r="Q49">
            <v>0</v>
          </cell>
          <cell r="R49">
            <v>0</v>
          </cell>
        </row>
        <row r="53">
          <cell r="H53">
            <v>0</v>
          </cell>
          <cell r="I53">
            <v>0</v>
          </cell>
        </row>
        <row r="53">
          <cell r="Q53">
            <v>0</v>
          </cell>
          <cell r="R53">
            <v>0</v>
          </cell>
        </row>
        <row r="57">
          <cell r="H57">
            <v>0</v>
          </cell>
          <cell r="I57">
            <v>0</v>
          </cell>
        </row>
        <row r="57">
          <cell r="Q57">
            <v>0</v>
          </cell>
          <cell r="R57">
            <v>0</v>
          </cell>
        </row>
        <row r="61">
          <cell r="H61">
            <v>0</v>
          </cell>
          <cell r="I61">
            <v>0</v>
          </cell>
        </row>
        <row r="61">
          <cell r="Q61">
            <v>0</v>
          </cell>
          <cell r="R61">
            <v>0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0</v>
          </cell>
          <cell r="I85">
            <v>0</v>
          </cell>
        </row>
        <row r="85">
          <cell r="Q85">
            <v>0</v>
          </cell>
          <cell r="R85">
            <v>0</v>
          </cell>
        </row>
        <row r="89">
          <cell r="H89">
            <v>0</v>
          </cell>
          <cell r="I89">
            <v>0</v>
          </cell>
        </row>
        <row r="89">
          <cell r="Q89">
            <v>0</v>
          </cell>
          <cell r="R89">
            <v>0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0</v>
          </cell>
          <cell r="I97">
            <v>0</v>
          </cell>
        </row>
        <row r="97">
          <cell r="Q97">
            <v>0</v>
          </cell>
          <cell r="R97">
            <v>0</v>
          </cell>
        </row>
        <row r="101">
          <cell r="H101">
            <v>0</v>
          </cell>
          <cell r="I101">
            <v>0</v>
          </cell>
        </row>
        <row r="101">
          <cell r="Q101">
            <v>0</v>
          </cell>
          <cell r="R101">
            <v>0</v>
          </cell>
        </row>
        <row r="105">
          <cell r="H105">
            <v>0</v>
          </cell>
          <cell r="I105">
            <v>0</v>
          </cell>
        </row>
        <row r="105">
          <cell r="Q105">
            <v>0</v>
          </cell>
          <cell r="R105">
            <v>0</v>
          </cell>
        </row>
        <row r="109">
          <cell r="H109">
            <v>0</v>
          </cell>
          <cell r="I109">
            <v>0</v>
          </cell>
        </row>
        <row r="109">
          <cell r="Q109">
            <v>0</v>
          </cell>
          <cell r="R109">
            <v>0</v>
          </cell>
        </row>
        <row r="113">
          <cell r="H113">
            <v>0</v>
          </cell>
          <cell r="I113">
            <v>0</v>
          </cell>
        </row>
        <row r="113">
          <cell r="Q113">
            <v>0</v>
          </cell>
          <cell r="R113">
            <v>0</v>
          </cell>
        </row>
        <row r="117">
          <cell r="H117">
            <v>0</v>
          </cell>
          <cell r="I117">
            <v>0</v>
          </cell>
        </row>
        <row r="117">
          <cell r="Q117">
            <v>0</v>
          </cell>
          <cell r="R117">
            <v>0</v>
          </cell>
        </row>
        <row r="121">
          <cell r="H121">
            <v>0</v>
          </cell>
          <cell r="I121">
            <v>0</v>
          </cell>
        </row>
        <row r="121">
          <cell r="Q121">
            <v>0</v>
          </cell>
          <cell r="R121">
            <v>0</v>
          </cell>
        </row>
        <row r="125">
          <cell r="H125">
            <v>0</v>
          </cell>
          <cell r="I125">
            <v>0</v>
          </cell>
        </row>
        <row r="125">
          <cell r="Q125">
            <v>0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</v>
          </cell>
          <cell r="J134">
            <v>0</v>
          </cell>
        </row>
        <row r="134">
          <cell r="N134">
            <v>0.448999544626594</v>
          </cell>
          <cell r="O134">
            <v>0.527122950819672</v>
          </cell>
        </row>
        <row r="135">
          <cell r="I135">
            <v>0</v>
          </cell>
          <cell r="J135">
            <v>0</v>
          </cell>
        </row>
        <row r="135">
          <cell r="N135">
            <v>0.447532225853304</v>
          </cell>
          <cell r="O135">
            <v>0.525400326797386</v>
          </cell>
        </row>
        <row r="136">
          <cell r="I136">
            <v>0</v>
          </cell>
          <cell r="J136">
            <v>0</v>
          </cell>
        </row>
        <row r="136">
          <cell r="N136">
            <v>0.446074466159971</v>
          </cell>
          <cell r="O136">
            <v>0.523688925081433</v>
          </cell>
        </row>
        <row r="137">
          <cell r="I137">
            <v>0</v>
          </cell>
          <cell r="J137">
            <v>0</v>
          </cell>
        </row>
        <row r="137">
          <cell r="N137">
            <v>0.444626172438672</v>
          </cell>
          <cell r="O137">
            <v>0.521988636363636</v>
          </cell>
        </row>
        <row r="138">
          <cell r="I138">
            <v>0</v>
          </cell>
          <cell r="J138">
            <v>0</v>
          </cell>
        </row>
        <row r="138">
          <cell r="N138">
            <v>0.443187252786767</v>
          </cell>
          <cell r="O138">
            <v>0.520299352750809</v>
          </cell>
        </row>
        <row r="139">
          <cell r="I139">
            <v>0</v>
          </cell>
          <cell r="J139">
            <v>0</v>
          </cell>
        </row>
        <row r="139">
          <cell r="N139">
            <v>0.441757616487455</v>
          </cell>
          <cell r="O139">
            <v>0.518620967741935</v>
          </cell>
        </row>
        <row r="140">
          <cell r="I140">
            <v>0</v>
          </cell>
          <cell r="J140">
            <v>0</v>
          </cell>
        </row>
        <row r="140">
          <cell r="N140">
            <v>0.440337173990711</v>
          </cell>
          <cell r="O140">
            <v>0.516953376205788</v>
          </cell>
        </row>
        <row r="141">
          <cell r="I141">
            <v>0</v>
          </cell>
          <cell r="J141">
            <v>0</v>
          </cell>
        </row>
        <row r="141">
          <cell r="N141">
            <v>0.438925836894587</v>
          </cell>
          <cell r="O141">
            <v>0.515296474358974</v>
          </cell>
        </row>
        <row r="142">
          <cell r="I142">
            <v>0</v>
          </cell>
          <cell r="J142">
            <v>0</v>
          </cell>
        </row>
        <row r="142">
          <cell r="N142">
            <v>0.437523517926872</v>
          </cell>
          <cell r="O142">
            <v>0.513650159744409</v>
          </cell>
        </row>
        <row r="143">
          <cell r="I143">
            <v>0</v>
          </cell>
          <cell r="J143">
            <v>0</v>
          </cell>
        </row>
        <row r="143">
          <cell r="N143">
            <v>0.436130130927105</v>
          </cell>
          <cell r="O143">
            <v>0.512014331210191</v>
          </cell>
        </row>
        <row r="144">
          <cell r="I144">
            <v>0</v>
          </cell>
          <cell r="J144">
            <v>0</v>
          </cell>
        </row>
        <row r="144">
          <cell r="N144">
            <v>0.434745590828924</v>
          </cell>
          <cell r="O144">
            <v>0.510388888888889</v>
          </cell>
        </row>
        <row r="145">
          <cell r="I145">
            <v>0</v>
          </cell>
          <cell r="J145">
            <v>0</v>
          </cell>
        </row>
        <row r="145">
          <cell r="N145">
            <v>0.433369813642757</v>
          </cell>
          <cell r="O145">
            <v>0.508773734177215</v>
          </cell>
        </row>
        <row r="146">
          <cell r="I146">
            <v>0</v>
          </cell>
          <cell r="J146">
            <v>0</v>
          </cell>
        </row>
        <row r="146">
          <cell r="N146">
            <v>0.432002716438836</v>
          </cell>
          <cell r="O146">
            <v>0.507168769716088</v>
          </cell>
        </row>
        <row r="147">
          <cell r="I147">
            <v>0</v>
          </cell>
          <cell r="J147">
            <v>0</v>
          </cell>
        </row>
        <row r="147">
          <cell r="N147">
            <v>0.430644217330538</v>
          </cell>
          <cell r="O147">
            <v>0.505573899371069</v>
          </cell>
        </row>
        <row r="148">
          <cell r="I148">
            <v>0</v>
          </cell>
          <cell r="J148">
            <v>0</v>
          </cell>
        </row>
        <row r="148">
          <cell r="N148">
            <v>0.429294235458029</v>
          </cell>
          <cell r="O148">
            <v>0.503989028213166</v>
          </cell>
        </row>
        <row r="149">
          <cell r="I149">
            <v>0</v>
          </cell>
          <cell r="J149">
            <v>0</v>
          </cell>
        </row>
        <row r="149">
          <cell r="N149">
            <v>0.427952690972222</v>
          </cell>
          <cell r="O149">
            <v>0.5024140625</v>
          </cell>
        </row>
        <row r="150">
          <cell r="I150">
            <v>0</v>
          </cell>
          <cell r="J150">
            <v>0</v>
          </cell>
        </row>
        <row r="150">
          <cell r="N150">
            <v>0.426619505019038</v>
          </cell>
          <cell r="O150">
            <v>0.500848909657321</v>
          </cell>
        </row>
        <row r="151">
          <cell r="I151">
            <v>0</v>
          </cell>
          <cell r="J151">
            <v>0</v>
          </cell>
        </row>
        <row r="151">
          <cell r="N151">
            <v>0.425294599723948</v>
          </cell>
          <cell r="O151">
            <v>0.49929347826087</v>
          </cell>
        </row>
        <row r="152">
          <cell r="I152">
            <v>0</v>
          </cell>
          <cell r="J152">
            <v>0</v>
          </cell>
        </row>
        <row r="152">
          <cell r="N152">
            <v>0.423977898176815</v>
          </cell>
          <cell r="O152">
            <v>0.497747678018576</v>
          </cell>
        </row>
        <row r="153">
          <cell r="I153">
            <v>0</v>
          </cell>
          <cell r="J153">
            <v>0</v>
          </cell>
        </row>
        <row r="153">
          <cell r="N153">
            <v>0.42266932441701</v>
          </cell>
          <cell r="O153">
            <v>0.496211419753086</v>
          </cell>
        </row>
        <row r="154">
          <cell r="I154">
            <v>0</v>
          </cell>
          <cell r="J154">
            <v>0</v>
          </cell>
        </row>
        <row r="154">
          <cell r="N154">
            <v>0.421368803418803</v>
          </cell>
          <cell r="O154">
            <v>0.494684615384615</v>
          </cell>
        </row>
        <row r="155">
          <cell r="I155">
            <v>0</v>
          </cell>
          <cell r="J155">
            <v>0</v>
          </cell>
        </row>
        <row r="155">
          <cell r="N155">
            <v>0.420076261077028</v>
          </cell>
          <cell r="O155">
            <v>0.49316717791411</v>
          </cell>
        </row>
        <row r="156">
          <cell r="I156">
            <v>0</v>
          </cell>
          <cell r="J156">
            <v>0</v>
          </cell>
        </row>
        <row r="156">
          <cell r="N156">
            <v>0.418791624193</v>
          </cell>
          <cell r="O156">
            <v>0.491659021406728</v>
          </cell>
        </row>
        <row r="157">
          <cell r="I157">
            <v>0</v>
          </cell>
          <cell r="J157">
            <v>0</v>
          </cell>
        </row>
        <row r="157">
          <cell r="N157">
            <v>0.417514820460705</v>
          </cell>
          <cell r="O157">
            <v>0.49016006097561</v>
          </cell>
        </row>
        <row r="158">
          <cell r="I158">
            <v>0</v>
          </cell>
          <cell r="J158">
            <v>0</v>
          </cell>
        </row>
        <row r="158">
          <cell r="N158">
            <v>0.416245778453225</v>
          </cell>
          <cell r="O158">
            <v>0.488670212765957</v>
          </cell>
        </row>
        <row r="159">
          <cell r="I159">
            <v>0</v>
          </cell>
          <cell r="J159">
            <v>0</v>
          </cell>
        </row>
        <row r="159">
          <cell r="N159">
            <v>0.414984427609428</v>
          </cell>
          <cell r="O159">
            <v>0.487189393939394</v>
          </cell>
        </row>
        <row r="160">
          <cell r="I160">
            <v>0</v>
          </cell>
          <cell r="J160">
            <v>0</v>
          </cell>
        </row>
        <row r="160">
          <cell r="N160">
            <v>0.413730698220879</v>
          </cell>
          <cell r="O160">
            <v>0.48571752265861</v>
          </cell>
        </row>
        <row r="161">
          <cell r="I161">
            <v>0</v>
          </cell>
          <cell r="J161">
            <v>0</v>
          </cell>
        </row>
        <row r="161">
          <cell r="N161">
            <v>0.412484521419009</v>
          </cell>
          <cell r="O161">
            <v>0.484254518072289</v>
          </cell>
        </row>
        <row r="162">
          <cell r="I162">
            <v>0</v>
          </cell>
          <cell r="J162">
            <v>0</v>
          </cell>
        </row>
        <row r="162">
          <cell r="N162">
            <v>0.411245829162496</v>
          </cell>
          <cell r="O162">
            <v>0.4828003003003</v>
          </cell>
        </row>
        <row r="163">
          <cell r="I163">
            <v>0</v>
          </cell>
          <cell r="J163">
            <v>0</v>
          </cell>
        </row>
        <row r="163">
          <cell r="N163">
            <v>0.410014554224884</v>
          </cell>
          <cell r="O163">
            <v>0.481354790419162</v>
          </cell>
        </row>
        <row r="164">
          <cell r="I164">
            <v>0</v>
          </cell>
          <cell r="J164">
            <v>0</v>
          </cell>
        </row>
        <row r="164">
          <cell r="N164">
            <v>0.408790630182421</v>
          </cell>
          <cell r="O164">
            <v>0.479917910447761</v>
          </cell>
        </row>
      </sheetData>
      <sheetData sheetId="10">
        <row r="9">
          <cell r="H9">
            <v>0</v>
          </cell>
          <cell r="I9">
            <v>0</v>
          </cell>
        </row>
        <row r="9">
          <cell r="Q9">
            <v>0</v>
          </cell>
          <cell r="R9">
            <v>0</v>
          </cell>
        </row>
        <row r="13">
          <cell r="H13">
            <v>0</v>
          </cell>
          <cell r="I13">
            <v>0</v>
          </cell>
        </row>
        <row r="13">
          <cell r="Q13">
            <v>0</v>
          </cell>
          <cell r="R13">
            <v>0</v>
          </cell>
        </row>
        <row r="17">
          <cell r="H17">
            <v>0</v>
          </cell>
          <cell r="I17">
            <v>0</v>
          </cell>
        </row>
        <row r="17">
          <cell r="Q17">
            <v>0</v>
          </cell>
          <cell r="R17">
            <v>0</v>
          </cell>
        </row>
        <row r="18">
          <cell r="H18">
            <v>0</v>
          </cell>
        </row>
        <row r="18">
          <cell r="Q18">
            <v>0</v>
          </cell>
        </row>
        <row r="19">
          <cell r="H19">
            <v>0</v>
          </cell>
        </row>
        <row r="19">
          <cell r="Q19">
            <v>0</v>
          </cell>
        </row>
        <row r="20">
          <cell r="H20">
            <v>0</v>
          </cell>
        </row>
        <row r="20">
          <cell r="Q20">
            <v>0</v>
          </cell>
        </row>
        <row r="21">
          <cell r="I21">
            <v>0</v>
          </cell>
        </row>
        <row r="21">
          <cell r="R21">
            <v>0</v>
          </cell>
        </row>
        <row r="25">
          <cell r="H25">
            <v>0</v>
          </cell>
          <cell r="I25">
            <v>0</v>
          </cell>
        </row>
        <row r="25">
          <cell r="Q25">
            <v>0</v>
          </cell>
          <cell r="R25">
            <v>0</v>
          </cell>
        </row>
        <row r="29">
          <cell r="H29">
            <v>0</v>
          </cell>
          <cell r="I29">
            <v>0</v>
          </cell>
        </row>
        <row r="29">
          <cell r="Q29">
            <v>0</v>
          </cell>
          <cell r="R29">
            <v>0</v>
          </cell>
        </row>
        <row r="33">
          <cell r="H33">
            <v>0</v>
          </cell>
          <cell r="I33">
            <v>0</v>
          </cell>
        </row>
        <row r="33">
          <cell r="Q33">
            <v>0</v>
          </cell>
          <cell r="R33">
            <v>0</v>
          </cell>
        </row>
        <row r="37">
          <cell r="H37">
            <v>0</v>
          </cell>
          <cell r="I37">
            <v>0</v>
          </cell>
        </row>
        <row r="37">
          <cell r="Q37">
            <v>0</v>
          </cell>
          <cell r="R37">
            <v>0</v>
          </cell>
        </row>
        <row r="41">
          <cell r="H41">
            <v>0</v>
          </cell>
          <cell r="I41">
            <v>0</v>
          </cell>
        </row>
        <row r="41">
          <cell r="Q41">
            <v>0</v>
          </cell>
          <cell r="R41">
            <v>0</v>
          </cell>
        </row>
        <row r="45">
          <cell r="H45">
            <v>0</v>
          </cell>
          <cell r="I45">
            <v>0</v>
          </cell>
        </row>
        <row r="45">
          <cell r="Q45">
            <v>0</v>
          </cell>
          <cell r="R45">
            <v>0</v>
          </cell>
        </row>
        <row r="49">
          <cell r="H49">
            <v>0</v>
          </cell>
          <cell r="I49">
            <v>0</v>
          </cell>
        </row>
        <row r="49">
          <cell r="Q49">
            <v>0</v>
          </cell>
          <cell r="R49">
            <v>0</v>
          </cell>
        </row>
        <row r="53">
          <cell r="H53">
            <v>0</v>
          </cell>
          <cell r="I53">
            <v>0</v>
          </cell>
        </row>
        <row r="53">
          <cell r="Q53">
            <v>0</v>
          </cell>
          <cell r="R53">
            <v>0</v>
          </cell>
        </row>
        <row r="57">
          <cell r="H57">
            <v>0</v>
          </cell>
          <cell r="I57">
            <v>0</v>
          </cell>
        </row>
        <row r="57">
          <cell r="Q57">
            <v>0</v>
          </cell>
          <cell r="R57">
            <v>0</v>
          </cell>
        </row>
        <row r="61">
          <cell r="H61">
            <v>0</v>
          </cell>
          <cell r="I61">
            <v>0</v>
          </cell>
        </row>
        <row r="61">
          <cell r="Q61">
            <v>0</v>
          </cell>
          <cell r="R61">
            <v>0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0</v>
          </cell>
          <cell r="I85">
            <v>0</v>
          </cell>
        </row>
        <row r="85">
          <cell r="Q85">
            <v>0</v>
          </cell>
          <cell r="R85">
            <v>0</v>
          </cell>
        </row>
        <row r="89">
          <cell r="H89">
            <v>0</v>
          </cell>
          <cell r="I89">
            <v>0</v>
          </cell>
        </row>
        <row r="89">
          <cell r="Q89">
            <v>0</v>
          </cell>
          <cell r="R89">
            <v>0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0</v>
          </cell>
          <cell r="I97">
            <v>0</v>
          </cell>
        </row>
        <row r="97">
          <cell r="Q97">
            <v>0</v>
          </cell>
          <cell r="R97">
            <v>0</v>
          </cell>
        </row>
        <row r="101">
          <cell r="H101">
            <v>0</v>
          </cell>
          <cell r="I101">
            <v>0</v>
          </cell>
        </row>
        <row r="101">
          <cell r="Q101">
            <v>0</v>
          </cell>
          <cell r="R101">
            <v>0</v>
          </cell>
        </row>
        <row r="105">
          <cell r="H105">
            <v>0</v>
          </cell>
          <cell r="I105">
            <v>0</v>
          </cell>
        </row>
        <row r="105">
          <cell r="Q105">
            <v>0</v>
          </cell>
          <cell r="R105">
            <v>0</v>
          </cell>
        </row>
        <row r="109">
          <cell r="H109">
            <v>0</v>
          </cell>
          <cell r="I109">
            <v>0</v>
          </cell>
        </row>
        <row r="109">
          <cell r="Q109">
            <v>0</v>
          </cell>
          <cell r="R109">
            <v>0</v>
          </cell>
        </row>
        <row r="113">
          <cell r="H113">
            <v>0</v>
          </cell>
          <cell r="I113">
            <v>0</v>
          </cell>
        </row>
        <row r="113">
          <cell r="Q113">
            <v>0</v>
          </cell>
          <cell r="R113">
            <v>0</v>
          </cell>
        </row>
        <row r="117">
          <cell r="H117">
            <v>0</v>
          </cell>
          <cell r="I117">
            <v>0</v>
          </cell>
        </row>
        <row r="117">
          <cell r="Q117">
            <v>0</v>
          </cell>
          <cell r="R117">
            <v>0</v>
          </cell>
        </row>
        <row r="121">
          <cell r="H121">
            <v>0</v>
          </cell>
          <cell r="I121">
            <v>0</v>
          </cell>
        </row>
        <row r="121">
          <cell r="Q121">
            <v>0</v>
          </cell>
          <cell r="R121">
            <v>0</v>
          </cell>
        </row>
        <row r="125">
          <cell r="H125">
            <v>0</v>
          </cell>
          <cell r="I125">
            <v>0</v>
          </cell>
        </row>
        <row r="125">
          <cell r="Q125">
            <v>0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</v>
          </cell>
          <cell r="J134">
            <v>0</v>
          </cell>
        </row>
        <row r="134">
          <cell r="N134">
            <v>0.408790630182421</v>
          </cell>
          <cell r="O134">
            <v>0.479917910447761</v>
          </cell>
        </row>
        <row r="135">
          <cell r="I135">
            <v>0</v>
          </cell>
          <cell r="J135">
            <v>0</v>
          </cell>
        </row>
        <row r="135">
          <cell r="N135">
            <v>0.407573991402116</v>
          </cell>
          <cell r="O135">
            <v>0.478489583333333</v>
          </cell>
        </row>
        <row r="136">
          <cell r="I136">
            <v>0</v>
          </cell>
          <cell r="J136">
            <v>0</v>
          </cell>
        </row>
        <row r="136">
          <cell r="N136">
            <v>0.406364573030003</v>
          </cell>
          <cell r="O136">
            <v>0.477069732937685</v>
          </cell>
        </row>
        <row r="137">
          <cell r="I137">
            <v>0</v>
          </cell>
          <cell r="J137">
            <v>0</v>
          </cell>
        </row>
        <row r="137">
          <cell r="N137">
            <v>0.405162310979619</v>
          </cell>
          <cell r="O137">
            <v>0.475658284023669</v>
          </cell>
        </row>
        <row r="138">
          <cell r="I138">
            <v>0</v>
          </cell>
          <cell r="J138">
            <v>0</v>
          </cell>
        </row>
        <row r="138">
          <cell r="N138">
            <v>0.403967141920682</v>
          </cell>
          <cell r="O138">
            <v>0.474255162241888</v>
          </cell>
        </row>
        <row r="139">
          <cell r="I139">
            <v>0</v>
          </cell>
          <cell r="J139">
            <v>0</v>
          </cell>
        </row>
        <row r="139">
          <cell r="N139">
            <v>0.402779003267974</v>
          </cell>
          <cell r="O139">
            <v>0.472860294117647</v>
          </cell>
        </row>
        <row r="140">
          <cell r="I140">
            <v>0</v>
          </cell>
          <cell r="J140">
            <v>0</v>
          </cell>
        </row>
        <row r="140">
          <cell r="N140">
            <v>0.401597833170414</v>
          </cell>
          <cell r="O140">
            <v>0.471473607038123</v>
          </cell>
        </row>
        <row r="141">
          <cell r="I141">
            <v>0</v>
          </cell>
          <cell r="J141">
            <v>0</v>
          </cell>
        </row>
        <row r="141">
          <cell r="N141">
            <v>0.400423570500325</v>
          </cell>
          <cell r="O141">
            <v>0.470095029239766</v>
          </cell>
        </row>
        <row r="142">
          <cell r="I142">
            <v>0</v>
          </cell>
          <cell r="J142">
            <v>0</v>
          </cell>
        </row>
        <row r="142">
          <cell r="N142">
            <v>0.39925615484289</v>
          </cell>
          <cell r="O142">
            <v>0.468724489795918</v>
          </cell>
        </row>
        <row r="143">
          <cell r="I143">
            <v>0</v>
          </cell>
          <cell r="J143">
            <v>0</v>
          </cell>
        </row>
        <row r="143">
          <cell r="N143">
            <v>0.398095526485788</v>
          </cell>
          <cell r="O143">
            <v>0.467361918604651</v>
          </cell>
        </row>
        <row r="144">
          <cell r="I144">
            <v>0</v>
          </cell>
          <cell r="J144">
            <v>0</v>
          </cell>
        </row>
        <row r="144">
          <cell r="N144">
            <v>0.396941626409018</v>
          </cell>
          <cell r="O144">
            <v>0.466007246376812</v>
          </cell>
        </row>
        <row r="145">
          <cell r="I145">
            <v>0</v>
          </cell>
          <cell r="J145">
            <v>0</v>
          </cell>
        </row>
        <row r="145">
          <cell r="N145">
            <v>0.395794396274888</v>
          </cell>
          <cell r="O145">
            <v>0.464660404624277</v>
          </cell>
        </row>
        <row r="146">
          <cell r="I146">
            <v>0</v>
          </cell>
          <cell r="J146">
            <v>0</v>
          </cell>
        </row>
        <row r="146">
          <cell r="N146">
            <v>0.394653778418188</v>
          </cell>
          <cell r="O146">
            <v>0.463321325648415</v>
          </cell>
        </row>
        <row r="147">
          <cell r="I147">
            <v>0</v>
          </cell>
          <cell r="J147">
            <v>0</v>
          </cell>
        </row>
        <row r="147">
          <cell r="N147">
            <v>0.393519715836526</v>
          </cell>
          <cell r="O147">
            <v>0.461989942528736</v>
          </cell>
        </row>
        <row r="148">
          <cell r="I148">
            <v>0</v>
          </cell>
          <cell r="J148">
            <v>0</v>
          </cell>
        </row>
        <row r="148">
          <cell r="N148">
            <v>0.392392152180834</v>
          </cell>
          <cell r="O148">
            <v>0.460666189111748</v>
          </cell>
        </row>
        <row r="149">
          <cell r="I149">
            <v>0</v>
          </cell>
          <cell r="J149">
            <v>0</v>
          </cell>
        </row>
        <row r="149">
          <cell r="N149">
            <v>0.391271031746032</v>
          </cell>
          <cell r="O149">
            <v>0.45935</v>
          </cell>
        </row>
        <row r="150">
          <cell r="I150">
            <v>0</v>
          </cell>
          <cell r="J150">
            <v>0</v>
          </cell>
        </row>
        <row r="150">
          <cell r="N150">
            <v>0.390156299461855</v>
          </cell>
          <cell r="O150">
            <v>0.45804131054131</v>
          </cell>
        </row>
        <row r="151">
          <cell r="I151">
            <v>0</v>
          </cell>
          <cell r="J151">
            <v>0</v>
          </cell>
        </row>
        <row r="151">
          <cell r="N151">
            <v>0.389047900883838</v>
          </cell>
          <cell r="O151">
            <v>0.456740056818182</v>
          </cell>
        </row>
        <row r="152">
          <cell r="I152">
            <v>0</v>
          </cell>
          <cell r="J152">
            <v>0</v>
          </cell>
        </row>
        <row r="152">
          <cell r="N152">
            <v>0.387945782184451</v>
          </cell>
          <cell r="O152">
            <v>0.455446175637394</v>
          </cell>
        </row>
        <row r="153">
          <cell r="I153">
            <v>0</v>
          </cell>
          <cell r="J153">
            <v>0</v>
          </cell>
        </row>
        <row r="153">
          <cell r="N153">
            <v>0.386849890144382</v>
          </cell>
          <cell r="O153">
            <v>0.454159604519774</v>
          </cell>
        </row>
        <row r="154">
          <cell r="I154">
            <v>0</v>
          </cell>
          <cell r="J154">
            <v>0</v>
          </cell>
        </row>
        <row r="154">
          <cell r="N154">
            <v>0.385760172143975</v>
          </cell>
          <cell r="O154">
            <v>0.452880281690141</v>
          </cell>
        </row>
        <row r="155">
          <cell r="I155">
            <v>0</v>
          </cell>
          <cell r="J155">
            <v>0</v>
          </cell>
        </row>
        <row r="155">
          <cell r="N155">
            <v>0.384676576154806</v>
          </cell>
          <cell r="O155">
            <v>0.451608146067416</v>
          </cell>
        </row>
        <row r="156">
          <cell r="I156">
            <v>0</v>
          </cell>
          <cell r="J156">
            <v>0</v>
          </cell>
        </row>
        <row r="156">
          <cell r="N156">
            <v>0.383599050731404</v>
          </cell>
          <cell r="O156">
            <v>0.450343137254902</v>
          </cell>
        </row>
        <row r="157">
          <cell r="I157">
            <v>0</v>
          </cell>
          <cell r="J157">
            <v>0</v>
          </cell>
        </row>
        <row r="157">
          <cell r="N157">
            <v>0.382527545003104</v>
          </cell>
          <cell r="O157">
            <v>0.449085195530726</v>
          </cell>
        </row>
        <row r="158">
          <cell r="I158">
            <v>0</v>
          </cell>
          <cell r="J158">
            <v>0</v>
          </cell>
        </row>
        <row r="158">
          <cell r="N158">
            <v>0.381462008666048</v>
          </cell>
          <cell r="O158">
            <v>0.44783426183844</v>
          </cell>
        </row>
        <row r="159">
          <cell r="I159">
            <v>0</v>
          </cell>
          <cell r="J159">
            <v>0</v>
          </cell>
        </row>
        <row r="159">
          <cell r="N159">
            <v>0.380402391975309</v>
          </cell>
          <cell r="O159">
            <v>0.446590277777778</v>
          </cell>
        </row>
        <row r="160">
          <cell r="I160">
            <v>0</v>
          </cell>
          <cell r="J160">
            <v>0</v>
          </cell>
        </row>
        <row r="160">
          <cell r="N160">
            <v>0.37934864573715</v>
          </cell>
          <cell r="O160">
            <v>0.445353185595568</v>
          </cell>
        </row>
        <row r="161">
          <cell r="I161">
            <v>0</v>
          </cell>
          <cell r="J161">
            <v>0</v>
          </cell>
        </row>
        <row r="161">
          <cell r="N161">
            <v>0.378300721301412</v>
          </cell>
          <cell r="O161">
            <v>0.444122928176796</v>
          </cell>
        </row>
        <row r="162">
          <cell r="I162">
            <v>0</v>
          </cell>
          <cell r="J162">
            <v>0</v>
          </cell>
        </row>
        <row r="162">
          <cell r="N162">
            <v>0.377258570554025</v>
          </cell>
          <cell r="O162">
            <v>0.442899449035813</v>
          </cell>
        </row>
        <row r="163">
          <cell r="I163">
            <v>0</v>
          </cell>
          <cell r="J163">
            <v>0</v>
          </cell>
        </row>
        <row r="163">
          <cell r="N163">
            <v>0.376222145909646</v>
          </cell>
          <cell r="O163">
            <v>0.441682692307692</v>
          </cell>
        </row>
        <row r="164">
          <cell r="I164">
            <v>0</v>
          </cell>
          <cell r="J164">
            <v>0</v>
          </cell>
        </row>
        <row r="164">
          <cell r="N164">
            <v>0.375191400304414</v>
          </cell>
          <cell r="O164">
            <v>0.440472602739726</v>
          </cell>
        </row>
      </sheetData>
      <sheetData sheetId="11">
        <row r="9">
          <cell r="H9">
            <v>0</v>
          </cell>
          <cell r="I9">
            <v>0</v>
          </cell>
        </row>
        <row r="9">
          <cell r="Q9">
            <v>0</v>
          </cell>
          <cell r="R9">
            <v>0</v>
          </cell>
        </row>
        <row r="13">
          <cell r="H13">
            <v>0</v>
          </cell>
          <cell r="I13">
            <v>0</v>
          </cell>
        </row>
        <row r="13">
          <cell r="Q13">
            <v>0</v>
          </cell>
          <cell r="R13">
            <v>0</v>
          </cell>
        </row>
        <row r="17">
          <cell r="H17">
            <v>0</v>
          </cell>
          <cell r="I17">
            <v>0</v>
          </cell>
        </row>
        <row r="17">
          <cell r="Q17">
            <v>0</v>
          </cell>
          <cell r="R17">
            <v>0</v>
          </cell>
        </row>
        <row r="18">
          <cell r="H18">
            <v>0</v>
          </cell>
        </row>
        <row r="18">
          <cell r="Q18">
            <v>0</v>
          </cell>
        </row>
        <row r="19">
          <cell r="H19">
            <v>0</v>
          </cell>
        </row>
        <row r="19">
          <cell r="Q19">
            <v>0</v>
          </cell>
        </row>
        <row r="20">
          <cell r="H20">
            <v>0</v>
          </cell>
        </row>
        <row r="20">
          <cell r="Q20">
            <v>0</v>
          </cell>
        </row>
        <row r="21">
          <cell r="I21">
            <v>0</v>
          </cell>
        </row>
        <row r="21">
          <cell r="R21">
            <v>0</v>
          </cell>
        </row>
        <row r="25">
          <cell r="H25">
            <v>2345.06172839506</v>
          </cell>
          <cell r="I25">
            <v>10.83</v>
          </cell>
        </row>
        <row r="25">
          <cell r="Q25">
            <v>3620</v>
          </cell>
          <cell r="R25">
            <v>9.1</v>
          </cell>
        </row>
        <row r="29">
          <cell r="H29">
            <v>6950.61728395062</v>
          </cell>
          <cell r="I29">
            <v>24</v>
          </cell>
        </row>
        <row r="29">
          <cell r="Q29">
            <v>9775</v>
          </cell>
          <cell r="R29">
            <v>24</v>
          </cell>
        </row>
        <row r="33">
          <cell r="H33">
            <v>4950</v>
          </cell>
          <cell r="I33">
            <v>20.75</v>
          </cell>
        </row>
        <row r="33">
          <cell r="Q33">
            <v>8079</v>
          </cell>
          <cell r="R33">
            <v>19.75</v>
          </cell>
        </row>
        <row r="37">
          <cell r="H37">
            <v>5716.04938271605</v>
          </cell>
          <cell r="I37">
            <v>24</v>
          </cell>
        </row>
        <row r="37">
          <cell r="Q37">
            <v>9420</v>
          </cell>
          <cell r="R37">
            <v>24</v>
          </cell>
        </row>
        <row r="41">
          <cell r="H41">
            <v>5395.06172839506</v>
          </cell>
          <cell r="I41">
            <v>24</v>
          </cell>
        </row>
        <row r="41">
          <cell r="Q41">
            <v>9067</v>
          </cell>
          <cell r="R41">
            <v>24</v>
          </cell>
        </row>
        <row r="45">
          <cell r="H45">
            <v>4952.46913580247</v>
          </cell>
          <cell r="I45">
            <v>24</v>
          </cell>
        </row>
        <row r="45">
          <cell r="Q45">
            <v>7649</v>
          </cell>
          <cell r="R45">
            <v>20.7</v>
          </cell>
        </row>
        <row r="49">
          <cell r="H49">
            <v>4993.20987654321</v>
          </cell>
          <cell r="I49">
            <v>24</v>
          </cell>
        </row>
        <row r="49">
          <cell r="Q49">
            <v>7669</v>
          </cell>
          <cell r="R49">
            <v>20.58</v>
          </cell>
        </row>
        <row r="53">
          <cell r="H53">
            <v>0</v>
          </cell>
          <cell r="I53">
            <v>0</v>
          </cell>
        </row>
        <row r="53">
          <cell r="Q53">
            <v>0</v>
          </cell>
          <cell r="R53">
            <v>0</v>
          </cell>
        </row>
        <row r="57">
          <cell r="H57">
            <v>0</v>
          </cell>
          <cell r="I57">
            <v>0</v>
          </cell>
        </row>
        <row r="57">
          <cell r="Q57">
            <v>0</v>
          </cell>
          <cell r="R57">
            <v>0</v>
          </cell>
        </row>
        <row r="61">
          <cell r="H61">
            <v>0</v>
          </cell>
          <cell r="I61">
            <v>0</v>
          </cell>
        </row>
        <row r="61">
          <cell r="Q61">
            <v>0</v>
          </cell>
          <cell r="R61">
            <v>0</v>
          </cell>
        </row>
        <row r="65">
          <cell r="H65">
            <v>0</v>
          </cell>
          <cell r="I65">
            <v>0</v>
          </cell>
        </row>
        <row r="65">
          <cell r="Q65">
            <v>0</v>
          </cell>
          <cell r="R65">
            <v>0</v>
          </cell>
        </row>
        <row r="69">
          <cell r="H69">
            <v>0</v>
          </cell>
          <cell r="I69">
            <v>0</v>
          </cell>
        </row>
        <row r="69">
          <cell r="Q69">
            <v>0</v>
          </cell>
          <cell r="R69">
            <v>0</v>
          </cell>
        </row>
        <row r="73">
          <cell r="H73">
            <v>0</v>
          </cell>
          <cell r="I73">
            <v>0</v>
          </cell>
        </row>
        <row r="73">
          <cell r="Q73">
            <v>0</v>
          </cell>
          <cell r="R73">
            <v>0</v>
          </cell>
        </row>
        <row r="77">
          <cell r="H77">
            <v>0</v>
          </cell>
          <cell r="I77">
            <v>0</v>
          </cell>
        </row>
        <row r="77">
          <cell r="Q77">
            <v>0</v>
          </cell>
          <cell r="R77">
            <v>0</v>
          </cell>
        </row>
        <row r="81">
          <cell r="H81">
            <v>0</v>
          </cell>
          <cell r="I81">
            <v>0</v>
          </cell>
        </row>
        <row r="81">
          <cell r="Q81">
            <v>0</v>
          </cell>
          <cell r="R81">
            <v>0</v>
          </cell>
        </row>
        <row r="85">
          <cell r="H85">
            <v>0</v>
          </cell>
          <cell r="I85">
            <v>0</v>
          </cell>
        </row>
        <row r="85">
          <cell r="Q85">
            <v>0</v>
          </cell>
          <cell r="R85">
            <v>0</v>
          </cell>
        </row>
        <row r="89">
          <cell r="H89">
            <v>0</v>
          </cell>
          <cell r="I89">
            <v>0</v>
          </cell>
        </row>
        <row r="89">
          <cell r="Q89">
            <v>0</v>
          </cell>
          <cell r="R89">
            <v>0</v>
          </cell>
        </row>
        <row r="93">
          <cell r="H93">
            <v>0</v>
          </cell>
          <cell r="I93">
            <v>0</v>
          </cell>
        </row>
        <row r="93">
          <cell r="Q93">
            <v>0</v>
          </cell>
          <cell r="R93">
            <v>0</v>
          </cell>
        </row>
        <row r="97">
          <cell r="H97">
            <v>0</v>
          </cell>
          <cell r="I97">
            <v>0</v>
          </cell>
        </row>
        <row r="97">
          <cell r="Q97">
            <v>0</v>
          </cell>
          <cell r="R97">
            <v>0</v>
          </cell>
        </row>
        <row r="101">
          <cell r="H101">
            <v>0</v>
          </cell>
          <cell r="I101">
            <v>0</v>
          </cell>
        </row>
        <row r="101">
          <cell r="Q101">
            <v>0</v>
          </cell>
          <cell r="R101">
            <v>0</v>
          </cell>
        </row>
        <row r="105">
          <cell r="H105">
            <v>0</v>
          </cell>
          <cell r="I105">
            <v>0</v>
          </cell>
        </row>
        <row r="105">
          <cell r="Q105">
            <v>0</v>
          </cell>
          <cell r="R105">
            <v>0</v>
          </cell>
        </row>
        <row r="109">
          <cell r="H109">
            <v>0</v>
          </cell>
          <cell r="I109">
            <v>0</v>
          </cell>
        </row>
        <row r="109">
          <cell r="Q109">
            <v>0</v>
          </cell>
          <cell r="R109">
            <v>0</v>
          </cell>
        </row>
        <row r="113">
          <cell r="H113">
            <v>0</v>
          </cell>
          <cell r="I113">
            <v>0</v>
          </cell>
        </row>
        <row r="113">
          <cell r="Q113">
            <v>0</v>
          </cell>
          <cell r="R113">
            <v>0</v>
          </cell>
        </row>
        <row r="117">
          <cell r="H117">
            <v>0</v>
          </cell>
          <cell r="I117">
            <v>0</v>
          </cell>
        </row>
        <row r="117">
          <cell r="Q117">
            <v>0</v>
          </cell>
          <cell r="R117">
            <v>0</v>
          </cell>
        </row>
        <row r="121">
          <cell r="H121">
            <v>0</v>
          </cell>
          <cell r="I121">
            <v>0</v>
          </cell>
        </row>
        <row r="121">
          <cell r="Q121">
            <v>0</v>
          </cell>
          <cell r="R121">
            <v>0</v>
          </cell>
        </row>
        <row r="125">
          <cell r="H125">
            <v>0</v>
          </cell>
          <cell r="I125">
            <v>0</v>
          </cell>
        </row>
        <row r="125">
          <cell r="Q125">
            <v>0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</v>
          </cell>
          <cell r="J134">
            <v>0</v>
          </cell>
        </row>
        <row r="134">
          <cell r="N134">
            <v>0</v>
          </cell>
          <cell r="O134">
            <v>0</v>
          </cell>
        </row>
        <row r="135">
          <cell r="I135">
            <v>0</v>
          </cell>
          <cell r="J135">
            <v>0</v>
          </cell>
        </row>
        <row r="135">
          <cell r="N135">
            <v>0</v>
          </cell>
          <cell r="O135">
            <v>0</v>
          </cell>
        </row>
        <row r="136">
          <cell r="I136">
            <v>0</v>
          </cell>
          <cell r="J136">
            <v>0</v>
          </cell>
        </row>
        <row r="136">
          <cell r="N136">
            <v>0</v>
          </cell>
          <cell r="O136">
            <v>0</v>
          </cell>
        </row>
        <row r="137">
          <cell r="I137">
            <v>0</v>
          </cell>
          <cell r="J137">
            <v>0</v>
          </cell>
        </row>
        <row r="137">
          <cell r="N137">
            <v>0</v>
          </cell>
          <cell r="O137">
            <v>0</v>
          </cell>
        </row>
        <row r="138">
          <cell r="I138">
            <v>0.0758333333333333</v>
          </cell>
          <cell r="J138">
            <v>0.09025</v>
          </cell>
        </row>
        <row r="138">
          <cell r="N138">
            <v>0.0758333333333333</v>
          </cell>
          <cell r="O138">
            <v>0.09025</v>
          </cell>
        </row>
        <row r="139">
          <cell r="I139">
            <v>0.229861111111111</v>
          </cell>
          <cell r="J139">
            <v>0.241875</v>
          </cell>
        </row>
        <row r="139">
          <cell r="N139">
            <v>0.229861111111111</v>
          </cell>
          <cell r="O139">
            <v>0.241875</v>
          </cell>
        </row>
        <row r="140">
          <cell r="I140">
            <v>0.314583333333333</v>
          </cell>
          <cell r="J140">
            <v>0.330833333333333</v>
          </cell>
        </row>
        <row r="140">
          <cell r="N140">
            <v>0.314583333333333</v>
          </cell>
          <cell r="O140">
            <v>0.330833333333333</v>
          </cell>
        </row>
        <row r="141">
          <cell r="I141">
            <v>0.400260416666667</v>
          </cell>
          <cell r="J141">
            <v>0.414479166666667</v>
          </cell>
        </row>
        <row r="141">
          <cell r="N141">
            <v>0.400260416666667</v>
          </cell>
          <cell r="O141">
            <v>0.414479166666667</v>
          </cell>
        </row>
        <row r="142">
          <cell r="I142">
            <v>0.466898148148148</v>
          </cell>
          <cell r="J142">
            <v>0.479537037037037</v>
          </cell>
        </row>
        <row r="142">
          <cell r="N142">
            <v>0.466898148148148</v>
          </cell>
          <cell r="O142">
            <v>0.479537037037037</v>
          </cell>
        </row>
        <row r="143">
          <cell r="I143">
            <v>0.506458333333333</v>
          </cell>
          <cell r="J143">
            <v>0.531583333333333</v>
          </cell>
        </row>
        <row r="143">
          <cell r="N143">
            <v>0.506458333333333</v>
          </cell>
          <cell r="O143">
            <v>0.531583333333333</v>
          </cell>
        </row>
        <row r="144">
          <cell r="I144">
            <v>0.538371212121212</v>
          </cell>
          <cell r="J144">
            <v>0.574166666666667</v>
          </cell>
        </row>
        <row r="144">
          <cell r="N144">
            <v>0.538371212121212</v>
          </cell>
          <cell r="O144">
            <v>0.574166666666667</v>
          </cell>
        </row>
        <row r="145">
          <cell r="I145">
            <v>0.493506944444444</v>
          </cell>
          <cell r="J145">
            <v>0.526319444444444</v>
          </cell>
        </row>
        <row r="145">
          <cell r="N145">
            <v>0.493506944444444</v>
          </cell>
          <cell r="O145">
            <v>0.526319444444444</v>
          </cell>
        </row>
        <row r="146">
          <cell r="I146">
            <v>0.455544871794872</v>
          </cell>
          <cell r="J146">
            <v>0.485833333333333</v>
          </cell>
        </row>
        <row r="146">
          <cell r="N146">
            <v>0.455544871794872</v>
          </cell>
          <cell r="O146">
            <v>0.485833333333333</v>
          </cell>
        </row>
        <row r="147">
          <cell r="I147">
            <v>0.423005952380952</v>
          </cell>
          <cell r="J147">
            <v>0.451130952380952</v>
          </cell>
        </row>
        <row r="147">
          <cell r="N147">
            <v>0.423005952380952</v>
          </cell>
          <cell r="O147">
            <v>0.451130952380952</v>
          </cell>
        </row>
        <row r="148">
          <cell r="I148">
            <v>0.394805555555556</v>
          </cell>
          <cell r="J148">
            <v>0.421055555555556</v>
          </cell>
        </row>
        <row r="148">
          <cell r="N148">
            <v>0.394805555555556</v>
          </cell>
          <cell r="O148">
            <v>0.421055555555556</v>
          </cell>
        </row>
        <row r="149">
          <cell r="I149">
            <v>0.370130208333333</v>
          </cell>
          <cell r="J149">
            <v>0.394739583333333</v>
          </cell>
        </row>
        <row r="149">
          <cell r="N149">
            <v>0.370130208333333</v>
          </cell>
          <cell r="O149">
            <v>0.394739583333333</v>
          </cell>
        </row>
        <row r="150">
          <cell r="I150">
            <v>0.348357843137255</v>
          </cell>
          <cell r="J150">
            <v>0.371519607843137</v>
          </cell>
        </row>
        <row r="150">
          <cell r="N150">
            <v>0.348357843137255</v>
          </cell>
          <cell r="O150">
            <v>0.371519607843137</v>
          </cell>
        </row>
        <row r="151">
          <cell r="I151">
            <v>0.32900462962963</v>
          </cell>
          <cell r="J151">
            <v>0.35087962962963</v>
          </cell>
        </row>
        <row r="151">
          <cell r="N151">
            <v>0.32900462962963</v>
          </cell>
          <cell r="O151">
            <v>0.35087962962963</v>
          </cell>
        </row>
        <row r="152">
          <cell r="I152">
            <v>0.311688596491228</v>
          </cell>
          <cell r="J152">
            <v>0.332412280701754</v>
          </cell>
        </row>
        <row r="152">
          <cell r="N152">
            <v>0.311688596491228</v>
          </cell>
          <cell r="O152">
            <v>0.332412280701754</v>
          </cell>
        </row>
        <row r="153">
          <cell r="I153">
            <v>0.296104166666667</v>
          </cell>
          <cell r="J153">
            <v>0.315791666666667</v>
          </cell>
        </row>
        <row r="153">
          <cell r="N153">
            <v>0.296104166666667</v>
          </cell>
          <cell r="O153">
            <v>0.315791666666667</v>
          </cell>
        </row>
        <row r="154">
          <cell r="I154">
            <v>0.282003968253968</v>
          </cell>
          <cell r="J154">
            <v>0.300753968253968</v>
          </cell>
        </row>
        <row r="154">
          <cell r="N154">
            <v>0.282003968253968</v>
          </cell>
          <cell r="O154">
            <v>0.300753968253968</v>
          </cell>
        </row>
        <row r="155">
          <cell r="I155">
            <v>0.269185606060606</v>
          </cell>
          <cell r="J155">
            <v>0.287083333333333</v>
          </cell>
        </row>
        <row r="155">
          <cell r="N155">
            <v>0.269185606060606</v>
          </cell>
          <cell r="O155">
            <v>0.287083333333333</v>
          </cell>
        </row>
        <row r="156">
          <cell r="I156">
            <v>0.257481884057971</v>
          </cell>
          <cell r="J156">
            <v>0.274601449275362</v>
          </cell>
        </row>
        <row r="156">
          <cell r="N156">
            <v>0.257481884057971</v>
          </cell>
          <cell r="O156">
            <v>0.274601449275362</v>
          </cell>
        </row>
        <row r="157">
          <cell r="I157">
            <v>0.246753472222222</v>
          </cell>
          <cell r="J157">
            <v>0.263159722222222</v>
          </cell>
        </row>
        <row r="157">
          <cell r="N157">
            <v>0.246753472222222</v>
          </cell>
          <cell r="O157">
            <v>0.263159722222222</v>
          </cell>
        </row>
        <row r="158">
          <cell r="I158">
            <v>0.236883333333333</v>
          </cell>
          <cell r="J158">
            <v>0.252633333333333</v>
          </cell>
        </row>
        <row r="158">
          <cell r="N158">
            <v>0.236883333333333</v>
          </cell>
          <cell r="O158">
            <v>0.252633333333333</v>
          </cell>
        </row>
        <row r="159">
          <cell r="I159">
            <v>0.227772435897436</v>
          </cell>
          <cell r="J159">
            <v>0.242916666666667</v>
          </cell>
        </row>
        <row r="159">
          <cell r="N159">
            <v>0.227772435897436</v>
          </cell>
          <cell r="O159">
            <v>0.242916666666667</v>
          </cell>
        </row>
        <row r="160">
          <cell r="I160">
            <v>0.219336419753086</v>
          </cell>
          <cell r="J160">
            <v>0.23391975308642</v>
          </cell>
        </row>
        <row r="160">
          <cell r="N160">
            <v>0.219336419753086</v>
          </cell>
          <cell r="O160">
            <v>0.23391975308642</v>
          </cell>
        </row>
        <row r="161">
          <cell r="I161">
            <v>0.211502976190476</v>
          </cell>
          <cell r="J161">
            <v>0.225565476190476</v>
          </cell>
        </row>
        <row r="161">
          <cell r="N161">
            <v>0.211502976190476</v>
          </cell>
          <cell r="O161">
            <v>0.225565476190476</v>
          </cell>
        </row>
        <row r="162">
          <cell r="I162">
            <v>0.204209770114943</v>
          </cell>
          <cell r="J162">
            <v>0.217787356321839</v>
          </cell>
        </row>
        <row r="162">
          <cell r="N162">
            <v>0.204209770114943</v>
          </cell>
          <cell r="O162">
            <v>0.217787356321839</v>
          </cell>
        </row>
        <row r="163">
          <cell r="I163">
            <v>0.197402777777778</v>
          </cell>
          <cell r="J163">
            <v>0.210527777777778</v>
          </cell>
        </row>
        <row r="163">
          <cell r="N163">
            <v>0.197402777777778</v>
          </cell>
          <cell r="O163">
            <v>0.210527777777778</v>
          </cell>
        </row>
        <row r="164">
          <cell r="I164">
            <v>0.191034946236559</v>
          </cell>
          <cell r="J164">
            <v>0.203736559139785</v>
          </cell>
        </row>
        <row r="164">
          <cell r="N164">
            <v>0.191034946236559</v>
          </cell>
          <cell r="O164">
            <v>0.203736559139785</v>
          </cell>
        </row>
      </sheetData>
      <sheetData sheetId="12">
        <row r="245">
          <cell r="E245">
            <v>55279</v>
          </cell>
        </row>
        <row r="246">
          <cell r="E246">
            <v>0</v>
          </cell>
        </row>
        <row r="247">
          <cell r="E247">
            <v>35302.4691358025</v>
          </cell>
        </row>
        <row r="248">
          <cell r="E248">
            <v>0</v>
          </cell>
        </row>
      </sheetData>
      <sheetData sheetId="13">
        <row r="9">
          <cell r="H9">
            <v>0</v>
          </cell>
          <cell r="I9">
            <v>0</v>
          </cell>
        </row>
        <row r="9">
          <cell r="Q9">
            <v>0</v>
          </cell>
          <cell r="R9">
            <v>0</v>
          </cell>
        </row>
        <row r="13">
          <cell r="H13">
            <v>0</v>
          </cell>
          <cell r="I13">
            <v>0</v>
          </cell>
        </row>
        <row r="13">
          <cell r="Q13">
            <v>0</v>
          </cell>
          <cell r="R13">
            <v>0</v>
          </cell>
        </row>
        <row r="17">
          <cell r="H17">
            <v>0</v>
          </cell>
          <cell r="I17">
            <v>0</v>
          </cell>
        </row>
        <row r="17">
          <cell r="Q17">
            <v>0</v>
          </cell>
          <cell r="R17">
            <v>0</v>
          </cell>
        </row>
        <row r="21">
          <cell r="H21">
            <v>0</v>
          </cell>
          <cell r="I21">
            <v>0</v>
          </cell>
        </row>
        <row r="21">
          <cell r="Q21">
            <v>0</v>
          </cell>
          <cell r="R21">
            <v>0</v>
          </cell>
        </row>
        <row r="25">
          <cell r="I25">
            <v>20.47</v>
          </cell>
        </row>
        <row r="25">
          <cell r="Q25">
            <v>0</v>
          </cell>
          <cell r="R25">
            <v>0</v>
          </cell>
        </row>
        <row r="29">
          <cell r="H29">
            <v>5225.30864197531</v>
          </cell>
          <cell r="I29">
            <v>24</v>
          </cell>
        </row>
        <row r="29">
          <cell r="Q29">
            <v>4269</v>
          </cell>
          <cell r="R29">
            <v>10.13</v>
          </cell>
        </row>
        <row r="33">
          <cell r="H33">
            <v>5382.71604938271</v>
          </cell>
          <cell r="I33">
            <v>24</v>
          </cell>
        </row>
        <row r="33">
          <cell r="Q33">
            <v>10511</v>
          </cell>
          <cell r="R33">
            <v>24</v>
          </cell>
        </row>
        <row r="37">
          <cell r="H37">
            <v>5527.77777777778</v>
          </cell>
          <cell r="I37">
            <v>24</v>
          </cell>
        </row>
        <row r="37">
          <cell r="Q37">
            <v>10854</v>
          </cell>
          <cell r="R37">
            <v>24</v>
          </cell>
        </row>
        <row r="41">
          <cell r="H41">
            <v>5506.17283950617</v>
          </cell>
          <cell r="I41">
            <v>24</v>
          </cell>
        </row>
        <row r="41">
          <cell r="Q41">
            <v>10874</v>
          </cell>
          <cell r="R41">
            <v>24</v>
          </cell>
        </row>
        <row r="45">
          <cell r="H45">
            <v>5582.0987654321</v>
          </cell>
          <cell r="I45">
            <v>24</v>
          </cell>
        </row>
        <row r="45">
          <cell r="Q45">
            <v>10570</v>
          </cell>
          <cell r="R45">
            <v>24</v>
          </cell>
        </row>
        <row r="49">
          <cell r="H49">
            <v>5790.12345679013</v>
          </cell>
          <cell r="I49">
            <v>24</v>
          </cell>
        </row>
        <row r="49">
          <cell r="Q49">
            <v>10794</v>
          </cell>
          <cell r="R49">
            <v>24</v>
          </cell>
        </row>
        <row r="53">
          <cell r="H53">
            <v>5602.46913580246</v>
          </cell>
          <cell r="I53">
            <v>24</v>
          </cell>
        </row>
        <row r="53">
          <cell r="Q53">
            <v>10915</v>
          </cell>
          <cell r="R53">
            <v>24</v>
          </cell>
        </row>
        <row r="57">
          <cell r="H57">
            <v>5255.55555555555</v>
          </cell>
          <cell r="I57">
            <v>24</v>
          </cell>
        </row>
        <row r="57">
          <cell r="Q57">
            <v>10856</v>
          </cell>
          <cell r="R57">
            <v>24</v>
          </cell>
        </row>
        <row r="61">
          <cell r="H61">
            <v>5286.41975308642</v>
          </cell>
          <cell r="I61">
            <v>24</v>
          </cell>
        </row>
        <row r="61">
          <cell r="Q61">
            <v>9672</v>
          </cell>
          <cell r="R61">
            <v>21.75</v>
          </cell>
        </row>
        <row r="65">
          <cell r="H65">
            <v>4093.20987654321</v>
          </cell>
          <cell r="I65">
            <v>18.97</v>
          </cell>
        </row>
        <row r="65">
          <cell r="Q65">
            <v>6765</v>
          </cell>
          <cell r="R65">
            <v>16.16</v>
          </cell>
        </row>
        <row r="69">
          <cell r="H69">
            <v>5546.2962962963</v>
          </cell>
          <cell r="I69">
            <v>24</v>
          </cell>
        </row>
        <row r="69">
          <cell r="Q69">
            <v>10244</v>
          </cell>
          <cell r="R69">
            <v>24</v>
          </cell>
        </row>
        <row r="73">
          <cell r="H73">
            <v>5532.0987654321</v>
          </cell>
          <cell r="I73">
            <v>24</v>
          </cell>
        </row>
        <row r="73">
          <cell r="Q73">
            <v>10209</v>
          </cell>
          <cell r="R73">
            <v>24</v>
          </cell>
        </row>
        <row r="77">
          <cell r="H77">
            <v>2766.66666666667</v>
          </cell>
          <cell r="I77">
            <v>13.25</v>
          </cell>
        </row>
        <row r="77">
          <cell r="Q77">
            <v>4191</v>
          </cell>
          <cell r="R77">
            <v>9.9</v>
          </cell>
        </row>
        <row r="81">
          <cell r="H81">
            <v>5208.64197530864</v>
          </cell>
          <cell r="I81">
            <v>24</v>
          </cell>
        </row>
        <row r="81">
          <cell r="Q81">
            <v>989</v>
          </cell>
          <cell r="R81">
            <v>2.4</v>
          </cell>
        </row>
        <row r="85">
          <cell r="H85">
            <v>5432.71604938271</v>
          </cell>
          <cell r="I85">
            <v>24</v>
          </cell>
        </row>
        <row r="85">
          <cell r="Q85">
            <v>10372</v>
          </cell>
          <cell r="R85">
            <v>24</v>
          </cell>
        </row>
        <row r="89">
          <cell r="H89">
            <v>5463.58024691358</v>
          </cell>
          <cell r="I89">
            <v>24</v>
          </cell>
        </row>
        <row r="89">
          <cell r="Q89">
            <v>10493</v>
          </cell>
          <cell r="R89">
            <v>24</v>
          </cell>
        </row>
        <row r="93">
          <cell r="H93">
            <v>5429.62962962964</v>
          </cell>
          <cell r="I93">
            <v>24</v>
          </cell>
        </row>
        <row r="93">
          <cell r="Q93">
            <v>10691</v>
          </cell>
          <cell r="R93">
            <v>24</v>
          </cell>
        </row>
        <row r="97">
          <cell r="H97">
            <v>5282.09876543209</v>
          </cell>
          <cell r="I97">
            <v>24</v>
          </cell>
        </row>
        <row r="97">
          <cell r="Q97">
            <v>10713</v>
          </cell>
          <cell r="R97">
            <v>24</v>
          </cell>
        </row>
        <row r="101">
          <cell r="H101">
            <v>5449.38271604938</v>
          </cell>
          <cell r="I101">
            <v>24</v>
          </cell>
        </row>
        <row r="101">
          <cell r="Q101">
            <v>10059</v>
          </cell>
          <cell r="R101">
            <v>22.9</v>
          </cell>
        </row>
        <row r="105">
          <cell r="H105">
            <v>1420.98765432098</v>
          </cell>
          <cell r="I105">
            <v>6.17</v>
          </cell>
        </row>
        <row r="105">
          <cell r="Q105">
            <v>2816</v>
          </cell>
          <cell r="R105">
            <v>6.47</v>
          </cell>
        </row>
        <row r="109">
          <cell r="H109">
            <v>3150</v>
          </cell>
          <cell r="I109">
            <v>15.78</v>
          </cell>
        </row>
        <row r="109">
          <cell r="Q109">
            <v>5215</v>
          </cell>
          <cell r="R109">
            <v>12.23</v>
          </cell>
        </row>
        <row r="113">
          <cell r="H113">
            <v>5453.70370370371</v>
          </cell>
          <cell r="I113">
            <v>24</v>
          </cell>
        </row>
        <row r="113">
          <cell r="Q113">
            <v>8925</v>
          </cell>
          <cell r="R113">
            <v>23.13</v>
          </cell>
        </row>
        <row r="117">
          <cell r="H117">
            <v>5545.67901234567</v>
          </cell>
          <cell r="I117">
            <v>24</v>
          </cell>
        </row>
        <row r="117">
          <cell r="Q117">
            <v>10152</v>
          </cell>
          <cell r="R117">
            <v>24</v>
          </cell>
        </row>
        <row r="121">
          <cell r="H121">
            <v>5457.40740740742</v>
          </cell>
          <cell r="I121">
            <v>24</v>
          </cell>
        </row>
        <row r="121">
          <cell r="Q121">
            <v>10214</v>
          </cell>
          <cell r="R121">
            <v>24</v>
          </cell>
        </row>
        <row r="125">
          <cell r="H125">
            <v>-124270.37037037</v>
          </cell>
          <cell r="I125">
            <v>0</v>
          </cell>
        </row>
        <row r="125">
          <cell r="Q125">
            <v>-211363</v>
          </cell>
          <cell r="R125">
            <v>0</v>
          </cell>
        </row>
        <row r="129">
          <cell r="H129">
            <v>0</v>
          </cell>
          <cell r="I129">
            <v>0</v>
          </cell>
        </row>
        <row r="129">
          <cell r="Q129">
            <v>0</v>
          </cell>
          <cell r="R129">
            <v>0</v>
          </cell>
        </row>
        <row r="134">
          <cell r="I134">
            <v>0</v>
          </cell>
          <cell r="J134">
            <v>0</v>
          </cell>
        </row>
        <row r="134">
          <cell r="N134">
            <v>0.185026041666667</v>
          </cell>
          <cell r="O134">
            <v>0.197395833333333</v>
          </cell>
        </row>
        <row r="135">
          <cell r="I135">
            <v>0</v>
          </cell>
          <cell r="J135">
            <v>0</v>
          </cell>
        </row>
        <row r="135">
          <cell r="N135">
            <v>0.179419191919192</v>
          </cell>
          <cell r="O135">
            <v>0.191414141414141</v>
          </cell>
        </row>
        <row r="136">
          <cell r="I136">
            <v>0</v>
          </cell>
          <cell r="J136">
            <v>0</v>
          </cell>
        </row>
        <row r="136">
          <cell r="N136">
            <v>0.174142156862745</v>
          </cell>
          <cell r="O136">
            <v>0.18578431372549</v>
          </cell>
        </row>
        <row r="137">
          <cell r="I137">
            <v>0</v>
          </cell>
          <cell r="J137">
            <v>0</v>
          </cell>
        </row>
        <row r="137">
          <cell r="N137">
            <v>0.169166666666667</v>
          </cell>
          <cell r="O137">
            <v>0.18047619047619</v>
          </cell>
        </row>
        <row r="138">
          <cell r="I138">
            <v>0</v>
          </cell>
          <cell r="J138">
            <v>0.170583333333333</v>
          </cell>
        </row>
        <row r="138">
          <cell r="N138">
            <v>0.164467592592593</v>
          </cell>
          <cell r="O138">
            <v>0.199155092592593</v>
          </cell>
        </row>
        <row r="139">
          <cell r="I139">
            <v>0.0703472222222222</v>
          </cell>
          <cell r="J139">
            <v>0.308819444444444</v>
          </cell>
        </row>
        <row r="139">
          <cell r="N139">
            <v>0.17143018018018</v>
          </cell>
          <cell r="O139">
            <v>0.22079954954955</v>
          </cell>
        </row>
        <row r="140">
          <cell r="I140">
            <v>0.203154761904762</v>
          </cell>
          <cell r="J140">
            <v>0.407559523809524</v>
          </cell>
        </row>
        <row r="140">
          <cell r="N140">
            <v>0.193234649122807</v>
          </cell>
          <cell r="O140">
            <v>0.241304824561404</v>
          </cell>
        </row>
        <row r="141">
          <cell r="I141">
            <v>0.302760416666667</v>
          </cell>
          <cell r="J141">
            <v>0.481614583333333</v>
          </cell>
        </row>
        <row r="141">
          <cell r="N141">
            <v>0.21392094017094</v>
          </cell>
          <cell r="O141">
            <v>0.260758547008547</v>
          </cell>
        </row>
        <row r="142">
          <cell r="I142">
            <v>0.380231481481481</v>
          </cell>
          <cell r="J142">
            <v>0.539212962962963</v>
          </cell>
        </row>
        <row r="142">
          <cell r="N142">
            <v>0.233572916666667</v>
          </cell>
          <cell r="O142">
            <v>0.279239583333333</v>
          </cell>
        </row>
        <row r="143">
          <cell r="I143">
            <v>0.442208333333333</v>
          </cell>
          <cell r="J143">
            <v>0.585291666666667</v>
          </cell>
        </row>
        <row r="143">
          <cell r="N143">
            <v>0.252266260162602</v>
          </cell>
          <cell r="O143">
            <v>0.296819105691057</v>
          </cell>
        </row>
        <row r="144">
          <cell r="I144">
            <v>0.492916666666667</v>
          </cell>
          <cell r="J144">
            <v>0.622992424242424</v>
          </cell>
        </row>
        <row r="144">
          <cell r="N144">
            <v>0.270069444444444</v>
          </cell>
          <cell r="O144">
            <v>0.313561507936508</v>
          </cell>
        </row>
        <row r="145">
          <cell r="I145">
            <v>0.535173611111111</v>
          </cell>
          <cell r="J145">
            <v>0.654409722222222</v>
          </cell>
        </row>
        <row r="145">
          <cell r="N145">
            <v>0.287044573643411</v>
          </cell>
          <cell r="O145">
            <v>0.32952519379845</v>
          </cell>
        </row>
        <row r="146">
          <cell r="I146">
            <v>0.570929487179487</v>
          </cell>
          <cell r="J146">
            <v>0.68099358974359</v>
          </cell>
        </row>
        <row r="146">
          <cell r="N146">
            <v>0.303248106060606</v>
          </cell>
          <cell r="O146">
            <v>0.344763257575758</v>
          </cell>
        </row>
        <row r="147">
          <cell r="I147">
            <v>0.594880952380952</v>
          </cell>
          <cell r="J147">
            <v>0.703779761904762</v>
          </cell>
        </row>
        <row r="147">
          <cell r="N147">
            <v>0.316648148148148</v>
          </cell>
          <cell r="O147">
            <v>0.359324074074074</v>
          </cell>
        </row>
        <row r="148">
          <cell r="I148">
            <v>0.600111111111111</v>
          </cell>
          <cell r="J148">
            <v>0.669277777777778</v>
          </cell>
        </row>
        <row r="148">
          <cell r="N148">
            <v>0.324402173913043</v>
          </cell>
          <cell r="O148">
            <v>0.355561594202899</v>
          </cell>
        </row>
        <row r="149">
          <cell r="I149">
            <v>0.625104166666667</v>
          </cell>
          <cell r="J149">
            <v>0.689947916666667</v>
          </cell>
        </row>
        <row r="149">
          <cell r="N149">
            <v>0.338776595744681</v>
          </cell>
          <cell r="O149">
            <v>0.36927304964539</v>
          </cell>
        </row>
        <row r="150">
          <cell r="I150">
            <v>0.647156862745098</v>
          </cell>
          <cell r="J150">
            <v>0.708186274509804</v>
          </cell>
        </row>
        <row r="150">
          <cell r="N150">
            <v>0.352552083333333</v>
          </cell>
          <cell r="O150">
            <v>0.382413194444444</v>
          </cell>
        </row>
        <row r="151">
          <cell r="I151">
            <v>0.63412037037037</v>
          </cell>
          <cell r="J151">
            <v>0.699513888888889</v>
          </cell>
        </row>
        <row r="151">
          <cell r="N151">
            <v>0.353775510204082</v>
          </cell>
          <cell r="O151">
            <v>0.385875850340136</v>
          </cell>
        </row>
        <row r="152">
          <cell r="I152">
            <v>0.606008771929824</v>
          </cell>
          <cell r="J152">
            <v>0.715328947368421</v>
          </cell>
        </row>
        <row r="152">
          <cell r="N152">
            <v>0.3487</v>
          </cell>
          <cell r="O152">
            <v>0.398158333333333</v>
          </cell>
        </row>
        <row r="153">
          <cell r="I153">
            <v>0.625708333333333</v>
          </cell>
          <cell r="J153">
            <v>0.7295625</v>
          </cell>
        </row>
        <row r="153">
          <cell r="N153">
            <v>0.361470588235294</v>
          </cell>
          <cell r="O153">
            <v>0.409959150326797</v>
          </cell>
        </row>
        <row r="154">
          <cell r="I154">
            <v>0.643531746031746</v>
          </cell>
          <cell r="J154">
            <v>0.742440476190476</v>
          </cell>
        </row>
        <row r="154">
          <cell r="N154">
            <v>0.37375</v>
          </cell>
          <cell r="O154">
            <v>0.42130608974359</v>
          </cell>
        </row>
        <row r="155">
          <cell r="I155">
            <v>0.659734848484848</v>
          </cell>
          <cell r="J155">
            <v>0.754147727272727</v>
          </cell>
        </row>
        <row r="155">
          <cell r="N155">
            <v>0.385566037735849</v>
          </cell>
          <cell r="O155">
            <v>0.432224842767296</v>
          </cell>
        </row>
        <row r="156">
          <cell r="I156">
            <v>0.674528985507246</v>
          </cell>
          <cell r="J156">
            <v>0.764836956521739</v>
          </cell>
        </row>
        <row r="156">
          <cell r="N156">
            <v>0.396944444444444</v>
          </cell>
          <cell r="O156">
            <v>0.442739197530864</v>
          </cell>
        </row>
        <row r="157">
          <cell r="I157">
            <v>0.686180555555555</v>
          </cell>
          <cell r="J157">
            <v>0.774635416666667</v>
          </cell>
        </row>
        <row r="157">
          <cell r="N157">
            <v>0.407075757575758</v>
          </cell>
          <cell r="O157">
            <v>0.452871212121212</v>
          </cell>
        </row>
        <row r="158">
          <cell r="I158">
            <v>0.669516666666667</v>
          </cell>
          <cell r="J158">
            <v>0.753933333333333</v>
          </cell>
        </row>
        <row r="158">
          <cell r="N158">
            <v>0.404620535714286</v>
          </cell>
          <cell r="O158">
            <v>0.449375</v>
          </cell>
        </row>
        <row r="159">
          <cell r="I159">
            <v>0.663365384615385</v>
          </cell>
          <cell r="J159">
            <v>0.750224358974359</v>
          </cell>
        </row>
        <row r="159">
          <cell r="N159">
            <v>0.406461988304094</v>
          </cell>
          <cell r="O159">
            <v>0.453026315789474</v>
          </cell>
        </row>
        <row r="160">
          <cell r="I160">
            <v>0.674490740740741</v>
          </cell>
          <cell r="J160">
            <v>0.759475308641975</v>
          </cell>
        </row>
        <row r="160">
          <cell r="N160">
            <v>0.416070402298851</v>
          </cell>
          <cell r="O160">
            <v>0.462456896551724</v>
          </cell>
        </row>
        <row r="161">
          <cell r="I161">
            <v>0.686116071428571</v>
          </cell>
          <cell r="J161">
            <v>0.768065476190476</v>
          </cell>
        </row>
        <row r="161">
          <cell r="N161">
            <v>0.425967514124294</v>
          </cell>
          <cell r="O161">
            <v>0.471567796610169</v>
          </cell>
        </row>
        <row r="162">
          <cell r="I162">
            <v>0.696939655172414</v>
          </cell>
          <cell r="J162">
            <v>0.776063218390805</v>
          </cell>
        </row>
        <row r="162">
          <cell r="N162">
            <v>0.435534722222222</v>
          </cell>
          <cell r="O162">
            <v>0.480375</v>
          </cell>
        </row>
        <row r="163">
          <cell r="I163">
            <v>0.673708333333333</v>
          </cell>
          <cell r="J163">
            <v>0.750194444444444</v>
          </cell>
        </row>
        <row r="163">
          <cell r="N163">
            <v>0.428394808743169</v>
          </cell>
          <cell r="O163">
            <v>0.4725</v>
          </cell>
        </row>
        <row r="164">
          <cell r="I164">
            <v>0.651975806451613</v>
          </cell>
          <cell r="J164">
            <v>0.725994623655914</v>
          </cell>
        </row>
        <row r="164">
          <cell r="N164">
            <v>0.421485215053763</v>
          </cell>
          <cell r="O164">
            <v>0.464879032258064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>
        <row r="237">
          <cell r="E237">
            <v>469420</v>
          </cell>
        </row>
        <row r="238">
          <cell r="E238">
            <v>121713</v>
          </cell>
        </row>
        <row r="239">
          <cell r="E239">
            <v>282954.37037037</v>
          </cell>
        </row>
        <row r="240">
          <cell r="E240">
            <v>67951.5555555555</v>
          </cell>
        </row>
      </sheetData>
      <sheetData sheetId="19">
        <row r="245">
          <cell r="E245">
            <v>469420</v>
          </cell>
        </row>
        <row r="246">
          <cell r="E246">
            <v>276157</v>
          </cell>
        </row>
        <row r="247">
          <cell r="E247">
            <v>293059.308641975</v>
          </cell>
        </row>
        <row r="248">
          <cell r="E248">
            <v>162015.135802469</v>
          </cell>
        </row>
      </sheetData>
      <sheetData sheetId="20">
        <row r="237">
          <cell r="E237">
            <v>469420</v>
          </cell>
        </row>
        <row r="238">
          <cell r="E238">
            <v>400586</v>
          </cell>
        </row>
        <row r="239">
          <cell r="E239">
            <v>298734</v>
          </cell>
        </row>
        <row r="240">
          <cell r="E240">
            <v>244943.530864198</v>
          </cell>
        </row>
      </sheetData>
      <sheetData sheetId="21">
        <row r="245">
          <cell r="E245">
            <v>629661</v>
          </cell>
        </row>
        <row r="246">
          <cell r="E246">
            <v>414293</v>
          </cell>
        </row>
        <row r="247">
          <cell r="E247">
            <v>401175.975308642</v>
          </cell>
        </row>
        <row r="248">
          <cell r="E248">
            <v>255337.975308642</v>
          </cell>
        </row>
      </sheetData>
      <sheetData sheetId="22">
        <row r="245">
          <cell r="E245">
            <v>746536</v>
          </cell>
        </row>
        <row r="246">
          <cell r="E246">
            <v>455586</v>
          </cell>
        </row>
        <row r="247">
          <cell r="E247">
            <v>479322.271604938</v>
          </cell>
        </row>
        <row r="248">
          <cell r="E248">
            <v>281182.419753086</v>
          </cell>
        </row>
      </sheetData>
      <sheetData sheetId="23">
        <row r="237">
          <cell r="E237">
            <v>746536</v>
          </cell>
        </row>
        <row r="238">
          <cell r="E238">
            <v>374018</v>
          </cell>
        </row>
        <row r="239">
          <cell r="E239">
            <v>480493.074074074</v>
          </cell>
        </row>
        <row r="240">
          <cell r="E240">
            <v>223043.530864198</v>
          </cell>
        </row>
      </sheetData>
      <sheetData sheetId="24">
        <row r="237">
          <cell r="E237">
            <v>746536</v>
          </cell>
        </row>
        <row r="238">
          <cell r="E238">
            <v>374018</v>
          </cell>
        </row>
        <row r="239">
          <cell r="E239">
            <v>480493.074074074</v>
          </cell>
        </row>
        <row r="240">
          <cell r="E240">
            <v>223043.530864198</v>
          </cell>
        </row>
        <row r="245">
          <cell r="E245">
            <v>746536</v>
          </cell>
        </row>
        <row r="246">
          <cell r="E246">
            <v>374018</v>
          </cell>
        </row>
        <row r="247">
          <cell r="E247">
            <v>480493.074074074</v>
          </cell>
        </row>
        <row r="248">
          <cell r="E248">
            <v>223043.530864198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tabSelected="1" workbookViewId="0">
      <pane ySplit="2" topLeftCell="A3" activePane="bottomLeft" state="frozen"/>
      <selection/>
      <selection pane="bottomLeft" activeCell="M5" sqref="M5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5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8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54">
        <f>'[1]2023年05月份生产数据记录表'!Q9</f>
        <v>0</v>
      </c>
      <c r="D5" s="14">
        <f>C5</f>
        <v>0</v>
      </c>
      <c r="E5" s="18">
        <f>'[1]202304生产数据统计报表（发微信群）'!E237+D5</f>
        <v>469420</v>
      </c>
      <c r="F5" s="28">
        <f>'[1]2023年05月份生产数据记录表'!R9/24</f>
        <v>0</v>
      </c>
      <c r="G5" s="28">
        <f>'[1]2023年05月份生产数据记录表'!I134</f>
        <v>0</v>
      </c>
      <c r="H5" s="29">
        <f>'[1]2023年05月份生产数据记录表'!N134</f>
        <v>0.504838154269973</v>
      </c>
      <c r="I5" s="34" t="s">
        <v>15</v>
      </c>
    </row>
    <row r="6" ht="21.95" customHeight="1" spans="1:9">
      <c r="A6" s="15"/>
      <c r="B6" s="16" t="s">
        <v>16</v>
      </c>
      <c r="C6" s="54"/>
      <c r="D6" s="14">
        <v>0</v>
      </c>
      <c r="E6" s="18">
        <f>'[1]202304生产数据统计报表（发微信群）'!E238+D6</f>
        <v>121713</v>
      </c>
      <c r="F6" s="30"/>
      <c r="G6" s="30"/>
      <c r="H6" s="31"/>
      <c r="I6" s="35"/>
    </row>
    <row r="7" ht="21.95" customHeight="1" spans="1:9">
      <c r="A7" s="17" t="s">
        <v>17</v>
      </c>
      <c r="B7" s="16" t="s">
        <v>18</v>
      </c>
      <c r="C7" s="13">
        <f>'[1]2023年05月份生产数据记录表'!H9</f>
        <v>1186.41975308642</v>
      </c>
      <c r="D7" s="14">
        <f>C7</f>
        <v>1186.41975308642</v>
      </c>
      <c r="E7" s="18">
        <f>'[1]202304生产数据统计报表（发微信群）'!E239+D7</f>
        <v>284140.790123457</v>
      </c>
      <c r="F7" s="32">
        <f>'[1]2023年05月份生产数据记录表'!I9/24</f>
        <v>0.3125</v>
      </c>
      <c r="G7" s="32">
        <f>'[1]2023年05月份生产数据记录表'!J134</f>
        <v>0.3125</v>
      </c>
      <c r="H7" s="32">
        <f>'[1]2023年05月份生产数据记录表'!O134</f>
        <v>0.564276859504132</v>
      </c>
      <c r="I7" s="35"/>
    </row>
    <row r="8" ht="21.95" customHeight="1" spans="1:9">
      <c r="A8" s="15"/>
      <c r="B8" s="16" t="s">
        <v>19</v>
      </c>
      <c r="C8" s="54"/>
      <c r="D8" s="14">
        <f>C8</f>
        <v>0</v>
      </c>
      <c r="E8" s="18">
        <f>'[1]202304生产数据统计报表（发微信群）'!E240+D8</f>
        <v>67951.5555555555</v>
      </c>
      <c r="F8" s="31"/>
      <c r="G8" s="31"/>
      <c r="H8" s="31"/>
      <c r="I8" s="36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5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'[1]2023年05月份生产数据记录表'!Q13</f>
        <v>0</v>
      </c>
      <c r="D13" s="14">
        <f>C13+D5</f>
        <v>0</v>
      </c>
      <c r="E13" s="18">
        <f>E5+C13</f>
        <v>469420</v>
      </c>
      <c r="F13" s="28">
        <f>'[1]2023年05月份生产数据记录表'!R13/24</f>
        <v>0</v>
      </c>
      <c r="G13" s="28">
        <f>'[1]2023年05月份生产数据记录表'!I135</f>
        <v>0</v>
      </c>
      <c r="H13" s="29">
        <f>'[1]2023年05月份生产数据记录表'!N135</f>
        <v>0.500700136612022</v>
      </c>
      <c r="I13" s="34" t="s">
        <v>20</v>
      </c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121713</v>
      </c>
      <c r="F14" s="30"/>
      <c r="G14" s="30"/>
      <c r="H14" s="31"/>
      <c r="I14" s="35"/>
    </row>
    <row r="15" ht="21.95" customHeight="1" spans="1:9">
      <c r="A15" s="17" t="s">
        <v>17</v>
      </c>
      <c r="B15" s="16" t="s">
        <v>18</v>
      </c>
      <c r="C15" s="13">
        <f>'[1]2023年05月份生产数据记录表'!H13</f>
        <v>4529.62962962963</v>
      </c>
      <c r="D15" s="14">
        <f>C15+D7</f>
        <v>5716.04938271605</v>
      </c>
      <c r="E15" s="18">
        <f>E7+C15</f>
        <v>288670.419753086</v>
      </c>
      <c r="F15" s="32">
        <f>'[1]2023年05月份生产数据记录表'!I13/24</f>
        <v>1</v>
      </c>
      <c r="G15" s="32">
        <f>'[1]2023年05月份生产数据记录表'!J135</f>
        <v>0.65625</v>
      </c>
      <c r="H15" s="32">
        <f>'[1]2023年05月份生产数据记录表'!O135</f>
        <v>0.567848360655738</v>
      </c>
      <c r="I15" s="35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67951.5555555555</v>
      </c>
      <c r="F16" s="31"/>
      <c r="G16" s="31"/>
      <c r="H16" s="31"/>
      <c r="I16" s="36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5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v>0</v>
      </c>
      <c r="D21" s="18">
        <f>D13+C21</f>
        <v>0</v>
      </c>
      <c r="E21" s="18">
        <f>E13+C21</f>
        <v>469420</v>
      </c>
      <c r="F21" s="28">
        <f>'[1]2023年05月份生产数据记录表'!R17/24</f>
        <v>0.6425</v>
      </c>
      <c r="G21" s="28">
        <f>'[1]2023年05月份生产数据记录表'!I136</f>
        <v>0.214166666666667</v>
      </c>
      <c r="H21" s="29">
        <f>'[1]2023年05月份生产数据记录表'!N136</f>
        <v>0.50185298102981</v>
      </c>
      <c r="I21" s="34" t="s">
        <v>21</v>
      </c>
    </row>
    <row r="22" ht="21.95" customHeight="1" spans="1:9">
      <c r="A22" s="15"/>
      <c r="B22" s="16" t="s">
        <v>16</v>
      </c>
      <c r="C22" s="13">
        <f>'[1]2023年05月份生产数据记录表'!Q17</f>
        <v>5974</v>
      </c>
      <c r="D22" s="18">
        <f>D14+C22</f>
        <v>5974</v>
      </c>
      <c r="E22" s="18">
        <f>E14+C22</f>
        <v>127687</v>
      </c>
      <c r="F22" s="30"/>
      <c r="G22" s="30"/>
      <c r="H22" s="31"/>
      <c r="I22" s="35"/>
    </row>
    <row r="23" ht="21.95" customHeight="1" spans="1:9">
      <c r="A23" s="17" t="s">
        <v>17</v>
      </c>
      <c r="B23" s="16" t="s">
        <v>18</v>
      </c>
      <c r="C23" s="13">
        <f>'[1]2023年05月份生产数据记录表'!H17</f>
        <v>4388.88888888889</v>
      </c>
      <c r="D23" s="14">
        <f>D15+C23</f>
        <v>10104.9382716049</v>
      </c>
      <c r="E23" s="18">
        <f>E15+C23</f>
        <v>293059.308641975</v>
      </c>
      <c r="F23" s="32">
        <f>'[1]2023年05月份生产数据记录表'!I17/24</f>
        <v>1</v>
      </c>
      <c r="G23" s="32">
        <f>'[1]2023年05月份生产数据记录表'!J136</f>
        <v>0.770833333333333</v>
      </c>
      <c r="H23" s="32">
        <f>'[1]2023年05月份生产数据记录表'!O136</f>
        <v>0.571361788617886</v>
      </c>
      <c r="I23" s="35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67951.5555555555</v>
      </c>
      <c r="F24" s="31"/>
      <c r="G24" s="31"/>
      <c r="H24" s="31"/>
      <c r="I24" s="36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5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v>0</v>
      </c>
      <c r="D29" s="18">
        <f>D21+C29</f>
        <v>0</v>
      </c>
      <c r="E29" s="18">
        <f>E21+C29</f>
        <v>469420</v>
      </c>
      <c r="F29" s="28">
        <f>'[1]2023年05月份生产数据记录表'!R21/24</f>
        <v>1</v>
      </c>
      <c r="G29" s="29">
        <f>'[1]2023年05月份生产数据记录表'!I137</f>
        <v>0.410625</v>
      </c>
      <c r="H29" s="29">
        <f>'[1]2023年05月份生产数据记录表'!N137</f>
        <v>0.505870295698925</v>
      </c>
      <c r="I29" s="34"/>
    </row>
    <row r="30" ht="21.95" customHeight="1" spans="1:9">
      <c r="A30" s="15"/>
      <c r="B30" s="16" t="s">
        <v>22</v>
      </c>
      <c r="C30" s="13">
        <f>'[1]2023年05月份生产数据记录表'!Q21</f>
        <v>9390</v>
      </c>
      <c r="D30" s="14">
        <f>C30+D22</f>
        <v>15364</v>
      </c>
      <c r="E30" s="18">
        <f>E22+C30</f>
        <v>137077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v>0</v>
      </c>
      <c r="D31" s="14">
        <f>D23+C31</f>
        <v>10104.9382716049</v>
      </c>
      <c r="E31" s="18">
        <f>E23+C31</f>
        <v>293059.308641975</v>
      </c>
      <c r="F31" s="32">
        <f>'[1]2023年05月份生产数据记录表'!I21/24</f>
        <v>1</v>
      </c>
      <c r="G31" s="32">
        <f>'[1]2023年05月份生产数据记录表'!J137</f>
        <v>0.828125</v>
      </c>
      <c r="H31" s="32">
        <f>'[1]2023年05月份生产数据记录表'!O137</f>
        <v>0.574818548387097</v>
      </c>
      <c r="I31" s="38"/>
    </row>
    <row r="32" ht="21.95" customHeight="1" spans="1:9">
      <c r="A32" s="15"/>
      <c r="B32" s="16" t="s">
        <v>23</v>
      </c>
      <c r="C32" s="13">
        <f>'[1]2023年05月份生产数据记录表'!H21</f>
        <v>4592.59259259259</v>
      </c>
      <c r="D32" s="14">
        <f>C32+D24</f>
        <v>4592.59259259259</v>
      </c>
      <c r="E32" s="18">
        <f>E24+C32</f>
        <v>72544.1481481481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5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22"/>
      <c r="D37" s="18">
        <f>D29+C37</f>
        <v>0</v>
      </c>
      <c r="E37" s="18">
        <f>E29+C37</f>
        <v>469420</v>
      </c>
      <c r="F37" s="28">
        <f>'[1]2023年05月份生产数据记录表'!R25/24</f>
        <v>1</v>
      </c>
      <c r="G37" s="29">
        <f>'[1]2023年05月份生产数据记录表'!I138</f>
        <v>0.5285</v>
      </c>
      <c r="H37" s="29">
        <f>'[1]2023年05月份生产数据记录表'!N138</f>
        <v>0.509823333333334</v>
      </c>
      <c r="I37" s="40"/>
    </row>
    <row r="38" ht="21.95" customHeight="1" spans="1:9">
      <c r="A38" s="15"/>
      <c r="B38" s="16" t="s">
        <v>22</v>
      </c>
      <c r="C38" s="13">
        <f>'[1]2023年05月份生产数据记录表'!Q25</f>
        <v>9409</v>
      </c>
      <c r="D38" s="14">
        <f>C38+D30</f>
        <v>24773</v>
      </c>
      <c r="E38" s="18">
        <f>E30+C38</f>
        <v>146486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54"/>
      <c r="D39" s="14">
        <f>D31+C39</f>
        <v>10104.9382716049</v>
      </c>
      <c r="E39" s="18">
        <f>E31+C39</f>
        <v>293059.308641975</v>
      </c>
      <c r="F39" s="32">
        <f>'[1]2023年05月份生产数据记录表'!I25/24</f>
        <v>1</v>
      </c>
      <c r="G39" s="32">
        <f>'[1]2023年05月份生产数据记录表'!J138</f>
        <v>0.8625</v>
      </c>
      <c r="H39" s="32">
        <f>'[1]2023年05月份生产数据记录表'!O138</f>
        <v>0.57822</v>
      </c>
      <c r="I39" s="38"/>
    </row>
    <row r="40" ht="21.95" customHeight="1" spans="1:9">
      <c r="A40" s="15"/>
      <c r="B40" s="16" t="s">
        <v>24</v>
      </c>
      <c r="C40" s="13">
        <f>'[1]2023年05月份生产数据记录表'!H25</f>
        <v>4888.88888888889</v>
      </c>
      <c r="D40" s="14">
        <f>C40+D32</f>
        <v>9481.48148148148</v>
      </c>
      <c r="E40" s="18">
        <f>E32+C40</f>
        <v>77433.037037037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5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22"/>
      <c r="D45" s="18">
        <f>D37+C45</f>
        <v>0</v>
      </c>
      <c r="E45" s="18">
        <f>E37+C45</f>
        <v>469420</v>
      </c>
      <c r="F45" s="28">
        <f>'[1]2023年05月份生产数据记录表'!R29/24</f>
        <v>1</v>
      </c>
      <c r="G45" s="29">
        <f>'[1]2023年05月份生产数据记录表'!I139</f>
        <v>0.607083333333333</v>
      </c>
      <c r="H45" s="29">
        <f>'[1]2023年05月份生产数据记录表'!N139</f>
        <v>0.513713624338625</v>
      </c>
      <c r="I45" s="40"/>
      <c r="J45" s="41"/>
      <c r="K45" s="42"/>
      <c r="M45" s="43"/>
    </row>
    <row r="46" ht="21.95" customHeight="1" spans="1:10">
      <c r="A46" s="15"/>
      <c r="B46" s="16" t="s">
        <v>22</v>
      </c>
      <c r="C46" s="13">
        <f>'[1]2023年05月份生产数据记录表'!Q29</f>
        <v>9382</v>
      </c>
      <c r="D46" s="14">
        <f>C46+D38</f>
        <v>34155</v>
      </c>
      <c r="E46" s="18">
        <f>E38+C46</f>
        <v>155868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54"/>
      <c r="D47" s="14">
        <f>D39+C47</f>
        <v>10104.9382716049</v>
      </c>
      <c r="E47" s="18">
        <f>E39+C47</f>
        <v>293059.308641975</v>
      </c>
      <c r="F47" s="32">
        <f>'[1]2023年05月份生产数据记录表'!I29/24</f>
        <v>1</v>
      </c>
      <c r="G47" s="32">
        <f>'[1]2023年05月份生产数据记录表'!J139</f>
        <v>0.885416666666667</v>
      </c>
      <c r="H47" s="32">
        <f>'[1]2023年05月份生产数据记录表'!O139</f>
        <v>0.58156746031746</v>
      </c>
      <c r="I47" s="38"/>
    </row>
    <row r="48" ht="21.95" customHeight="1" spans="1:9">
      <c r="A48" s="15"/>
      <c r="B48" s="16" t="s">
        <v>24</v>
      </c>
      <c r="C48" s="13">
        <f>'[1]2023年05月份生产数据记录表'!H29</f>
        <v>4959.25925925926</v>
      </c>
      <c r="D48" s="14">
        <f>C48+D40</f>
        <v>14440.7407407407</v>
      </c>
      <c r="E48" s="18">
        <f>E40+C48</f>
        <v>82392.2962962963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5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/>
      <c r="D53" s="18">
        <f>D45+C53</f>
        <v>0</v>
      </c>
      <c r="E53" s="18">
        <f>E45+C53</f>
        <v>469420</v>
      </c>
      <c r="F53" s="28">
        <f>'[1]2023年05月份生产数据记录表'!R33/24</f>
        <v>0.695833333333333</v>
      </c>
      <c r="G53" s="29">
        <f>'[1]2023年05月份生产数据记录表'!I140</f>
        <v>0.619761904761905</v>
      </c>
      <c r="H53" s="29">
        <f>'[1]2023年05月份生产数据记录表'!N140</f>
        <v>0.515147637795276</v>
      </c>
      <c r="I53" s="40" t="s">
        <v>25</v>
      </c>
    </row>
    <row r="54" ht="21.95" customHeight="1" spans="1:9">
      <c r="A54" s="15"/>
      <c r="B54" s="16" t="s">
        <v>22</v>
      </c>
      <c r="C54" s="18">
        <f>'[1]2023年05月份生产数据记录表'!Q33</f>
        <v>6405</v>
      </c>
      <c r="D54" s="14">
        <f>C54+D46</f>
        <v>40560</v>
      </c>
      <c r="E54" s="18">
        <f>E46+C54</f>
        <v>162273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4"/>
      <c r="D55" s="14">
        <f>D47+C55</f>
        <v>10104.9382716049</v>
      </c>
      <c r="E55" s="18">
        <f>E47+C55</f>
        <v>293059.308641975</v>
      </c>
      <c r="F55" s="32">
        <f>'[1]2023年05月份生产数据记录表'!I33/24</f>
        <v>1</v>
      </c>
      <c r="G55" s="32">
        <f>'[1]2023年05月份生产数据记录表'!J140</f>
        <v>0.901785714285714</v>
      </c>
      <c r="H55" s="32">
        <f>'[1]2023年05月份生产数据记录表'!O140</f>
        <v>0.584862204724409</v>
      </c>
      <c r="I55" s="38"/>
    </row>
    <row r="56" ht="21.95" customHeight="1" spans="1:9">
      <c r="A56" s="15"/>
      <c r="B56" s="16" t="s">
        <v>24</v>
      </c>
      <c r="C56" s="13">
        <f>'[1]2023年05月份生产数据记录表'!H33</f>
        <v>5196.91358024691</v>
      </c>
      <c r="D56" s="14">
        <f>C56+D48</f>
        <v>19637.6543209877</v>
      </c>
      <c r="E56" s="18">
        <f>E48+C56</f>
        <v>87589.2098765432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5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/>
      <c r="D61" s="18">
        <f>D53+C61</f>
        <v>0</v>
      </c>
      <c r="E61" s="18">
        <f>E53+C61</f>
        <v>469420</v>
      </c>
      <c r="F61" s="28">
        <f>'[1]2023年05月份生产数据记录表'!R37/24</f>
        <v>0.940833333333333</v>
      </c>
      <c r="G61" s="29">
        <f>'[1]2023年05月份生产数据记录表'!I141</f>
        <v>0.659895833333333</v>
      </c>
      <c r="H61" s="29">
        <f>'[1]2023年05月份生产数据记录表'!N141</f>
        <v>0.518473307291667</v>
      </c>
      <c r="I61" s="40" t="s">
        <v>26</v>
      </c>
    </row>
    <row r="62" ht="21.95" customHeight="1" spans="1:9">
      <c r="A62" s="15"/>
      <c r="B62" s="16" t="s">
        <v>22</v>
      </c>
      <c r="C62" s="18">
        <f>'[1]2023年05月份生产数据记录表'!Q37</f>
        <v>8690</v>
      </c>
      <c r="D62" s="14">
        <f>C62+D54</f>
        <v>49250</v>
      </c>
      <c r="E62" s="18">
        <f>E54+C62</f>
        <v>170963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/>
      <c r="D63" s="14">
        <f>D55+C63</f>
        <v>10104.9382716049</v>
      </c>
      <c r="E63" s="18">
        <f>E55+C63</f>
        <v>293059.308641975</v>
      </c>
      <c r="F63" s="32">
        <f>'[1]2023年05月份生产数据记录表'!I37/24</f>
        <v>1</v>
      </c>
      <c r="G63" s="32">
        <f>'[1]2023年05月份生产数据记录表'!J141</f>
        <v>0.9140625</v>
      </c>
      <c r="H63" s="32">
        <f>'[1]2023年05月份生产数据记录表'!O141</f>
        <v>0.58810546875</v>
      </c>
      <c r="I63" s="38"/>
    </row>
    <row r="64" ht="21.95" customHeight="1" spans="1:9">
      <c r="A64" s="15"/>
      <c r="B64" s="16" t="s">
        <v>24</v>
      </c>
      <c r="C64" s="14">
        <f>'[1]2023年05月份生产数据记录表'!H37</f>
        <v>5385.8024691358</v>
      </c>
      <c r="D64" s="14">
        <f>C64+D56</f>
        <v>25023.4567901235</v>
      </c>
      <c r="E64" s="18">
        <f>E56+C64</f>
        <v>92975.012345679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5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v>0</v>
      </c>
      <c r="D69" s="18">
        <f>D61+C69</f>
        <v>0</v>
      </c>
      <c r="E69" s="18">
        <f>E61+C69</f>
        <v>469420</v>
      </c>
      <c r="F69" s="28">
        <f>'[1]2023年05月份生产数据记录表'!R41/24</f>
        <v>1</v>
      </c>
      <c r="G69" s="29">
        <f>'[1]2023年05月份生产数据记录表'!I142</f>
        <v>0.697685185185185</v>
      </c>
      <c r="H69" s="29">
        <f>'[1]2023年05月份生产数据记录表'!N142</f>
        <v>0.522206072351421</v>
      </c>
      <c r="I69" s="40"/>
    </row>
    <row r="70" ht="21.95" customHeight="1" spans="1:9">
      <c r="A70" s="15"/>
      <c r="B70" s="16" t="s">
        <v>22</v>
      </c>
      <c r="C70" s="18">
        <f>'[1]2023年05月份生产数据记录表'!Q41</f>
        <v>8897</v>
      </c>
      <c r="D70" s="14">
        <f>C70+D62</f>
        <v>58147</v>
      </c>
      <c r="E70" s="18">
        <f>E62+C70</f>
        <v>179860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v>0</v>
      </c>
      <c r="D71" s="14">
        <f>D63+C71</f>
        <v>10104.9382716049</v>
      </c>
      <c r="E71" s="18">
        <f>E63+C71</f>
        <v>293059.308641975</v>
      </c>
      <c r="F71" s="32">
        <f>'[1]2023年05月份生产数据记录表'!I41/24</f>
        <v>1</v>
      </c>
      <c r="G71" s="32">
        <f>'[1]2023年05月份生产数据记录表'!J142</f>
        <v>0.923611111111111</v>
      </c>
      <c r="H71" s="32">
        <f>'[1]2023年05月份生产数据记录表'!O142</f>
        <v>0.591298449612403</v>
      </c>
      <c r="I71" s="38"/>
    </row>
    <row r="72" ht="21.95" customHeight="1" spans="1:9">
      <c r="A72" s="15"/>
      <c r="B72" s="16" t="s">
        <v>24</v>
      </c>
      <c r="C72" s="14">
        <f>'[1]2023年05月份生产数据记录表'!H41</f>
        <v>5263.58024691358</v>
      </c>
      <c r="D72" s="14">
        <f>C72+D64</f>
        <v>30287.037037037</v>
      </c>
      <c r="E72" s="18">
        <f>E64+C72</f>
        <v>98238.5925925926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5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v>0</v>
      </c>
      <c r="D77" s="18">
        <f>D69+C77</f>
        <v>0</v>
      </c>
      <c r="E77" s="18">
        <f>E69+C77</f>
        <v>469420</v>
      </c>
      <c r="F77" s="28">
        <f>'[1]2023年05月份生产数据记录表'!R45/24</f>
        <v>0.971666666666667</v>
      </c>
      <c r="G77" s="29">
        <f>'[1]2023年05月份生产数据记录表'!I143</f>
        <v>0.725083333333333</v>
      </c>
      <c r="H77" s="29">
        <f>'[1]2023年05月份生产数据记录表'!N143</f>
        <v>0.525663461538462</v>
      </c>
      <c r="I77" s="40" t="s">
        <v>27</v>
      </c>
    </row>
    <row r="78" ht="21.95" customHeight="1" spans="1:9">
      <c r="A78" s="15"/>
      <c r="B78" s="16" t="s">
        <v>22</v>
      </c>
      <c r="C78" s="18">
        <f>'[1]2023年05月份生产数据记录表'!Q45</f>
        <v>8508</v>
      </c>
      <c r="D78" s="14">
        <f>C78+D70</f>
        <v>66655</v>
      </c>
      <c r="E78" s="18">
        <f>E70+C78</f>
        <v>188368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v>0</v>
      </c>
      <c r="D79" s="14">
        <f>D71+C79</f>
        <v>10104.9382716049</v>
      </c>
      <c r="E79" s="18">
        <f>E71+C79</f>
        <v>293059.308641975</v>
      </c>
      <c r="F79" s="32">
        <f>'[1]2023年05月份生产数据记录表'!I45/24</f>
        <v>1</v>
      </c>
      <c r="G79" s="32">
        <f>'[1]2023年05月份生产数据记录表'!J143</f>
        <v>0.93125</v>
      </c>
      <c r="H79" s="32">
        <f>'[1]2023年05月份生产数据记录表'!O143</f>
        <v>0.594442307692308</v>
      </c>
      <c r="I79" s="38"/>
    </row>
    <row r="80" ht="21.95" customHeight="1" spans="1:9">
      <c r="A80" s="15"/>
      <c r="B80" s="16" t="s">
        <v>24</v>
      </c>
      <c r="C80" s="14">
        <f>'[1]2023年05月份生产数据记录表'!H45</f>
        <v>4922.22222222222</v>
      </c>
      <c r="D80" s="14">
        <f>C80+D72</f>
        <v>35209.2592592593</v>
      </c>
      <c r="E80" s="18">
        <f>E72+C80</f>
        <v>103160.814814815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5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v>0</v>
      </c>
      <c r="D85" s="18">
        <f>D77+C85</f>
        <v>0</v>
      </c>
      <c r="E85" s="18">
        <f>E77+C85</f>
        <v>469420</v>
      </c>
      <c r="F85" s="28">
        <f>'[1]2023年05月份生产数据记录表'!R49/24</f>
        <v>0.63875</v>
      </c>
      <c r="G85" s="29">
        <f>'[1]2023年05月份生产数据记录表'!I144</f>
        <v>0.717234848484848</v>
      </c>
      <c r="H85" s="29">
        <f>'[1]2023年05月份生产数据记录表'!N144</f>
        <v>0.526526717557252</v>
      </c>
      <c r="I85" s="40" t="s">
        <v>28</v>
      </c>
    </row>
    <row r="86" ht="21.95" customHeight="1" spans="1:9">
      <c r="A86" s="15"/>
      <c r="B86" s="16" t="s">
        <v>22</v>
      </c>
      <c r="C86" s="18">
        <f>'[1]2023年05月份生产数据记录表'!Q49</f>
        <v>5943</v>
      </c>
      <c r="D86" s="14">
        <f>C86+D78</f>
        <v>72598</v>
      </c>
      <c r="E86" s="18">
        <f>E78+C86</f>
        <v>194311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v>0</v>
      </c>
      <c r="D87" s="14">
        <f>D79+C87</f>
        <v>10104.9382716049</v>
      </c>
      <c r="E87" s="18">
        <f>E79+C87</f>
        <v>293059.308641975</v>
      </c>
      <c r="F87" s="32">
        <f>'[1]2023年05月份生产数据记录表'!I49/24</f>
        <v>1</v>
      </c>
      <c r="G87" s="32">
        <f>'[1]2023年05月份生产数据记录表'!J144</f>
        <v>0.9375</v>
      </c>
      <c r="H87" s="32">
        <f>'[1]2023年05月份生产数据记录表'!O144</f>
        <v>0.597538167938931</v>
      </c>
      <c r="I87" s="38"/>
    </row>
    <row r="88" ht="21.95" customHeight="1" spans="1:9">
      <c r="A88" s="15"/>
      <c r="B88" s="16" t="s">
        <v>24</v>
      </c>
      <c r="C88" s="14">
        <f>'[1]2023年05月份生产数据记录表'!H49</f>
        <v>5039.50617283951</v>
      </c>
      <c r="D88" s="14">
        <f>C88+D80</f>
        <v>40248.7654320988</v>
      </c>
      <c r="E88" s="18">
        <f>E80+C88</f>
        <v>108200.320987654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5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v>0</v>
      </c>
      <c r="D93" s="18">
        <f>D85+C93</f>
        <v>0</v>
      </c>
      <c r="E93" s="18">
        <f>E85+C93</f>
        <v>469420</v>
      </c>
      <c r="F93" s="28">
        <f>'[1]2023年05月份生产数据记录表'!R53/24</f>
        <v>1</v>
      </c>
      <c r="G93" s="29">
        <f>'[1]2023年05月份生产数据记录表'!I145</f>
        <v>0.740798611111111</v>
      </c>
      <c r="H93" s="29">
        <f>'[1]2023年05月份生产数据记录表'!N145</f>
        <v>0.530113636363637</v>
      </c>
      <c r="I93" s="40"/>
    </row>
    <row r="94" ht="21.95" customHeight="1" spans="1:9">
      <c r="A94" s="15"/>
      <c r="B94" s="16" t="s">
        <v>22</v>
      </c>
      <c r="C94" s="18">
        <f>'[1]2023年05月份生产数据记录表'!Q53</f>
        <v>9148</v>
      </c>
      <c r="D94" s="14">
        <f>C94+D86</f>
        <v>81746</v>
      </c>
      <c r="E94" s="18">
        <f>E86+C94</f>
        <v>203459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v>0</v>
      </c>
      <c r="D95" s="14">
        <f>D87+C95</f>
        <v>10104.9382716049</v>
      </c>
      <c r="E95" s="18">
        <f>E87+C95</f>
        <v>293059.308641975</v>
      </c>
      <c r="F95" s="32">
        <f>'[1]2023年05月份生产数据记录表'!I53/24</f>
        <v>1</v>
      </c>
      <c r="G95" s="32">
        <f>'[1]2023年05月份生产数据记录表'!J145</f>
        <v>0.942708333333333</v>
      </c>
      <c r="H95" s="32">
        <f>'[1]2023年05月份生产数据记录表'!O145</f>
        <v>0.600587121212121</v>
      </c>
      <c r="I95" s="38"/>
    </row>
    <row r="96" ht="21.95" customHeight="1" spans="1:9">
      <c r="A96" s="15"/>
      <c r="B96" s="16" t="s">
        <v>24</v>
      </c>
      <c r="C96" s="14">
        <f>'[1]2023年05月份生产数据记录表'!H53</f>
        <v>5516.66666666666</v>
      </c>
      <c r="D96" s="14">
        <f>C96+D88</f>
        <v>45765.4320987654</v>
      </c>
      <c r="E96" s="18">
        <f>E88+C96</f>
        <v>113716.987654321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5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v>0</v>
      </c>
      <c r="D101" s="18">
        <f>D93+C101</f>
        <v>0</v>
      </c>
      <c r="E101" s="18">
        <f>E93+C101</f>
        <v>469420</v>
      </c>
      <c r="F101" s="28">
        <f>'[1]2023年05月份生产数据记录表'!R57/24</f>
        <v>1</v>
      </c>
      <c r="G101" s="29">
        <f>'[1]2023年05月份生产数据记录表'!I146</f>
        <v>0.760737179487179</v>
      </c>
      <c r="H101" s="29">
        <f>'[1]2023年05月份生产数据记录表'!N146</f>
        <v>0.533646616541353</v>
      </c>
      <c r="I101" s="40" t="s">
        <v>29</v>
      </c>
      <c r="J101" s="42"/>
    </row>
    <row r="102" ht="21.95" customHeight="1" spans="1:10">
      <c r="A102" s="15"/>
      <c r="B102" s="16" t="s">
        <v>22</v>
      </c>
      <c r="C102" s="18">
        <f>'[1]2023年05月份生产数据记录表'!Q57</f>
        <v>9193</v>
      </c>
      <c r="D102" s="14">
        <f>C102+D94</f>
        <v>90939</v>
      </c>
      <c r="E102" s="18">
        <f>E94+C102</f>
        <v>212652</v>
      </c>
      <c r="F102" s="30"/>
      <c r="G102" s="31"/>
      <c r="H102" s="31"/>
      <c r="I102" s="38"/>
      <c r="J102" s="42"/>
    </row>
    <row r="103" ht="21.95" customHeight="1" spans="1:10">
      <c r="A103" s="17" t="s">
        <v>17</v>
      </c>
      <c r="B103" s="16" t="s">
        <v>18</v>
      </c>
      <c r="C103" s="14">
        <v>0</v>
      </c>
      <c r="D103" s="14">
        <f>D95+C103</f>
        <v>10104.9382716049</v>
      </c>
      <c r="E103" s="18">
        <f>E95+C103</f>
        <v>293059.308641975</v>
      </c>
      <c r="F103" s="32">
        <f>'[1]2023年05月份生产数据记录表'!I57/24</f>
        <v>0.991666666666667</v>
      </c>
      <c r="G103" s="32">
        <f>'[1]2023年05月份生产数据记录表'!J146</f>
        <v>0.946474358974359</v>
      </c>
      <c r="H103" s="32">
        <f>'[1]2023年05月份生产数据记录表'!O146</f>
        <v>0.603527568922306</v>
      </c>
      <c r="I103" s="38"/>
      <c r="J103" s="42"/>
    </row>
    <row r="104" ht="21.95" customHeight="1" spans="1:10">
      <c r="A104" s="15"/>
      <c r="B104" s="16" t="s">
        <v>24</v>
      </c>
      <c r="C104" s="14">
        <f>'[1]2023年05月份生产数据记录表'!H57</f>
        <v>5070.98765432099</v>
      </c>
      <c r="D104" s="14">
        <f>C104+D96</f>
        <v>50836.4197530864</v>
      </c>
      <c r="E104" s="18">
        <f>E96+C104</f>
        <v>118787.975308642</v>
      </c>
      <c r="F104" s="31"/>
      <c r="G104" s="31"/>
      <c r="H104" s="31"/>
      <c r="I104" s="39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5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v>0</v>
      </c>
      <c r="D109" s="18">
        <f>D101+C109</f>
        <v>0</v>
      </c>
      <c r="E109" s="18">
        <f>E101+C109</f>
        <v>469420</v>
      </c>
      <c r="F109" s="28">
        <f>'[1]2023年05月份生产数据记录表'!R61/24</f>
        <v>0.379166666666667</v>
      </c>
      <c r="G109" s="29">
        <f>'[1]2023年05月份生产数据记录表'!I147</f>
        <v>0.733482142857143</v>
      </c>
      <c r="H109" s="29">
        <f>'[1]2023年05月份生产数据记录表'!N147</f>
        <v>0.532493781094527</v>
      </c>
      <c r="I109" s="40" t="s">
        <v>30</v>
      </c>
    </row>
    <row r="110" ht="21.95" customHeight="1" spans="1:9">
      <c r="A110" s="15"/>
      <c r="B110" s="16" t="s">
        <v>22</v>
      </c>
      <c r="C110" s="18">
        <f>'[1]2023年05月份生产数据记录表'!Q61</f>
        <v>3496</v>
      </c>
      <c r="D110" s="14">
        <f>C110+D102</f>
        <v>94435</v>
      </c>
      <c r="E110" s="18">
        <f>E102+C110</f>
        <v>216148</v>
      </c>
      <c r="F110" s="30"/>
      <c r="G110" s="31"/>
      <c r="H110" s="31"/>
      <c r="I110" s="38"/>
    </row>
    <row r="111" ht="21.95" customHeight="1" spans="1:9">
      <c r="A111" s="17" t="s">
        <v>17</v>
      </c>
      <c r="B111" s="16" t="s">
        <v>18</v>
      </c>
      <c r="C111" s="14">
        <v>0</v>
      </c>
      <c r="D111" s="14">
        <f>D103+C111</f>
        <v>10104.9382716049</v>
      </c>
      <c r="E111" s="18">
        <f>E103+C111</f>
        <v>293059.308641975</v>
      </c>
      <c r="F111" s="32">
        <f>'[1]2023年05月份生产数据记录表'!I61/24</f>
        <v>1</v>
      </c>
      <c r="G111" s="32">
        <f>'[1]2023年05月份生产数据记录表'!J147</f>
        <v>0.950297619047619</v>
      </c>
      <c r="H111" s="32">
        <f>'[1]2023年05月份生产数据记录表'!O147</f>
        <v>0.60648631840796</v>
      </c>
      <c r="I111" s="38"/>
    </row>
    <row r="112" ht="21.95" customHeight="1" spans="1:9">
      <c r="A112" s="15"/>
      <c r="B112" s="16" t="s">
        <v>24</v>
      </c>
      <c r="C112" s="14">
        <f>'[1]2023年05月份生产数据记录表'!H61</f>
        <v>4995.67901234568</v>
      </c>
      <c r="D112" s="14">
        <f>C112+D104</f>
        <v>55832.0987654321</v>
      </c>
      <c r="E112" s="18">
        <f>E104+C112</f>
        <v>123783.654320988</v>
      </c>
      <c r="F112" s="31"/>
      <c r="G112" s="31"/>
      <c r="H112" s="31"/>
      <c r="I112" s="39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5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v>0</v>
      </c>
      <c r="D117" s="18">
        <f>D109+C117</f>
        <v>0</v>
      </c>
      <c r="E117" s="18">
        <f>E109+C117</f>
        <v>469420</v>
      </c>
      <c r="F117" s="28">
        <f>'[1]2023年05月份生产数据记录表'!R65/24</f>
        <v>0.758333333333333</v>
      </c>
      <c r="G117" s="29">
        <f>'[1]2023年05月份生产数据记录表'!I148</f>
        <v>0.735138888888889</v>
      </c>
      <c r="H117" s="29">
        <f>'[1]2023年05月份生产数据记录表'!N148</f>
        <v>0.534166666666667</v>
      </c>
      <c r="I117" s="40" t="s">
        <v>31</v>
      </c>
    </row>
    <row r="118" ht="21.95" customHeight="1" spans="1:9">
      <c r="A118" s="15"/>
      <c r="B118" s="16" t="s">
        <v>22</v>
      </c>
      <c r="C118" s="18">
        <f>'[1]2023年05月份生产数据记录表'!Q65</f>
        <v>7015</v>
      </c>
      <c r="D118" s="14">
        <f>C118+D110</f>
        <v>101450</v>
      </c>
      <c r="E118" s="18">
        <f>E110+C118</f>
        <v>223163</v>
      </c>
      <c r="F118" s="30"/>
      <c r="G118" s="31"/>
      <c r="H118" s="31"/>
      <c r="I118" s="38"/>
    </row>
    <row r="119" ht="21.95" customHeight="1" spans="1:9">
      <c r="A119" s="17" t="s">
        <v>17</v>
      </c>
      <c r="B119" s="16" t="s">
        <v>18</v>
      </c>
      <c r="C119" s="14">
        <v>0</v>
      </c>
      <c r="D119" s="14">
        <f>D111+C119</f>
        <v>10104.9382716049</v>
      </c>
      <c r="E119" s="18">
        <f>E111+C119</f>
        <v>293059.308641975</v>
      </c>
      <c r="F119" s="32">
        <f>'[1]2023年05月份生产数据记录表'!I65/24</f>
        <v>1</v>
      </c>
      <c r="G119" s="32">
        <f>'[1]2023年05月份生产数据记录表'!J148</f>
        <v>0.953611111111111</v>
      </c>
      <c r="H119" s="32">
        <f>'[1]2023年05月份生产数据记录表'!O148</f>
        <v>0.609401234567901</v>
      </c>
      <c r="I119" s="38"/>
    </row>
    <row r="120" ht="21.95" customHeight="1" spans="1:9">
      <c r="A120" s="15"/>
      <c r="B120" s="16" t="s">
        <v>24</v>
      </c>
      <c r="C120" s="14">
        <f>'[1]2023年05月份生产数据记录表'!H65</f>
        <v>5220.98765432098</v>
      </c>
      <c r="D120" s="14">
        <f>C120+D112</f>
        <v>61053.0864197531</v>
      </c>
      <c r="E120" s="18">
        <f>E112+C120</f>
        <v>129004.641975309</v>
      </c>
      <c r="F120" s="31"/>
      <c r="G120" s="31"/>
      <c r="H120" s="31"/>
      <c r="I120" s="39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5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v>0</v>
      </c>
      <c r="D125" s="18">
        <f>D117+C125</f>
        <v>0</v>
      </c>
      <c r="E125" s="18">
        <f>E117+C125</f>
        <v>469420</v>
      </c>
      <c r="F125" s="28">
        <f>'[1]2023年05月份生产数据记录表'!R69/24</f>
        <v>0.979166666666667</v>
      </c>
      <c r="G125" s="29">
        <f>'[1]2023年05月份生产数据记录表'!I149</f>
        <v>0.750390625</v>
      </c>
      <c r="H125" s="29">
        <f>'[1]2023年05月份生产数据记录表'!N149</f>
        <v>0.537438725490196</v>
      </c>
      <c r="I125" s="40" t="s">
        <v>32</v>
      </c>
    </row>
    <row r="126" ht="21.95" customHeight="1" spans="1:9">
      <c r="A126" s="15"/>
      <c r="B126" s="16" t="s">
        <v>16</v>
      </c>
      <c r="C126" s="18">
        <f>'[1]2023年05月份生产数据记录表'!Q69</f>
        <v>8995</v>
      </c>
      <c r="D126" s="14">
        <f>C126+D118</f>
        <v>110445</v>
      </c>
      <c r="E126" s="18">
        <f>E118+C126</f>
        <v>232158</v>
      </c>
      <c r="F126" s="30"/>
      <c r="G126" s="31"/>
      <c r="H126" s="31"/>
      <c r="I126" s="38"/>
    </row>
    <row r="127" ht="21.95" customHeight="1" spans="1:9">
      <c r="A127" s="17" t="s">
        <v>17</v>
      </c>
      <c r="B127" s="16" t="s">
        <v>18</v>
      </c>
      <c r="C127" s="14">
        <v>0</v>
      </c>
      <c r="D127" s="14">
        <f>D119+C127</f>
        <v>10104.9382716049</v>
      </c>
      <c r="E127" s="18">
        <f>E119+C127</f>
        <v>293059.308641975</v>
      </c>
      <c r="F127" s="32">
        <f>'[1]2023年05月份生产数据记录表'!I69/24</f>
        <v>1</v>
      </c>
      <c r="G127" s="32">
        <f>'[1]2023年05月份生产数据记录表'!J149</f>
        <v>0.956510416666667</v>
      </c>
      <c r="H127" s="32">
        <f>'[1]2023年05月份生产数据记录表'!O149</f>
        <v>0.612273284313725</v>
      </c>
      <c r="I127" s="38"/>
    </row>
    <row r="128" ht="21.95" customHeight="1" spans="1:9">
      <c r="A128" s="15"/>
      <c r="B128" s="16" t="s">
        <v>19</v>
      </c>
      <c r="C128" s="14">
        <f>'[1]2023年05月份生产数据记录表'!H69</f>
        <v>5654.32098765433</v>
      </c>
      <c r="D128" s="14">
        <f>C128+D120</f>
        <v>66707.4074074074</v>
      </c>
      <c r="E128" s="18">
        <f>E120+C128</f>
        <v>134658.962962963</v>
      </c>
      <c r="F128" s="31"/>
      <c r="G128" s="31"/>
      <c r="H128" s="31"/>
      <c r="I128" s="39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5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v>0</v>
      </c>
      <c r="D133" s="18">
        <f>D125+C133</f>
        <v>0</v>
      </c>
      <c r="E133" s="18">
        <f>E125+C133</f>
        <v>469420</v>
      </c>
      <c r="F133" s="28">
        <f>'[1]2023年05月份生产数据记录表'!R73/24</f>
        <v>1</v>
      </c>
      <c r="G133" s="29">
        <f>'[1]2023年05月份生产数据记录表'!I150</f>
        <v>0.765073529411765</v>
      </c>
      <c r="H133" s="29">
        <f>'[1]2023年05月份生产数据记录表'!N150</f>
        <v>0.540815085158151</v>
      </c>
      <c r="I133" s="40"/>
    </row>
    <row r="134" ht="21.95" customHeight="1" spans="1:9">
      <c r="A134" s="15"/>
      <c r="B134" s="16" t="s">
        <v>16</v>
      </c>
      <c r="C134" s="18">
        <f>'[1]2023年05月份生产数据记录表'!Q73</f>
        <v>9260</v>
      </c>
      <c r="D134" s="14">
        <f>C134+D126</f>
        <v>119705</v>
      </c>
      <c r="E134" s="18">
        <f>E126+C134</f>
        <v>241418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v>0</v>
      </c>
      <c r="D135" s="14">
        <f>D127+C135</f>
        <v>10104.9382716049</v>
      </c>
      <c r="E135" s="18">
        <f>E127+C135</f>
        <v>293059.308641975</v>
      </c>
      <c r="F135" s="32">
        <f>'[1]2023年05月份生产数据记录表'!I73/24</f>
        <v>1</v>
      </c>
      <c r="G135" s="32">
        <f>'[1]2023年05月份生产数据记录表'!J150</f>
        <v>0.95906862745098</v>
      </c>
      <c r="H135" s="32">
        <f>'[1]2023年05月份生产数据记录表'!O150</f>
        <v>0.615103406326034</v>
      </c>
      <c r="I135" s="38"/>
    </row>
    <row r="136" ht="21.95" customHeight="1" spans="1:9">
      <c r="A136" s="15"/>
      <c r="B136" s="16" t="s">
        <v>19</v>
      </c>
      <c r="C136" s="14">
        <f>'[1]2023年05月份生产数据记录表'!H73</f>
        <v>5846.29629629629</v>
      </c>
      <c r="D136" s="14">
        <f>C136+D128</f>
        <v>72553.7037037037</v>
      </c>
      <c r="E136" s="18">
        <f>E128+C136</f>
        <v>140505.259259259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5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v>0</v>
      </c>
      <c r="D141" s="18">
        <f>D133+C141</f>
        <v>0</v>
      </c>
      <c r="E141" s="18">
        <f>E133+C141</f>
        <v>469420</v>
      </c>
      <c r="F141" s="28">
        <f>'[1]2023年05月份生产数据记录表'!R77/24</f>
        <v>0.983333333333333</v>
      </c>
      <c r="G141" s="29">
        <f>'[1]2023年05月份生产数据记录表'!I151</f>
        <v>0.777199074074074</v>
      </c>
      <c r="H141" s="29">
        <f>'[1]2023年05月份生产数据记录表'!N151</f>
        <v>0.544021739130435</v>
      </c>
      <c r="I141" s="40" t="s">
        <v>33</v>
      </c>
    </row>
    <row r="142" ht="21.95" customHeight="1" spans="1:9">
      <c r="A142" s="15"/>
      <c r="B142" s="16" t="s">
        <v>16</v>
      </c>
      <c r="C142" s="18">
        <f>'[1]2023年05月份生产数据记录表'!Q77</f>
        <v>9305</v>
      </c>
      <c r="D142" s="14">
        <f>C142+D134</f>
        <v>129010</v>
      </c>
      <c r="E142" s="18">
        <f>E134+C142</f>
        <v>250723</v>
      </c>
      <c r="F142" s="30"/>
      <c r="G142" s="31"/>
      <c r="H142" s="31"/>
      <c r="I142" s="38"/>
    </row>
    <row r="143" ht="21.95" customHeight="1" spans="1:9">
      <c r="A143" s="17" t="s">
        <v>17</v>
      </c>
      <c r="B143" s="16" t="s">
        <v>18</v>
      </c>
      <c r="C143" s="14">
        <v>0</v>
      </c>
      <c r="D143" s="14">
        <f>D135+C143</f>
        <v>10104.9382716049</v>
      </c>
      <c r="E143" s="18">
        <f>E135+C143</f>
        <v>293059.308641975</v>
      </c>
      <c r="F143" s="32">
        <f>'[1]2023年05月份生产数据记录表'!I77/24</f>
        <v>1</v>
      </c>
      <c r="G143" s="32">
        <f>'[1]2023年05月份生产数据记录表'!J151</f>
        <v>0.961342592592593</v>
      </c>
      <c r="H143" s="32">
        <f>'[1]2023年05月份生产数据记录表'!O151</f>
        <v>0.617892512077295</v>
      </c>
      <c r="I143" s="38"/>
    </row>
    <row r="144" ht="21.95" customHeight="1" spans="1:9">
      <c r="A144" s="15"/>
      <c r="B144" s="16" t="s">
        <v>19</v>
      </c>
      <c r="C144" s="14">
        <f>'[1]2023年05月份生产数据记录表'!H77</f>
        <v>5641.35802469136</v>
      </c>
      <c r="D144" s="14">
        <f>C144+D136</f>
        <v>78195.0617283951</v>
      </c>
      <c r="E144" s="18">
        <f>E136+C144</f>
        <v>146146.617283951</v>
      </c>
      <c r="F144" s="31"/>
      <c r="G144" s="31"/>
      <c r="H144" s="31"/>
      <c r="I144" s="39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5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v>0</v>
      </c>
      <c r="D149" s="18">
        <f>D141+C149</f>
        <v>0</v>
      </c>
      <c r="E149" s="18">
        <f>E141+C149</f>
        <v>469420</v>
      </c>
      <c r="F149" s="28">
        <f>'[1]2023年05月份生产数据记录表'!R81/24</f>
        <v>1</v>
      </c>
      <c r="G149" s="29">
        <f>'[1]2023年05月份生产数据记录表'!I152</f>
        <v>0.788925438596491</v>
      </c>
      <c r="H149" s="29">
        <f>'[1]2023年05月份生产数据记录表'!N152</f>
        <v>0.547302158273381</v>
      </c>
      <c r="I149" s="74"/>
    </row>
    <row r="150" ht="21.95" customHeight="1" spans="1:9">
      <c r="A150" s="15"/>
      <c r="B150" s="16" t="s">
        <v>16</v>
      </c>
      <c r="C150" s="18">
        <f>'[1]2023年05月份生产数据记录表'!Q81</f>
        <v>9218</v>
      </c>
      <c r="D150" s="14">
        <f>C150+D142</f>
        <v>138228</v>
      </c>
      <c r="E150" s="18">
        <f>E142+C150</f>
        <v>259941</v>
      </c>
      <c r="F150" s="30"/>
      <c r="G150" s="31"/>
      <c r="H150" s="31"/>
      <c r="I150" s="75"/>
    </row>
    <row r="151" ht="21.95" customHeight="1" spans="1:9">
      <c r="A151" s="17" t="s">
        <v>17</v>
      </c>
      <c r="B151" s="16" t="s">
        <v>18</v>
      </c>
      <c r="C151" s="14">
        <v>0</v>
      </c>
      <c r="D151" s="14">
        <f>D143+C151</f>
        <v>10104.9382716049</v>
      </c>
      <c r="E151" s="18">
        <f>E143+C151</f>
        <v>293059.308641975</v>
      </c>
      <c r="F151" s="32">
        <f>'[1]2023年05月份生产数据记录表'!I81/24</f>
        <v>1</v>
      </c>
      <c r="G151" s="32">
        <f>'[1]2023年05月份生产数据记录表'!J152</f>
        <v>0.963377192982456</v>
      </c>
      <c r="H151" s="32">
        <f>'[1]2023年05月份生产数据记录表'!O152</f>
        <v>0.620641486810552</v>
      </c>
      <c r="I151" s="75"/>
    </row>
    <row r="152" ht="21.95" customHeight="1" spans="1:9">
      <c r="A152" s="15"/>
      <c r="B152" s="16" t="s">
        <v>19</v>
      </c>
      <c r="C152" s="14">
        <f>'[1]2023年05月份生产数据记录表'!H81</f>
        <v>5724.07407407407</v>
      </c>
      <c r="D152" s="14">
        <f>C152+D144</f>
        <v>83919.1358024691</v>
      </c>
      <c r="E152" s="18">
        <f>E144+C152</f>
        <v>151870.691358025</v>
      </c>
      <c r="F152" s="31"/>
      <c r="G152" s="31"/>
      <c r="H152" s="31"/>
      <c r="I152" s="76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5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v>0</v>
      </c>
      <c r="D157" s="18">
        <f>D149+C157</f>
        <v>0</v>
      </c>
      <c r="E157" s="18">
        <f>E149+C157</f>
        <v>469420</v>
      </c>
      <c r="F157" s="28">
        <f>'[1]2023年05月份生产数据记录表'!R85/24</f>
        <v>1</v>
      </c>
      <c r="G157" s="29">
        <f>'[1]2023年05月份生产数据记录表'!I153</f>
        <v>0.799479166666667</v>
      </c>
      <c r="H157" s="29">
        <f>'[1]2023年05月份生产数据记录表'!N153</f>
        <v>0.550535714285714</v>
      </c>
      <c r="I157" s="69"/>
      <c r="J157" s="42"/>
    </row>
    <row r="158" ht="21.95" customHeight="1" spans="1:10">
      <c r="A158" s="15"/>
      <c r="B158" s="16" t="s">
        <v>16</v>
      </c>
      <c r="C158" s="18">
        <f>'[1]2023年05月份生产数据记录表'!Q85</f>
        <v>9196</v>
      </c>
      <c r="D158" s="14">
        <f>C158+D150</f>
        <v>147424</v>
      </c>
      <c r="E158" s="18">
        <f>E150+C158</f>
        <v>269137</v>
      </c>
      <c r="F158" s="30"/>
      <c r="G158" s="31"/>
      <c r="H158" s="31"/>
      <c r="I158" s="67"/>
      <c r="J158" s="42"/>
    </row>
    <row r="159" ht="21.95" customHeight="1" spans="1:10">
      <c r="A159" s="17" t="s">
        <v>17</v>
      </c>
      <c r="B159" s="16" t="s">
        <v>18</v>
      </c>
      <c r="C159" s="14">
        <v>0</v>
      </c>
      <c r="D159" s="14">
        <f>D151+C159</f>
        <v>10104.9382716049</v>
      </c>
      <c r="E159" s="18">
        <f>E151+C159</f>
        <v>293059.308641975</v>
      </c>
      <c r="F159" s="32">
        <f>'[1]2023年05月份生产数据记录表'!I85/24</f>
        <v>1</v>
      </c>
      <c r="G159" s="32">
        <f>'[1]2023年05月份生产数据记录表'!J153</f>
        <v>0.965208333333333</v>
      </c>
      <c r="H159" s="32">
        <f>'[1]2023年05月份生产数据记录表'!O153</f>
        <v>0.62335119047619</v>
      </c>
      <c r="I159" s="67"/>
      <c r="J159" s="42"/>
    </row>
    <row r="160" ht="21.95" customHeight="1" spans="1:9">
      <c r="A160" s="15"/>
      <c r="B160" s="16" t="s">
        <v>19</v>
      </c>
      <c r="C160" s="14">
        <f>'[1]2023年05月份生产数据记录表'!H85</f>
        <v>5628.39506172838</v>
      </c>
      <c r="D160" s="14">
        <f>C160+D152</f>
        <v>89547.5308641975</v>
      </c>
      <c r="E160" s="18">
        <f>E152+C160</f>
        <v>157499.086419753</v>
      </c>
      <c r="F160" s="31"/>
      <c r="G160" s="31"/>
      <c r="H160" s="31"/>
      <c r="I160" s="68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5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v>0</v>
      </c>
      <c r="D165" s="18">
        <f>D157+C165</f>
        <v>0</v>
      </c>
      <c r="E165" s="18">
        <f>E157+C165</f>
        <v>469420</v>
      </c>
      <c r="F165" s="28">
        <f>'[1]2023年05月份生产数据记录表'!R89/24</f>
        <v>0.772083333333333</v>
      </c>
      <c r="G165" s="29">
        <f>'[1]2023年05月份生产数据记录表'!I154</f>
        <v>0.798174603174603</v>
      </c>
      <c r="H165" s="29">
        <f>'[1]2023年05月份生产数据记录表'!N154</f>
        <v>0.552106973995272</v>
      </c>
      <c r="I165" s="34" t="s">
        <v>34</v>
      </c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'[1]2023年05月份生产数据记录表'!Q89</f>
        <v>7020</v>
      </c>
      <c r="D166" s="14">
        <f>C166+D158</f>
        <v>154444</v>
      </c>
      <c r="E166" s="18">
        <f>E158+C166</f>
        <v>276157</v>
      </c>
      <c r="F166" s="30"/>
      <c r="G166" s="31"/>
      <c r="H166" s="31"/>
      <c r="I166" s="35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v>0</v>
      </c>
      <c r="D167" s="14">
        <f>D159+C167</f>
        <v>10104.9382716049</v>
      </c>
      <c r="E167" s="18">
        <f>E159+C167</f>
        <v>293059.308641975</v>
      </c>
      <c r="F167" s="32">
        <f>'[1]2023年05月份生产数据记录表'!I89/24</f>
        <v>0.770833333333333</v>
      </c>
      <c r="G167" s="32">
        <f>'[1]2023年05月份生产数据记录表'!J154</f>
        <v>0.955952380952381</v>
      </c>
      <c r="H167" s="32">
        <f>'[1]2023年05月份生产数据记录表'!O154</f>
        <v>0.624397163120567</v>
      </c>
      <c r="I167" s="35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'[1]2023年05月份生产数据记录表'!H89</f>
        <v>4516.04938271605</v>
      </c>
      <c r="D168" s="14">
        <f>C168+D160</f>
        <v>94063.5802469136</v>
      </c>
      <c r="E168" s="18">
        <f>E160+C168</f>
        <v>162015.135802469</v>
      </c>
      <c r="F168" s="31"/>
      <c r="G168" s="31"/>
      <c r="H168" s="31"/>
      <c r="I168" s="36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5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'[1]2023年05月份生产数据记录表'!Q93</f>
        <v>0</v>
      </c>
      <c r="D173" s="18">
        <f>D165+C173</f>
        <v>0</v>
      </c>
      <c r="E173" s="18">
        <f>E165+C173</f>
        <v>469420</v>
      </c>
      <c r="F173" s="28">
        <f>'[1]2023年05月份生产数据记录表'!R93/24</f>
        <v>0</v>
      </c>
      <c r="G173" s="29">
        <f>'[1]2023年05月份生产数据记录表'!I155</f>
        <v>0.761893939393939</v>
      </c>
      <c r="H173" s="29">
        <f>'[1]2023年05月份生产数据记录表'!N155</f>
        <v>0.548218896713615</v>
      </c>
      <c r="I173" s="34" t="s">
        <v>35</v>
      </c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'[1]2023年05月份生产数据记录表'!Q93</f>
        <v>0</v>
      </c>
      <c r="D174" s="14">
        <f>D166</f>
        <v>154444</v>
      </c>
      <c r="E174" s="18">
        <f>E166+C174</f>
        <v>276157</v>
      </c>
      <c r="F174" s="30"/>
      <c r="G174" s="31"/>
      <c r="H174" s="31"/>
      <c r="I174" s="3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'[1]2023年05月份生产数据记录表'!H93</f>
        <v>0</v>
      </c>
      <c r="D175" s="14">
        <f>D167+C175</f>
        <v>10104.9382716049</v>
      </c>
      <c r="E175" s="18">
        <f>E167+C175</f>
        <v>293059.308641975</v>
      </c>
      <c r="F175" s="32">
        <f>'[1]2023年05月份生产数据记录表'!I93/24</f>
        <v>0</v>
      </c>
      <c r="G175" s="32">
        <f>'[1]2023年05月份生产数据记录表'!J155</f>
        <v>0.9125</v>
      </c>
      <c r="H175" s="32">
        <f>'[1]2023年05月份生产数据记录表'!O155</f>
        <v>0.62</v>
      </c>
      <c r="I175" s="3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'[1]2023年05月份生产数据记录表'!H93</f>
        <v>0</v>
      </c>
      <c r="D176" s="14">
        <f>D168</f>
        <v>94063.5802469136</v>
      </c>
      <c r="E176" s="18">
        <f>E168+C176</f>
        <v>162015.135802469</v>
      </c>
      <c r="F176" s="31"/>
      <c r="G176" s="31"/>
      <c r="H176" s="31"/>
      <c r="I176" s="39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5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'[1]2023年05月份生产数据记录表'!Q97</f>
        <v>0</v>
      </c>
      <c r="D181" s="18">
        <f>D173+C181</f>
        <v>0</v>
      </c>
      <c r="E181" s="18">
        <f>E173+C181</f>
        <v>469420</v>
      </c>
      <c r="F181" s="28">
        <f>'[1]2023年05月份生产数据记录表'!R97/24</f>
        <v>0</v>
      </c>
      <c r="G181" s="29">
        <f>'[1]2023年05月份生产数据记录表'!I156</f>
        <v>0.728768115942029</v>
      </c>
      <c r="H181" s="29">
        <f>'[1]2023年05月份生产数据记录表'!N156</f>
        <v>0.544385198135198</v>
      </c>
      <c r="I181" s="34" t="s">
        <v>35</v>
      </c>
    </row>
    <row r="182" ht="21.95" customHeight="1" spans="1:9">
      <c r="A182" s="15"/>
      <c r="B182" s="16" t="s">
        <v>16</v>
      </c>
      <c r="C182" s="18">
        <f>'[1]2023年05月份生产数据记录表'!Q97</f>
        <v>0</v>
      </c>
      <c r="D182" s="14">
        <f>D174</f>
        <v>154444</v>
      </c>
      <c r="E182" s="18">
        <f>E174+C182</f>
        <v>276157</v>
      </c>
      <c r="F182" s="30"/>
      <c r="G182" s="31"/>
      <c r="H182" s="31"/>
      <c r="I182" s="35"/>
    </row>
    <row r="183" ht="21.95" customHeight="1" spans="1:9">
      <c r="A183" s="17" t="s">
        <v>17</v>
      </c>
      <c r="B183" s="16" t="s">
        <v>18</v>
      </c>
      <c r="C183" s="14">
        <f>'[1]2023年05月份生产数据记录表'!H97</f>
        <v>0</v>
      </c>
      <c r="D183" s="14">
        <f>D175+C183</f>
        <v>10104.9382716049</v>
      </c>
      <c r="E183" s="18">
        <f>E175+C183</f>
        <v>293059.308641975</v>
      </c>
      <c r="F183" s="32">
        <f>'[1]2023年05月份生产数据记录表'!I97/24</f>
        <v>0</v>
      </c>
      <c r="G183" s="32">
        <f>'[1]2023年05月份生产数据记录表'!J156</f>
        <v>0.872826086956522</v>
      </c>
      <c r="H183" s="32">
        <f>'[1]2023年05月份生产数据记录表'!O156</f>
        <v>0.615664335664336</v>
      </c>
      <c r="I183" s="35"/>
    </row>
    <row r="184" ht="21.95" customHeight="1" spans="1:9">
      <c r="A184" s="15"/>
      <c r="B184" s="16" t="s">
        <v>19</v>
      </c>
      <c r="C184" s="14">
        <f>'[1]2023年05月份生产数据记录表'!H97</f>
        <v>0</v>
      </c>
      <c r="D184" s="14">
        <f>D176</f>
        <v>94063.5802469136</v>
      </c>
      <c r="E184" s="18">
        <f>E176+C184</f>
        <v>162015.135802469</v>
      </c>
      <c r="F184" s="31"/>
      <c r="G184" s="31"/>
      <c r="H184" s="31"/>
      <c r="I184" s="36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5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'[1]2023年05月份生产数据记录表'!Q101</f>
        <v>0</v>
      </c>
      <c r="D189" s="18">
        <f>D181+C189</f>
        <v>0</v>
      </c>
      <c r="E189" s="18">
        <f>E181+C189</f>
        <v>469420</v>
      </c>
      <c r="F189" s="28">
        <f>'[1]2023年05月份生产数据记录表'!R101/24</f>
        <v>0</v>
      </c>
      <c r="G189" s="29">
        <f>'[1]2023年05月份生产数据记录表'!I157</f>
        <v>0.698402777777778</v>
      </c>
      <c r="H189" s="29">
        <f>'[1]2023年05月份生产数据记录表'!N157</f>
        <v>0.54060474537037</v>
      </c>
      <c r="I189" s="34" t="s">
        <v>35</v>
      </c>
    </row>
    <row r="190" ht="21.95" customHeight="1" spans="1:9">
      <c r="A190" s="15"/>
      <c r="B190" s="16" t="s">
        <v>16</v>
      </c>
      <c r="C190" s="18">
        <f>'[1]2023年05月份生产数据记录表'!Q101</f>
        <v>0</v>
      </c>
      <c r="D190" s="14">
        <f>D182</f>
        <v>154444</v>
      </c>
      <c r="E190" s="18">
        <f>E182+C190</f>
        <v>276157</v>
      </c>
      <c r="F190" s="30"/>
      <c r="G190" s="31"/>
      <c r="H190" s="31"/>
      <c r="I190" s="35"/>
    </row>
    <row r="191" ht="21.95" customHeight="1" spans="1:9">
      <c r="A191" s="17" t="s">
        <v>17</v>
      </c>
      <c r="B191" s="16" t="s">
        <v>18</v>
      </c>
      <c r="C191" s="14">
        <f>'[1]2023年05月份生产数据记录表'!H101</f>
        <v>0</v>
      </c>
      <c r="D191" s="14">
        <f>D183+C191</f>
        <v>10104.9382716049</v>
      </c>
      <c r="E191" s="18">
        <f>E183+C191</f>
        <v>293059.308641975</v>
      </c>
      <c r="F191" s="32">
        <f>'[1]2023年05月份生产数据记录表'!I101/24</f>
        <v>0</v>
      </c>
      <c r="G191" s="32">
        <f>'[1]2023年05月份生产数据记录表'!J157</f>
        <v>0.836458333333333</v>
      </c>
      <c r="H191" s="32">
        <f>'[1]2023年05月份生产数据记录表'!O157</f>
        <v>0.611388888888889</v>
      </c>
      <c r="I191" s="35"/>
    </row>
    <row r="192" ht="21.95" customHeight="1" spans="1:9">
      <c r="A192" s="15"/>
      <c r="B192" s="16" t="s">
        <v>19</v>
      </c>
      <c r="C192" s="14">
        <f>'[1]2023年05月份生产数据记录表'!H101</f>
        <v>0</v>
      </c>
      <c r="D192" s="14">
        <f>D184</f>
        <v>94063.5802469136</v>
      </c>
      <c r="E192" s="18">
        <f>E184+C192</f>
        <v>162015.135802469</v>
      </c>
      <c r="F192" s="31"/>
      <c r="G192" s="31"/>
      <c r="H192" s="31"/>
      <c r="I192" s="36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5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'[1]2023年05月份生产数据记录表'!Q105</f>
        <v>0</v>
      </c>
      <c r="D197" s="18">
        <f>D189+C197</f>
        <v>0</v>
      </c>
      <c r="E197" s="18">
        <f>E189+C197</f>
        <v>469420</v>
      </c>
      <c r="F197" s="28">
        <f>'[1]2023年05月份生产数据记录表'!R105/24</f>
        <v>0</v>
      </c>
      <c r="G197" s="29">
        <f>'[1]2023年05月份生产数据记录表'!I158</f>
        <v>0.670466666666667</v>
      </c>
      <c r="H197" s="29">
        <f>'[1]2023年05月份生产数据记录表'!N158</f>
        <v>0.536876436781609</v>
      </c>
      <c r="I197" s="34" t="s">
        <v>35</v>
      </c>
    </row>
    <row r="198" ht="21.95" customHeight="1" spans="1:9">
      <c r="A198" s="15"/>
      <c r="B198" s="16" t="s">
        <v>16</v>
      </c>
      <c r="C198" s="18">
        <f>'[1]2023年05月份生产数据记录表'!Q105</f>
        <v>0</v>
      </c>
      <c r="D198" s="14">
        <f>D190</f>
        <v>154444</v>
      </c>
      <c r="E198" s="18">
        <f>E190+C198</f>
        <v>276157</v>
      </c>
      <c r="F198" s="30"/>
      <c r="G198" s="31"/>
      <c r="H198" s="31"/>
      <c r="I198" s="35"/>
    </row>
    <row r="199" ht="21.95" customHeight="1" spans="1:9">
      <c r="A199" s="17" t="s">
        <v>17</v>
      </c>
      <c r="B199" s="16" t="s">
        <v>18</v>
      </c>
      <c r="C199" s="14">
        <f>'[1]2023年05月份生产数据记录表'!H105</f>
        <v>0</v>
      </c>
      <c r="D199" s="14">
        <f>D191+C199</f>
        <v>10104.9382716049</v>
      </c>
      <c r="E199" s="18">
        <f>E191+C199</f>
        <v>293059.308641975</v>
      </c>
      <c r="F199" s="32">
        <f>'[1]2023年05月份生产数据记录表'!I105/24</f>
        <v>0</v>
      </c>
      <c r="G199" s="32">
        <f>'[1]2023年05月份生产数据记录表'!J158</f>
        <v>0.803</v>
      </c>
      <c r="H199" s="32">
        <f>'[1]2023年05月份生产数据记录表'!O158</f>
        <v>0.607172413793103</v>
      </c>
      <c r="I199" s="35"/>
    </row>
    <row r="200" ht="21.95" customHeight="1" spans="1:9">
      <c r="A200" s="15"/>
      <c r="B200" s="16" t="s">
        <v>19</v>
      </c>
      <c r="C200" s="14">
        <f>'[1]2023年05月份生产数据记录表'!H105</f>
        <v>0</v>
      </c>
      <c r="D200" s="14">
        <f>D192</f>
        <v>94063.5802469136</v>
      </c>
      <c r="E200" s="18">
        <f>E192+C200</f>
        <v>162015.135802469</v>
      </c>
      <c r="F200" s="31"/>
      <c r="G200" s="31"/>
      <c r="H200" s="31"/>
      <c r="I200" s="36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5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'[1]2023年05月份生产数据记录表'!Q109</f>
        <v>0</v>
      </c>
      <c r="D205" s="18">
        <f>D197+C205</f>
        <v>0</v>
      </c>
      <c r="E205" s="18">
        <f>E197+C205</f>
        <v>469420</v>
      </c>
      <c r="F205" s="28">
        <f>'[1]2023年05月份生产数据记录表'!R109/24</f>
        <v>0</v>
      </c>
      <c r="G205" s="29">
        <f>'[1]2023年05月份生产数据记录表'!I159</f>
        <v>0.644679487179487</v>
      </c>
      <c r="H205" s="29">
        <f>'[1]2023年05月份生产数据记录表'!N159</f>
        <v>0.533199200913242</v>
      </c>
      <c r="I205" s="40" t="s">
        <v>36</v>
      </c>
    </row>
    <row r="206" ht="21.95" customHeight="1" spans="1:9">
      <c r="A206" s="15"/>
      <c r="B206" s="16" t="s">
        <v>16</v>
      </c>
      <c r="C206" s="18">
        <f>'[1]2023年05月份生产数据记录表'!Q109</f>
        <v>0</v>
      </c>
      <c r="D206" s="14">
        <f>D198</f>
        <v>154444</v>
      </c>
      <c r="E206" s="18">
        <f>E198+C206</f>
        <v>276157</v>
      </c>
      <c r="F206" s="30"/>
      <c r="G206" s="31"/>
      <c r="H206" s="31"/>
      <c r="I206" s="38"/>
    </row>
    <row r="207" ht="21.95" customHeight="1" spans="1:9">
      <c r="A207" s="17" t="s">
        <v>17</v>
      </c>
      <c r="B207" s="16" t="s">
        <v>18</v>
      </c>
      <c r="C207" s="14">
        <f>'[1]2023年05月份生产数据记录表'!H109</f>
        <v>0</v>
      </c>
      <c r="D207" s="14">
        <f>D199+C207</f>
        <v>10104.9382716049</v>
      </c>
      <c r="E207" s="18">
        <f>E199+C207</f>
        <v>293059.308641975</v>
      </c>
      <c r="F207" s="32">
        <f>'[1]2023年05月份生产数据记录表'!I109/24</f>
        <v>0</v>
      </c>
      <c r="G207" s="32">
        <f>'[1]2023年05月份生产数据记录表'!J159</f>
        <v>0.772115384615385</v>
      </c>
      <c r="H207" s="32">
        <f>'[1]2023年05月份生产数据记录表'!O159</f>
        <v>0.603013698630137</v>
      </c>
      <c r="I207" s="38"/>
    </row>
    <row r="208" ht="21.95" customHeight="1" spans="1:9">
      <c r="A208" s="15"/>
      <c r="B208" s="16" t="s">
        <v>19</v>
      </c>
      <c r="C208" s="14">
        <f>'[1]2023年05月份生产数据记录表'!H109</f>
        <v>0</v>
      </c>
      <c r="D208" s="14">
        <f>D200</f>
        <v>94063.5802469136</v>
      </c>
      <c r="E208" s="18">
        <f>E200+C208</f>
        <v>162015.135802469</v>
      </c>
      <c r="F208" s="31"/>
      <c r="G208" s="31"/>
      <c r="H208" s="31"/>
      <c r="I208" s="39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5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'[1]2023年05月份生产数据记录表'!Q113</f>
        <v>0</v>
      </c>
      <c r="D213" s="18">
        <f>D205+C213</f>
        <v>0</v>
      </c>
      <c r="E213" s="18">
        <f>E205+C213</f>
        <v>469420</v>
      </c>
      <c r="F213" s="28">
        <f>'[1]2023年05月份生产数据记录表'!R113/24</f>
        <v>0</v>
      </c>
      <c r="G213" s="29">
        <f>'[1]2023年05月份生产数据记录表'!I160</f>
        <v>0.620802469135802</v>
      </c>
      <c r="H213" s="29">
        <f>'[1]2023年05月份生产数据记录表'!N160</f>
        <v>0.529571995464853</v>
      </c>
      <c r="I213" s="40" t="s">
        <v>36</v>
      </c>
      <c r="J213" s="42"/>
    </row>
    <row r="214" ht="21.95" customHeight="1" spans="1:10">
      <c r="A214" s="15"/>
      <c r="B214" s="16" t="s">
        <v>16</v>
      </c>
      <c r="C214" s="18">
        <f>'[1]2023年05月份生产数据记录表'!Q113</f>
        <v>0</v>
      </c>
      <c r="D214" s="18">
        <f>D206+C214</f>
        <v>154444</v>
      </c>
      <c r="E214" s="18">
        <f>E206+C214</f>
        <v>276157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'[1]2023年05月份生产数据记录表'!H113</f>
        <v>0</v>
      </c>
      <c r="D215" s="14">
        <f>D207+C215</f>
        <v>10104.9382716049</v>
      </c>
      <c r="E215" s="18">
        <f>E207+C215</f>
        <v>293059.308641975</v>
      </c>
      <c r="F215" s="32">
        <f>'[1]2023年05月份生产数据记录表'!I113/24</f>
        <v>0</v>
      </c>
      <c r="G215" s="32">
        <f>'[1]2023年05月份生产数据记录表'!J160</f>
        <v>0.743518518518519</v>
      </c>
      <c r="H215" s="32">
        <f>'[1]2023年05月份生产数据记录表'!O160</f>
        <v>0.59891156462585</v>
      </c>
      <c r="I215" s="38"/>
    </row>
    <row r="216" ht="21.95" customHeight="1" spans="1:9">
      <c r="A216" s="15"/>
      <c r="B216" s="16" t="s">
        <v>19</v>
      </c>
      <c r="C216" s="14">
        <f>'[1]2023年05月份生产数据记录表'!H113</f>
        <v>0</v>
      </c>
      <c r="D216" s="14">
        <f>D208+C216</f>
        <v>94063.5802469136</v>
      </c>
      <c r="E216" s="18">
        <f>E208+C216</f>
        <v>162015.135802469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5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'[1]2023年05月份生产数据记录表'!Q117</f>
        <v>0</v>
      </c>
      <c r="D221" s="18">
        <f>D213+C221</f>
        <v>0</v>
      </c>
      <c r="E221" s="18">
        <f>E213+C221</f>
        <v>469420</v>
      </c>
      <c r="F221" s="28">
        <f>'[1]2023年05月份生产数据记录表'!R117/24</f>
        <v>0</v>
      </c>
      <c r="G221" s="29">
        <f>'[1]2023年05月份生产数据记录表'!I161</f>
        <v>0.598630952380952</v>
      </c>
      <c r="H221" s="29">
        <f>'[1]2023年05月份生产数据记录表'!N161</f>
        <v>0.525993806306306</v>
      </c>
      <c r="I221" s="34" t="s">
        <v>35</v>
      </c>
    </row>
    <row r="222" ht="21.95" customHeight="1" spans="1:9">
      <c r="A222" s="15"/>
      <c r="B222" s="16" t="s">
        <v>16</v>
      </c>
      <c r="C222" s="18">
        <f>'[1]2023年05月份生产数据记录表'!Q117</f>
        <v>0</v>
      </c>
      <c r="D222" s="18">
        <f>D214+C222</f>
        <v>154444</v>
      </c>
      <c r="E222" s="18">
        <f>E214+C222</f>
        <v>276157</v>
      </c>
      <c r="F222" s="30"/>
      <c r="G222" s="31"/>
      <c r="H222" s="31"/>
      <c r="I222" s="35"/>
    </row>
    <row r="223" ht="21.95" customHeight="1" spans="1:9">
      <c r="A223" s="17" t="s">
        <v>17</v>
      </c>
      <c r="B223" s="16" t="s">
        <v>18</v>
      </c>
      <c r="C223" s="14">
        <f>'[1]2023年05月份生产数据记录表'!H117</f>
        <v>0</v>
      </c>
      <c r="D223" s="14">
        <f>D215+C223</f>
        <v>10104.9382716049</v>
      </c>
      <c r="E223" s="18">
        <f>E215+C223</f>
        <v>293059.308641975</v>
      </c>
      <c r="F223" s="32">
        <f>'[1]2023年05月份生产数据记录表'!I117/24</f>
        <v>0</v>
      </c>
      <c r="G223" s="32">
        <f>'[1]2023年05月份生产数据记录表'!J161</f>
        <v>0.716964285714286</v>
      </c>
      <c r="H223" s="32">
        <f>'[1]2023年05月份生产数据记录表'!O161</f>
        <v>0.594864864864865</v>
      </c>
      <c r="I223" s="35"/>
    </row>
    <row r="224" ht="21.95" customHeight="1" spans="1:9">
      <c r="A224" s="15"/>
      <c r="B224" s="16" t="s">
        <v>19</v>
      </c>
      <c r="C224" s="14">
        <f>'[1]2023年05月份生产数据记录表'!H117</f>
        <v>0</v>
      </c>
      <c r="D224" s="14">
        <f>D216+C224</f>
        <v>94063.5802469136</v>
      </c>
      <c r="E224" s="18">
        <f>E216+C224</f>
        <v>162015.135802469</v>
      </c>
      <c r="F224" s="31"/>
      <c r="G224" s="31"/>
      <c r="H224" s="31"/>
      <c r="I224" s="36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5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'[1]2023年05月份生产数据记录表'!Q121</f>
        <v>0</v>
      </c>
      <c r="D229" s="18">
        <f>D221+C229</f>
        <v>0</v>
      </c>
      <c r="E229" s="18">
        <f>E221+C229</f>
        <v>469420</v>
      </c>
      <c r="F229" s="28">
        <f>'[1]2023年05月份生产数据记录表'!R121/24</f>
        <v>0</v>
      </c>
      <c r="G229" s="29">
        <f>'[1]2023年05月份生产数据记录表'!I162</f>
        <v>0.577988505747126</v>
      </c>
      <c r="H229" s="29">
        <f>'[1]2023年05月份生产数据记录表'!N162</f>
        <v>0.522463646532438</v>
      </c>
      <c r="I229" s="61" t="s">
        <v>35</v>
      </c>
    </row>
    <row r="230" ht="21.95" customHeight="1" spans="1:9">
      <c r="A230" s="15"/>
      <c r="B230" s="16" t="s">
        <v>16</v>
      </c>
      <c r="C230" s="18">
        <f>'[1]2023年05月份生产数据记录表'!Q121</f>
        <v>0</v>
      </c>
      <c r="D230" s="18">
        <f>D222+C230</f>
        <v>154444</v>
      </c>
      <c r="E230" s="18">
        <f>E222+C230</f>
        <v>276157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f>'[1]2023年05月份生产数据记录表'!H121</f>
        <v>0</v>
      </c>
      <c r="D231" s="14">
        <f>D223+C231</f>
        <v>10104.9382716049</v>
      </c>
      <c r="E231" s="18">
        <f>E223+C231</f>
        <v>293059.308641975</v>
      </c>
      <c r="F231" s="32">
        <f>'[1]2023年05月份生产数据记录表'!I121/24</f>
        <v>0</v>
      </c>
      <c r="G231" s="32">
        <f>'[1]2023年05月份生产数据记录表'!J162</f>
        <v>0.692241379310345</v>
      </c>
      <c r="H231" s="32">
        <f>'[1]2023年05月份生产数据记录表'!O162</f>
        <v>0.590872483221477</v>
      </c>
      <c r="I231" s="62"/>
    </row>
    <row r="232" ht="21.95" customHeight="1" spans="1:9">
      <c r="A232" s="15"/>
      <c r="B232" s="16" t="s">
        <v>19</v>
      </c>
      <c r="C232" s="14">
        <f>'[1]2023年05月份生产数据记录表'!H121</f>
        <v>0</v>
      </c>
      <c r="D232" s="14">
        <f>D224+C232</f>
        <v>94063.5802469136</v>
      </c>
      <c r="E232" s="18">
        <f>E224+C232</f>
        <v>162015.135802469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5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'[1]2023年05月份生产数据记录表'!Q125</f>
        <v>0</v>
      </c>
      <c r="D237" s="18">
        <f>D229+C237</f>
        <v>0</v>
      </c>
      <c r="E237" s="18">
        <f>E229+C237</f>
        <v>469420</v>
      </c>
      <c r="F237" s="28">
        <f>'[1]2023年05月份生产数据记录表'!R125/24</f>
        <v>0</v>
      </c>
      <c r="G237" s="29">
        <f>'[1]2023年05月份生产数据记录表'!I163</f>
        <v>0.558722222222222</v>
      </c>
      <c r="H237" s="29">
        <f>'[1]2023年05月份生产数据记录表'!N163</f>
        <v>0.518980555555556</v>
      </c>
      <c r="I237" s="34" t="s">
        <v>35</v>
      </c>
    </row>
    <row r="238" ht="21.95" customHeight="1" spans="1:9">
      <c r="A238" s="15"/>
      <c r="B238" s="16" t="s">
        <v>16</v>
      </c>
      <c r="C238" s="18">
        <f>'[1]2023年05月份生产数据记录表'!Q125</f>
        <v>0</v>
      </c>
      <c r="D238" s="18">
        <f>D230+C238</f>
        <v>154444</v>
      </c>
      <c r="E238" s="18">
        <f>E230+C238</f>
        <v>276157</v>
      </c>
      <c r="F238" s="30"/>
      <c r="G238" s="31"/>
      <c r="H238" s="31"/>
      <c r="I238" s="35"/>
    </row>
    <row r="239" ht="21.95" customHeight="1" spans="1:9">
      <c r="A239" s="17" t="s">
        <v>17</v>
      </c>
      <c r="B239" s="16" t="s">
        <v>18</v>
      </c>
      <c r="C239" s="14">
        <f>'[1]2023年05月份生产数据记录表'!H125</f>
        <v>0</v>
      </c>
      <c r="D239" s="14">
        <f>D231+C239</f>
        <v>10104.9382716049</v>
      </c>
      <c r="E239" s="18">
        <f>E231+C239</f>
        <v>293059.308641975</v>
      </c>
      <c r="F239" s="32">
        <f>'[1]2023年05月份生产数据记录表'!I125/24</f>
        <v>0</v>
      </c>
      <c r="G239" s="32">
        <f>'[1]2023年05月份生产数据记录表'!J163</f>
        <v>0.669166666666667</v>
      </c>
      <c r="H239" s="32">
        <f>'[1]2023年05月份生产数据记录表'!O163</f>
        <v>0.586933333333333</v>
      </c>
      <c r="I239" s="35"/>
    </row>
    <row r="240" ht="21.95" customHeight="1" spans="1:9">
      <c r="A240" s="15"/>
      <c r="B240" s="16" t="s">
        <v>19</v>
      </c>
      <c r="C240" s="14">
        <f>'[1]2023年05月份生产数据记录表'!H125</f>
        <v>0</v>
      </c>
      <c r="D240" s="14">
        <f>D232+C240</f>
        <v>94063.5802469136</v>
      </c>
      <c r="E240" s="18">
        <f>E232+C240</f>
        <v>162015.135802469</v>
      </c>
      <c r="F240" s="31"/>
      <c r="G240" s="31"/>
      <c r="H240" s="31"/>
      <c r="I240" s="36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5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'[1]2023年05月份生产数据记录表'!Q129</f>
        <v>0</v>
      </c>
      <c r="D245" s="18">
        <f>D237+C245</f>
        <v>0</v>
      </c>
      <c r="E245" s="18">
        <f>E237+C245</f>
        <v>469420</v>
      </c>
      <c r="F245" s="28">
        <f>'[1]2023年05月份生产数据记录表'!R129/24</f>
        <v>0</v>
      </c>
      <c r="G245" s="29">
        <f>'[1]2023年05月份生产数据记录表'!I164</f>
        <v>0.540698924731183</v>
      </c>
      <c r="H245" s="29">
        <f>'[1]2023年05月份生产数据记录表'!N164</f>
        <v>0.515543598233996</v>
      </c>
      <c r="I245" s="34" t="s">
        <v>35</v>
      </c>
    </row>
    <row r="246" ht="21.95" customHeight="1" spans="1:9">
      <c r="A246" s="15"/>
      <c r="B246" s="16" t="s">
        <v>16</v>
      </c>
      <c r="C246" s="18">
        <f>'[1]2023年05月份生产数据记录表'!Q129</f>
        <v>0</v>
      </c>
      <c r="D246" s="18">
        <f>D238+C246</f>
        <v>154444</v>
      </c>
      <c r="E246" s="18">
        <f>E238+C246</f>
        <v>276157</v>
      </c>
      <c r="F246" s="30"/>
      <c r="G246" s="31"/>
      <c r="H246" s="31"/>
      <c r="I246" s="35"/>
    </row>
    <row r="247" ht="21.95" customHeight="1" spans="1:9">
      <c r="A247" s="17" t="s">
        <v>17</v>
      </c>
      <c r="B247" s="16" t="s">
        <v>18</v>
      </c>
      <c r="C247" s="14">
        <f>'[1]2023年05月份生产数据记录表'!H129</f>
        <v>0</v>
      </c>
      <c r="D247" s="14">
        <f>D239+C247</f>
        <v>10104.9382716049</v>
      </c>
      <c r="E247" s="18">
        <f>E239+C247</f>
        <v>293059.308641975</v>
      </c>
      <c r="F247" s="32">
        <f>'[1]2023年05月份生产数据记录表'!I129/24</f>
        <v>0</v>
      </c>
      <c r="G247" s="32">
        <f>'[1]2023年05月份生产数据记录表'!J164</f>
        <v>0.64758064516129</v>
      </c>
      <c r="H247" s="32">
        <f>'[1]2023年05月份生产数据记录表'!O164</f>
        <v>0.583046357615894</v>
      </c>
      <c r="I247" s="35"/>
    </row>
    <row r="248" ht="21.95" customHeight="1" spans="1:9">
      <c r="A248" s="15"/>
      <c r="B248" s="16" t="s">
        <v>19</v>
      </c>
      <c r="C248" s="14">
        <f>'[1]2023年05月份生产数据记录表'!H129</f>
        <v>0</v>
      </c>
      <c r="D248" s="18">
        <f>D240+C248</f>
        <v>94063.5802469136</v>
      </c>
      <c r="E248" s="18">
        <f>E240+C248</f>
        <v>162015.135802469</v>
      </c>
      <c r="F248" s="31"/>
      <c r="G248" s="31"/>
      <c r="H248" s="31"/>
      <c r="I248" s="36"/>
    </row>
  </sheetData>
  <mergeCells count="310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1:I24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81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112</v>
      </c>
      <c r="B3" s="7">
        <v>2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13">
        <v>0</v>
      </c>
      <c r="D5" s="14">
        <f>C5</f>
        <v>0</v>
      </c>
      <c r="E5" s="18">
        <f>'[1]202401生产数据统计报表（发微信群）'!E245+D5</f>
        <v>55279</v>
      </c>
      <c r="F5" s="28">
        <f>'[1]2024年02月份生产数据记录表'!R9/24</f>
        <v>0</v>
      </c>
      <c r="G5" s="28">
        <f>'[1]2024年02月份生产数据记录表'!I134</f>
        <v>0</v>
      </c>
      <c r="H5" s="29">
        <f>'[1]2024年02月份生产数据记录表'!N134</f>
        <v>0.185026041666667</v>
      </c>
      <c r="I5" s="34" t="s">
        <v>113</v>
      </c>
    </row>
    <row r="6" ht="21.95" customHeight="1" spans="1:9">
      <c r="A6" s="15"/>
      <c r="B6" s="16" t="s">
        <v>22</v>
      </c>
      <c r="C6" s="13">
        <f>'[1]2024年02月份生产数据记录表'!Q9</f>
        <v>0</v>
      </c>
      <c r="D6" s="14">
        <f>C6</f>
        <v>0</v>
      </c>
      <c r="E6" s="18">
        <f>'[1]202401生产数据统计报表（发微信群）'!E246+D6</f>
        <v>0</v>
      </c>
      <c r="F6" s="30"/>
      <c r="G6" s="30"/>
      <c r="H6" s="31"/>
      <c r="I6" s="35"/>
    </row>
    <row r="7" ht="21.95" customHeight="1" spans="1:9">
      <c r="A7" s="17" t="s">
        <v>17</v>
      </c>
      <c r="B7" s="16" t="s">
        <v>18</v>
      </c>
      <c r="C7" s="13">
        <v>0</v>
      </c>
      <c r="D7" s="14">
        <f>C7</f>
        <v>0</v>
      </c>
      <c r="E7" s="18">
        <f>'[1]202401生产数据统计报表（发微信群）'!E247+D7</f>
        <v>35302.4691358025</v>
      </c>
      <c r="F7" s="32">
        <f>'[1]2024年02月份生产数据记录表'!I9/24</f>
        <v>0</v>
      </c>
      <c r="G7" s="32">
        <f>'[1]2024年02月份生产数据记录表'!J134</f>
        <v>0</v>
      </c>
      <c r="H7" s="32">
        <f>'[1]2024年02月份生产数据记录表'!O134</f>
        <v>0.197395833333333</v>
      </c>
      <c r="I7" s="35"/>
    </row>
    <row r="8" ht="21.95" customHeight="1" spans="1:9">
      <c r="A8" s="15"/>
      <c r="B8" s="16" t="s">
        <v>24</v>
      </c>
      <c r="C8" s="13">
        <f>'[1]2024年02月份生产数据记录表'!H9</f>
        <v>0</v>
      </c>
      <c r="D8" s="14">
        <f>C8</f>
        <v>0</v>
      </c>
      <c r="E8" s="18">
        <f>'[1]202401生产数据统计报表（发微信群）'!E248+D8</f>
        <v>0</v>
      </c>
      <c r="F8" s="31"/>
      <c r="G8" s="31"/>
      <c r="H8" s="31"/>
      <c r="I8" s="36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112</v>
      </c>
      <c r="B11" s="7">
        <v>2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v>0</v>
      </c>
      <c r="D13" s="14">
        <f>C13+D5</f>
        <v>0</v>
      </c>
      <c r="E13" s="18">
        <f>E5+C13</f>
        <v>55279</v>
      </c>
      <c r="F13" s="28">
        <f>'[1]2024年02月份生产数据记录表'!R13/24</f>
        <v>0</v>
      </c>
      <c r="G13" s="28">
        <f>'[1]2024年02月份生产数据记录表'!I135</f>
        <v>0</v>
      </c>
      <c r="H13" s="29">
        <f>'[1]2024年02月份生产数据记录表'!N135</f>
        <v>0.179419191919192</v>
      </c>
      <c r="I13" s="37" t="s">
        <v>113</v>
      </c>
    </row>
    <row r="14" ht="21.95" customHeight="1" spans="1:9">
      <c r="A14" s="15"/>
      <c r="B14" s="16" t="s">
        <v>22</v>
      </c>
      <c r="C14" s="13">
        <f>'[1]2024年02月份生产数据记录表'!Q13</f>
        <v>0</v>
      </c>
      <c r="D14" s="14">
        <f>C14+D6</f>
        <v>0</v>
      </c>
      <c r="E14" s="18">
        <f>E6+C14</f>
        <v>0</v>
      </c>
      <c r="F14" s="30"/>
      <c r="G14" s="30"/>
      <c r="H14" s="31"/>
      <c r="I14" s="35"/>
    </row>
    <row r="15" ht="21.95" customHeight="1" spans="1:9">
      <c r="A15" s="17" t="s">
        <v>17</v>
      </c>
      <c r="B15" s="16" t="s">
        <v>18</v>
      </c>
      <c r="C15" s="13">
        <v>0</v>
      </c>
      <c r="D15" s="14">
        <f>C15+D7</f>
        <v>0</v>
      </c>
      <c r="E15" s="18">
        <f>E7+C15</f>
        <v>35302.4691358025</v>
      </c>
      <c r="F15" s="32">
        <f>'[1]2024年02月份生产数据记录表'!I13/24</f>
        <v>0</v>
      </c>
      <c r="G15" s="32">
        <f>'[1]2024年02月份生产数据记录表'!J135</f>
        <v>0</v>
      </c>
      <c r="H15" s="32">
        <f>'[1]2024年02月份生产数据记录表'!O135</f>
        <v>0.191414141414141</v>
      </c>
      <c r="I15" s="35"/>
    </row>
    <row r="16" ht="21.95" customHeight="1" spans="1:9">
      <c r="A16" s="15"/>
      <c r="B16" s="16" t="s">
        <v>24</v>
      </c>
      <c r="C16" s="13">
        <f>'[1]2024年02月份生产数据记录表'!H13</f>
        <v>0</v>
      </c>
      <c r="D16" s="14">
        <f>C16+D8</f>
        <v>0</v>
      </c>
      <c r="E16" s="18">
        <f>E8+C16</f>
        <v>0</v>
      </c>
      <c r="F16" s="31"/>
      <c r="G16" s="31"/>
      <c r="H16" s="31"/>
      <c r="I16" s="36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112</v>
      </c>
      <c r="B19" s="7">
        <v>2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v>0</v>
      </c>
      <c r="D21" s="18">
        <f>D13+C21</f>
        <v>0</v>
      </c>
      <c r="E21" s="18">
        <f>E13+C21</f>
        <v>55279</v>
      </c>
      <c r="F21" s="28">
        <f>'[1]2024年02月份生产数据记录表'!R17/24</f>
        <v>0</v>
      </c>
      <c r="G21" s="28">
        <f>'[1]2024年02月份生产数据记录表'!I136</f>
        <v>0</v>
      </c>
      <c r="H21" s="29">
        <f>'[1]2024年02月份生产数据记录表'!N136</f>
        <v>0.174142156862745</v>
      </c>
      <c r="I21" s="37" t="s">
        <v>114</v>
      </c>
    </row>
    <row r="22" ht="21.95" customHeight="1" spans="1:9">
      <c r="A22" s="15"/>
      <c r="B22" s="16" t="s">
        <v>16</v>
      </c>
      <c r="C22" s="13">
        <f>'[1]2024年02月份生产数据记录表'!Q17</f>
        <v>0</v>
      </c>
      <c r="D22" s="18">
        <f>D14+C22</f>
        <v>0</v>
      </c>
      <c r="E22" s="18">
        <f>E14+C22</f>
        <v>0</v>
      </c>
      <c r="F22" s="30"/>
      <c r="G22" s="30"/>
      <c r="H22" s="31"/>
      <c r="I22" s="35"/>
    </row>
    <row r="23" ht="21.95" customHeight="1" spans="1:9">
      <c r="A23" s="17" t="s">
        <v>17</v>
      </c>
      <c r="B23" s="16" t="s">
        <v>18</v>
      </c>
      <c r="C23" s="13">
        <v>0</v>
      </c>
      <c r="D23" s="14">
        <f>D15+C23</f>
        <v>0</v>
      </c>
      <c r="E23" s="18">
        <f>E15+C23</f>
        <v>35302.4691358025</v>
      </c>
      <c r="F23" s="32">
        <f>'[1]2024年02月份生产数据记录表'!I17/24</f>
        <v>0</v>
      </c>
      <c r="G23" s="32">
        <f>'[1]2024年02月份生产数据记录表'!J136</f>
        <v>0</v>
      </c>
      <c r="H23" s="32">
        <f>'[1]2024年02月份生产数据记录表'!O136</f>
        <v>0.18578431372549</v>
      </c>
      <c r="I23" s="35"/>
    </row>
    <row r="24" ht="21.95" customHeight="1" spans="1:9">
      <c r="A24" s="15"/>
      <c r="B24" s="16" t="s">
        <v>19</v>
      </c>
      <c r="C24" s="13">
        <f>'[1]2024年02月份生产数据记录表'!H17</f>
        <v>0</v>
      </c>
      <c r="D24" s="14">
        <f>C24+D16</f>
        <v>0</v>
      </c>
      <c r="E24" s="18">
        <f>E16+C24</f>
        <v>0</v>
      </c>
      <c r="F24" s="31"/>
      <c r="G24" s="31"/>
      <c r="H24" s="31"/>
      <c r="I24" s="36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112</v>
      </c>
      <c r="B27" s="7">
        <v>2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v>0</v>
      </c>
      <c r="D29" s="18">
        <f>D21+C29</f>
        <v>0</v>
      </c>
      <c r="E29" s="18">
        <f>E21+C29</f>
        <v>55279</v>
      </c>
      <c r="F29" s="28">
        <f>'[1]2024年02月份生产数据记录表'!R21/24</f>
        <v>0</v>
      </c>
      <c r="G29" s="29">
        <f>'[1]2024年02月份生产数据记录表'!I137</f>
        <v>0</v>
      </c>
      <c r="H29" s="29">
        <f>'[1]2024年02月份生产数据记录表'!N137</f>
        <v>0.169166666666667</v>
      </c>
      <c r="I29" s="34" t="s">
        <v>115</v>
      </c>
    </row>
    <row r="30" ht="21.95" customHeight="1" spans="1:9">
      <c r="A30" s="15"/>
      <c r="B30" s="16" t="s">
        <v>22</v>
      </c>
      <c r="C30" s="13">
        <f>'[1]2024年02月份生产数据记录表'!Q21</f>
        <v>0</v>
      </c>
      <c r="D30" s="18">
        <f>D22+C30</f>
        <v>0</v>
      </c>
      <c r="E30" s="18">
        <f>E22+C30</f>
        <v>0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v>0</v>
      </c>
      <c r="D31" s="14">
        <f>D23+C31</f>
        <v>0</v>
      </c>
      <c r="E31" s="18">
        <f>E23+C31</f>
        <v>35302.4691358025</v>
      </c>
      <c r="F31" s="32">
        <f>'[1]2024年02月份生产数据记录表'!I21/24</f>
        <v>0</v>
      </c>
      <c r="G31" s="32">
        <f>'[1]2024年02月份生产数据记录表'!J137</f>
        <v>0</v>
      </c>
      <c r="H31" s="32">
        <f>'[1]2024年02月份生产数据记录表'!O137</f>
        <v>0.18047619047619</v>
      </c>
      <c r="I31" s="38"/>
    </row>
    <row r="32" ht="21.95" customHeight="1" spans="1:9">
      <c r="A32" s="15"/>
      <c r="B32" s="16" t="s">
        <v>23</v>
      </c>
      <c r="C32" s="13">
        <f>'[1]2024年02月份生产数据记录表'!H21</f>
        <v>0</v>
      </c>
      <c r="D32" s="14">
        <f>C32+D24</f>
        <v>0</v>
      </c>
      <c r="E32" s="18">
        <f>E24+C32</f>
        <v>0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112</v>
      </c>
      <c r="B35" s="7">
        <v>2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21">
        <v>0</v>
      </c>
      <c r="D37" s="18">
        <f>D29+C37</f>
        <v>0</v>
      </c>
      <c r="E37" s="18">
        <f>E29+C37</f>
        <v>55279</v>
      </c>
      <c r="F37" s="28">
        <f>'[1]2024年02月份生产数据记录表'!R25/24</f>
        <v>0</v>
      </c>
      <c r="G37" s="29">
        <f>'[1]2024年02月份生产数据记录表'!I138</f>
        <v>0</v>
      </c>
      <c r="H37" s="29">
        <f>'[1]2024年02月份生产数据记录表'!N138</f>
        <v>0.164467592592593</v>
      </c>
      <c r="I37" s="40" t="s">
        <v>116</v>
      </c>
    </row>
    <row r="38" ht="21.95" customHeight="1" spans="1:9">
      <c r="A38" s="15"/>
      <c r="B38" s="16" t="s">
        <v>22</v>
      </c>
      <c r="C38" s="13">
        <f>'[1]2024年02月份生产数据记录表'!Q25</f>
        <v>0</v>
      </c>
      <c r="D38" s="18">
        <f>D30+C38</f>
        <v>0</v>
      </c>
      <c r="E38" s="18">
        <f>E30+C38</f>
        <v>0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13">
        <v>3880</v>
      </c>
      <c r="D39" s="14">
        <f>D31+C39</f>
        <v>3880</v>
      </c>
      <c r="E39" s="18">
        <f>E31+C39</f>
        <v>39182.4691358025</v>
      </c>
      <c r="F39" s="32">
        <f>'[1]2024年02月份生产数据记录表'!I25/24</f>
        <v>0.852916666666667</v>
      </c>
      <c r="G39" s="32">
        <f>'[1]2024年02月份生产数据记录表'!J138</f>
        <v>0.170583333333333</v>
      </c>
      <c r="H39" s="32">
        <f>'[1]2024年02月份生产数据记录表'!O138</f>
        <v>0.199155092592593</v>
      </c>
      <c r="I39" s="38"/>
    </row>
    <row r="40" ht="21.95" customHeight="1" spans="1:9">
      <c r="A40" s="15"/>
      <c r="B40" s="16" t="s">
        <v>24</v>
      </c>
      <c r="C40" s="13">
        <v>0</v>
      </c>
      <c r="D40" s="14">
        <f>C40+D32</f>
        <v>0</v>
      </c>
      <c r="E40" s="18">
        <f>E32+C40</f>
        <v>0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112</v>
      </c>
      <c r="B43" s="7">
        <v>2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22"/>
      <c r="D45" s="18">
        <f>D37+C45</f>
        <v>0</v>
      </c>
      <c r="E45" s="18">
        <f>E37+C45</f>
        <v>55279</v>
      </c>
      <c r="F45" s="28">
        <f>'[1]2024年02月份生产数据记录表'!R29/24</f>
        <v>0.422083333333333</v>
      </c>
      <c r="G45" s="29">
        <f>'[1]2024年02月份生产数据记录表'!I139</f>
        <v>0.0703472222222222</v>
      </c>
      <c r="H45" s="29">
        <f>'[1]2024年02月份生产数据记录表'!N139</f>
        <v>0.17143018018018</v>
      </c>
      <c r="I45" s="40" t="s">
        <v>117</v>
      </c>
      <c r="J45" s="41"/>
      <c r="K45" s="42"/>
      <c r="M45" s="43"/>
    </row>
    <row r="46" ht="21.95" customHeight="1" spans="1:10">
      <c r="A46" s="15"/>
      <c r="B46" s="16" t="s">
        <v>22</v>
      </c>
      <c r="C46" s="13">
        <f>'[1]2024年02月份生产数据记录表'!Q29</f>
        <v>4269</v>
      </c>
      <c r="D46" s="18">
        <f>D38+C46</f>
        <v>4269</v>
      </c>
      <c r="E46" s="18">
        <f>E38+C46</f>
        <v>4269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13">
        <v>4354</v>
      </c>
      <c r="D47" s="14">
        <f>D39+C47</f>
        <v>8234</v>
      </c>
      <c r="E47" s="18">
        <f>E39+C47</f>
        <v>43536.4691358025</v>
      </c>
      <c r="F47" s="32">
        <f>'[1]2024年02月份生产数据记录表'!I29/24</f>
        <v>1</v>
      </c>
      <c r="G47" s="32">
        <f>'[1]2024年02月份生产数据记录表'!J139</f>
        <v>0.308819444444444</v>
      </c>
      <c r="H47" s="32">
        <f>'[1]2024年02月份生产数据记录表'!O139</f>
        <v>0.22079954954955</v>
      </c>
      <c r="I47" s="38"/>
    </row>
    <row r="48" ht="21.95" customHeight="1" spans="1:9">
      <c r="A48" s="15"/>
      <c r="B48" s="16" t="s">
        <v>24</v>
      </c>
      <c r="C48" s="13">
        <f>'[1]2024年02月份生产数据记录表'!H29-4354</f>
        <v>871.308641975309</v>
      </c>
      <c r="D48" s="14">
        <f>C48+D40</f>
        <v>871.308641975309</v>
      </c>
      <c r="E48" s="18">
        <f>E40+C48</f>
        <v>871.308641975309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112</v>
      </c>
      <c r="B51" s="7">
        <v>2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/>
      <c r="D53" s="18">
        <f>D45+C53</f>
        <v>0</v>
      </c>
      <c r="E53" s="18">
        <f>E45+C53</f>
        <v>55279</v>
      </c>
      <c r="F53" s="28">
        <f>'[1]2024年02月份生产数据记录表'!R33/24</f>
        <v>1</v>
      </c>
      <c r="G53" s="29">
        <f>'[1]2024年02月份生产数据记录表'!I140</f>
        <v>0.203154761904762</v>
      </c>
      <c r="H53" s="29">
        <f>'[1]2024年02月份生产数据记录表'!N140</f>
        <v>0.193234649122807</v>
      </c>
      <c r="I53" s="40"/>
    </row>
    <row r="54" ht="21.95" customHeight="1" spans="1:9">
      <c r="A54" s="15"/>
      <c r="B54" s="16" t="s">
        <v>22</v>
      </c>
      <c r="C54" s="18">
        <f>'[1]2024年02月份生产数据记录表'!Q33</f>
        <v>10511</v>
      </c>
      <c r="D54" s="18">
        <f>D46+C54</f>
        <v>14780</v>
      </c>
      <c r="E54" s="18">
        <f>E46+C54</f>
        <v>14780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4"/>
      <c r="D55" s="14">
        <f>D47+C55</f>
        <v>8234</v>
      </c>
      <c r="E55" s="18">
        <f>E47+C55</f>
        <v>43536.4691358025</v>
      </c>
      <c r="F55" s="32">
        <f>'[1]2024年02月份生产数据记录表'!I33/24</f>
        <v>1</v>
      </c>
      <c r="G55" s="32">
        <f>'[1]2024年02月份生产数据记录表'!J140</f>
        <v>0.407559523809524</v>
      </c>
      <c r="H55" s="32">
        <f>'[1]2024年02月份生产数据记录表'!O140</f>
        <v>0.241304824561404</v>
      </c>
      <c r="I55" s="38"/>
    </row>
    <row r="56" ht="21.95" customHeight="1" spans="1:9">
      <c r="A56" s="15"/>
      <c r="B56" s="16" t="s">
        <v>24</v>
      </c>
      <c r="C56" s="13">
        <f>'[1]2024年02月份生产数据记录表'!H33</f>
        <v>5382.71604938271</v>
      </c>
      <c r="D56" s="14">
        <f>C56+D48</f>
        <v>6254.02469135802</v>
      </c>
      <c r="E56" s="18">
        <f>E48+C56</f>
        <v>6254.02469135802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112</v>
      </c>
      <c r="B59" s="7">
        <v>2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/>
      <c r="D61" s="18">
        <f>D53+C61</f>
        <v>0</v>
      </c>
      <c r="E61" s="18">
        <f>E53+C61</f>
        <v>55279</v>
      </c>
      <c r="F61" s="28">
        <f>'[1]2024年02月份生产数据记录表'!R37/24</f>
        <v>1</v>
      </c>
      <c r="G61" s="29">
        <f>'[1]2024年02月份生产数据记录表'!I141</f>
        <v>0.302760416666667</v>
      </c>
      <c r="H61" s="29">
        <f>'[1]2024年02月份生产数据记录表'!N141</f>
        <v>0.21392094017094</v>
      </c>
      <c r="I61" s="40"/>
    </row>
    <row r="62" ht="21.95" customHeight="1" spans="1:9">
      <c r="A62" s="15"/>
      <c r="B62" s="16" t="s">
        <v>22</v>
      </c>
      <c r="C62" s="18">
        <f>'[1]2024年02月份生产数据记录表'!Q37</f>
        <v>10854</v>
      </c>
      <c r="D62" s="18">
        <f>D54+C62</f>
        <v>25634</v>
      </c>
      <c r="E62" s="18">
        <f>E54+C62</f>
        <v>25634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/>
      <c r="D63" s="14">
        <f>D55+C63</f>
        <v>8234</v>
      </c>
      <c r="E63" s="18">
        <f>E55+C63</f>
        <v>43536.4691358025</v>
      </c>
      <c r="F63" s="32">
        <f>'[1]2024年02月份生产数据记录表'!I37/24</f>
        <v>1</v>
      </c>
      <c r="G63" s="32">
        <f>'[1]2024年02月份生产数据记录表'!J141</f>
        <v>0.481614583333333</v>
      </c>
      <c r="H63" s="32">
        <f>'[1]2024年02月份生产数据记录表'!O141</f>
        <v>0.260758547008547</v>
      </c>
      <c r="I63" s="38"/>
    </row>
    <row r="64" ht="21.95" customHeight="1" spans="1:9">
      <c r="A64" s="15"/>
      <c r="B64" s="16" t="s">
        <v>24</v>
      </c>
      <c r="C64" s="14">
        <f>'[1]2024年02月份生产数据记录表'!H37</f>
        <v>5527.77777777778</v>
      </c>
      <c r="D64" s="14">
        <f>C64+D56</f>
        <v>11781.8024691358</v>
      </c>
      <c r="E64" s="18">
        <f>E56+C64</f>
        <v>11781.8024691358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112</v>
      </c>
      <c r="B67" s="7">
        <v>2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7" customHeight="1" spans="1:9">
      <c r="A69" s="11" t="s">
        <v>13</v>
      </c>
      <c r="B69" s="12" t="s">
        <v>14</v>
      </c>
      <c r="C69" s="18">
        <v>0</v>
      </c>
      <c r="D69" s="18">
        <f>D61+C69</f>
        <v>0</v>
      </c>
      <c r="E69" s="18">
        <f>E61+C69</f>
        <v>55279</v>
      </c>
      <c r="F69" s="28">
        <f>'[1]2024年02月份生产数据记录表'!R41/24</f>
        <v>1</v>
      </c>
      <c r="G69" s="29">
        <f>'[1]2024年02月份生产数据记录表'!I142</f>
        <v>0.380231481481481</v>
      </c>
      <c r="H69" s="29">
        <f>'[1]2024年02月份生产数据记录表'!N142</f>
        <v>0.233572916666667</v>
      </c>
      <c r="I69" s="40"/>
    </row>
    <row r="70" ht="27" customHeight="1" spans="1:9">
      <c r="A70" s="15"/>
      <c r="B70" s="16" t="s">
        <v>22</v>
      </c>
      <c r="C70" s="18">
        <f>'[1]2024年02月份生产数据记录表'!Q41</f>
        <v>10874</v>
      </c>
      <c r="D70" s="18">
        <f>D62+C70</f>
        <v>36508</v>
      </c>
      <c r="E70" s="18">
        <f>E62+C70</f>
        <v>36508</v>
      </c>
      <c r="F70" s="30"/>
      <c r="G70" s="31"/>
      <c r="H70" s="31"/>
      <c r="I70" s="38"/>
    </row>
    <row r="71" ht="27" customHeight="1" spans="1:9">
      <c r="A71" s="17" t="s">
        <v>17</v>
      </c>
      <c r="B71" s="16" t="s">
        <v>18</v>
      </c>
      <c r="C71" s="14">
        <v>0</v>
      </c>
      <c r="D71" s="14">
        <f>D63+C71</f>
        <v>8234</v>
      </c>
      <c r="E71" s="18">
        <f>E63+C71</f>
        <v>43536.4691358025</v>
      </c>
      <c r="F71" s="32">
        <f>'[1]2024年02月份生产数据记录表'!I41/24</f>
        <v>1</v>
      </c>
      <c r="G71" s="32">
        <f>'[1]2024年02月份生产数据记录表'!J142</f>
        <v>0.539212962962963</v>
      </c>
      <c r="H71" s="32">
        <f>'[1]2024年02月份生产数据记录表'!O142</f>
        <v>0.279239583333333</v>
      </c>
      <c r="I71" s="38"/>
    </row>
    <row r="72" ht="27" customHeight="1" spans="1:9">
      <c r="A72" s="15"/>
      <c r="B72" s="16" t="s">
        <v>24</v>
      </c>
      <c r="C72" s="14">
        <f>'[1]2024年02月份生产数据记录表'!H41</f>
        <v>5506.17283950617</v>
      </c>
      <c r="D72" s="14">
        <f>C72+D64</f>
        <v>17287.975308642</v>
      </c>
      <c r="E72" s="18">
        <f>E64+C72</f>
        <v>17287.975308642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112</v>
      </c>
      <c r="B75" s="7">
        <v>2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v>0</v>
      </c>
      <c r="D77" s="18">
        <f>D69+C77</f>
        <v>0</v>
      </c>
      <c r="E77" s="18">
        <f>E69+C77</f>
        <v>55279</v>
      </c>
      <c r="F77" s="28">
        <f>'[1]2024年02月份生产数据记录表'!R45/24</f>
        <v>1</v>
      </c>
      <c r="G77" s="29">
        <f>'[1]2024年02月份生产数据记录表'!I143</f>
        <v>0.442208333333333</v>
      </c>
      <c r="H77" s="29">
        <f>'[1]2024年02月份生产数据记录表'!N143</f>
        <v>0.252266260162602</v>
      </c>
      <c r="I77" s="40"/>
    </row>
    <row r="78" ht="21.95" customHeight="1" spans="1:9">
      <c r="A78" s="15"/>
      <c r="B78" s="16" t="s">
        <v>22</v>
      </c>
      <c r="C78" s="18">
        <f>'[1]2024年02月份生产数据记录表'!Q45</f>
        <v>10570</v>
      </c>
      <c r="D78" s="18">
        <f>D70+C78</f>
        <v>47078</v>
      </c>
      <c r="E78" s="18">
        <f>E70+C78</f>
        <v>47078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v>0</v>
      </c>
      <c r="D79" s="14">
        <f>D71+C79</f>
        <v>8234</v>
      </c>
      <c r="E79" s="18">
        <f>E71+C79</f>
        <v>43536.4691358025</v>
      </c>
      <c r="F79" s="32">
        <f>'[1]2024年02月份生产数据记录表'!I45/24</f>
        <v>1</v>
      </c>
      <c r="G79" s="32">
        <f>'[1]2024年02月份生产数据记录表'!J143</f>
        <v>0.585291666666667</v>
      </c>
      <c r="H79" s="32">
        <f>'[1]2024年02月份生产数据记录表'!O143</f>
        <v>0.296819105691057</v>
      </c>
      <c r="I79" s="38"/>
    </row>
    <row r="80" ht="21.95" customHeight="1" spans="1:9">
      <c r="A80" s="15"/>
      <c r="B80" s="16" t="s">
        <v>24</v>
      </c>
      <c r="C80" s="14">
        <f>'[1]2024年02月份生产数据记录表'!H45</f>
        <v>5582.0987654321</v>
      </c>
      <c r="D80" s="14">
        <f>C80+D72</f>
        <v>22870.0740740741</v>
      </c>
      <c r="E80" s="18">
        <f>E72+C80</f>
        <v>22870.0740740741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112</v>
      </c>
      <c r="B83" s="7">
        <v>2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v>0</v>
      </c>
      <c r="D85" s="18">
        <f>D77+C85</f>
        <v>0</v>
      </c>
      <c r="E85" s="18">
        <f>E77+C85</f>
        <v>55279</v>
      </c>
      <c r="F85" s="28">
        <f>'[1]2024年02月份生产数据记录表'!R49/24</f>
        <v>1</v>
      </c>
      <c r="G85" s="29">
        <f>'[1]2024年02月份生产数据记录表'!I144</f>
        <v>0.492916666666667</v>
      </c>
      <c r="H85" s="29">
        <f>'[1]2024年02月份生产数据记录表'!N144</f>
        <v>0.270069444444444</v>
      </c>
      <c r="I85" s="40"/>
    </row>
    <row r="86" ht="21.95" customHeight="1" spans="1:9">
      <c r="A86" s="15"/>
      <c r="B86" s="16" t="s">
        <v>22</v>
      </c>
      <c r="C86" s="18">
        <f>'[1]2024年02月份生产数据记录表'!Q49</f>
        <v>10794</v>
      </c>
      <c r="D86" s="14">
        <f>C86+D78</f>
        <v>57872</v>
      </c>
      <c r="E86" s="18">
        <f>E78+C86</f>
        <v>57872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v>0</v>
      </c>
      <c r="D87" s="14">
        <f>D79+C87</f>
        <v>8234</v>
      </c>
      <c r="E87" s="18">
        <f>E79+C87</f>
        <v>43536.4691358025</v>
      </c>
      <c r="F87" s="32">
        <f>'[1]2024年02月份生产数据记录表'!I49/24</f>
        <v>1</v>
      </c>
      <c r="G87" s="32">
        <f>'[1]2024年02月份生产数据记录表'!J144</f>
        <v>0.622992424242424</v>
      </c>
      <c r="H87" s="32">
        <f>'[1]2024年02月份生产数据记录表'!O144</f>
        <v>0.313561507936508</v>
      </c>
      <c r="I87" s="38"/>
    </row>
    <row r="88" ht="21.95" customHeight="1" spans="1:9">
      <c r="A88" s="15"/>
      <c r="B88" s="16" t="s">
        <v>24</v>
      </c>
      <c r="C88" s="14">
        <f>'[1]2024年02月份生产数据记录表'!H49</f>
        <v>5790.12345679013</v>
      </c>
      <c r="D88" s="14">
        <f>C88+D80</f>
        <v>28660.1975308642</v>
      </c>
      <c r="E88" s="18">
        <f>E80+C88</f>
        <v>28660.1975308642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112</v>
      </c>
      <c r="B91" s="7">
        <v>2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v>0</v>
      </c>
      <c r="D93" s="18">
        <f>D85+C93</f>
        <v>0</v>
      </c>
      <c r="E93" s="18">
        <f>E85+C93</f>
        <v>55279</v>
      </c>
      <c r="F93" s="28">
        <f>'[1]2024年02月份生产数据记录表'!R53/24</f>
        <v>1</v>
      </c>
      <c r="G93" s="29">
        <f>'[1]2024年02月份生产数据记录表'!I145</f>
        <v>0.535173611111111</v>
      </c>
      <c r="H93" s="29">
        <f>'[1]2024年02月份生产数据记录表'!N145</f>
        <v>0.287044573643411</v>
      </c>
      <c r="I93" s="40" t="s">
        <v>118</v>
      </c>
    </row>
    <row r="94" ht="21.95" customHeight="1" spans="1:9">
      <c r="A94" s="15"/>
      <c r="B94" s="16" t="s">
        <v>22</v>
      </c>
      <c r="C94" s="18">
        <f>'[1]2024年02月份生产数据记录表'!Q53</f>
        <v>10915</v>
      </c>
      <c r="D94" s="18">
        <f>D86+C94</f>
        <v>68787</v>
      </c>
      <c r="E94" s="18">
        <f>E86+C94</f>
        <v>68787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v>0</v>
      </c>
      <c r="D95" s="14">
        <f>D87+C95</f>
        <v>8234</v>
      </c>
      <c r="E95" s="18">
        <f>E87+C95</f>
        <v>43536.4691358025</v>
      </c>
      <c r="F95" s="32">
        <f>'[1]2024年02月份生产数据记录表'!I53/24</f>
        <v>1</v>
      </c>
      <c r="G95" s="32">
        <f>'[1]2024年02月份生产数据记录表'!J145</f>
        <v>0.654409722222222</v>
      </c>
      <c r="H95" s="32">
        <f>'[1]2024年02月份生产数据记录表'!O145</f>
        <v>0.32952519379845</v>
      </c>
      <c r="I95" s="38"/>
    </row>
    <row r="96" ht="21.95" customHeight="1" spans="1:9">
      <c r="A96" s="15"/>
      <c r="B96" s="16" t="s">
        <v>24</v>
      </c>
      <c r="C96" s="14">
        <f>'[1]2024年02月份生产数据记录表'!H53</f>
        <v>5602.46913580246</v>
      </c>
      <c r="D96" s="14">
        <f>C96+D88</f>
        <v>34262.6666666667</v>
      </c>
      <c r="E96" s="18">
        <f>E88+C96</f>
        <v>34262.6666666667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112</v>
      </c>
      <c r="B99" s="7">
        <v>2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v>0</v>
      </c>
      <c r="D101" s="18">
        <f>D93+C101</f>
        <v>0</v>
      </c>
      <c r="E101" s="18">
        <f>E93+C101</f>
        <v>55279</v>
      </c>
      <c r="F101" s="28">
        <f>'[1]2024年02月份生产数据记录表'!R57/24</f>
        <v>1</v>
      </c>
      <c r="G101" s="29">
        <f>'[1]2024年02月份生产数据记录表'!I146</f>
        <v>0.570929487179487</v>
      </c>
      <c r="H101" s="29">
        <f>'[1]2024年02月份生产数据记录表'!N146</f>
        <v>0.303248106060606</v>
      </c>
      <c r="I101" s="44"/>
      <c r="J101" s="42"/>
    </row>
    <row r="102" ht="21.95" customHeight="1" spans="1:10">
      <c r="A102" s="15"/>
      <c r="B102" s="16" t="s">
        <v>22</v>
      </c>
      <c r="C102" s="18">
        <f>'[1]2024年02月份生产数据记录表'!Q57</f>
        <v>10856</v>
      </c>
      <c r="D102" s="18">
        <f>D94+C102</f>
        <v>79643</v>
      </c>
      <c r="E102" s="18">
        <f>E94+C102</f>
        <v>79643</v>
      </c>
      <c r="F102" s="30"/>
      <c r="G102" s="31"/>
      <c r="H102" s="31"/>
      <c r="I102" s="45"/>
      <c r="J102" s="42"/>
    </row>
    <row r="103" ht="21.95" customHeight="1" spans="1:10">
      <c r="A103" s="17" t="s">
        <v>17</v>
      </c>
      <c r="B103" s="16" t="s">
        <v>18</v>
      </c>
      <c r="C103" s="14">
        <v>0</v>
      </c>
      <c r="D103" s="14">
        <f>D95+C103</f>
        <v>8234</v>
      </c>
      <c r="E103" s="18">
        <f>E95+C103</f>
        <v>43536.4691358025</v>
      </c>
      <c r="F103" s="32">
        <f>'[1]2024年02月份生产数据记录表'!I57/24</f>
        <v>1</v>
      </c>
      <c r="G103" s="32">
        <f>'[1]2024年02月份生产数据记录表'!J146</f>
        <v>0.68099358974359</v>
      </c>
      <c r="H103" s="32">
        <f>'[1]2024年02月份生产数据记录表'!O146</f>
        <v>0.344763257575758</v>
      </c>
      <c r="I103" s="44"/>
      <c r="J103" s="42"/>
    </row>
    <row r="104" ht="21.95" customHeight="1" spans="1:10">
      <c r="A104" s="15"/>
      <c r="B104" s="16" t="s">
        <v>24</v>
      </c>
      <c r="C104" s="14">
        <f>'[1]2024年02月份生产数据记录表'!H57</f>
        <v>5255.55555555555</v>
      </c>
      <c r="D104" s="14">
        <f>C104+D96</f>
        <v>39518.2222222222</v>
      </c>
      <c r="E104" s="18">
        <f>E96+C104</f>
        <v>39518.2222222222</v>
      </c>
      <c r="F104" s="31"/>
      <c r="G104" s="31"/>
      <c r="H104" s="31"/>
      <c r="I104" s="45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112</v>
      </c>
      <c r="B107" s="7">
        <v>2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v>0</v>
      </c>
      <c r="D109" s="18">
        <f>D101+C109</f>
        <v>0</v>
      </c>
      <c r="E109" s="18">
        <f>E101+C109</f>
        <v>55279</v>
      </c>
      <c r="F109" s="28">
        <f>'[1]2024年02月份生产数据记录表'!R61/24</f>
        <v>0.90625</v>
      </c>
      <c r="G109" s="29">
        <f>'[1]2024年02月份生产数据记录表'!I147</f>
        <v>0.594880952380952</v>
      </c>
      <c r="H109" s="29">
        <f>'[1]2024年02月份生产数据记录表'!N147</f>
        <v>0.316648148148148</v>
      </c>
      <c r="I109" s="40" t="s">
        <v>119</v>
      </c>
    </row>
    <row r="110" ht="21.95" customHeight="1" spans="1:9">
      <c r="A110" s="15"/>
      <c r="B110" s="16" t="s">
        <v>22</v>
      </c>
      <c r="C110" s="18">
        <f>'[1]2024年02月份生产数据记录表'!Q61</f>
        <v>9672</v>
      </c>
      <c r="D110" s="18">
        <f>D102+C110</f>
        <v>89315</v>
      </c>
      <c r="E110" s="18">
        <f>E102+C110</f>
        <v>89315</v>
      </c>
      <c r="F110" s="30"/>
      <c r="G110" s="31"/>
      <c r="H110" s="31"/>
      <c r="I110" s="38"/>
    </row>
    <row r="111" ht="21.95" customHeight="1" spans="1:9">
      <c r="A111" s="17" t="s">
        <v>17</v>
      </c>
      <c r="B111" s="16" t="s">
        <v>18</v>
      </c>
      <c r="C111" s="14">
        <v>0</v>
      </c>
      <c r="D111" s="14">
        <f>D103+C111</f>
        <v>8234</v>
      </c>
      <c r="E111" s="18">
        <f>E103+C111</f>
        <v>43536.4691358025</v>
      </c>
      <c r="F111" s="32">
        <f>'[1]2024年02月份生产数据记录表'!I61/24</f>
        <v>1</v>
      </c>
      <c r="G111" s="32">
        <f>'[1]2024年02月份生产数据记录表'!J147</f>
        <v>0.703779761904762</v>
      </c>
      <c r="H111" s="32">
        <f>'[1]2024年02月份生产数据记录表'!O147</f>
        <v>0.359324074074074</v>
      </c>
      <c r="I111" s="38"/>
    </row>
    <row r="112" ht="21.95" customHeight="1" spans="1:9">
      <c r="A112" s="15"/>
      <c r="B112" s="16" t="s">
        <v>24</v>
      </c>
      <c r="C112" s="14">
        <f>'[1]2024年02月份生产数据记录表'!H61</f>
        <v>5286.41975308642</v>
      </c>
      <c r="D112" s="14">
        <f>C112+D104</f>
        <v>44804.6419753086</v>
      </c>
      <c r="E112" s="18">
        <f>E104+C112</f>
        <v>44804.6419753086</v>
      </c>
      <c r="F112" s="31"/>
      <c r="G112" s="31"/>
      <c r="H112" s="31"/>
      <c r="I112" s="39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112</v>
      </c>
      <c r="B115" s="7">
        <v>2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v>0</v>
      </c>
      <c r="D117" s="18">
        <f>D109+C117</f>
        <v>0</v>
      </c>
      <c r="E117" s="18">
        <f>E109+C117</f>
        <v>55279</v>
      </c>
      <c r="F117" s="28">
        <f>'[1]2024年02月份生产数据记录表'!R65/24</f>
        <v>0.673333333333333</v>
      </c>
      <c r="G117" s="29">
        <f>'[1]2024年02月份生产数据记录表'!I148</f>
        <v>0.600111111111111</v>
      </c>
      <c r="H117" s="29">
        <f>'[1]2024年02月份生产数据记录表'!N148</f>
        <v>0.324402173913043</v>
      </c>
      <c r="I117" s="44" t="s">
        <v>120</v>
      </c>
    </row>
    <row r="118" ht="21.95" customHeight="1" spans="1:9">
      <c r="A118" s="15"/>
      <c r="B118" s="16" t="s">
        <v>22</v>
      </c>
      <c r="C118" s="18">
        <f>'[1]2024年02月份生产数据记录表'!Q65</f>
        <v>6765</v>
      </c>
      <c r="D118" s="18">
        <f>D110+C118</f>
        <v>96080</v>
      </c>
      <c r="E118" s="18">
        <f>E110+C118</f>
        <v>96080</v>
      </c>
      <c r="F118" s="30"/>
      <c r="G118" s="31"/>
      <c r="H118" s="31"/>
      <c r="I118" s="46"/>
    </row>
    <row r="119" ht="21.95" customHeight="1" spans="1:9">
      <c r="A119" s="17" t="s">
        <v>17</v>
      </c>
      <c r="B119" s="16" t="s">
        <v>18</v>
      </c>
      <c r="C119" s="14">
        <v>0</v>
      </c>
      <c r="D119" s="14">
        <f>D111+C119</f>
        <v>8234</v>
      </c>
      <c r="E119" s="18">
        <f>E111+C119</f>
        <v>43536.4691358025</v>
      </c>
      <c r="F119" s="32">
        <f>'[1]2024年02月份生产数据记录表'!I65/24</f>
        <v>0.790416666666667</v>
      </c>
      <c r="G119" s="32">
        <f>'[1]2024年02月份生产数据记录表'!J148</f>
        <v>0.669277777777778</v>
      </c>
      <c r="H119" s="32">
        <f>'[1]2024年02月份生产数据记录表'!O148</f>
        <v>0.355561594202899</v>
      </c>
      <c r="I119" s="44" t="s">
        <v>121</v>
      </c>
    </row>
    <row r="120" ht="21.95" customHeight="1" spans="1:9">
      <c r="A120" s="15"/>
      <c r="B120" s="16" t="s">
        <v>24</v>
      </c>
      <c r="C120" s="14">
        <f>'[1]2024年02月份生产数据记录表'!H65</f>
        <v>4093.20987654321</v>
      </c>
      <c r="D120" s="14">
        <f>C120+D112</f>
        <v>48897.8518518518</v>
      </c>
      <c r="E120" s="18">
        <f>E112+C120</f>
        <v>48897.8518518518</v>
      </c>
      <c r="F120" s="31"/>
      <c r="G120" s="31"/>
      <c r="H120" s="31"/>
      <c r="I120" s="45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112</v>
      </c>
      <c r="B123" s="7">
        <v>2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v>0</v>
      </c>
      <c r="D125" s="18">
        <f>D117+C125</f>
        <v>0</v>
      </c>
      <c r="E125" s="18">
        <f>E117+C125</f>
        <v>55279</v>
      </c>
      <c r="F125" s="28">
        <f>'[1]2024年02月份生产数据记录表'!R69/24</f>
        <v>1</v>
      </c>
      <c r="G125" s="29">
        <f>'[1]2024年02月份生产数据记录表'!I149</f>
        <v>0.625104166666667</v>
      </c>
      <c r="H125" s="29">
        <f>'[1]2024年02月份生产数据记录表'!N149</f>
        <v>0.338776595744681</v>
      </c>
      <c r="I125" s="44"/>
    </row>
    <row r="126" ht="21.95" customHeight="1" spans="1:9">
      <c r="A126" s="15"/>
      <c r="B126" s="16" t="s">
        <v>22</v>
      </c>
      <c r="C126" s="18">
        <f>'[1]2024年02月份生产数据记录表'!Q69</f>
        <v>10244</v>
      </c>
      <c r="D126" s="18">
        <f>D118+C126</f>
        <v>106324</v>
      </c>
      <c r="E126" s="18">
        <f>E118+C126</f>
        <v>106324</v>
      </c>
      <c r="F126" s="30"/>
      <c r="G126" s="31"/>
      <c r="H126" s="31"/>
      <c r="I126" s="47"/>
    </row>
    <row r="127" ht="21.95" customHeight="1" spans="1:9">
      <c r="A127" s="17" t="s">
        <v>17</v>
      </c>
      <c r="B127" s="16" t="s">
        <v>18</v>
      </c>
      <c r="C127" s="14">
        <v>0</v>
      </c>
      <c r="D127" s="14">
        <f>D119+C127</f>
        <v>8234</v>
      </c>
      <c r="E127" s="18">
        <f>E119+C127</f>
        <v>43536.4691358025</v>
      </c>
      <c r="F127" s="32">
        <f>'[1]2024年02月份生产数据记录表'!I69/24</f>
        <v>1</v>
      </c>
      <c r="G127" s="32">
        <f>'[1]2024年02月份生产数据记录表'!J149</f>
        <v>0.689947916666667</v>
      </c>
      <c r="H127" s="32">
        <f>'[1]2024年02月份生产数据记录表'!O149</f>
        <v>0.36927304964539</v>
      </c>
      <c r="I127" s="44"/>
    </row>
    <row r="128" ht="21.95" customHeight="1" spans="1:9">
      <c r="A128" s="15"/>
      <c r="B128" s="16" t="s">
        <v>24</v>
      </c>
      <c r="C128" s="14">
        <f>'[1]2024年02月份生产数据记录表'!H69</f>
        <v>5546.2962962963</v>
      </c>
      <c r="D128" s="14">
        <f>C128+D120</f>
        <v>54444.1481481481</v>
      </c>
      <c r="E128" s="18">
        <f>E120+C128</f>
        <v>54444.1481481481</v>
      </c>
      <c r="F128" s="31"/>
      <c r="G128" s="31"/>
      <c r="H128" s="31"/>
      <c r="I128" s="45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112</v>
      </c>
      <c r="B131" s="7">
        <v>2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v>0</v>
      </c>
      <c r="D133" s="18">
        <f>D125+C133</f>
        <v>0</v>
      </c>
      <c r="E133" s="18">
        <f>E125+C133</f>
        <v>55279</v>
      </c>
      <c r="F133" s="28">
        <f>'[1]2024年02月份生产数据记录表'!R73/24</f>
        <v>1</v>
      </c>
      <c r="G133" s="29">
        <f>'[1]2024年02月份生产数据记录表'!I150</f>
        <v>0.647156862745098</v>
      </c>
      <c r="H133" s="29">
        <f>'[1]2024年02月份生产数据记录表'!N150</f>
        <v>0.352552083333333</v>
      </c>
      <c r="I133" s="40"/>
    </row>
    <row r="134" ht="21.95" customHeight="1" spans="1:9">
      <c r="A134" s="15"/>
      <c r="B134" s="16" t="s">
        <v>22</v>
      </c>
      <c r="C134" s="18">
        <f>'[1]2024年02月份生产数据记录表'!Q73</f>
        <v>10209</v>
      </c>
      <c r="D134" s="18">
        <f>D126+C134</f>
        <v>116533</v>
      </c>
      <c r="E134" s="18">
        <f>E126+C134</f>
        <v>116533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v>0</v>
      </c>
      <c r="D135" s="14">
        <f>D127+C135</f>
        <v>8234</v>
      </c>
      <c r="E135" s="18">
        <f>E127+C135</f>
        <v>43536.4691358025</v>
      </c>
      <c r="F135" s="32">
        <f>'[1]2024年02月份生产数据记录表'!I73/24</f>
        <v>1</v>
      </c>
      <c r="G135" s="32">
        <f>'[1]2024年02月份生产数据记录表'!J150</f>
        <v>0.708186274509804</v>
      </c>
      <c r="H135" s="32">
        <f>'[1]2024年02月份生产数据记录表'!O150</f>
        <v>0.382413194444444</v>
      </c>
      <c r="I135" s="38"/>
    </row>
    <row r="136" ht="21.95" customHeight="1" spans="1:9">
      <c r="A136" s="15"/>
      <c r="B136" s="16" t="s">
        <v>24</v>
      </c>
      <c r="C136" s="14">
        <f>'[1]2024年02月份生产数据记录表'!H73</f>
        <v>5532.0987654321</v>
      </c>
      <c r="D136" s="14">
        <f>C136+D128</f>
        <v>59976.2469135802</v>
      </c>
      <c r="E136" s="18">
        <f>E128+C136</f>
        <v>59976.2469135802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112</v>
      </c>
      <c r="B139" s="7">
        <v>2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v>0</v>
      </c>
      <c r="D141" s="18">
        <f>D133+C141</f>
        <v>0</v>
      </c>
      <c r="E141" s="18">
        <f>E133+C141</f>
        <v>55279</v>
      </c>
      <c r="F141" s="28">
        <f>'[1]2024年02月份生产数据记录表'!R77/24</f>
        <v>0.4125</v>
      </c>
      <c r="G141" s="29">
        <f>'[1]2024年02月份生产数据记录表'!I151</f>
        <v>0.63412037037037</v>
      </c>
      <c r="H141" s="29">
        <f>'[1]2024年02月份生产数据记录表'!N151</f>
        <v>0.353775510204082</v>
      </c>
      <c r="I141" s="44" t="s">
        <v>122</v>
      </c>
    </row>
    <row r="142" ht="21.95" customHeight="1" spans="1:9">
      <c r="A142" s="15"/>
      <c r="B142" s="16" t="s">
        <v>22</v>
      </c>
      <c r="C142" s="18">
        <f>'[1]2024年02月份生产数据记录表'!Q77</f>
        <v>4191</v>
      </c>
      <c r="D142" s="18">
        <f>D134+C142</f>
        <v>120724</v>
      </c>
      <c r="E142" s="18">
        <f>E134+C142</f>
        <v>120724</v>
      </c>
      <c r="F142" s="30"/>
      <c r="G142" s="31"/>
      <c r="H142" s="31"/>
      <c r="I142" s="47"/>
    </row>
    <row r="143" ht="21.95" customHeight="1" spans="1:9">
      <c r="A143" s="17" t="s">
        <v>17</v>
      </c>
      <c r="B143" s="16" t="s">
        <v>18</v>
      </c>
      <c r="C143" s="14">
        <v>0</v>
      </c>
      <c r="D143" s="14">
        <f>D135+C143</f>
        <v>8234</v>
      </c>
      <c r="E143" s="18">
        <f>E135+C143</f>
        <v>43536.4691358025</v>
      </c>
      <c r="F143" s="32">
        <f>'[1]2024年02月份生产数据记录表'!I77/24</f>
        <v>0.552083333333333</v>
      </c>
      <c r="G143" s="32">
        <f>'[1]2024年02月份生产数据记录表'!J151</f>
        <v>0.699513888888889</v>
      </c>
      <c r="H143" s="32">
        <f>'[1]2024年02月份生产数据记录表'!O151</f>
        <v>0.385875850340136</v>
      </c>
      <c r="I143" s="44" t="s">
        <v>123</v>
      </c>
    </row>
    <row r="144" ht="21.95" customHeight="1" spans="1:9">
      <c r="A144" s="15"/>
      <c r="B144" s="16" t="s">
        <v>24</v>
      </c>
      <c r="C144" s="14">
        <f>'[1]2024年02月份生产数据记录表'!H77</f>
        <v>2766.66666666667</v>
      </c>
      <c r="D144" s="14">
        <f>C144+D136</f>
        <v>62742.9135802469</v>
      </c>
      <c r="E144" s="18">
        <f>E136+C144</f>
        <v>62742.9135802469</v>
      </c>
      <c r="F144" s="31"/>
      <c r="G144" s="31"/>
      <c r="H144" s="31"/>
      <c r="I144" s="45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112</v>
      </c>
      <c r="B147" s="7">
        <v>2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v>0</v>
      </c>
      <c r="D149" s="18">
        <f>D141+C149</f>
        <v>0</v>
      </c>
      <c r="E149" s="18">
        <f>E141+C149</f>
        <v>55279</v>
      </c>
      <c r="F149" s="28">
        <f>'[1]2024年02月份生产数据记录表'!R81/24</f>
        <v>0.1</v>
      </c>
      <c r="G149" s="29">
        <f>'[1]2024年02月份生产数据记录表'!I152</f>
        <v>0.606008771929824</v>
      </c>
      <c r="H149" s="29">
        <f>'[1]2024年02月份生产数据记录表'!N152</f>
        <v>0.3487</v>
      </c>
      <c r="I149" s="40" t="s">
        <v>124</v>
      </c>
    </row>
    <row r="150" ht="21.95" customHeight="1" spans="1:9">
      <c r="A150" s="15"/>
      <c r="B150" s="16" t="s">
        <v>22</v>
      </c>
      <c r="C150" s="18">
        <f>'[1]2024年02月份生产数据记录表'!Q81</f>
        <v>989</v>
      </c>
      <c r="D150" s="18">
        <f>D142+C150</f>
        <v>121713</v>
      </c>
      <c r="E150" s="18">
        <f>E142+C150</f>
        <v>121713</v>
      </c>
      <c r="F150" s="30"/>
      <c r="G150" s="31"/>
      <c r="H150" s="31"/>
      <c r="I150" s="39"/>
    </row>
    <row r="151" ht="21.95" customHeight="1" spans="1:9">
      <c r="A151" s="17" t="s">
        <v>17</v>
      </c>
      <c r="B151" s="16" t="s">
        <v>18</v>
      </c>
      <c r="C151" s="14">
        <v>0</v>
      </c>
      <c r="D151" s="14">
        <f>D143+C151</f>
        <v>8234</v>
      </c>
      <c r="E151" s="18">
        <f>E143+C151</f>
        <v>43536.4691358025</v>
      </c>
      <c r="F151" s="32">
        <f>'[1]2024年02月份生产数据记录表'!I81/24</f>
        <v>1</v>
      </c>
      <c r="G151" s="32">
        <f>'[1]2024年02月份生产数据记录表'!J152</f>
        <v>0.715328947368421</v>
      </c>
      <c r="H151" s="32">
        <f>'[1]2024年02月份生产数据记录表'!O152</f>
        <v>0.398158333333333</v>
      </c>
      <c r="I151" s="48"/>
    </row>
    <row r="152" ht="21.95" customHeight="1" spans="1:9">
      <c r="A152" s="15"/>
      <c r="B152" s="16" t="s">
        <v>24</v>
      </c>
      <c r="C152" s="14">
        <f>'[1]2024年02月份生产数据记录表'!H81</f>
        <v>5208.64197530864</v>
      </c>
      <c r="D152" s="14">
        <f>C152+D144</f>
        <v>67951.5555555555</v>
      </c>
      <c r="E152" s="18">
        <f>E144+C152</f>
        <v>67951.5555555555</v>
      </c>
      <c r="F152" s="31"/>
      <c r="G152" s="31"/>
      <c r="H152" s="31"/>
      <c r="I152" s="48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112</v>
      </c>
      <c r="B155" s="7">
        <v>2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'[1]2024年02月份生产数据记录表'!Q85</f>
        <v>10372</v>
      </c>
      <c r="D157" s="18">
        <f>D149+C157</f>
        <v>10372</v>
      </c>
      <c r="E157" s="18">
        <f>E149+C157</f>
        <v>65651</v>
      </c>
      <c r="F157" s="28">
        <f>'[1]2024年02月份生产数据记录表'!R85/24</f>
        <v>1</v>
      </c>
      <c r="G157" s="29">
        <f>'[1]2024年02月份生产数据记录表'!I153</f>
        <v>0.625708333333333</v>
      </c>
      <c r="H157" s="29">
        <f>'[1]2024年02月份生产数据记录表'!N153</f>
        <v>0.361470588235294</v>
      </c>
      <c r="I157" s="49"/>
      <c r="J157" s="42"/>
    </row>
    <row r="158" ht="21.95" customHeight="1" spans="1:10">
      <c r="A158" s="15"/>
      <c r="B158" s="16" t="s">
        <v>22</v>
      </c>
      <c r="C158" s="18">
        <v>0</v>
      </c>
      <c r="D158" s="18">
        <f>D150+C158</f>
        <v>121713</v>
      </c>
      <c r="E158" s="18">
        <f>E150+C158</f>
        <v>121713</v>
      </c>
      <c r="F158" s="30"/>
      <c r="G158" s="31"/>
      <c r="H158" s="31"/>
      <c r="I158" s="50"/>
      <c r="J158" s="42"/>
    </row>
    <row r="159" ht="21.95" customHeight="1" spans="1:10">
      <c r="A159" s="17" t="s">
        <v>17</v>
      </c>
      <c r="B159" s="16" t="s">
        <v>18</v>
      </c>
      <c r="C159" s="14">
        <f>'[1]2024年02月份生产数据记录表'!H85</f>
        <v>5432.71604938271</v>
      </c>
      <c r="D159" s="14">
        <f>D151+C159</f>
        <v>13666.7160493827</v>
      </c>
      <c r="E159" s="18">
        <f>E151+C159</f>
        <v>48969.1851851852</v>
      </c>
      <c r="F159" s="32">
        <f>'[1]2024年02月份生产数据记录表'!I85/24</f>
        <v>1</v>
      </c>
      <c r="G159" s="32">
        <f>'[1]2024年02月份生产数据记录表'!J153</f>
        <v>0.7295625</v>
      </c>
      <c r="H159" s="32">
        <f>'[1]2024年02月份生产数据记录表'!O153</f>
        <v>0.409959150326797</v>
      </c>
      <c r="I159" s="50"/>
      <c r="J159" s="42"/>
    </row>
    <row r="160" ht="21.95" customHeight="1" spans="1:9">
      <c r="A160" s="15"/>
      <c r="B160" s="16" t="s">
        <v>24</v>
      </c>
      <c r="C160" s="14">
        <v>0</v>
      </c>
      <c r="D160" s="14">
        <f>C160+D152</f>
        <v>67951.5555555555</v>
      </c>
      <c r="E160" s="18">
        <f>E152+C160</f>
        <v>67951.5555555555</v>
      </c>
      <c r="F160" s="31"/>
      <c r="G160" s="31"/>
      <c r="H160" s="31"/>
      <c r="I160" s="50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112</v>
      </c>
      <c r="B163" s="7">
        <v>2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'[1]2024年02月份生产数据记录表'!Q89</f>
        <v>10493</v>
      </c>
      <c r="D165" s="18">
        <f>D157+C165</f>
        <v>20865</v>
      </c>
      <c r="E165" s="18">
        <f>E157+C165</f>
        <v>76144</v>
      </c>
      <c r="F165" s="28">
        <f>'[1]2024年02月份生产数据记录表'!R89/24</f>
        <v>1</v>
      </c>
      <c r="G165" s="29">
        <f>'[1]2024年02月份生产数据记录表'!I154</f>
        <v>0.643531746031746</v>
      </c>
      <c r="H165" s="29">
        <f>'[1]2024年02月份生产数据记录表'!N154</f>
        <v>0.37375</v>
      </c>
      <c r="I165" s="49"/>
      <c r="J165" s="42"/>
      <c r="K165" s="42"/>
      <c r="L165" s="42"/>
      <c r="M165" s="42"/>
    </row>
    <row r="166" ht="21.95" customHeight="1" spans="1:13">
      <c r="A166" s="15"/>
      <c r="B166" s="16" t="s">
        <v>22</v>
      </c>
      <c r="C166" s="18">
        <v>0</v>
      </c>
      <c r="D166" s="18">
        <f>D158+C166</f>
        <v>121713</v>
      </c>
      <c r="E166" s="18">
        <f>E158+C166</f>
        <v>121713</v>
      </c>
      <c r="F166" s="30"/>
      <c r="G166" s="31"/>
      <c r="H166" s="31"/>
      <c r="I166" s="50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'[1]2024年02月份生产数据记录表'!H89</f>
        <v>5463.58024691358</v>
      </c>
      <c r="D167" s="14">
        <f>D159+C167</f>
        <v>19130.2962962963</v>
      </c>
      <c r="E167" s="18">
        <f>E159+C167</f>
        <v>54432.7654320988</v>
      </c>
      <c r="F167" s="32">
        <f>'[1]2024年02月份生产数据记录表'!I89/24</f>
        <v>1</v>
      </c>
      <c r="G167" s="32">
        <f>'[1]2024年02月份生产数据记录表'!J154</f>
        <v>0.742440476190476</v>
      </c>
      <c r="H167" s="32">
        <f>'[1]2024年02月份生产数据记录表'!O154</f>
        <v>0.42130608974359</v>
      </c>
      <c r="I167" s="50"/>
      <c r="J167" s="42"/>
      <c r="K167" s="42"/>
      <c r="L167" s="42"/>
      <c r="M167" s="42"/>
    </row>
    <row r="168" ht="21.95" customHeight="1" spans="1:13">
      <c r="A168" s="15"/>
      <c r="B168" s="16" t="s">
        <v>24</v>
      </c>
      <c r="C168" s="14">
        <v>0</v>
      </c>
      <c r="D168" s="14">
        <f>C168+D160</f>
        <v>67951.5555555555</v>
      </c>
      <c r="E168" s="18">
        <f>E160+C168</f>
        <v>67951.5555555555</v>
      </c>
      <c r="F168" s="31"/>
      <c r="G168" s="31"/>
      <c r="H168" s="31"/>
      <c r="I168" s="50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112</v>
      </c>
      <c r="B171" s="7">
        <v>2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'[1]2024年02月份生产数据记录表'!Q93</f>
        <v>10691</v>
      </c>
      <c r="D173" s="18">
        <f>D165+C173</f>
        <v>31556</v>
      </c>
      <c r="E173" s="18">
        <f>E165+C173</f>
        <v>86835</v>
      </c>
      <c r="F173" s="28">
        <f>'[1]2024年02月份生产数据记录表'!R93/24</f>
        <v>1</v>
      </c>
      <c r="G173" s="29">
        <f>'[1]2024年02月份生产数据记录表'!I155</f>
        <v>0.659734848484848</v>
      </c>
      <c r="H173" s="29">
        <f>'[1]2024年02月份生产数据记录表'!N155</f>
        <v>0.385566037735849</v>
      </c>
      <c r="I173" s="52"/>
      <c r="J173" s="42"/>
      <c r="K173" s="42"/>
      <c r="L173" s="42"/>
      <c r="M173" s="42"/>
    </row>
    <row r="174" ht="21.95" customHeight="1" spans="1:13">
      <c r="A174" s="15"/>
      <c r="B174" s="16" t="s">
        <v>22</v>
      </c>
      <c r="C174" s="18">
        <v>0</v>
      </c>
      <c r="D174" s="18">
        <f>D166+C174</f>
        <v>121713</v>
      </c>
      <c r="E174" s="18">
        <f>E166+C174</f>
        <v>121713</v>
      </c>
      <c r="F174" s="30"/>
      <c r="G174" s="31"/>
      <c r="H174" s="31"/>
      <c r="I174" s="4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'[1]2024年02月份生产数据记录表'!H93</f>
        <v>5429.62962962964</v>
      </c>
      <c r="D175" s="14">
        <f>D167+C175</f>
        <v>24559.9259259259</v>
      </c>
      <c r="E175" s="18">
        <f>E167+C175</f>
        <v>59862.3950617284</v>
      </c>
      <c r="F175" s="32">
        <f>'[1]2024年02月份生产数据记录表'!I93/24</f>
        <v>1</v>
      </c>
      <c r="G175" s="32">
        <f>'[1]2024年02月份生产数据记录表'!J155</f>
        <v>0.754147727272727</v>
      </c>
      <c r="H175" s="32">
        <f>'[1]2024年02月份生产数据记录表'!O155</f>
        <v>0.432224842767296</v>
      </c>
      <c r="I175" s="48"/>
      <c r="J175" s="51"/>
      <c r="K175" s="42"/>
      <c r="L175" s="42"/>
      <c r="M175" s="42"/>
    </row>
    <row r="176" ht="21.95" customHeight="1" spans="1:13">
      <c r="A176" s="15"/>
      <c r="B176" s="16" t="s">
        <v>24</v>
      </c>
      <c r="C176" s="14">
        <v>0</v>
      </c>
      <c r="D176" s="14">
        <f>C176+D168</f>
        <v>67951.5555555555</v>
      </c>
      <c r="E176" s="18">
        <f>E168+C176</f>
        <v>67951.5555555555</v>
      </c>
      <c r="F176" s="31"/>
      <c r="G176" s="31"/>
      <c r="H176" s="31"/>
      <c r="I176" s="4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112</v>
      </c>
      <c r="B179" s="7">
        <v>2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'[1]2024年02月份生产数据记录表'!Q97</f>
        <v>10713</v>
      </c>
      <c r="D181" s="18">
        <f>D173+C181</f>
        <v>42269</v>
      </c>
      <c r="E181" s="18">
        <f>E173+C181</f>
        <v>97548</v>
      </c>
      <c r="F181" s="28">
        <f>'[1]2024年02月份生产数据记录表'!R97/24</f>
        <v>1</v>
      </c>
      <c r="G181" s="29">
        <f>'[1]2024年02月份生产数据记录表'!I156</f>
        <v>0.674528985507246</v>
      </c>
      <c r="H181" s="29">
        <f>'[1]2024年02月份生产数据记录表'!N156</f>
        <v>0.396944444444444</v>
      </c>
      <c r="I181" s="49"/>
    </row>
    <row r="182" ht="21.95" customHeight="1" spans="1:9">
      <c r="A182" s="15"/>
      <c r="B182" s="16" t="s">
        <v>16</v>
      </c>
      <c r="C182" s="18">
        <v>0</v>
      </c>
      <c r="D182" s="18">
        <f>D174+C182</f>
        <v>121713</v>
      </c>
      <c r="E182" s="18">
        <f>E174+C182</f>
        <v>121713</v>
      </c>
      <c r="F182" s="30"/>
      <c r="G182" s="31"/>
      <c r="H182" s="31"/>
      <c r="I182" s="50"/>
    </row>
    <row r="183" ht="21.95" customHeight="1" spans="1:9">
      <c r="A183" s="17" t="s">
        <v>17</v>
      </c>
      <c r="B183" s="16" t="s">
        <v>18</v>
      </c>
      <c r="C183" s="14">
        <f>'[1]2024年02月份生产数据记录表'!H97</f>
        <v>5282.09876543209</v>
      </c>
      <c r="D183" s="14">
        <f>D175+C183</f>
        <v>29842.024691358</v>
      </c>
      <c r="E183" s="18">
        <f>E175+C183</f>
        <v>65144.4938271605</v>
      </c>
      <c r="F183" s="32">
        <f>'[1]2024年02月份生产数据记录表'!I97/24</f>
        <v>1</v>
      </c>
      <c r="G183" s="32">
        <f>'[1]2024年02月份生产数据记录表'!J156</f>
        <v>0.764836956521739</v>
      </c>
      <c r="H183" s="32">
        <f>'[1]2024年02月份生产数据记录表'!O156</f>
        <v>0.442739197530864</v>
      </c>
      <c r="I183" s="50"/>
    </row>
    <row r="184" ht="21.95" customHeight="1" spans="1:9">
      <c r="A184" s="15"/>
      <c r="B184" s="16" t="s">
        <v>19</v>
      </c>
      <c r="C184" s="14">
        <v>0</v>
      </c>
      <c r="D184" s="14">
        <f>C184+D176</f>
        <v>67951.5555555555</v>
      </c>
      <c r="E184" s="18">
        <f>E176+C184</f>
        <v>67951.5555555555</v>
      </c>
      <c r="F184" s="31"/>
      <c r="G184" s="31"/>
      <c r="H184" s="31"/>
      <c r="I184" s="50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112</v>
      </c>
      <c r="B187" s="7">
        <v>2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'[1]2024年02月份生产数据记录表'!Q101</f>
        <v>10059</v>
      </c>
      <c r="D189" s="18">
        <f>D181+C189</f>
        <v>52328</v>
      </c>
      <c r="E189" s="18">
        <f>E181+D189</f>
        <v>149876</v>
      </c>
      <c r="F189" s="28">
        <f>'[1]2024年02月份生产数据记录表'!R101/24</f>
        <v>0.954166666666667</v>
      </c>
      <c r="G189" s="29">
        <f>'[1]2024年02月份生产数据记录表'!I157</f>
        <v>0.686180555555555</v>
      </c>
      <c r="H189" s="29">
        <f>'[1]2024年02月份生产数据记录表'!N157</f>
        <v>0.407075757575758</v>
      </c>
      <c r="I189" s="34" t="s">
        <v>125</v>
      </c>
    </row>
    <row r="190" ht="21.95" customHeight="1" spans="1:9">
      <c r="A190" s="15"/>
      <c r="B190" s="16" t="s">
        <v>16</v>
      </c>
      <c r="C190" s="18">
        <v>0</v>
      </c>
      <c r="D190" s="18">
        <f>D182+C190</f>
        <v>121713</v>
      </c>
      <c r="E190" s="14">
        <f>E182+C190</f>
        <v>121713</v>
      </c>
      <c r="F190" s="30"/>
      <c r="G190" s="31"/>
      <c r="H190" s="31"/>
      <c r="I190" s="39"/>
    </row>
    <row r="191" ht="21.95" customHeight="1" spans="1:9">
      <c r="A191" s="17" t="s">
        <v>17</v>
      </c>
      <c r="B191" s="16" t="s">
        <v>18</v>
      </c>
      <c r="C191" s="14">
        <f>'[1]2024年02月份生产数据记录表'!H101</f>
        <v>5449.38271604938</v>
      </c>
      <c r="D191" s="14">
        <f>D183+C191</f>
        <v>35291.4074074074</v>
      </c>
      <c r="E191" s="14">
        <f>E183+C191</f>
        <v>70593.8765432099</v>
      </c>
      <c r="F191" s="32">
        <f>'[1]2024年02月份生产数据记录表'!I101/24</f>
        <v>1</v>
      </c>
      <c r="G191" s="32">
        <f>'[1]2024年02月份生产数据记录表'!J157</f>
        <v>0.774635416666667</v>
      </c>
      <c r="H191" s="32">
        <f>'[1]2024年02月份生产数据记录表'!O157</f>
        <v>0.452871212121212</v>
      </c>
      <c r="I191" s="50"/>
    </row>
    <row r="192" ht="21.95" customHeight="1" spans="1:9">
      <c r="A192" s="15"/>
      <c r="B192" s="16" t="s">
        <v>19</v>
      </c>
      <c r="C192" s="14">
        <v>0</v>
      </c>
      <c r="D192" s="14">
        <f>C192+D184</f>
        <v>67951.5555555555</v>
      </c>
      <c r="E192" s="14">
        <f>E184+C192</f>
        <v>67951.5555555555</v>
      </c>
      <c r="F192" s="31"/>
      <c r="G192" s="31"/>
      <c r="H192" s="31"/>
      <c r="I192" s="50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112</v>
      </c>
      <c r="B195" s="7">
        <v>2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'[1]2024年02月份生产数据记录表'!Q105</f>
        <v>2816</v>
      </c>
      <c r="D197" s="18">
        <f>D189+C197</f>
        <v>55144</v>
      </c>
      <c r="E197" s="18">
        <f>E189+C197</f>
        <v>152692</v>
      </c>
      <c r="F197" s="28">
        <f>'[1]2024年02月份生产数据记录表'!R105/24</f>
        <v>0.269583333333333</v>
      </c>
      <c r="G197" s="29">
        <f>'[1]2024年02月份生产数据记录表'!I158</f>
        <v>0.669516666666667</v>
      </c>
      <c r="H197" s="29">
        <f>'[1]2024年02月份生产数据记录表'!N158</f>
        <v>0.404620535714286</v>
      </c>
      <c r="I197" s="49" t="s">
        <v>126</v>
      </c>
    </row>
    <row r="198" ht="21.95" customHeight="1" spans="1:9">
      <c r="A198" s="15"/>
      <c r="B198" s="16" t="s">
        <v>16</v>
      </c>
      <c r="C198" s="18">
        <v>0</v>
      </c>
      <c r="D198" s="18">
        <f>D190+C198</f>
        <v>121713</v>
      </c>
      <c r="E198" s="18">
        <f>E190+C198</f>
        <v>121713</v>
      </c>
      <c r="F198" s="30"/>
      <c r="G198" s="31"/>
      <c r="H198" s="31"/>
      <c r="I198" s="50"/>
    </row>
    <row r="199" ht="21.95" customHeight="1" spans="1:9">
      <c r="A199" s="17" t="s">
        <v>17</v>
      </c>
      <c r="B199" s="16" t="s">
        <v>18</v>
      </c>
      <c r="C199" s="14">
        <f>'[1]2024年02月份生产数据记录表'!H105</f>
        <v>1420.98765432098</v>
      </c>
      <c r="D199" s="14">
        <f>D191+C199</f>
        <v>36712.3950617284</v>
      </c>
      <c r="E199" s="18">
        <f>E191+C199</f>
        <v>72014.8641975308</v>
      </c>
      <c r="F199" s="32">
        <f>'[1]2024年02月份生产数据记录表'!I105/24</f>
        <v>0.257083333333333</v>
      </c>
      <c r="G199" s="32">
        <f>'[1]2024年02月份生产数据记录表'!J158</f>
        <v>0.753933333333333</v>
      </c>
      <c r="H199" s="32">
        <f>'[1]2024年02月份生产数据记录表'!O158</f>
        <v>0.449375</v>
      </c>
      <c r="I199" s="50" t="s">
        <v>127</v>
      </c>
    </row>
    <row r="200" ht="21.95" customHeight="1" spans="1:9">
      <c r="A200" s="15"/>
      <c r="B200" s="16" t="s">
        <v>19</v>
      </c>
      <c r="C200" s="14">
        <v>0</v>
      </c>
      <c r="D200" s="14">
        <f>C200+D192</f>
        <v>67951.5555555555</v>
      </c>
      <c r="E200" s="18">
        <f>E192+C200</f>
        <v>67951.5555555555</v>
      </c>
      <c r="F200" s="31"/>
      <c r="G200" s="31"/>
      <c r="H200" s="31"/>
      <c r="I200" s="50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112</v>
      </c>
      <c r="B203" s="7">
        <v>2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'[1]2024年02月份生产数据记录表'!Q109</f>
        <v>5215</v>
      </c>
      <c r="D205" s="18">
        <f>D197+C205</f>
        <v>60359</v>
      </c>
      <c r="E205" s="18">
        <f>E197+C205</f>
        <v>157907</v>
      </c>
      <c r="F205" s="28">
        <f>'[1]2024年02月份生产数据记录表'!R109/24</f>
        <v>0.509583333333333</v>
      </c>
      <c r="G205" s="29">
        <f>'[1]2024年02月份生产数据记录表'!I159</f>
        <v>0.663365384615385</v>
      </c>
      <c r="H205" s="29">
        <f>'[1]2024年02月份生产数据记录表'!N159</f>
        <v>0.406461988304094</v>
      </c>
      <c r="I205" s="40" t="s">
        <v>128</v>
      </c>
    </row>
    <row r="206" ht="21.95" customHeight="1" spans="1:9">
      <c r="A206" s="15"/>
      <c r="B206" s="16" t="s">
        <v>16</v>
      </c>
      <c r="C206" s="18">
        <v>0</v>
      </c>
      <c r="D206" s="18">
        <f>D198+C206</f>
        <v>121713</v>
      </c>
      <c r="E206" s="18">
        <f>E198+C206</f>
        <v>121713</v>
      </c>
      <c r="F206" s="30"/>
      <c r="G206" s="31"/>
      <c r="H206" s="31"/>
      <c r="I206" s="38"/>
    </row>
    <row r="207" ht="21.95" customHeight="1" spans="1:9">
      <c r="A207" s="17" t="s">
        <v>17</v>
      </c>
      <c r="B207" s="16" t="s">
        <v>18</v>
      </c>
      <c r="C207" s="14">
        <f>'[1]2024年02月份生产数据记录表'!H109</f>
        <v>3150</v>
      </c>
      <c r="D207" s="14">
        <f>D199+C207</f>
        <v>39862.3950617284</v>
      </c>
      <c r="E207" s="18">
        <f>E199+C207</f>
        <v>75164.8641975308</v>
      </c>
      <c r="F207" s="32">
        <f>'[1]2024年02月份生产数据记录表'!I109/24</f>
        <v>0.6575</v>
      </c>
      <c r="G207" s="32">
        <f>'[1]2024年02月份生产数据记录表'!J159</f>
        <v>0.750224358974359</v>
      </c>
      <c r="H207" s="32">
        <f>'[1]2024年02月份生产数据记录表'!O159</f>
        <v>0.453026315789474</v>
      </c>
      <c r="I207" s="38"/>
    </row>
    <row r="208" ht="21.95" customHeight="1" spans="1:9">
      <c r="A208" s="15"/>
      <c r="B208" s="16" t="s">
        <v>19</v>
      </c>
      <c r="C208" s="14">
        <v>0</v>
      </c>
      <c r="D208" s="14">
        <f>C208+D200</f>
        <v>67951.5555555555</v>
      </c>
      <c r="E208" s="18">
        <f>E200+C208</f>
        <v>67951.5555555555</v>
      </c>
      <c r="F208" s="31"/>
      <c r="G208" s="31"/>
      <c r="H208" s="31"/>
      <c r="I208" s="39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112</v>
      </c>
      <c r="B211" s="7">
        <v>2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'[1]2024年02月份生产数据记录表'!Q113</f>
        <v>8925</v>
      </c>
      <c r="D213" s="18">
        <f>D205+C213</f>
        <v>69284</v>
      </c>
      <c r="E213" s="18">
        <f>E205+C213</f>
        <v>166832</v>
      </c>
      <c r="F213" s="28">
        <f>'[1]2024年02月份生产数据记录表'!R113/24</f>
        <v>0.96375</v>
      </c>
      <c r="G213" s="29">
        <f>'[1]2024年02月份生产数据记录表'!I160</f>
        <v>0.674490740740741</v>
      </c>
      <c r="H213" s="29">
        <f>'[1]2024年02月份生产数据记录表'!N160</f>
        <v>0.416070402298851</v>
      </c>
      <c r="I213" s="40" t="s">
        <v>129</v>
      </c>
      <c r="J213" s="42"/>
    </row>
    <row r="214" ht="21.95" customHeight="1" spans="1:10">
      <c r="A214" s="15"/>
      <c r="B214" s="16" t="s">
        <v>16</v>
      </c>
      <c r="C214" s="18">
        <v>0</v>
      </c>
      <c r="D214" s="18">
        <f>D206+C214</f>
        <v>121713</v>
      </c>
      <c r="E214" s="18">
        <f>E206+C214</f>
        <v>121713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'[1]2024年02月份生产数据记录表'!H113</f>
        <v>5453.70370370371</v>
      </c>
      <c r="D215" s="14">
        <f>D207+C215</f>
        <v>45316.0987654321</v>
      </c>
      <c r="E215" s="18">
        <f>E207+C215</f>
        <v>80618.5679012345</v>
      </c>
      <c r="F215" s="32">
        <f>'[1]2024年02月份生产数据记录表'!I113/24</f>
        <v>1</v>
      </c>
      <c r="G215" s="32">
        <f>'[1]2024年02月份生产数据记录表'!J160</f>
        <v>0.759475308641975</v>
      </c>
      <c r="H215" s="32">
        <f>'[1]2024年02月份生产数据记录表'!O160</f>
        <v>0.462456896551724</v>
      </c>
      <c r="I215" s="38"/>
    </row>
    <row r="216" ht="21.95" customHeight="1" spans="1:9">
      <c r="A216" s="15"/>
      <c r="B216" s="16" t="s">
        <v>19</v>
      </c>
      <c r="C216" s="14">
        <v>0</v>
      </c>
      <c r="D216" s="14">
        <f>C216+D208</f>
        <v>67951.5555555555</v>
      </c>
      <c r="E216" s="18">
        <f>E208+C216</f>
        <v>67951.5555555555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112</v>
      </c>
      <c r="B219" s="7">
        <v>2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'[1]2024年02月份生产数据记录表'!Q117</f>
        <v>10152</v>
      </c>
      <c r="D221" s="18">
        <f>D213+C221</f>
        <v>79436</v>
      </c>
      <c r="E221" s="18">
        <f>E213+C221</f>
        <v>176984</v>
      </c>
      <c r="F221" s="28">
        <f>'[1]2024年02月份生产数据记录表'!R117/24</f>
        <v>1</v>
      </c>
      <c r="G221" s="29">
        <f>'[1]2024年02月份生产数据记录表'!I161</f>
        <v>0.686116071428571</v>
      </c>
      <c r="H221" s="29">
        <f>'[1]2024年02月份生产数据记录表'!N161</f>
        <v>0.425967514124294</v>
      </c>
      <c r="I221" s="49"/>
    </row>
    <row r="222" ht="21.95" customHeight="1" spans="1:9">
      <c r="A222" s="15"/>
      <c r="B222" s="16" t="s">
        <v>16</v>
      </c>
      <c r="C222" s="18">
        <v>0</v>
      </c>
      <c r="D222" s="18">
        <f>D214+C222</f>
        <v>121713</v>
      </c>
      <c r="E222" s="18">
        <f>E214+C222</f>
        <v>121713</v>
      </c>
      <c r="F222" s="30"/>
      <c r="G222" s="31"/>
      <c r="H222" s="31"/>
      <c r="I222" s="50"/>
    </row>
    <row r="223" ht="21.95" customHeight="1" spans="1:9">
      <c r="A223" s="17" t="s">
        <v>17</v>
      </c>
      <c r="B223" s="16" t="s">
        <v>18</v>
      </c>
      <c r="C223" s="14">
        <f>'[1]2024年02月份生产数据记录表'!H117</f>
        <v>5545.67901234567</v>
      </c>
      <c r="D223" s="14">
        <f>D215+C223</f>
        <v>50861.7777777778</v>
      </c>
      <c r="E223" s="18">
        <f>E215+C223</f>
        <v>86164.2469135802</v>
      </c>
      <c r="F223" s="32">
        <f>'[1]2024年02月份生产数据记录表'!I117/24</f>
        <v>1</v>
      </c>
      <c r="G223" s="32">
        <f>'[1]2024年02月份生产数据记录表'!J161</f>
        <v>0.768065476190476</v>
      </c>
      <c r="H223" s="32">
        <f>'[1]2024年02月份生产数据记录表'!O161</f>
        <v>0.471567796610169</v>
      </c>
      <c r="I223" s="50"/>
    </row>
    <row r="224" ht="21.95" customHeight="1" spans="1:9">
      <c r="A224" s="15"/>
      <c r="B224" s="16" t="s">
        <v>19</v>
      </c>
      <c r="C224" s="14">
        <v>0</v>
      </c>
      <c r="D224" s="14">
        <f>C224+D216</f>
        <v>67951.5555555555</v>
      </c>
      <c r="E224" s="18">
        <f>E216+C224</f>
        <v>67951.5555555555</v>
      </c>
      <c r="F224" s="31"/>
      <c r="G224" s="31"/>
      <c r="H224" s="31"/>
      <c r="I224" s="50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112</v>
      </c>
      <c r="B227" s="7">
        <v>2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'[1]2024年02月份生产数据记录表'!Q121</f>
        <v>10214</v>
      </c>
      <c r="D229" s="18">
        <f>D221+C229</f>
        <v>89650</v>
      </c>
      <c r="E229" s="18">
        <f>E221+C229</f>
        <v>187198</v>
      </c>
      <c r="F229" s="28">
        <f>'[1]2024年02月份生产数据记录表'!R121/24</f>
        <v>1</v>
      </c>
      <c r="G229" s="29">
        <f>'[1]2024年02月份生产数据记录表'!I162</f>
        <v>0.696939655172414</v>
      </c>
      <c r="H229" s="29">
        <f>'[1]2024年02月份生产数据记录表'!N162</f>
        <v>0.435534722222222</v>
      </c>
      <c r="I229" s="49"/>
    </row>
    <row r="230" ht="21.95" customHeight="1" spans="1:9">
      <c r="A230" s="15"/>
      <c r="B230" s="16" t="s">
        <v>16</v>
      </c>
      <c r="C230" s="18">
        <v>0</v>
      </c>
      <c r="D230" s="18">
        <f>D222+C230</f>
        <v>121713</v>
      </c>
      <c r="E230" s="18">
        <f>E222+C230</f>
        <v>121713</v>
      </c>
      <c r="F230" s="30"/>
      <c r="G230" s="31"/>
      <c r="H230" s="31"/>
      <c r="I230" s="50"/>
    </row>
    <row r="231" ht="21.95" customHeight="1" spans="1:9">
      <c r="A231" s="17" t="s">
        <v>17</v>
      </c>
      <c r="B231" s="16" t="s">
        <v>18</v>
      </c>
      <c r="C231" s="14">
        <f>'[1]2024年02月份生产数据记录表'!H121</f>
        <v>5457.40740740742</v>
      </c>
      <c r="D231" s="14">
        <f>D223+C231</f>
        <v>56319.1851851852</v>
      </c>
      <c r="E231" s="18">
        <f>E223+C231</f>
        <v>91621.6543209876</v>
      </c>
      <c r="F231" s="32">
        <f>'[1]2024年02月份生产数据记录表'!I121/24</f>
        <v>1</v>
      </c>
      <c r="G231" s="32">
        <f>'[1]2024年02月份生产数据记录表'!J162</f>
        <v>0.776063218390805</v>
      </c>
      <c r="H231" s="32">
        <f>'[1]2024年02月份生产数据记录表'!O162</f>
        <v>0.480375</v>
      </c>
      <c r="I231" s="50"/>
    </row>
    <row r="232" ht="21.95" customHeight="1" spans="1:9">
      <c r="A232" s="15"/>
      <c r="B232" s="16" t="s">
        <v>19</v>
      </c>
      <c r="C232" s="14">
        <v>0</v>
      </c>
      <c r="D232" s="14">
        <f>D224+C232</f>
        <v>67951.5555555555</v>
      </c>
      <c r="E232" s="18">
        <f>E224+C232</f>
        <v>67951.5555555555</v>
      </c>
      <c r="F232" s="31"/>
      <c r="G232" s="31"/>
      <c r="H232" s="31"/>
      <c r="I232" s="50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112</v>
      </c>
      <c r="B235" s="7">
        <v>2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'[1]2024年02月份生产数据记录表'!Q125</f>
        <v>-211363</v>
      </c>
      <c r="D237" s="18">
        <f>D229+C237</f>
        <v>-121713</v>
      </c>
      <c r="E237" s="18">
        <f>E229+C237</f>
        <v>-24165</v>
      </c>
      <c r="F237" s="28">
        <f>'[1]2024年02月份生产数据记录表'!R125/24</f>
        <v>0</v>
      </c>
      <c r="G237" s="29">
        <f>'[1]2024年02月份生产数据记录表'!I163</f>
        <v>0.673708333333333</v>
      </c>
      <c r="H237" s="29">
        <f>'[1]2024年02月份生产数据记录表'!N163</f>
        <v>0.428394808743169</v>
      </c>
      <c r="I237" s="49"/>
    </row>
    <row r="238" ht="21.95" customHeight="1" spans="1:9">
      <c r="A238" s="15"/>
      <c r="B238" s="16" t="s">
        <v>16</v>
      </c>
      <c r="C238" s="18">
        <f>'[1]2024年02月份生产数据记录表'!Q125</f>
        <v>-211363</v>
      </c>
      <c r="D238" s="18">
        <f>D230+C238</f>
        <v>-89650</v>
      </c>
      <c r="E238" s="18">
        <f>E230+C238</f>
        <v>-89650</v>
      </c>
      <c r="F238" s="30"/>
      <c r="G238" s="31"/>
      <c r="H238" s="31"/>
      <c r="I238" s="50"/>
    </row>
    <row r="239" ht="21.95" customHeight="1" spans="1:9">
      <c r="A239" s="17" t="s">
        <v>17</v>
      </c>
      <c r="B239" s="16" t="s">
        <v>18</v>
      </c>
      <c r="C239" s="14">
        <f>'[1]2024年02月份生产数据记录表'!H125</f>
        <v>-124270.37037037</v>
      </c>
      <c r="D239" s="14">
        <f>D231+C239</f>
        <v>-67951.1851851852</v>
      </c>
      <c r="E239" s="18">
        <f>E231+C239</f>
        <v>-32648.7160493827</v>
      </c>
      <c r="F239" s="32">
        <f>'[1]2024年02月份生产数据记录表'!I125/24</f>
        <v>0</v>
      </c>
      <c r="G239" s="32">
        <f>'[1]2024年02月份生产数据记录表'!J163</f>
        <v>0.750194444444444</v>
      </c>
      <c r="H239" s="32">
        <f>'[1]2024年02月份生产数据记录表'!O163</f>
        <v>0.4725</v>
      </c>
      <c r="I239" s="50"/>
    </row>
    <row r="240" ht="21.95" customHeight="1" spans="1:9">
      <c r="A240" s="15"/>
      <c r="B240" s="16" t="s">
        <v>19</v>
      </c>
      <c r="C240" s="14">
        <f>'[1]2024年02月份生产数据记录表'!H125</f>
        <v>-124270.37037037</v>
      </c>
      <c r="D240" s="14">
        <f>D232+C240</f>
        <v>-56318.8148148148</v>
      </c>
      <c r="E240" s="18">
        <f>E232+C240</f>
        <v>-56318.8148148148</v>
      </c>
      <c r="F240" s="31"/>
      <c r="G240" s="31"/>
      <c r="H240" s="31"/>
      <c r="I240" s="50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112</v>
      </c>
      <c r="B243" s="7">
        <v>2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'[1]2024年02月份生产数据记录表'!Q129</f>
        <v>0</v>
      </c>
      <c r="D245" s="18">
        <f>D237+C245</f>
        <v>-121713</v>
      </c>
      <c r="E245" s="18">
        <f>E237+C245</f>
        <v>-24165</v>
      </c>
      <c r="F245" s="28">
        <f>'[1]2024年02月份生产数据记录表'!R129/24</f>
        <v>0</v>
      </c>
      <c r="G245" s="29">
        <f>'[1]2024年02月份生产数据记录表'!I164</f>
        <v>0.651975806451613</v>
      </c>
      <c r="H245" s="29">
        <f>'[1]2024年02月份生产数据记录表'!N164</f>
        <v>0.421485215053763</v>
      </c>
      <c r="I245" s="49"/>
    </row>
    <row r="246" ht="21.95" customHeight="1" spans="1:9">
      <c r="A246" s="15"/>
      <c r="B246" s="16" t="s">
        <v>16</v>
      </c>
      <c r="C246" s="18">
        <f>'[1]2024年02月份生产数据记录表'!Q129</f>
        <v>0</v>
      </c>
      <c r="D246" s="18">
        <f>D238+C246</f>
        <v>-89650</v>
      </c>
      <c r="E246" s="18">
        <f>E238+C246</f>
        <v>-89650</v>
      </c>
      <c r="F246" s="30"/>
      <c r="G246" s="31"/>
      <c r="H246" s="31"/>
      <c r="I246" s="50"/>
    </row>
    <row r="247" ht="21.95" customHeight="1" spans="1:9">
      <c r="A247" s="17" t="s">
        <v>17</v>
      </c>
      <c r="B247" s="16" t="s">
        <v>18</v>
      </c>
      <c r="C247" s="14">
        <f>'[1]2024年02月份生产数据记录表'!H129</f>
        <v>0</v>
      </c>
      <c r="D247" s="14">
        <f>D239+C247</f>
        <v>-67951.1851851852</v>
      </c>
      <c r="E247" s="18">
        <f>E239+C247</f>
        <v>-32648.7160493827</v>
      </c>
      <c r="F247" s="32">
        <f>'[1]2024年02月份生产数据记录表'!I129/24</f>
        <v>0</v>
      </c>
      <c r="G247" s="32">
        <f>'[1]2024年02月份生产数据记录表'!J164</f>
        <v>0.725994623655914</v>
      </c>
      <c r="H247" s="32">
        <f>'[1]2024年02月份生产数据记录表'!O164</f>
        <v>0.464879032258064</v>
      </c>
      <c r="I247" s="50"/>
    </row>
    <row r="248" ht="21.95" customHeight="1" spans="1:9">
      <c r="A248" s="15"/>
      <c r="B248" s="16" t="s">
        <v>19</v>
      </c>
      <c r="C248" s="14">
        <f>'[1]2024年02月份生产数据记录表'!H129</f>
        <v>0</v>
      </c>
      <c r="D248" s="18">
        <f>D240+C248</f>
        <v>-56318.8148148148</v>
      </c>
      <c r="E248" s="18">
        <f>E240+C248</f>
        <v>-56318.8148148148</v>
      </c>
      <c r="F248" s="31"/>
      <c r="G248" s="31"/>
      <c r="H248" s="31"/>
      <c r="I248" s="50"/>
    </row>
  </sheetData>
  <mergeCells count="323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1:I24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3:I104"/>
    <mergeCell ref="I109:I112"/>
    <mergeCell ref="I117:I118"/>
    <mergeCell ref="I119:I120"/>
    <mergeCell ref="I125:I126"/>
    <mergeCell ref="I127:I128"/>
    <mergeCell ref="I133:I136"/>
    <mergeCell ref="I141:I142"/>
    <mergeCell ref="I143:I144"/>
    <mergeCell ref="I149:I150"/>
    <mergeCell ref="I151:I152"/>
    <mergeCell ref="I157:I158"/>
    <mergeCell ref="I159:I160"/>
    <mergeCell ref="I165:I166"/>
    <mergeCell ref="I167:I168"/>
    <mergeCell ref="I173:I176"/>
    <mergeCell ref="I181:I182"/>
    <mergeCell ref="I183:I184"/>
    <mergeCell ref="I189:I190"/>
    <mergeCell ref="I191:I192"/>
    <mergeCell ref="I197:I198"/>
    <mergeCell ref="I199:I200"/>
    <mergeCell ref="I205:I208"/>
    <mergeCell ref="I213:I216"/>
    <mergeCell ref="I221:I222"/>
    <mergeCell ref="I223:I224"/>
    <mergeCell ref="I229:I230"/>
    <mergeCell ref="I231:I232"/>
    <mergeCell ref="I237:I238"/>
    <mergeCell ref="I239:I240"/>
    <mergeCell ref="I245:I246"/>
    <mergeCell ref="I247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225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6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13">
        <f>'[1]2023年06月份生产数据记录表'!Q9</f>
        <v>0</v>
      </c>
      <c r="D5" s="14">
        <f>C5</f>
        <v>0</v>
      </c>
      <c r="E5" s="18">
        <f>'[1]202305生产数据统计报表（发微信群）'!E245+D5</f>
        <v>469420</v>
      </c>
      <c r="F5" s="28">
        <f>'[1]2023年06月份生产数据记录表'!R9/24</f>
        <v>0</v>
      </c>
      <c r="G5" s="28">
        <f>'[1]2023年06月份生产数据记录表'!I134</f>
        <v>0</v>
      </c>
      <c r="H5" s="29">
        <f>'[1]2023年06月份生产数据记录表'!N134</f>
        <v>0.512151864035088</v>
      </c>
      <c r="I5" s="34" t="s">
        <v>37</v>
      </c>
    </row>
    <row r="6" ht="21.95" customHeight="1" spans="1:9">
      <c r="A6" s="15"/>
      <c r="B6" s="16" t="s">
        <v>16</v>
      </c>
      <c r="C6" s="13">
        <v>0</v>
      </c>
      <c r="D6" s="14">
        <v>0</v>
      </c>
      <c r="E6" s="18">
        <f>'[1]202305生产数据统计报表（发微信群）'!E246+D6</f>
        <v>276157</v>
      </c>
      <c r="F6" s="30"/>
      <c r="G6" s="30"/>
      <c r="H6" s="31"/>
      <c r="I6" s="35"/>
    </row>
    <row r="7" ht="21.95" customHeight="1" spans="1:9">
      <c r="A7" s="17" t="s">
        <v>17</v>
      </c>
      <c r="B7" s="16" t="s">
        <v>18</v>
      </c>
      <c r="C7" s="13">
        <f>'[1]2023年06月份生产数据记录表'!H9</f>
        <v>0</v>
      </c>
      <c r="D7" s="14">
        <f>C7</f>
        <v>0</v>
      </c>
      <c r="E7" s="18">
        <f>'[1]202305生产数据统计报表（发微信群）'!E247+D7</f>
        <v>293059.308641975</v>
      </c>
      <c r="F7" s="32">
        <f>'[1]2023年06月份生产数据记录表'!I9/24</f>
        <v>0</v>
      </c>
      <c r="G7" s="32">
        <f>'[1]2023年06月份生产数据记录表'!J134</f>
        <v>0</v>
      </c>
      <c r="H7" s="32">
        <f>'[1]2023年06月份生产数据记录表'!O134</f>
        <v>0.57921052631579</v>
      </c>
      <c r="I7" s="35"/>
    </row>
    <row r="8" ht="21.95" customHeight="1" spans="1:9">
      <c r="A8" s="15"/>
      <c r="B8" s="16" t="s">
        <v>19</v>
      </c>
      <c r="C8" s="13">
        <v>0</v>
      </c>
      <c r="D8" s="14">
        <f>C8</f>
        <v>0</v>
      </c>
      <c r="E8" s="18">
        <f>'[1]202305生产数据统计报表（发微信群）'!E248+D8</f>
        <v>162015.135802469</v>
      </c>
      <c r="F8" s="31"/>
      <c r="G8" s="31"/>
      <c r="H8" s="31"/>
      <c r="I8" s="36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6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'[1]2023年06月份生产数据记录表'!Q13</f>
        <v>0</v>
      </c>
      <c r="D13" s="14">
        <f>C13+D5</f>
        <v>0</v>
      </c>
      <c r="E13" s="18">
        <f>E5+C13</f>
        <v>469420</v>
      </c>
      <c r="F13" s="28">
        <f>'[1]2023年06月份生产数据记录表'!R13/24</f>
        <v>0</v>
      </c>
      <c r="G13" s="28">
        <f>'[1]2023年06月份生产数据记录表'!I135</f>
        <v>0</v>
      </c>
      <c r="H13" s="29">
        <f>'[1]2023年06月份生产数据记录表'!N135</f>
        <v>0.508804466230937</v>
      </c>
      <c r="I13" s="34" t="s">
        <v>35</v>
      </c>
    </row>
    <row r="14" ht="21.95" customHeight="1" spans="1:9">
      <c r="A14" s="15"/>
      <c r="B14" s="16" t="s">
        <v>16</v>
      </c>
      <c r="C14" s="13">
        <v>0</v>
      </c>
      <c r="D14" s="14">
        <f>C14+D6</f>
        <v>0</v>
      </c>
      <c r="E14" s="18">
        <f>E6+C14</f>
        <v>276157</v>
      </c>
      <c r="F14" s="30"/>
      <c r="G14" s="30"/>
      <c r="H14" s="31"/>
      <c r="I14" s="35"/>
    </row>
    <row r="15" ht="21.95" customHeight="1" spans="1:9">
      <c r="A15" s="17" t="s">
        <v>17</v>
      </c>
      <c r="B15" s="16" t="s">
        <v>18</v>
      </c>
      <c r="C15" s="13">
        <f>'[1]2023年06月份生产数据记录表'!H13</f>
        <v>0</v>
      </c>
      <c r="D15" s="14">
        <f>C15+D7</f>
        <v>0</v>
      </c>
      <c r="E15" s="18">
        <f>E7+C15</f>
        <v>293059.308641975</v>
      </c>
      <c r="F15" s="32">
        <f>'[1]2023年06月份生产数据记录表'!I13/24</f>
        <v>0</v>
      </c>
      <c r="G15" s="32">
        <f>'[1]2023年06月份生产数据记录表'!J135</f>
        <v>0</v>
      </c>
      <c r="H15" s="32">
        <f>'[1]2023年06月份生产数据记录表'!O135</f>
        <v>0.575424836601307</v>
      </c>
      <c r="I15" s="35"/>
    </row>
    <row r="16" ht="21.95" customHeight="1" spans="1:9">
      <c r="A16" s="15"/>
      <c r="B16" s="16" t="s">
        <v>19</v>
      </c>
      <c r="C16" s="13">
        <v>0</v>
      </c>
      <c r="D16" s="14">
        <f>C16+D8</f>
        <v>0</v>
      </c>
      <c r="E16" s="18">
        <f>E8+C16</f>
        <v>162015.135802469</v>
      </c>
      <c r="F16" s="31"/>
      <c r="G16" s="31"/>
      <c r="H16" s="31"/>
      <c r="I16" s="36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6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'[1]2023年06月份生产数据记录表'!Q17</f>
        <v>0</v>
      </c>
      <c r="D21" s="18">
        <f>D13+C21</f>
        <v>0</v>
      </c>
      <c r="E21" s="18">
        <f>E13+C21</f>
        <v>469420</v>
      </c>
      <c r="F21" s="28">
        <f>'[1]2023年06月份生产数据记录表'!R17/24</f>
        <v>0</v>
      </c>
      <c r="G21" s="28">
        <f>'[1]2023年06月份生产数据记录表'!I136</f>
        <v>0</v>
      </c>
      <c r="H21" s="29">
        <f>'[1]2023年06月份生产数据记录表'!N136</f>
        <v>0.505500541125541</v>
      </c>
      <c r="I21" s="71" t="s">
        <v>35</v>
      </c>
    </row>
    <row r="22" ht="21.95" customHeight="1" spans="1:9">
      <c r="A22" s="15"/>
      <c r="B22" s="16" t="s">
        <v>16</v>
      </c>
      <c r="C22" s="13">
        <v>0</v>
      </c>
      <c r="D22" s="18">
        <f>D14+C22</f>
        <v>0</v>
      </c>
      <c r="E22" s="18">
        <f>E14+C22</f>
        <v>276157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13">
        <f>'[1]2023年06月份生产数据记录表'!H17</f>
        <v>0</v>
      </c>
      <c r="D23" s="14">
        <f>D15+C23</f>
        <v>0</v>
      </c>
      <c r="E23" s="18">
        <f>E15+C23</f>
        <v>293059.308641975</v>
      </c>
      <c r="F23" s="32">
        <f>'[1]2023年06月份生产数据记录表'!I17/24</f>
        <v>0</v>
      </c>
      <c r="G23" s="32">
        <f>'[1]2023年06月份生产数据记录表'!J136</f>
        <v>0</v>
      </c>
      <c r="H23" s="32">
        <f>'[1]2023年06月份生产数据记录表'!O136</f>
        <v>0.571688311688312</v>
      </c>
      <c r="I23" s="72"/>
    </row>
    <row r="24" ht="21.95" customHeight="1" spans="1:9">
      <c r="A24" s="15"/>
      <c r="B24" s="16" t="s">
        <v>19</v>
      </c>
      <c r="C24" s="13">
        <v>0</v>
      </c>
      <c r="D24" s="14">
        <f>C24+D16</f>
        <v>0</v>
      </c>
      <c r="E24" s="18">
        <f>E16+C24</f>
        <v>162015.135802469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6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'[1]2023年06月份生产数据记录表'!Q18</f>
        <v>0</v>
      </c>
      <c r="D29" s="18">
        <f>D21+C29</f>
        <v>0</v>
      </c>
      <c r="E29" s="18">
        <f>E21+C29</f>
        <v>469420</v>
      </c>
      <c r="F29" s="28">
        <f>'[1]2023年06月份生产数据记录表'!R21/24</f>
        <v>0</v>
      </c>
      <c r="G29" s="29">
        <f>'[1]2023年06月份生产数据记录表'!I137</f>
        <v>0</v>
      </c>
      <c r="H29" s="29">
        <f>'[1]2023年06月份生产数据记录表'!N137</f>
        <v>0.502239247311828</v>
      </c>
      <c r="I29" s="34" t="s">
        <v>35</v>
      </c>
    </row>
    <row r="30" ht="21.95" customHeight="1" spans="1:9">
      <c r="A30" s="15"/>
      <c r="B30" s="16" t="s">
        <v>22</v>
      </c>
      <c r="C30" s="13">
        <f>'[1]2023年06月份生产数据记录表'!Q19+'[1]2023年06月份生产数据记录表'!Q20</f>
        <v>0</v>
      </c>
      <c r="D30" s="14">
        <f>C30+D22</f>
        <v>0</v>
      </c>
      <c r="E30" s="18">
        <f>E22+C30</f>
        <v>276157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'[1]2023年06月份生产数据记录表'!H18</f>
        <v>0</v>
      </c>
      <c r="D31" s="14">
        <f>D23+C31</f>
        <v>0</v>
      </c>
      <c r="E31" s="18">
        <f>E23+C31</f>
        <v>293059.308641975</v>
      </c>
      <c r="F31" s="32">
        <f>'[1]2023年06月份生产数据记录表'!I21/24</f>
        <v>0</v>
      </c>
      <c r="G31" s="32">
        <f>'[1]2023年06月份生产数据记录表'!J137</f>
        <v>0</v>
      </c>
      <c r="H31" s="32">
        <f>'[1]2023年06月份生产数据记录表'!O137</f>
        <v>0.568</v>
      </c>
      <c r="I31" s="38"/>
    </row>
    <row r="32" ht="21.95" customHeight="1" spans="1:9">
      <c r="A32" s="15"/>
      <c r="B32" s="16" t="s">
        <v>23</v>
      </c>
      <c r="C32" s="13">
        <f>'[1]2023年06月份生产数据记录表'!H19+'[1]2023年06月份生产数据记录表'!H20</f>
        <v>0</v>
      </c>
      <c r="D32" s="14">
        <f>C32+D24</f>
        <v>0</v>
      </c>
      <c r="E32" s="18">
        <f>E24+C32</f>
        <v>162015.135802469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6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21">
        <v>0</v>
      </c>
      <c r="D37" s="18">
        <f>D29+C37</f>
        <v>0</v>
      </c>
      <c r="E37" s="18">
        <f>E29+C37</f>
        <v>469420</v>
      </c>
      <c r="F37" s="28">
        <f>'[1]2023年06月份生产数据记录表'!R25/24</f>
        <v>0</v>
      </c>
      <c r="G37" s="29">
        <f>'[1]2023年06月份生产数据记录表'!I138</f>
        <v>0</v>
      </c>
      <c r="H37" s="29">
        <f>'[1]2023年06月份生产数据记录表'!N138</f>
        <v>0.499019764957265</v>
      </c>
      <c r="I37" s="40" t="s">
        <v>36</v>
      </c>
    </row>
    <row r="38" ht="21.95" customHeight="1" spans="1:9">
      <c r="A38" s="15"/>
      <c r="B38" s="16" t="s">
        <v>22</v>
      </c>
      <c r="C38" s="13">
        <f>'[1]2023年06月份生产数据记录表'!Q25</f>
        <v>0</v>
      </c>
      <c r="D38" s="14">
        <f>C38+D30</f>
        <v>0</v>
      </c>
      <c r="E38" s="18">
        <f>E30+C38</f>
        <v>276157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13">
        <v>0</v>
      </c>
      <c r="D39" s="14">
        <f>D31+C39</f>
        <v>0</v>
      </c>
      <c r="E39" s="18">
        <f>E31+C39</f>
        <v>293059.308641975</v>
      </c>
      <c r="F39" s="32">
        <f>'[1]2023年06月份生产数据记录表'!I25/24</f>
        <v>0</v>
      </c>
      <c r="G39" s="32">
        <f>'[1]2023年06月份生产数据记录表'!J138</f>
        <v>0</v>
      </c>
      <c r="H39" s="32">
        <f>'[1]2023年06月份生产数据记录表'!O138</f>
        <v>0.564358974358974</v>
      </c>
      <c r="I39" s="38"/>
    </row>
    <row r="40" ht="21.95" customHeight="1" spans="1:9">
      <c r="A40" s="15"/>
      <c r="B40" s="16" t="s">
        <v>24</v>
      </c>
      <c r="C40" s="13">
        <f>'[1]2023年06月份生产数据记录表'!H25</f>
        <v>0</v>
      </c>
      <c r="D40" s="14">
        <f>C40+D32</f>
        <v>0</v>
      </c>
      <c r="E40" s="18">
        <f>E32+C40</f>
        <v>162015.135802469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6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21">
        <v>0</v>
      </c>
      <c r="D45" s="18">
        <f>D37+C45</f>
        <v>0</v>
      </c>
      <c r="E45" s="18">
        <f>E37+C45</f>
        <v>469420</v>
      </c>
      <c r="F45" s="28">
        <f>'[1]2023年06月份生产数据记录表'!R29/24</f>
        <v>0</v>
      </c>
      <c r="G45" s="29">
        <f>'[1]2023年06月份生产数据记录表'!I139</f>
        <v>0</v>
      </c>
      <c r="H45" s="29">
        <f>'[1]2023年06月份生产数据记录表'!N139</f>
        <v>0.495841295116773</v>
      </c>
      <c r="I45" s="40" t="s">
        <v>36</v>
      </c>
      <c r="J45" s="41"/>
      <c r="K45" s="42"/>
      <c r="M45" s="43"/>
    </row>
    <row r="46" ht="21.95" customHeight="1" spans="1:10">
      <c r="A46" s="15"/>
      <c r="B46" s="16" t="s">
        <v>22</v>
      </c>
      <c r="C46" s="13">
        <f>'[1]2023年06月份生产数据记录表'!Q29</f>
        <v>0</v>
      </c>
      <c r="D46" s="14">
        <f>C46+D38</f>
        <v>0</v>
      </c>
      <c r="E46" s="18">
        <f>E38+C46</f>
        <v>276157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13">
        <v>0</v>
      </c>
      <c r="D47" s="14">
        <f>D39+C47</f>
        <v>0</v>
      </c>
      <c r="E47" s="18">
        <f>E39+C47</f>
        <v>293059.308641975</v>
      </c>
      <c r="F47" s="32">
        <f>'[1]2023年06月份生产数据记录表'!I29/24</f>
        <v>0</v>
      </c>
      <c r="G47" s="32">
        <f>'[1]2023年06月份生产数据记录表'!J139</f>
        <v>0</v>
      </c>
      <c r="H47" s="32">
        <f>'[1]2023年06月份生产数据记录表'!O139</f>
        <v>0.560764331210191</v>
      </c>
      <c r="I47" s="38"/>
    </row>
    <row r="48" ht="21.95" customHeight="1" spans="1:9">
      <c r="A48" s="15"/>
      <c r="B48" s="16" t="s">
        <v>24</v>
      </c>
      <c r="C48" s="13">
        <f>'[1]2023年06月份生产数据记录表'!H29</f>
        <v>0</v>
      </c>
      <c r="D48" s="14">
        <f>C48+D40</f>
        <v>0</v>
      </c>
      <c r="E48" s="18">
        <f>E40+C48</f>
        <v>162015.135802469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6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>
        <v>0</v>
      </c>
      <c r="D53" s="18">
        <f>D45+C53</f>
        <v>0</v>
      </c>
      <c r="E53" s="18">
        <f>E45+C53</f>
        <v>469420</v>
      </c>
      <c r="F53" s="28">
        <f>'[1]2023年06月份生产数据记录表'!R33/24</f>
        <v>0</v>
      </c>
      <c r="G53" s="29">
        <f>'[1]2023年06月份生产数据记录表'!I140</f>
        <v>0</v>
      </c>
      <c r="H53" s="29">
        <f>'[1]2023年06月份生产数据记录表'!N140</f>
        <v>0.49270305907173</v>
      </c>
      <c r="I53" s="40" t="s">
        <v>36</v>
      </c>
    </row>
    <row r="54" ht="21.95" customHeight="1" spans="1:9">
      <c r="A54" s="15"/>
      <c r="B54" s="16" t="s">
        <v>22</v>
      </c>
      <c r="C54" s="18">
        <f>'[1]2023年06月份生产数据记录表'!Q33</f>
        <v>0</v>
      </c>
      <c r="D54" s="14">
        <f>C54+D46</f>
        <v>0</v>
      </c>
      <c r="E54" s="18">
        <f>E46+C54</f>
        <v>276157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4">
        <v>0</v>
      </c>
      <c r="D55" s="14">
        <f>D47+C55</f>
        <v>0</v>
      </c>
      <c r="E55" s="18">
        <f>E47+C55</f>
        <v>293059.308641975</v>
      </c>
      <c r="F55" s="32">
        <f>'[1]2023年06月份生产数据记录表'!I33/24</f>
        <v>0</v>
      </c>
      <c r="G55" s="32">
        <f>'[1]2023年06月份生产数据记录表'!J140</f>
        <v>0</v>
      </c>
      <c r="H55" s="32">
        <f>'[1]2023年06月份生产数据记录表'!O140</f>
        <v>0.557215189873418</v>
      </c>
      <c r="I55" s="38"/>
    </row>
    <row r="56" ht="21.95" customHeight="1" spans="1:9">
      <c r="A56" s="15"/>
      <c r="B56" s="16" t="s">
        <v>24</v>
      </c>
      <c r="C56" s="13">
        <f>'[1]2023年06月份生产数据记录表'!H33</f>
        <v>0</v>
      </c>
      <c r="D56" s="14">
        <f>C56+D48</f>
        <v>0</v>
      </c>
      <c r="E56" s="18">
        <f>E48+C56</f>
        <v>162015.135802469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6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>
        <v>0</v>
      </c>
      <c r="D61" s="18">
        <f>D53+C61</f>
        <v>0</v>
      </c>
      <c r="E61" s="18">
        <f>E53+C61</f>
        <v>469420</v>
      </c>
      <c r="F61" s="28">
        <f>'[1]2023年06月份生产数据记录表'!R37/24</f>
        <v>0</v>
      </c>
      <c r="G61" s="29">
        <f>'[1]2023年06月份生产数据记录表'!I141</f>
        <v>0</v>
      </c>
      <c r="H61" s="29">
        <f>'[1]2023年06月份生产数据记录表'!N141</f>
        <v>0.48960429769392</v>
      </c>
      <c r="I61" s="40" t="s">
        <v>36</v>
      </c>
    </row>
    <row r="62" ht="21.95" customHeight="1" spans="1:9">
      <c r="A62" s="15"/>
      <c r="B62" s="16" t="s">
        <v>22</v>
      </c>
      <c r="C62" s="18">
        <f>'[1]2023年06月份生产数据记录表'!Q37</f>
        <v>0</v>
      </c>
      <c r="D62" s="14">
        <f>D54</f>
        <v>0</v>
      </c>
      <c r="E62" s="18">
        <f>E54+C62</f>
        <v>276157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>
        <v>0</v>
      </c>
      <c r="D63" s="14">
        <f>D55+C63</f>
        <v>0</v>
      </c>
      <c r="E63" s="18">
        <f>E55+C63</f>
        <v>293059.308641975</v>
      </c>
      <c r="F63" s="32">
        <f>'[1]2023年06月份生产数据记录表'!I37/24</f>
        <v>0</v>
      </c>
      <c r="G63" s="32">
        <f>'[1]2023年06月份生产数据记录表'!J141</f>
        <v>0</v>
      </c>
      <c r="H63" s="32">
        <f>'[1]2023年06月份生产数据记录表'!O141</f>
        <v>0.553710691823899</v>
      </c>
      <c r="I63" s="38"/>
    </row>
    <row r="64" ht="21.95" customHeight="1" spans="1:9">
      <c r="A64" s="15"/>
      <c r="B64" s="16" t="s">
        <v>24</v>
      </c>
      <c r="C64" s="14">
        <f>'[1]2023年06月份生产数据记录表'!H37</f>
        <v>0</v>
      </c>
      <c r="D64" s="14">
        <f>D56</f>
        <v>0</v>
      </c>
      <c r="E64" s="18">
        <f>E56+C64</f>
        <v>162015.135802469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6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'[1]2023年06月份生产数据记录表'!Q41</f>
        <v>0</v>
      </c>
      <c r="D69" s="18">
        <f>D61+C69</f>
        <v>0</v>
      </c>
      <c r="E69" s="18">
        <f>E61+C69</f>
        <v>469420</v>
      </c>
      <c r="F69" s="28">
        <f>'[1]2023年06月份生产数据记录表'!R41/24</f>
        <v>0</v>
      </c>
      <c r="G69" s="29">
        <f>'[1]2023年06月份生产数据记录表'!I142</f>
        <v>0</v>
      </c>
      <c r="H69" s="29">
        <f>'[1]2023年06月份生产数据记录表'!N142</f>
        <v>0.486544270833333</v>
      </c>
      <c r="I69" s="40" t="s">
        <v>36</v>
      </c>
    </row>
    <row r="70" ht="21.95" customHeight="1" spans="1:9">
      <c r="A70" s="15"/>
      <c r="B70" s="16" t="s">
        <v>22</v>
      </c>
      <c r="C70" s="18">
        <f>'[1]2023年06月份生产数据记录表'!Q41</f>
        <v>0</v>
      </c>
      <c r="D70" s="14">
        <f>D62</f>
        <v>0</v>
      </c>
      <c r="E70" s="18">
        <f>E62+C70</f>
        <v>276157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'[1]2023年06月份生产数据记录表'!H41</f>
        <v>0</v>
      </c>
      <c r="D71" s="14">
        <f>D63+C71</f>
        <v>0</v>
      </c>
      <c r="E71" s="18">
        <f>E63+C71</f>
        <v>293059.308641975</v>
      </c>
      <c r="F71" s="32">
        <f>'[1]2023年06月份生产数据记录表'!I41/24</f>
        <v>0</v>
      </c>
      <c r="G71" s="32">
        <f>'[1]2023年06月份生产数据记录表'!J142</f>
        <v>0</v>
      </c>
      <c r="H71" s="32">
        <f>'[1]2023年06月份生产数据记录表'!O142</f>
        <v>0.55025</v>
      </c>
      <c r="I71" s="38"/>
    </row>
    <row r="72" ht="21.95" customHeight="1" spans="1:9">
      <c r="A72" s="15"/>
      <c r="B72" s="16" t="s">
        <v>24</v>
      </c>
      <c r="C72" s="14">
        <f>'[1]2023年06月份生产数据记录表'!H41</f>
        <v>0</v>
      </c>
      <c r="D72" s="14">
        <f>D64</f>
        <v>0</v>
      </c>
      <c r="E72" s="18">
        <f>E64+C72</f>
        <v>162015.135802469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6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'[1]2023年06月份生产数据记录表'!Q45</f>
        <v>0</v>
      </c>
      <c r="D77" s="18">
        <f>D69+C77</f>
        <v>0</v>
      </c>
      <c r="E77" s="18">
        <f>E69+C77</f>
        <v>469420</v>
      </c>
      <c r="F77" s="28">
        <f>'[1]2023年06月份生产数据记录表'!R45/24</f>
        <v>0</v>
      </c>
      <c r="G77" s="29">
        <f>'[1]2023年06月份生产数据记录表'!I143</f>
        <v>0</v>
      </c>
      <c r="H77" s="29">
        <f>'[1]2023年06月份生产数据记录表'!N143</f>
        <v>0.483522256728779</v>
      </c>
      <c r="I77" s="40" t="s">
        <v>38</v>
      </c>
    </row>
    <row r="78" ht="21.95" customHeight="1" spans="1:9">
      <c r="A78" s="15"/>
      <c r="B78" s="16" t="s">
        <v>22</v>
      </c>
      <c r="C78" s="18">
        <f>'[1]2023年06月份生产数据记录表'!Q45</f>
        <v>0</v>
      </c>
      <c r="D78" s="14">
        <f>D70</f>
        <v>0</v>
      </c>
      <c r="E78" s="18">
        <f>E70+C78</f>
        <v>276157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'[1]2023年06月份生产数据记录表'!H45</f>
        <v>0</v>
      </c>
      <c r="D79" s="14">
        <f>D71+C79</f>
        <v>0</v>
      </c>
      <c r="E79" s="18">
        <f>E71+C79</f>
        <v>293059.308641975</v>
      </c>
      <c r="F79" s="32">
        <f>'[1]2023年06月份生产数据记录表'!I45/24</f>
        <v>0</v>
      </c>
      <c r="G79" s="32">
        <f>'[1]2023年06月份生产数据记录表'!J143</f>
        <v>0</v>
      </c>
      <c r="H79" s="32">
        <f>'[1]2023年06月份生产数据记录表'!O143</f>
        <v>0.546832298136646</v>
      </c>
      <c r="I79" s="38"/>
    </row>
    <row r="80" ht="21.95" customHeight="1" spans="1:9">
      <c r="A80" s="15"/>
      <c r="B80" s="16" t="s">
        <v>24</v>
      </c>
      <c r="C80" s="14">
        <f>'[1]2023年06月份生产数据记录表'!H45</f>
        <v>0</v>
      </c>
      <c r="D80" s="14">
        <f>D72</f>
        <v>0</v>
      </c>
      <c r="E80" s="18">
        <f>E72+C80</f>
        <v>162015.135802469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6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v>0</v>
      </c>
      <c r="D85" s="14">
        <f>C85+D77</f>
        <v>0</v>
      </c>
      <c r="E85" s="18">
        <f>E77+C85</f>
        <v>469420</v>
      </c>
      <c r="F85" s="28">
        <f>'[1]2023年06月份生产数据记录表'!R49/24</f>
        <v>0.416666666666667</v>
      </c>
      <c r="G85" s="29">
        <f>'[1]2023年06月份生产数据记录表'!I144</f>
        <v>0.0378787878787879</v>
      </c>
      <c r="H85" s="29">
        <f>'[1]2023年06月份生产数据记录表'!N144</f>
        <v>0.483109567901235</v>
      </c>
      <c r="I85" s="40" t="s">
        <v>39</v>
      </c>
    </row>
    <row r="86" ht="21.95" customHeight="1" spans="1:9">
      <c r="A86" s="15"/>
      <c r="B86" s="16" t="s">
        <v>22</v>
      </c>
      <c r="C86" s="18">
        <f>'[1]2023年06月份生产数据记录表'!Q49</f>
        <v>3540</v>
      </c>
      <c r="D86" s="14">
        <f>C86+D78</f>
        <v>3540</v>
      </c>
      <c r="E86" s="18">
        <f>E78+C86</f>
        <v>279697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v>0</v>
      </c>
      <c r="D87" s="14">
        <f>C87+D79</f>
        <v>0</v>
      </c>
      <c r="E87" s="18">
        <f>E79+C87</f>
        <v>293059.308641975</v>
      </c>
      <c r="F87" s="32">
        <f>'[1]2023年06月份生产数据记录表'!I49/24</f>
        <v>0.666666666666667</v>
      </c>
      <c r="G87" s="32">
        <f>'[1]2023年06月份生产数据记录表'!J144</f>
        <v>0.0606060606060606</v>
      </c>
      <c r="H87" s="32">
        <f>'[1]2023年06月份生产数据记录表'!O144</f>
        <v>0.547572016460905</v>
      </c>
      <c r="I87" s="38"/>
    </row>
    <row r="88" ht="21.95" customHeight="1" spans="1:9">
      <c r="A88" s="15"/>
      <c r="B88" s="16" t="s">
        <v>24</v>
      </c>
      <c r="C88" s="14">
        <f>'[1]2023年06月份生产数据记录表'!H49</f>
        <v>3135.18518518518</v>
      </c>
      <c r="D88" s="14">
        <f>C88+D80</f>
        <v>3135.18518518518</v>
      </c>
      <c r="E88" s="18">
        <f>E80+C88</f>
        <v>165150.320987654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6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v>0</v>
      </c>
      <c r="D93" s="18">
        <f>D85+C93</f>
        <v>0</v>
      </c>
      <c r="E93" s="18">
        <f>E85+C93</f>
        <v>469420</v>
      </c>
      <c r="F93" s="28">
        <f>'[1]2023年06月份生产数据记录表'!R53/24</f>
        <v>1</v>
      </c>
      <c r="G93" s="29">
        <f>'[1]2023年06月份生产数据记录表'!I145</f>
        <v>0.118055555555556</v>
      </c>
      <c r="H93" s="29">
        <f>'[1]2023年06月份生产数据记录表'!N145</f>
        <v>0.486280674846626</v>
      </c>
      <c r="I93" s="40"/>
    </row>
    <row r="94" ht="21.95" customHeight="1" spans="1:9">
      <c r="A94" s="15"/>
      <c r="B94" s="16" t="s">
        <v>22</v>
      </c>
      <c r="C94" s="18">
        <f>'[1]2023年06月份生产数据记录表'!Q53</f>
        <v>8414</v>
      </c>
      <c r="D94" s="14">
        <f>C94+D86</f>
        <v>11954</v>
      </c>
      <c r="E94" s="18">
        <f>E86+C94</f>
        <v>288111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v>0</v>
      </c>
      <c r="D95" s="14">
        <f>D87+C95</f>
        <v>0</v>
      </c>
      <c r="E95" s="18">
        <f>E87+C95</f>
        <v>293059.308641975</v>
      </c>
      <c r="F95" s="32">
        <f>'[1]2023年06月份生产数据记录表'!I53/24</f>
        <v>1</v>
      </c>
      <c r="G95" s="32">
        <f>'[1]2023年06月份生产数据记录表'!J145</f>
        <v>0.138888888888889</v>
      </c>
      <c r="H95" s="32">
        <f>'[1]2023年06月份生产数据记录表'!O145</f>
        <v>0.550347648261759</v>
      </c>
      <c r="I95" s="38"/>
    </row>
    <row r="96" ht="21.95" customHeight="1" spans="1:9">
      <c r="A96" s="15"/>
      <c r="B96" s="16" t="s">
        <v>24</v>
      </c>
      <c r="C96" s="14">
        <f>'[1]2023年06月份生产数据记录表'!H53</f>
        <v>4864.1975308642</v>
      </c>
      <c r="D96" s="14">
        <f>C96+D88</f>
        <v>7999.38271604938</v>
      </c>
      <c r="E96" s="18">
        <f>E88+C96</f>
        <v>170014.518518519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6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v>0</v>
      </c>
      <c r="D101" s="18">
        <f>D93+C101</f>
        <v>0</v>
      </c>
      <c r="E101" s="18">
        <f>E93+C101</f>
        <v>469420</v>
      </c>
      <c r="F101" s="28">
        <f>'[1]2023年06月份生产数据记录表'!R57/24</f>
        <v>0.3125</v>
      </c>
      <c r="G101" s="29">
        <f>'[1]2023年06月份生产数据记录表'!I146</f>
        <v>0.133012820512821</v>
      </c>
      <c r="H101" s="29">
        <f>'[1]2023年06月份生产数据记录表'!N146</f>
        <v>0.485221036585366</v>
      </c>
      <c r="I101" s="40" t="s">
        <v>40</v>
      </c>
      <c r="J101" s="42"/>
    </row>
    <row r="102" ht="21.95" customHeight="1" spans="1:10">
      <c r="A102" s="15"/>
      <c r="B102" s="16" t="s">
        <v>22</v>
      </c>
      <c r="C102" s="18">
        <f>'[1]2023年06月份生产数据记录表'!Q57</f>
        <v>2640</v>
      </c>
      <c r="D102" s="18">
        <f>D94+C102</f>
        <v>14594</v>
      </c>
      <c r="E102" s="18">
        <f>E94+C102</f>
        <v>290751</v>
      </c>
      <c r="F102" s="30"/>
      <c r="G102" s="31"/>
      <c r="H102" s="31"/>
      <c r="I102" s="38"/>
      <c r="J102" s="42"/>
    </row>
    <row r="103" ht="21.95" customHeight="1" spans="1:10">
      <c r="A103" s="17" t="s">
        <v>17</v>
      </c>
      <c r="B103" s="16" t="s">
        <v>18</v>
      </c>
      <c r="C103" s="14">
        <v>0</v>
      </c>
      <c r="D103" s="18">
        <f>D95+C103</f>
        <v>0</v>
      </c>
      <c r="E103" s="18">
        <f>E95+C103</f>
        <v>293059.308641975</v>
      </c>
      <c r="F103" s="32">
        <f>'[1]2023年06月份生产数据记录表'!I57/24</f>
        <v>1</v>
      </c>
      <c r="G103" s="32">
        <f>'[1]2023年06月份生产数据记录表'!J146</f>
        <v>0.205128205128205</v>
      </c>
      <c r="H103" s="32">
        <f>'[1]2023年06月份生产数据记录表'!O146</f>
        <v>0.553089430894309</v>
      </c>
      <c r="I103" s="38"/>
      <c r="J103" s="42"/>
    </row>
    <row r="104" ht="21.95" customHeight="1" spans="1:10">
      <c r="A104" s="15"/>
      <c r="B104" s="16" t="s">
        <v>24</v>
      </c>
      <c r="C104" s="14">
        <f>'[1]2023年06月份生产数据记录表'!H57</f>
        <v>4673.45679012346</v>
      </c>
      <c r="D104" s="18">
        <f>D96+C104</f>
        <v>12672.8395061728</v>
      </c>
      <c r="E104" s="18">
        <f>E96+C104</f>
        <v>174687.975308642</v>
      </c>
      <c r="F104" s="31"/>
      <c r="G104" s="31"/>
      <c r="H104" s="31"/>
      <c r="I104" s="39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6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'[1]2023年06月份生产数据记录表'!Q61</f>
        <v>0</v>
      </c>
      <c r="D109" s="18">
        <f>D101+C109</f>
        <v>0</v>
      </c>
      <c r="E109" s="18">
        <f>E101+C109</f>
        <v>469420</v>
      </c>
      <c r="F109" s="28">
        <f>'[1]2023年06月份生产数据记录表'!R61/24</f>
        <v>0</v>
      </c>
      <c r="G109" s="29">
        <f>'[1]2023年06月份生产数据记录表'!I147</f>
        <v>0.123511904761905</v>
      </c>
      <c r="H109" s="29">
        <f>'[1]2023年06月份生产数据记录表'!N147</f>
        <v>0.482280303030303</v>
      </c>
      <c r="I109" s="40" t="s">
        <v>41</v>
      </c>
    </row>
    <row r="110" ht="21.95" customHeight="1" spans="1:9">
      <c r="A110" s="15"/>
      <c r="B110" s="16" t="s">
        <v>22</v>
      </c>
      <c r="C110" s="18">
        <f>'[1]2023年06月份生产数据记录表'!Q61</f>
        <v>0</v>
      </c>
      <c r="D110" s="18">
        <f>D102+C110</f>
        <v>14594</v>
      </c>
      <c r="E110" s="18">
        <f>E102+C110</f>
        <v>290751</v>
      </c>
      <c r="F110" s="30"/>
      <c r="G110" s="31"/>
      <c r="H110" s="31"/>
      <c r="I110" s="38"/>
    </row>
    <row r="111" ht="21.95" customHeight="1" spans="1:9">
      <c r="A111" s="17" t="s">
        <v>17</v>
      </c>
      <c r="B111" s="16" t="s">
        <v>18</v>
      </c>
      <c r="C111" s="14">
        <v>0</v>
      </c>
      <c r="D111" s="14">
        <f>D103+C111</f>
        <v>0</v>
      </c>
      <c r="E111" s="18">
        <f>E103+C111</f>
        <v>293059.308641975</v>
      </c>
      <c r="F111" s="32">
        <f>'[1]2023年06月份生产数据记录表'!I61/24</f>
        <v>1</v>
      </c>
      <c r="G111" s="32">
        <f>'[1]2023年06月份生产数据记录表'!J147</f>
        <v>0.261904761904762</v>
      </c>
      <c r="H111" s="32">
        <f>'[1]2023年06月份生产数据记录表'!O147</f>
        <v>0.55579797979798</v>
      </c>
      <c r="I111" s="38"/>
    </row>
    <row r="112" ht="21.95" customHeight="1" spans="1:9">
      <c r="A112" s="15"/>
      <c r="B112" s="16" t="s">
        <v>24</v>
      </c>
      <c r="C112" s="14">
        <f>'[1]2023年06月份生产数据记录表'!H61</f>
        <v>4601.23456790123</v>
      </c>
      <c r="D112" s="18">
        <f>D104+C112</f>
        <v>17274.0740740741</v>
      </c>
      <c r="E112" s="18">
        <f>E104+C112</f>
        <v>179289.209876543</v>
      </c>
      <c r="F112" s="31"/>
      <c r="G112" s="31"/>
      <c r="H112" s="31"/>
      <c r="I112" s="39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6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v>0</v>
      </c>
      <c r="D117" s="18">
        <f>D109+C117</f>
        <v>0</v>
      </c>
      <c r="E117" s="18">
        <f>E109+C117</f>
        <v>469420</v>
      </c>
      <c r="F117" s="28">
        <f>'[1]2023年06月份生产数据记录表'!R65/24</f>
        <v>0.0541666666666667</v>
      </c>
      <c r="G117" s="29">
        <f>'[1]2023年06月份生产数据记录表'!I148</f>
        <v>0.118888888888889</v>
      </c>
      <c r="H117" s="29">
        <f>'[1]2023年06月份生产数据记录表'!N148</f>
        <v>0.479701305220884</v>
      </c>
      <c r="I117" s="40" t="s">
        <v>42</v>
      </c>
    </row>
    <row r="118" ht="21.95" customHeight="1" spans="1:9">
      <c r="A118" s="15"/>
      <c r="B118" s="16" t="s">
        <v>22</v>
      </c>
      <c r="C118" s="18">
        <v>0</v>
      </c>
      <c r="D118" s="18">
        <f>D110+C118</f>
        <v>14594</v>
      </c>
      <c r="E118" s="18">
        <f>E110+C118</f>
        <v>290751</v>
      </c>
      <c r="F118" s="30"/>
      <c r="G118" s="31"/>
      <c r="H118" s="31"/>
      <c r="I118" s="38"/>
    </row>
    <row r="119" ht="21.95" customHeight="1" spans="1:9">
      <c r="A119" s="17" t="s">
        <v>17</v>
      </c>
      <c r="B119" s="16" t="s">
        <v>18</v>
      </c>
      <c r="C119" s="14">
        <f>'[1]2023年06月份生产数据记录表'!H65*2/3</f>
        <v>3049.38271604938</v>
      </c>
      <c r="D119" s="14">
        <f>D111+C119</f>
        <v>3049.38271604938</v>
      </c>
      <c r="E119" s="18">
        <f>E111+C119</f>
        <v>296108.691358025</v>
      </c>
      <c r="F119" s="32">
        <f>'[1]2023年06月份生产数据记录表'!I65/24</f>
        <v>1</v>
      </c>
      <c r="G119" s="32">
        <f>'[1]2023年06月份生产数据记录表'!J148</f>
        <v>0.311111111111111</v>
      </c>
      <c r="H119" s="32">
        <f>'[1]2023年06月份生产数据记录表'!O148</f>
        <v>0.558473895582329</v>
      </c>
      <c r="I119" s="38"/>
    </row>
    <row r="120" ht="21.95" customHeight="1" spans="1:9">
      <c r="A120" s="15"/>
      <c r="B120" s="16" t="s">
        <v>24</v>
      </c>
      <c r="C120" s="14">
        <f>'[1]2023年06月份生产数据记录表'!H65*1/3</f>
        <v>1524.69135802469</v>
      </c>
      <c r="D120" s="14">
        <f>D112+C120</f>
        <v>18798.7654320988</v>
      </c>
      <c r="E120" s="18">
        <f>E112+C120</f>
        <v>180813.901234568</v>
      </c>
      <c r="F120" s="31"/>
      <c r="G120" s="31"/>
      <c r="H120" s="31"/>
      <c r="I120" s="39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6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v>0</v>
      </c>
      <c r="D125" s="18">
        <f>D117+C125</f>
        <v>0</v>
      </c>
      <c r="E125" s="18">
        <f>E117+C125</f>
        <v>469420</v>
      </c>
      <c r="F125" s="28">
        <f>'[1]2023年06月份生产数据记录表'!R69/24</f>
        <v>0.0541666666666667</v>
      </c>
      <c r="G125" s="29">
        <f>'[1]2023年06月份生产数据记录表'!I149</f>
        <v>0.11484375</v>
      </c>
      <c r="H125" s="29">
        <f>'[1]2023年06月份生产数据记录表'!N149</f>
        <v>0.477153193612774</v>
      </c>
      <c r="I125" s="40" t="s">
        <v>43</v>
      </c>
    </row>
    <row r="126" ht="21.95" customHeight="1" spans="1:9">
      <c r="A126" s="15"/>
      <c r="B126" s="16" t="s">
        <v>16</v>
      </c>
      <c r="C126" s="18">
        <v>0</v>
      </c>
      <c r="D126" s="18">
        <f>D118+C126</f>
        <v>14594</v>
      </c>
      <c r="E126" s="18">
        <f>E118+C126</f>
        <v>290751</v>
      </c>
      <c r="F126" s="30"/>
      <c r="G126" s="31"/>
      <c r="H126" s="31"/>
      <c r="I126" s="38"/>
    </row>
    <row r="127" ht="21.95" customHeight="1" spans="1:9">
      <c r="A127" s="17" t="s">
        <v>17</v>
      </c>
      <c r="B127" s="16" t="s">
        <v>18</v>
      </c>
      <c r="C127" s="14">
        <f>'[1]2023年06月份生产数据记录表'!H69</f>
        <v>2625.30864197531</v>
      </c>
      <c r="D127" s="14">
        <f>D119+C127</f>
        <v>5674.69135802469</v>
      </c>
      <c r="E127" s="18">
        <f>E119+C127</f>
        <v>298734</v>
      </c>
      <c r="F127" s="32">
        <f>'[1]2023年06月份生产数据记录表'!I69/24</f>
        <v>0.625</v>
      </c>
      <c r="G127" s="32">
        <f>'[1]2023年06月份生产数据记录表'!J149</f>
        <v>0.330729166666667</v>
      </c>
      <c r="H127" s="32">
        <f>'[1]2023年06月份生产数据记录表'!O149</f>
        <v>0.558872255489022</v>
      </c>
      <c r="I127" s="38"/>
    </row>
    <row r="128" ht="21.95" customHeight="1" spans="1:9">
      <c r="A128" s="15"/>
      <c r="B128" s="16" t="s">
        <v>19</v>
      </c>
      <c r="C128" s="14">
        <v>0</v>
      </c>
      <c r="D128" s="18">
        <f>D120+C128</f>
        <v>18798.7654320988</v>
      </c>
      <c r="E128" s="18">
        <f>E120+C128</f>
        <v>180813.901234568</v>
      </c>
      <c r="F128" s="31"/>
      <c r="G128" s="31"/>
      <c r="H128" s="31"/>
      <c r="I128" s="39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6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'[1]2023年06月份生产数据记录表'!Q73</f>
        <v>0</v>
      </c>
      <c r="D133" s="18">
        <f>D125+C133</f>
        <v>0</v>
      </c>
      <c r="E133" s="18">
        <f>E125+C133</f>
        <v>469420</v>
      </c>
      <c r="F133" s="28">
        <f>'[1]2023年06月份生产数据记录表'!R73/24</f>
        <v>0</v>
      </c>
      <c r="G133" s="29">
        <f>'[1]2023年06月份生产数据记录表'!I150</f>
        <v>0.108088235294118</v>
      </c>
      <c r="H133" s="29">
        <f>'[1]2023年06月份生产数据记录表'!N150</f>
        <v>0.474312996031746</v>
      </c>
      <c r="I133" s="40" t="s">
        <v>44</v>
      </c>
    </row>
    <row r="134" ht="21.95" customHeight="1" spans="1:9">
      <c r="A134" s="15"/>
      <c r="B134" s="16" t="s">
        <v>16</v>
      </c>
      <c r="C134" s="18">
        <f>'[1]2023年06月份生产数据记录表'!Q73</f>
        <v>0</v>
      </c>
      <c r="D134" s="18">
        <f>D126+C134</f>
        <v>14594</v>
      </c>
      <c r="E134" s="18">
        <f>E126+C134</f>
        <v>290751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'[1]2023年06月份生产数据记录表'!H73</f>
        <v>0</v>
      </c>
      <c r="D135" s="14">
        <f>D127+C135</f>
        <v>5674.69135802469</v>
      </c>
      <c r="E135" s="18">
        <f>E127+C135</f>
        <v>298734</v>
      </c>
      <c r="F135" s="32">
        <f>'[1]2023年06月份生产数据记录表'!I73/24</f>
        <v>0</v>
      </c>
      <c r="G135" s="32">
        <f>'[1]2023年06月份生产数据记录表'!J150</f>
        <v>0.311274509803922</v>
      </c>
      <c r="H135" s="32">
        <f>'[1]2023年06月份生产数据记录表'!O150</f>
        <v>0.555545634920635</v>
      </c>
      <c r="I135" s="38"/>
    </row>
    <row r="136" ht="21.95" customHeight="1" spans="1:9">
      <c r="A136" s="15"/>
      <c r="B136" s="16" t="s">
        <v>19</v>
      </c>
      <c r="C136" s="14">
        <f>'[1]2023年06月份生产数据记录表'!H73</f>
        <v>0</v>
      </c>
      <c r="D136" s="18">
        <f>D128+C136</f>
        <v>18798.7654320988</v>
      </c>
      <c r="E136" s="18">
        <f>E128+C136</f>
        <v>180813.901234568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6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v>0</v>
      </c>
      <c r="D141" s="18">
        <f>D133+C141</f>
        <v>0</v>
      </c>
      <c r="E141" s="18">
        <f>E133+C141</f>
        <v>469420</v>
      </c>
      <c r="F141" s="28">
        <f>'[1]2023年06月份生产数据记录表'!R77/24</f>
        <v>0.2325</v>
      </c>
      <c r="G141" s="29">
        <f>'[1]2023年06月份生产数据记录表'!I151</f>
        <v>0.115</v>
      </c>
      <c r="H141" s="29">
        <f>'[1]2023年06月份生产数据记录表'!N151</f>
        <v>0.472882149901381</v>
      </c>
      <c r="I141" s="40" t="s">
        <v>45</v>
      </c>
    </row>
    <row r="142" ht="21.95" customHeight="1" spans="1:9">
      <c r="A142" s="15"/>
      <c r="B142" s="16" t="s">
        <v>16</v>
      </c>
      <c r="C142" s="18">
        <f>'[1]2023年06月份生产数据记录表'!Q77</f>
        <v>2092</v>
      </c>
      <c r="D142" s="18">
        <f>D134+C142</f>
        <v>16686</v>
      </c>
      <c r="E142" s="18">
        <f>E134+C142</f>
        <v>292843</v>
      </c>
      <c r="F142" s="30"/>
      <c r="G142" s="31"/>
      <c r="H142" s="31"/>
      <c r="I142" s="38"/>
    </row>
    <row r="143" ht="21.95" customHeight="1" spans="1:9">
      <c r="A143" s="17" t="s">
        <v>17</v>
      </c>
      <c r="B143" s="16" t="s">
        <v>18</v>
      </c>
      <c r="C143" s="14">
        <v>0</v>
      </c>
      <c r="D143" s="14">
        <f>D135+C143</f>
        <v>5674.69135802469</v>
      </c>
      <c r="E143" s="18">
        <f>E135+C143</f>
        <v>298734</v>
      </c>
      <c r="F143" s="32">
        <f>'[1]2023年06月份生产数据记录表'!I77/24</f>
        <v>0.298333333333333</v>
      </c>
      <c r="G143" s="32">
        <f>'[1]2023年06月份生产数据记录表'!J151</f>
        <v>0.310555555555556</v>
      </c>
      <c r="H143" s="32">
        <f>'[1]2023年06月份生产数据记录表'!O151</f>
        <v>0.554023668639053</v>
      </c>
      <c r="I143" s="38"/>
    </row>
    <row r="144" ht="21.95" customHeight="1" spans="1:9">
      <c r="A144" s="15"/>
      <c r="B144" s="16" t="s">
        <v>19</v>
      </c>
      <c r="C144" s="14">
        <f>'[1]2023年06月份生产数据记录表'!H77</f>
        <v>1149.38271604938</v>
      </c>
      <c r="D144" s="18">
        <f>D136+C144</f>
        <v>19948.1481481481</v>
      </c>
      <c r="E144" s="18">
        <f>E136+C144</f>
        <v>181963.283950617</v>
      </c>
      <c r="F144" s="31"/>
      <c r="G144" s="31"/>
      <c r="H144" s="31"/>
      <c r="I144" s="39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6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v>0</v>
      </c>
      <c r="D149" s="18">
        <f>D141+C149</f>
        <v>0</v>
      </c>
      <c r="E149" s="18">
        <f>E141+C149</f>
        <v>469420</v>
      </c>
      <c r="F149" s="28">
        <f>'[1]2023年06月份生产数据记录表'!R81/24</f>
        <v>0.795</v>
      </c>
      <c r="G149" s="29">
        <f>'[1]2023年06月份生产数据记录表'!I152</f>
        <v>0.150789473684211</v>
      </c>
      <c r="H149" s="29">
        <f>'[1]2023年06月份生产数据记录表'!N152</f>
        <v>0.474776960784314</v>
      </c>
      <c r="I149" s="40" t="s">
        <v>46</v>
      </c>
    </row>
    <row r="150" ht="21.95" customHeight="1" spans="1:9">
      <c r="A150" s="15"/>
      <c r="B150" s="16" t="s">
        <v>16</v>
      </c>
      <c r="C150" s="18">
        <f>'[1]2023年06月份生产数据记录表'!Q81</f>
        <v>7433</v>
      </c>
      <c r="D150" s="18">
        <f>D142+C150</f>
        <v>24119</v>
      </c>
      <c r="E150" s="18">
        <f>E142+C150</f>
        <v>300276</v>
      </c>
      <c r="F150" s="30"/>
      <c r="G150" s="31"/>
      <c r="H150" s="31"/>
      <c r="I150" s="38"/>
    </row>
    <row r="151" ht="21.95" customHeight="1" spans="1:9">
      <c r="A151" s="17" t="s">
        <v>17</v>
      </c>
      <c r="B151" s="16" t="s">
        <v>18</v>
      </c>
      <c r="C151" s="14">
        <v>0</v>
      </c>
      <c r="D151" s="14">
        <f>D143+C151</f>
        <v>5674.69135802469</v>
      </c>
      <c r="E151" s="18">
        <f>E143+C151</f>
        <v>298734</v>
      </c>
      <c r="F151" s="32">
        <f>'[1]2023年06月份生产数据记录表'!I81/24</f>
        <v>1</v>
      </c>
      <c r="G151" s="32">
        <f>'[1]2023年06月份生产数据记录表'!J152</f>
        <v>0.346842105263158</v>
      </c>
      <c r="H151" s="32">
        <f>'[1]2023年06月份生产数据记录表'!O152</f>
        <v>0.556647058823529</v>
      </c>
      <c r="I151" s="38"/>
    </row>
    <row r="152" ht="21.95" customHeight="1" spans="1:9">
      <c r="A152" s="15"/>
      <c r="B152" s="16" t="s">
        <v>19</v>
      </c>
      <c r="C152" s="14">
        <f>'[1]2023年06月份生产数据记录表'!H81</f>
        <v>4420.37037037037</v>
      </c>
      <c r="D152" s="18">
        <f>D144+C152</f>
        <v>24368.5185185185</v>
      </c>
      <c r="E152" s="18">
        <f>E144+C152</f>
        <v>186383.654320988</v>
      </c>
      <c r="F152" s="31"/>
      <c r="G152" s="31"/>
      <c r="H152" s="31"/>
      <c r="I152" s="39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6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v>0</v>
      </c>
      <c r="D157" s="18">
        <f>D149+C157</f>
        <v>0</v>
      </c>
      <c r="E157" s="18">
        <f>E149+C157</f>
        <v>469420</v>
      </c>
      <c r="F157" s="28">
        <f>'[1]2023年06月份生产数据记录表'!R85/24</f>
        <v>1</v>
      </c>
      <c r="G157" s="29">
        <f>'[1]2023年06月份生产数据记录表'!I153</f>
        <v>0.19325</v>
      </c>
      <c r="H157" s="29">
        <f>'[1]2023年06月份生产数据记录表'!N153</f>
        <v>0.477848440545809</v>
      </c>
      <c r="I157" s="40"/>
      <c r="J157" s="42"/>
    </row>
    <row r="158" ht="21.95" customHeight="1" spans="1:10">
      <c r="A158" s="15"/>
      <c r="B158" s="16" t="s">
        <v>16</v>
      </c>
      <c r="C158" s="18">
        <f>'[1]2023年06月份生产数据记录表'!Q85</f>
        <v>9624</v>
      </c>
      <c r="D158" s="18">
        <f>D150+C158</f>
        <v>33743</v>
      </c>
      <c r="E158" s="18">
        <f>E150+C158</f>
        <v>309900</v>
      </c>
      <c r="F158" s="30"/>
      <c r="G158" s="31"/>
      <c r="H158" s="31"/>
      <c r="I158" s="38"/>
      <c r="J158" s="42"/>
    </row>
    <row r="159" ht="21.95" customHeight="1" spans="1:10">
      <c r="A159" s="17" t="s">
        <v>17</v>
      </c>
      <c r="B159" s="16" t="s">
        <v>18</v>
      </c>
      <c r="C159" s="14">
        <v>0</v>
      </c>
      <c r="D159" s="14">
        <f>D151+C159</f>
        <v>5674.69135802469</v>
      </c>
      <c r="E159" s="18">
        <f>E151+C159</f>
        <v>298734</v>
      </c>
      <c r="F159" s="32">
        <f>'[1]2023年06月份生产数据记录表'!I85/24</f>
        <v>1</v>
      </c>
      <c r="G159" s="32">
        <f>'[1]2023年06月份生产数据记录表'!J153</f>
        <v>0.3795</v>
      </c>
      <c r="H159" s="32">
        <f>'[1]2023年06月份生产数据记录表'!O153</f>
        <v>0.559239766081871</v>
      </c>
      <c r="I159" s="38"/>
      <c r="J159" s="42"/>
    </row>
    <row r="160" ht="21.95" customHeight="1" spans="1:9">
      <c r="A160" s="15"/>
      <c r="B160" s="16" t="s">
        <v>19</v>
      </c>
      <c r="C160" s="14">
        <f>'[1]2023年06月份生产数据记录表'!H85</f>
        <v>5038.27160493827</v>
      </c>
      <c r="D160" s="18">
        <f>D152+C160</f>
        <v>29406.7901234568</v>
      </c>
      <c r="E160" s="18">
        <f>E152+C160</f>
        <v>191421.925925926</v>
      </c>
      <c r="F160" s="31"/>
      <c r="G160" s="31"/>
      <c r="H160" s="31"/>
      <c r="I160" s="39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6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v>0</v>
      </c>
      <c r="D165" s="18">
        <f>D157+C165</f>
        <v>0</v>
      </c>
      <c r="E165" s="18">
        <f>E157+C165</f>
        <v>469420</v>
      </c>
      <c r="F165" s="28">
        <f>'[1]2023年06月份生产数据记录表'!R89/24</f>
        <v>0.9875</v>
      </c>
      <c r="G165" s="29">
        <f>'[1]2023年06月份生产数据记录表'!I154</f>
        <v>0.231071428571429</v>
      </c>
      <c r="H165" s="29">
        <f>'[1]2023年06月份生产数据记录表'!N154</f>
        <v>0.480811531007752</v>
      </c>
      <c r="I165" s="34" t="s">
        <v>47</v>
      </c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'[1]2023年06月份生产数据记录表'!Q89</f>
        <v>9369</v>
      </c>
      <c r="D166" s="18">
        <f>D158+C166</f>
        <v>43112</v>
      </c>
      <c r="E166" s="18">
        <f>E158+C166</f>
        <v>319269</v>
      </c>
      <c r="F166" s="30"/>
      <c r="G166" s="31"/>
      <c r="H166" s="31"/>
      <c r="I166" s="35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v>0</v>
      </c>
      <c r="D167" s="14">
        <f>D159+C167</f>
        <v>5674.69135802469</v>
      </c>
      <c r="E167" s="18">
        <f>E159+C167</f>
        <v>298734</v>
      </c>
      <c r="F167" s="32">
        <f>'[1]2023年06月份生产数据记录表'!I89/24</f>
        <v>1</v>
      </c>
      <c r="G167" s="32">
        <f>'[1]2023年06月份生产数据记录表'!J154</f>
        <v>0.409047619047619</v>
      </c>
      <c r="H167" s="32">
        <f>'[1]2023年06月份生产数据记录表'!O154</f>
        <v>0.561802325581395</v>
      </c>
      <c r="I167" s="35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'[1]2023年06月份生产数据记录表'!H89</f>
        <v>5137.03703703704</v>
      </c>
      <c r="D168" s="18">
        <f>D160+C168</f>
        <v>34543.8271604938</v>
      </c>
      <c r="E168" s="18">
        <f>E160+C168</f>
        <v>196558.962962963</v>
      </c>
      <c r="F168" s="31"/>
      <c r="G168" s="31"/>
      <c r="H168" s="31"/>
      <c r="I168" s="36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6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v>0</v>
      </c>
      <c r="D173" s="18">
        <f>D165+C173</f>
        <v>0</v>
      </c>
      <c r="E173" s="18">
        <f>E165+C173</f>
        <v>469420</v>
      </c>
      <c r="F173" s="28">
        <f>'[1]2023年06月份生产数据记录表'!R93/24</f>
        <v>1</v>
      </c>
      <c r="G173" s="29">
        <f>'[1]2023年06月份生产数据记录表'!I155</f>
        <v>0.266022727272727</v>
      </c>
      <c r="H173" s="29">
        <f>'[1]2023年06月份生产数据记录表'!N155</f>
        <v>0.483812620423892</v>
      </c>
      <c r="I173" s="52"/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'[1]2023年06月份生产数据记录表'!Q93</f>
        <v>9373</v>
      </c>
      <c r="D174" s="18">
        <f>D166+C174</f>
        <v>52485</v>
      </c>
      <c r="E174" s="18">
        <f>E166+C174</f>
        <v>328642</v>
      </c>
      <c r="F174" s="30"/>
      <c r="G174" s="31"/>
      <c r="H174" s="31"/>
      <c r="I174" s="4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v>0</v>
      </c>
      <c r="D175" s="14">
        <f>D167+C175</f>
        <v>5674.69135802469</v>
      </c>
      <c r="E175" s="18">
        <f>E167+C175</f>
        <v>298734</v>
      </c>
      <c r="F175" s="32">
        <f>'[1]2023年06月份生产数据记录表'!I93/24</f>
        <v>1</v>
      </c>
      <c r="G175" s="32">
        <f>'[1]2023年06月份生产数据记录表'!J155</f>
        <v>0.435909090909091</v>
      </c>
      <c r="H175" s="32">
        <f>'[1]2023年06月份生产数据记录表'!O155</f>
        <v>0.564335260115607</v>
      </c>
      <c r="I175" s="4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'[1]2023年06月份生产数据记录表'!H93</f>
        <v>5074.69135802469</v>
      </c>
      <c r="D176" s="18">
        <f>D168+C176</f>
        <v>39618.5185185185</v>
      </c>
      <c r="E176" s="18">
        <f>E168+C176</f>
        <v>201633.654320988</v>
      </c>
      <c r="F176" s="31"/>
      <c r="G176" s="31"/>
      <c r="H176" s="31"/>
      <c r="I176" s="4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6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v>0</v>
      </c>
      <c r="D181" s="18">
        <f>D173+C181</f>
        <v>0</v>
      </c>
      <c r="E181" s="18">
        <f>E173+C181</f>
        <v>469420</v>
      </c>
      <c r="F181" s="28">
        <f>'[1]2023年06月份生产数据记录表'!R97/24</f>
        <v>1</v>
      </c>
      <c r="G181" s="29">
        <f>'[1]2023年06月份生产数据记录表'!I156</f>
        <v>0.297934782608696</v>
      </c>
      <c r="H181" s="29">
        <f>'[1]2023年06月份生产数据记录表'!N156</f>
        <v>0.486779214559387</v>
      </c>
      <c r="I181" s="61"/>
    </row>
    <row r="182" ht="21.95" customHeight="1" spans="1:9">
      <c r="A182" s="15"/>
      <c r="B182" s="16" t="s">
        <v>16</v>
      </c>
      <c r="C182" s="18">
        <f>'[1]2023年06月份生产数据记录表'!Q97</f>
        <v>9124</v>
      </c>
      <c r="D182" s="18">
        <f>D174+C182</f>
        <v>61609</v>
      </c>
      <c r="E182" s="18">
        <f>E174+C182</f>
        <v>337766</v>
      </c>
      <c r="F182" s="30"/>
      <c r="G182" s="31"/>
      <c r="H182" s="31"/>
      <c r="I182" s="62"/>
    </row>
    <row r="183" ht="21.95" customHeight="1" spans="1:9">
      <c r="A183" s="17" t="s">
        <v>17</v>
      </c>
      <c r="B183" s="16" t="s">
        <v>18</v>
      </c>
      <c r="C183" s="14">
        <v>0</v>
      </c>
      <c r="D183" s="14">
        <f>D175+C183</f>
        <v>5674.69135802469</v>
      </c>
      <c r="E183" s="18">
        <f>E175+C183</f>
        <v>298734</v>
      </c>
      <c r="F183" s="32">
        <f>'[1]2023年06月份生产数据记录表'!I97/24</f>
        <v>1</v>
      </c>
      <c r="G183" s="32">
        <f>'[1]2023年06月份生产数据记录表'!J156</f>
        <v>0.460434782608696</v>
      </c>
      <c r="H183" s="32">
        <f>'[1]2023年06月份生产数据记录表'!O156</f>
        <v>0.56683908045977</v>
      </c>
      <c r="I183" s="62"/>
    </row>
    <row r="184" ht="21.95" customHeight="1" spans="1:9">
      <c r="A184" s="15"/>
      <c r="B184" s="16" t="s">
        <v>19</v>
      </c>
      <c r="C184" s="14">
        <f>'[1]2023年06月份生产数据记录表'!H97</f>
        <v>5304.32098765432</v>
      </c>
      <c r="D184" s="18">
        <f>D176+C184</f>
        <v>44922.8395061728</v>
      </c>
      <c r="E184" s="18">
        <f>E176+C184</f>
        <v>206937.975308642</v>
      </c>
      <c r="F184" s="31"/>
      <c r="G184" s="31"/>
      <c r="H184" s="31"/>
      <c r="I184" s="63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6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v>0</v>
      </c>
      <c r="D189" s="18">
        <f>D181+C189</f>
        <v>0</v>
      </c>
      <c r="E189" s="18">
        <f>E181+C189</f>
        <v>469420</v>
      </c>
      <c r="F189" s="28">
        <f>'[1]2023年06月份生产数据记录表'!R101/24</f>
        <v>1</v>
      </c>
      <c r="G189" s="29">
        <f>'[1]2023年06月份生产数据记录表'!I157</f>
        <v>0.3271875</v>
      </c>
      <c r="H189" s="29">
        <f>'[1]2023年06月份生产数据记录表'!N157</f>
        <v>0.489711904761905</v>
      </c>
      <c r="I189" s="61"/>
    </row>
    <row r="190" ht="21.95" customHeight="1" spans="1:9">
      <c r="A190" s="15"/>
      <c r="B190" s="16" t="s">
        <v>16</v>
      </c>
      <c r="C190" s="18">
        <f>'[1]2023年06月份生产数据记录表'!Q101</f>
        <v>8956</v>
      </c>
      <c r="D190" s="18">
        <f>D182+C190</f>
        <v>70565</v>
      </c>
      <c r="E190" s="18">
        <f>E182+C190</f>
        <v>346722</v>
      </c>
      <c r="F190" s="30"/>
      <c r="G190" s="31"/>
      <c r="H190" s="31"/>
      <c r="I190" s="62"/>
    </row>
    <row r="191" ht="21.95" customHeight="1" spans="1:9">
      <c r="A191" s="17" t="s">
        <v>17</v>
      </c>
      <c r="B191" s="16" t="s">
        <v>18</v>
      </c>
      <c r="C191" s="14">
        <v>0</v>
      </c>
      <c r="D191" s="14">
        <f>D183+C191</f>
        <v>5674.69135802469</v>
      </c>
      <c r="E191" s="18">
        <f>E183+C191</f>
        <v>298734</v>
      </c>
      <c r="F191" s="32">
        <f>'[1]2023年06月份生产数据记录表'!I101/24</f>
        <v>1</v>
      </c>
      <c r="G191" s="32">
        <f>'[1]2023年06月份生产数据记录表'!J157</f>
        <v>0.482916666666667</v>
      </c>
      <c r="H191" s="32">
        <f>'[1]2023年06月份生产数据记录表'!O157</f>
        <v>0.569314285714286</v>
      </c>
      <c r="I191" s="62"/>
    </row>
    <row r="192" ht="21.95" customHeight="1" spans="1:9">
      <c r="A192" s="15"/>
      <c r="B192" s="16" t="s">
        <v>19</v>
      </c>
      <c r="C192" s="14">
        <f>'[1]2023年06月份生产数据记录表'!H101</f>
        <v>5399.38271604938</v>
      </c>
      <c r="D192" s="18">
        <f>D184+C192</f>
        <v>50322.2222222222</v>
      </c>
      <c r="E192" s="18">
        <f>E184+C192</f>
        <v>212337.358024691</v>
      </c>
      <c r="F192" s="31"/>
      <c r="G192" s="31"/>
      <c r="H192" s="31"/>
      <c r="I192" s="63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6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v>0</v>
      </c>
      <c r="D197" s="18">
        <f>D189+C197</f>
        <v>0</v>
      </c>
      <c r="E197" s="18">
        <f>E189+C197</f>
        <v>469420</v>
      </c>
      <c r="F197" s="28">
        <f>'[1]2023年06月份生产数据记录表'!R105/24</f>
        <v>0.990833333333333</v>
      </c>
      <c r="G197" s="29">
        <f>'[1]2023年06月份生产数据记录表'!I158</f>
        <v>0.353733333333333</v>
      </c>
      <c r="H197" s="29">
        <f>'[1]2023年06月份生产数据记录表'!N158</f>
        <v>0.492559185606061</v>
      </c>
      <c r="I197" s="34" t="s">
        <v>48</v>
      </c>
    </row>
    <row r="198" ht="21.95" customHeight="1" spans="1:9">
      <c r="A198" s="15"/>
      <c r="B198" s="16" t="s">
        <v>16</v>
      </c>
      <c r="C198" s="18">
        <f>'[1]2023年06月份生产数据记录表'!Q105</f>
        <v>9065</v>
      </c>
      <c r="D198" s="18">
        <f>D190+C198</f>
        <v>79630</v>
      </c>
      <c r="E198" s="18">
        <f>E190+C198</f>
        <v>355787</v>
      </c>
      <c r="F198" s="30"/>
      <c r="G198" s="31"/>
      <c r="H198" s="31"/>
      <c r="I198" s="35"/>
    </row>
    <row r="199" ht="21.95" customHeight="1" spans="1:9">
      <c r="A199" s="17" t="s">
        <v>17</v>
      </c>
      <c r="B199" s="16" t="s">
        <v>18</v>
      </c>
      <c r="C199" s="14">
        <v>0</v>
      </c>
      <c r="D199" s="14">
        <f>D191+C199</f>
        <v>5674.69135802469</v>
      </c>
      <c r="E199" s="18">
        <f>E191+C199</f>
        <v>298734</v>
      </c>
      <c r="F199" s="32">
        <f>'[1]2023年06月份生产数据记录表'!I105/24</f>
        <v>1</v>
      </c>
      <c r="G199" s="32">
        <f>'[1]2023年06月份生产数据记录表'!J158</f>
        <v>0.5036</v>
      </c>
      <c r="H199" s="32">
        <f>'[1]2023年06月份生产数据记录表'!O158</f>
        <v>0.571761363636364</v>
      </c>
      <c r="I199" s="35"/>
    </row>
    <row r="200" ht="21.95" customHeight="1" spans="1:9">
      <c r="A200" s="15"/>
      <c r="B200" s="16" t="s">
        <v>19</v>
      </c>
      <c r="C200" s="14">
        <f>'[1]2023年06月份生产数据记录表'!H105</f>
        <v>5451.85185185185</v>
      </c>
      <c r="D200" s="18">
        <f>D192+C200</f>
        <v>55774.0740740741</v>
      </c>
      <c r="E200" s="18">
        <f>E192+C200</f>
        <v>217789.209876543</v>
      </c>
      <c r="F200" s="31"/>
      <c r="G200" s="31"/>
      <c r="H200" s="31"/>
      <c r="I200" s="36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6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v>0</v>
      </c>
      <c r="D205" s="18">
        <f>D197+C205</f>
        <v>0</v>
      </c>
      <c r="E205" s="18">
        <f>E197+C205</f>
        <v>469420</v>
      </c>
      <c r="F205" s="28">
        <f>'[1]2023年06月份生产数据记录表'!R109/24</f>
        <v>0.984583333333333</v>
      </c>
      <c r="G205" s="29">
        <f>'[1]2023年06月份生产数据记录表'!I159</f>
        <v>0.377996794871795</v>
      </c>
      <c r="H205" s="29">
        <f>'[1]2023年06月份生产数据记录表'!N159</f>
        <v>0.495338983050848</v>
      </c>
      <c r="I205" s="40" t="s">
        <v>49</v>
      </c>
    </row>
    <row r="206" ht="21.95" customHeight="1" spans="1:9">
      <c r="A206" s="15"/>
      <c r="B206" s="16" t="s">
        <v>16</v>
      </c>
      <c r="C206" s="18">
        <f>'[1]2023年06月份生产数据记录表'!Q109</f>
        <v>9166</v>
      </c>
      <c r="D206" s="18">
        <f>D198+C206</f>
        <v>88796</v>
      </c>
      <c r="E206" s="18">
        <f>E198+C206</f>
        <v>364953</v>
      </c>
      <c r="F206" s="30"/>
      <c r="G206" s="31"/>
      <c r="H206" s="31"/>
      <c r="I206" s="38"/>
    </row>
    <row r="207" ht="21.95" customHeight="1" spans="1:9">
      <c r="A207" s="17" t="s">
        <v>17</v>
      </c>
      <c r="B207" s="16" t="s">
        <v>18</v>
      </c>
      <c r="C207" s="14">
        <v>0</v>
      </c>
      <c r="D207" s="14">
        <f>D199+C207</f>
        <v>5674.69135802469</v>
      </c>
      <c r="E207" s="18">
        <f>E199+C207</f>
        <v>298734</v>
      </c>
      <c r="F207" s="32">
        <f>'[1]2023年06月份生产数据记录表'!I109/24</f>
        <v>1</v>
      </c>
      <c r="G207" s="32">
        <f>'[1]2023年06月份生产数据记录表'!J159</f>
        <v>0.522692307692308</v>
      </c>
      <c r="H207" s="32">
        <f>'[1]2023年06月份生产数据记录表'!O159</f>
        <v>0.574180790960452</v>
      </c>
      <c r="I207" s="38"/>
    </row>
    <row r="208" ht="21.95" customHeight="1" spans="1:9">
      <c r="A208" s="15"/>
      <c r="B208" s="16" t="s">
        <v>19</v>
      </c>
      <c r="C208" s="14">
        <f>'[1]2023年06月份生产数据记录表'!H109</f>
        <v>5409.87654320987</v>
      </c>
      <c r="D208" s="18">
        <f>D200+C208</f>
        <v>61183.9506172839</v>
      </c>
      <c r="E208" s="18">
        <f>E200+C208</f>
        <v>223199.086419753</v>
      </c>
      <c r="F208" s="31"/>
      <c r="G208" s="31"/>
      <c r="H208" s="31"/>
      <c r="I208" s="39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6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v>0</v>
      </c>
      <c r="D213" s="18">
        <f>D205+C213</f>
        <v>0</v>
      </c>
      <c r="E213" s="18">
        <f>E205+C213</f>
        <v>469420</v>
      </c>
      <c r="F213" s="28">
        <f>'[1]2023年06月份生产数据记录表'!R113/24</f>
        <v>0.8375</v>
      </c>
      <c r="G213" s="29">
        <f>'[1]2023年06月份生产数据记录表'!I160</f>
        <v>0.395015432098765</v>
      </c>
      <c r="H213" s="29">
        <f>'[1]2023年06月份生产数据记录表'!N160</f>
        <v>0.497261235955056</v>
      </c>
      <c r="I213" s="40" t="s">
        <v>50</v>
      </c>
      <c r="J213" s="42"/>
    </row>
    <row r="214" ht="21.95" customHeight="1" spans="1:10">
      <c r="A214" s="15"/>
      <c r="B214" s="16" t="s">
        <v>16</v>
      </c>
      <c r="C214" s="18">
        <f>'[1]2023年06月份生产数据记录表'!Q113</f>
        <v>7425</v>
      </c>
      <c r="D214" s="18">
        <f>D206+C214</f>
        <v>96221</v>
      </c>
      <c r="E214" s="18">
        <f>E206+C214</f>
        <v>372378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v>0</v>
      </c>
      <c r="D215" s="14">
        <f>D207+C215</f>
        <v>5674.69135802469</v>
      </c>
      <c r="E215" s="18">
        <f>E207+C215</f>
        <v>298734</v>
      </c>
      <c r="F215" s="32">
        <f>'[1]2023年06月份生产数据记录表'!I113/24</f>
        <v>0.958333333333333</v>
      </c>
      <c r="G215" s="32">
        <f>'[1]2023年06月份生产数据记录表'!J160</f>
        <v>0.538827160493827</v>
      </c>
      <c r="H215" s="32">
        <f>'[1]2023年06月份生产数据记录表'!O160</f>
        <v>0.576338951310861</v>
      </c>
      <c r="I215" s="38"/>
    </row>
    <row r="216" ht="21.95" customHeight="1" spans="1:9">
      <c r="A216" s="15"/>
      <c r="B216" s="16" t="s">
        <v>19</v>
      </c>
      <c r="C216" s="14">
        <f>'[1]2023年06月份生产数据记录表'!H113</f>
        <v>5045.67901234567</v>
      </c>
      <c r="D216" s="14">
        <f>D208+C216</f>
        <v>66229.6296296296</v>
      </c>
      <c r="E216" s="18">
        <f>E208+C216</f>
        <v>228244.765432099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6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v>0</v>
      </c>
      <c r="D221" s="18">
        <f>D213+C221</f>
        <v>0</v>
      </c>
      <c r="E221" s="18">
        <f>E213+C221</f>
        <v>469420</v>
      </c>
      <c r="F221" s="28">
        <f>'[1]2023年06月份生产数据记录表'!R117/24</f>
        <v>1</v>
      </c>
      <c r="G221" s="29">
        <f>'[1]2023年06月份生产数据记录表'!I161</f>
        <v>0.416622023809524</v>
      </c>
      <c r="H221" s="29">
        <f>'[1]2023年06月份生产数据记录表'!N161</f>
        <v>0.500069832402235</v>
      </c>
      <c r="I221" s="61"/>
    </row>
    <row r="222" ht="21.95" customHeight="1" spans="1:9">
      <c r="A222" s="15"/>
      <c r="B222" s="16" t="s">
        <v>16</v>
      </c>
      <c r="C222" s="18">
        <f>'[1]2023年06月份生产数据记录表'!Q117</f>
        <v>9441</v>
      </c>
      <c r="D222" s="18">
        <f>D214+C222</f>
        <v>105662</v>
      </c>
      <c r="E222" s="18">
        <f>E214+C222</f>
        <v>381819</v>
      </c>
      <c r="F222" s="30"/>
      <c r="G222" s="31"/>
      <c r="H222" s="31"/>
      <c r="I222" s="62"/>
    </row>
    <row r="223" ht="21.95" customHeight="1" spans="1:9">
      <c r="A223" s="17" t="s">
        <v>17</v>
      </c>
      <c r="B223" s="16" t="s">
        <v>18</v>
      </c>
      <c r="C223" s="14">
        <v>0</v>
      </c>
      <c r="D223" s="14">
        <f>D215+C223</f>
        <v>5674.69135802469</v>
      </c>
      <c r="E223" s="18">
        <f>E215+C223</f>
        <v>298734</v>
      </c>
      <c r="F223" s="32">
        <f>'[1]2023年06月份生产数据记录表'!I117/24</f>
        <v>1</v>
      </c>
      <c r="G223" s="32">
        <f>'[1]2023年06月份生产数据记录表'!J161</f>
        <v>0.555297619047619</v>
      </c>
      <c r="H223" s="32">
        <f>'[1]2023年06月份生产数据记录表'!O161</f>
        <v>0.578705772811918</v>
      </c>
      <c r="I223" s="62"/>
    </row>
    <row r="224" ht="21.95" customHeight="1" spans="1:9">
      <c r="A224" s="15"/>
      <c r="B224" s="16" t="s">
        <v>19</v>
      </c>
      <c r="C224" s="14">
        <f>'[1]2023年06月份生产数据记录表'!H117</f>
        <v>5453.08641975309</v>
      </c>
      <c r="D224" s="14">
        <f>D216+C224</f>
        <v>71682.7160493827</v>
      </c>
      <c r="E224" s="18">
        <f>E216+C224</f>
        <v>233697.851851852</v>
      </c>
      <c r="F224" s="31"/>
      <c r="G224" s="31"/>
      <c r="H224" s="31"/>
      <c r="I224" s="63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6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v>0</v>
      </c>
      <c r="D229" s="18">
        <f>D221+C229</f>
        <v>0</v>
      </c>
      <c r="E229" s="18">
        <f>E221+C229</f>
        <v>469420</v>
      </c>
      <c r="F229" s="28">
        <f>'[1]2023年06月份生产数据记录表'!R121/24</f>
        <v>1</v>
      </c>
      <c r="G229" s="29">
        <f>'[1]2023年06月份生产数据记录表'!I162</f>
        <v>0.436738505747126</v>
      </c>
      <c r="H229" s="29">
        <f>'[1]2023年06月份生产数据记录表'!N162</f>
        <v>0.502847222222222</v>
      </c>
      <c r="I229" s="61"/>
    </row>
    <row r="230" ht="21.95" customHeight="1" spans="1:9">
      <c r="A230" s="15"/>
      <c r="B230" s="16" t="s">
        <v>16</v>
      </c>
      <c r="C230" s="18">
        <f>'[1]2023年06月份生产数据记录表'!Q121</f>
        <v>9369</v>
      </c>
      <c r="D230" s="18">
        <f>D222+C230</f>
        <v>115031</v>
      </c>
      <c r="E230" s="18">
        <f>E222+C230</f>
        <v>391188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v>0</v>
      </c>
      <c r="D231" s="14">
        <f>D223+C231</f>
        <v>5674.69135802469</v>
      </c>
      <c r="E231" s="18">
        <f>E223+C231</f>
        <v>298734</v>
      </c>
      <c r="F231" s="32">
        <f>'[1]2023年06月份生产数据记录表'!I121/24</f>
        <v>1</v>
      </c>
      <c r="G231" s="32">
        <f>'[1]2023年06月份生产数据记录表'!J162</f>
        <v>0.570632183908046</v>
      </c>
      <c r="H231" s="32">
        <f>'[1]2023年06月份生产数据记录表'!O162</f>
        <v>0.581046296296296</v>
      </c>
      <c r="I231" s="62"/>
    </row>
    <row r="232" ht="21.95" customHeight="1" spans="1:9">
      <c r="A232" s="15"/>
      <c r="B232" s="16" t="s">
        <v>19</v>
      </c>
      <c r="C232" s="14">
        <f>'[1]2023年06月份生产数据记录表'!H121</f>
        <v>5603.70370370371</v>
      </c>
      <c r="D232" s="14">
        <f>D224+C232</f>
        <v>77286.4197530864</v>
      </c>
      <c r="E232" s="18">
        <f>E224+C232</f>
        <v>239301.555555556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6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v>0</v>
      </c>
      <c r="D237" s="18">
        <f>D229+C237</f>
        <v>0</v>
      </c>
      <c r="E237" s="18">
        <f>E229+C237</f>
        <v>469420</v>
      </c>
      <c r="F237" s="28">
        <f>'[1]2023年06月份生产数据记录表'!R125/24</f>
        <v>1</v>
      </c>
      <c r="G237" s="29">
        <f>'[1]2023年06月份生产数据记录表'!I163</f>
        <v>0.455513888888889</v>
      </c>
      <c r="H237" s="29">
        <f>'[1]2023年06月份生产数据记录表'!N163</f>
        <v>0.505593922651934</v>
      </c>
      <c r="I237" s="61"/>
    </row>
    <row r="238" ht="21.95" customHeight="1" spans="1:9">
      <c r="A238" s="15"/>
      <c r="B238" s="16" t="s">
        <v>16</v>
      </c>
      <c r="C238" s="18">
        <f>'[1]2023年06月份生产数据记录表'!Q125</f>
        <v>9398</v>
      </c>
      <c r="D238" s="18">
        <f>D230+C238</f>
        <v>124429</v>
      </c>
      <c r="E238" s="18">
        <f>E230+C238</f>
        <v>400586</v>
      </c>
      <c r="F238" s="30"/>
      <c r="G238" s="31"/>
      <c r="H238" s="31"/>
      <c r="I238" s="62"/>
    </row>
    <row r="239" ht="21.95" customHeight="1" spans="1:9">
      <c r="A239" s="17" t="s">
        <v>17</v>
      </c>
      <c r="B239" s="16" t="s">
        <v>18</v>
      </c>
      <c r="C239" s="14">
        <v>0</v>
      </c>
      <c r="D239" s="14">
        <f>D231+C239</f>
        <v>5674.69135802469</v>
      </c>
      <c r="E239" s="18">
        <f>E231+C239</f>
        <v>298734</v>
      </c>
      <c r="F239" s="32">
        <f>'[1]2023年06月份生产数据记录表'!I125/24</f>
        <v>1</v>
      </c>
      <c r="G239" s="32">
        <f>'[1]2023年06月份生产数据记录表'!J163</f>
        <v>0.584944444444444</v>
      </c>
      <c r="H239" s="32">
        <f>'[1]2023年06月份生产数据记录表'!O163</f>
        <v>0.583360957642726</v>
      </c>
      <c r="I239" s="62"/>
    </row>
    <row r="240" ht="21.95" customHeight="1" spans="1:9">
      <c r="A240" s="15"/>
      <c r="B240" s="16" t="s">
        <v>19</v>
      </c>
      <c r="C240" s="14">
        <f>'[1]2023年06月份生产数据记录表'!H125</f>
        <v>5641.97530864197</v>
      </c>
      <c r="D240" s="14">
        <f>D232+C240</f>
        <v>82928.3950617284</v>
      </c>
      <c r="E240" s="18">
        <f>E232+C240</f>
        <v>244943.530864198</v>
      </c>
      <c r="F240" s="31"/>
      <c r="G240" s="31"/>
      <c r="H240" s="31"/>
      <c r="I240" s="63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6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'[1]2023年06月份生产数据记录表'!Q129</f>
        <v>0</v>
      </c>
      <c r="D245" s="18">
        <f>D237+C245</f>
        <v>0</v>
      </c>
      <c r="E245" s="18">
        <f>E237+C245</f>
        <v>469420</v>
      </c>
      <c r="F245" s="28">
        <f>'[1]2023年06月份生产数据记录表'!R129/24</f>
        <v>0</v>
      </c>
      <c r="G245" s="29">
        <f>'[1]2023年06月份生产数据记录表'!I164</f>
        <v>0.440819892473118</v>
      </c>
      <c r="H245" s="29">
        <f>'[1]2023年06月份生产数据记录表'!N164</f>
        <v>0.502815934065934</v>
      </c>
      <c r="I245" s="61"/>
    </row>
    <row r="246" ht="21.95" customHeight="1" spans="1:9">
      <c r="A246" s="15"/>
      <c r="B246" s="16" t="s">
        <v>16</v>
      </c>
      <c r="C246" s="18">
        <f>'[1]2023年06月份生产数据记录表'!Q129</f>
        <v>0</v>
      </c>
      <c r="D246" s="18">
        <f>D238+C246</f>
        <v>124429</v>
      </c>
      <c r="E246" s="18">
        <f>E238+C246</f>
        <v>400586</v>
      </c>
      <c r="F246" s="30"/>
      <c r="G246" s="31"/>
      <c r="H246" s="31"/>
      <c r="I246" s="62"/>
    </row>
    <row r="247" ht="21.95" customHeight="1" spans="1:9">
      <c r="A247" s="17" t="s">
        <v>17</v>
      </c>
      <c r="B247" s="16" t="s">
        <v>18</v>
      </c>
      <c r="C247" s="14">
        <f>'[1]2023年06月份生产数据记录表'!H129</f>
        <v>0</v>
      </c>
      <c r="D247" s="14">
        <f>D239+C247</f>
        <v>5674.69135802469</v>
      </c>
      <c r="E247" s="18">
        <f>E239+C247</f>
        <v>298734</v>
      </c>
      <c r="F247" s="32">
        <f>'[1]2023年06月份生产数据记录表'!I129/24</f>
        <v>0</v>
      </c>
      <c r="G247" s="32">
        <f>'[1]2023年06月份生产数据记录表'!J164</f>
        <v>0.566075268817204</v>
      </c>
      <c r="H247" s="32">
        <f>'[1]2023年06月份生产数据记录表'!O164</f>
        <v>0.580155677655678</v>
      </c>
      <c r="I247" s="62"/>
    </row>
    <row r="248" ht="21.95" customHeight="1" spans="1:9">
      <c r="A248" s="15"/>
      <c r="B248" s="16" t="s">
        <v>19</v>
      </c>
      <c r="C248" s="14">
        <f>'[1]2023年06月份生产数据记录表'!H129</f>
        <v>0</v>
      </c>
      <c r="D248" s="18">
        <f>D240+C248</f>
        <v>82928.3950617284</v>
      </c>
      <c r="E248" s="18">
        <f>E240+C248</f>
        <v>244943.530864198</v>
      </c>
      <c r="F248" s="31"/>
      <c r="G248" s="31"/>
      <c r="H248" s="31"/>
      <c r="I248" s="63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228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8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7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13">
        <v>0</v>
      </c>
      <c r="D5" s="14">
        <f>C5</f>
        <v>0</v>
      </c>
      <c r="E5" s="18">
        <f>'[1]202306生产数据统计报表（发微信群）'!E237+D5</f>
        <v>469420</v>
      </c>
      <c r="F5" s="28">
        <f>'[1]2023年07月份生产数据记录表'!R9/24</f>
        <v>1</v>
      </c>
      <c r="G5" s="28">
        <f>'[1]2023年07月份生产数据记录表'!I134</f>
        <v>1</v>
      </c>
      <c r="H5" s="29">
        <f>'[1]2023年07月份生产数据记录表'!N134</f>
        <v>0.50831043956044</v>
      </c>
      <c r="I5" s="61"/>
    </row>
    <row r="6" ht="21.95" customHeight="1" spans="1:9">
      <c r="A6" s="15"/>
      <c r="B6" s="16" t="s">
        <v>16</v>
      </c>
      <c r="C6" s="13">
        <f>'[1]2023年07月份生产数据记录表'!Q9</f>
        <v>9007</v>
      </c>
      <c r="D6" s="14">
        <f>C6</f>
        <v>9007</v>
      </c>
      <c r="E6" s="18">
        <f>'[1]202306生产数据统计报表（发微信群）'!E238+D6</f>
        <v>409593</v>
      </c>
      <c r="F6" s="30"/>
      <c r="G6" s="30"/>
      <c r="H6" s="31"/>
      <c r="I6" s="62"/>
    </row>
    <row r="7" ht="21.95" customHeight="1" spans="1:9">
      <c r="A7" s="17" t="s">
        <v>17</v>
      </c>
      <c r="B7" s="16" t="s">
        <v>18</v>
      </c>
      <c r="C7" s="13">
        <v>0</v>
      </c>
      <c r="D7" s="14">
        <f>C7</f>
        <v>0</v>
      </c>
      <c r="E7" s="18">
        <f>'[1]202306生产数据统计报表（发微信群）'!E239+D7</f>
        <v>298734</v>
      </c>
      <c r="F7" s="32">
        <f>'[1]2023年07月份生产数据记录表'!I9/24</f>
        <v>1</v>
      </c>
      <c r="G7" s="32">
        <f>'[1]2023年07月份生产数据记录表'!J134</f>
        <v>1</v>
      </c>
      <c r="H7" s="32">
        <f>'[1]2023年07月份生产数据记录表'!O134</f>
        <v>0.585650183150183</v>
      </c>
      <c r="I7" s="62"/>
    </row>
    <row r="8" ht="21.95" customHeight="1" spans="1:9">
      <c r="A8" s="15"/>
      <c r="B8" s="16" t="s">
        <v>19</v>
      </c>
      <c r="C8" s="13">
        <f>'[1]2023年07月份生产数据记录表'!H9</f>
        <v>5388.88888888889</v>
      </c>
      <c r="D8" s="14">
        <f>C8</f>
        <v>5388.88888888889</v>
      </c>
      <c r="E8" s="18">
        <f>'[1]202306生产数据统计报表（发微信群）'!E240+D8</f>
        <v>250332.419753086</v>
      </c>
      <c r="F8" s="31"/>
      <c r="G8" s="31"/>
      <c r="H8" s="31"/>
      <c r="I8" s="63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7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v>0</v>
      </c>
      <c r="D13" s="14">
        <f>C13+D5</f>
        <v>0</v>
      </c>
      <c r="E13" s="18">
        <f>E5+C13</f>
        <v>469420</v>
      </c>
      <c r="F13" s="28">
        <f>'[1]2023年07月份生产数据记录表'!R13/24</f>
        <v>0.508333333333333</v>
      </c>
      <c r="G13" s="28">
        <f>'[1]2023年07月份生产数据记录表'!I135</f>
        <v>0.754166666666667</v>
      </c>
      <c r="H13" s="29">
        <f>'[1]2023年07月份生产数据记录表'!N135</f>
        <v>0.508310564663024</v>
      </c>
      <c r="I13" s="34" t="s">
        <v>51</v>
      </c>
    </row>
    <row r="14" ht="21.95" customHeight="1" spans="1:9">
      <c r="A14" s="15"/>
      <c r="B14" s="16" t="s">
        <v>16</v>
      </c>
      <c r="C14" s="13">
        <f>'[1]2023年07月份生产数据记录表'!Q13</f>
        <v>4700</v>
      </c>
      <c r="D14" s="14">
        <f>C14+D6</f>
        <v>13707</v>
      </c>
      <c r="E14" s="18">
        <f>E6+C14</f>
        <v>414293</v>
      </c>
      <c r="F14" s="30"/>
      <c r="G14" s="30"/>
      <c r="H14" s="31"/>
      <c r="I14" s="35"/>
    </row>
    <row r="15" ht="21.95" customHeight="1" spans="1:9">
      <c r="A15" s="17" t="s">
        <v>17</v>
      </c>
      <c r="B15" s="16" t="s">
        <v>18</v>
      </c>
      <c r="C15" s="13">
        <v>0</v>
      </c>
      <c r="D15" s="14">
        <f>C15+D7</f>
        <v>0</v>
      </c>
      <c r="E15" s="18">
        <f>E7+C15</f>
        <v>298734</v>
      </c>
      <c r="F15" s="32">
        <f>'[1]2023年07月份生产数据记录表'!I13/24</f>
        <v>1</v>
      </c>
      <c r="G15" s="32">
        <f>'[1]2023年07月份生产数据记录表'!J135</f>
        <v>1</v>
      </c>
      <c r="H15" s="32">
        <f>'[1]2023年07月份生产数据记录表'!O135</f>
        <v>0.587914389799636</v>
      </c>
      <c r="I15" s="35"/>
    </row>
    <row r="16" ht="21.95" customHeight="1" spans="1:9">
      <c r="A16" s="15"/>
      <c r="B16" s="16" t="s">
        <v>19</v>
      </c>
      <c r="C16" s="13">
        <f>'[1]2023年07月份生产数据记录表'!H13</f>
        <v>4988.27160493827</v>
      </c>
      <c r="D16" s="14">
        <f>C16+D8</f>
        <v>10377.1604938272</v>
      </c>
      <c r="E16" s="18">
        <f>E8+C16</f>
        <v>255320.691358025</v>
      </c>
      <c r="F16" s="31"/>
      <c r="G16" s="31"/>
      <c r="H16" s="31"/>
      <c r="I16" s="36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7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'[1]2023年07月份生产数据记录表'!Q17</f>
        <v>8413</v>
      </c>
      <c r="D21" s="18">
        <f>D13+C21</f>
        <v>8413</v>
      </c>
      <c r="E21" s="18">
        <f>E13+C21</f>
        <v>477833</v>
      </c>
      <c r="F21" s="28">
        <f>'[1]2023年07月份生产数据记录表'!R17/24</f>
        <v>0.916666666666667</v>
      </c>
      <c r="G21" s="28">
        <f>'[1]2023年07月份生产数据记录表'!I136</f>
        <v>0.808333333333333</v>
      </c>
      <c r="H21" s="29">
        <f>'[1]2023年07月份生产数据记录表'!N136</f>
        <v>0.510529891304348</v>
      </c>
      <c r="I21" s="71" t="s">
        <v>52</v>
      </c>
    </row>
    <row r="22" ht="21.95" customHeight="1" spans="1:9">
      <c r="A22" s="15"/>
      <c r="B22" s="16" t="s">
        <v>16</v>
      </c>
      <c r="C22" s="54"/>
      <c r="D22" s="18">
        <f>D14+C22</f>
        <v>13707</v>
      </c>
      <c r="E22" s="18">
        <f>E14+C22</f>
        <v>414293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13">
        <f>'[1]2023年07月份生产数据记录表'!H17</f>
        <v>5598.14814814815</v>
      </c>
      <c r="D23" s="14">
        <f>D15+C23</f>
        <v>5598.14814814815</v>
      </c>
      <c r="E23" s="18">
        <f>E15+C23</f>
        <v>304332.148148148</v>
      </c>
      <c r="F23" s="32">
        <f>'[1]2023年07月份生产数据记录表'!I17/24</f>
        <v>1</v>
      </c>
      <c r="G23" s="32">
        <f>'[1]2023年07月份生产数据记录表'!J136</f>
        <v>1</v>
      </c>
      <c r="H23" s="32">
        <f>'[1]2023年07月份生产数据记录表'!O136</f>
        <v>0.590153985507246</v>
      </c>
      <c r="I23" s="72"/>
    </row>
    <row r="24" ht="21.95" customHeight="1" spans="1:9">
      <c r="A24" s="15"/>
      <c r="B24" s="16" t="s">
        <v>19</v>
      </c>
      <c r="C24" s="54"/>
      <c r="D24" s="14">
        <f>C24+D16</f>
        <v>10377.1604938272</v>
      </c>
      <c r="E24" s="18">
        <f>E16+C24</f>
        <v>255320.691358025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7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'[1]2023年07月份生产数据记录表'!Q21</f>
        <v>9594</v>
      </c>
      <c r="D29" s="18">
        <f>D21+C29</f>
        <v>18007</v>
      </c>
      <c r="E29" s="18">
        <f>E21+C29</f>
        <v>487427</v>
      </c>
      <c r="F29" s="28">
        <f>'[1]2023年07月份生产数据记录表'!R21/24</f>
        <v>1</v>
      </c>
      <c r="G29" s="29">
        <f>'[1]2023年07月份生产数据记录表'!I137</f>
        <v>0.85625</v>
      </c>
      <c r="H29" s="29">
        <f>'[1]2023年07月份生产数据记录表'!N137</f>
        <v>0.513175675675676</v>
      </c>
      <c r="I29" s="34"/>
    </row>
    <row r="30" ht="21.95" customHeight="1" spans="1:9">
      <c r="A30" s="15"/>
      <c r="B30" s="16" t="s">
        <v>22</v>
      </c>
      <c r="C30" s="13"/>
      <c r="D30" s="14">
        <f>C30+D22</f>
        <v>13707</v>
      </c>
      <c r="E30" s="18">
        <f>E22+C30</f>
        <v>414293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'[1]2023年07月份生产数据记录表'!H21</f>
        <v>5787.03703703704</v>
      </c>
      <c r="D31" s="14">
        <f>D23+C31</f>
        <v>11385.1851851852</v>
      </c>
      <c r="E31" s="18">
        <f>E23+C31</f>
        <v>310119.185185185</v>
      </c>
      <c r="F31" s="32">
        <f>'[1]2023年07月份生产数据记录表'!I21/24</f>
        <v>1</v>
      </c>
      <c r="G31" s="32">
        <f>'[1]2023年07月份生产数据记录表'!J137</f>
        <v>1</v>
      </c>
      <c r="H31" s="32">
        <f>'[1]2023年07月份生产数据记录表'!O137</f>
        <v>0.592369369369369</v>
      </c>
      <c r="I31" s="38"/>
    </row>
    <row r="32" ht="21.95" customHeight="1" spans="1:9">
      <c r="A32" s="15"/>
      <c r="B32" s="16" t="s">
        <v>23</v>
      </c>
      <c r="C32" s="13"/>
      <c r="D32" s="14">
        <f>C32+D24</f>
        <v>10377.1604938272</v>
      </c>
      <c r="E32" s="18">
        <f>E24+C32</f>
        <v>255320.691358025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7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13">
        <f>'[1]2023年07月份生产数据记录表'!Q25</f>
        <v>1009</v>
      </c>
      <c r="D37" s="18">
        <f>D29+C37</f>
        <v>19016</v>
      </c>
      <c r="E37" s="18">
        <f>E29+C37</f>
        <v>488436</v>
      </c>
      <c r="F37" s="28">
        <f>'[1]2023年07月份生产数据记录表'!R25/24</f>
        <v>0.104166666666667</v>
      </c>
      <c r="G37" s="29">
        <f>'[1]2023年07月份生产数据记录表'!I138</f>
        <v>0.705833333333333</v>
      </c>
      <c r="H37" s="29">
        <f>'[1]2023年07月份生产数据记录表'!N138</f>
        <v>0.510976702508961</v>
      </c>
      <c r="I37" s="40" t="s">
        <v>53</v>
      </c>
    </row>
    <row r="38" ht="21.95" customHeight="1" spans="1:9">
      <c r="A38" s="15"/>
      <c r="B38" s="16" t="s">
        <v>22</v>
      </c>
      <c r="C38" s="13">
        <v>0</v>
      </c>
      <c r="D38" s="14">
        <f>C38+D30</f>
        <v>13707</v>
      </c>
      <c r="E38" s="18">
        <f>E30+C38</f>
        <v>414293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13">
        <f>'[1]2023年07月份生产数据记录表'!H25</f>
        <v>672.222222222223</v>
      </c>
      <c r="D39" s="14">
        <f>D31+C39</f>
        <v>12057.4074074074</v>
      </c>
      <c r="E39" s="18">
        <f>E31+C39</f>
        <v>310791.407407407</v>
      </c>
      <c r="F39" s="32">
        <f>'[1]2023年07月份生产数据记录表'!I25/24</f>
        <v>0.125</v>
      </c>
      <c r="G39" s="32">
        <f>'[1]2023年07月份生产数据记录表'!J138</f>
        <v>0.825</v>
      </c>
      <c r="H39" s="32">
        <f>'[1]2023年07月份生产数据记录表'!O138</f>
        <v>0.589856630824373</v>
      </c>
      <c r="I39" s="38"/>
    </row>
    <row r="40" ht="21.95" customHeight="1" spans="1:9">
      <c r="A40" s="15"/>
      <c r="B40" s="16" t="s">
        <v>24</v>
      </c>
      <c r="C40" s="13">
        <v>0</v>
      </c>
      <c r="D40" s="14">
        <f>C40+D32</f>
        <v>10377.1604938272</v>
      </c>
      <c r="E40" s="18">
        <f>E32+C40</f>
        <v>255320.691358025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7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13">
        <f>'[1]2023年07月份生产数据记录表'!Q29</f>
        <v>0</v>
      </c>
      <c r="D45" s="18">
        <f>D37+C45</f>
        <v>19016</v>
      </c>
      <c r="E45" s="18">
        <f>E37+C45</f>
        <v>488436</v>
      </c>
      <c r="F45" s="28">
        <f>'[1]2023年07月份生产数据记录表'!R29/24</f>
        <v>0</v>
      </c>
      <c r="G45" s="29">
        <f>'[1]2023年07月份生产数据记录表'!I139</f>
        <v>0.588194444444444</v>
      </c>
      <c r="H45" s="29">
        <f>'[1]2023年07月份生产数据记录表'!N139</f>
        <v>0.508244206773619</v>
      </c>
      <c r="I45" s="40" t="s">
        <v>54</v>
      </c>
      <c r="J45" s="41"/>
      <c r="K45" s="42"/>
      <c r="M45" s="43"/>
    </row>
    <row r="46" ht="21.95" customHeight="1" spans="1:10">
      <c r="A46" s="15"/>
      <c r="B46" s="16" t="s">
        <v>22</v>
      </c>
      <c r="C46" s="13">
        <f>'[1]2023年07月份生产数据记录表'!Q29</f>
        <v>0</v>
      </c>
      <c r="D46" s="14">
        <f>C46+D38</f>
        <v>13707</v>
      </c>
      <c r="E46" s="18">
        <f>E38+C46</f>
        <v>414293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13">
        <f>'[1]2023年07月份生产数据记录表'!H29</f>
        <v>0</v>
      </c>
      <c r="D47" s="14">
        <f>D39+C47</f>
        <v>12057.4074074074</v>
      </c>
      <c r="E47" s="18">
        <f>E39+C47</f>
        <v>310791.407407407</v>
      </c>
      <c r="F47" s="32">
        <f>'[1]2023年07月份生产数据记录表'!I29/24</f>
        <v>0</v>
      </c>
      <c r="G47" s="32">
        <f>'[1]2023年07月份生产数据记录表'!J139</f>
        <v>0.6875</v>
      </c>
      <c r="H47" s="32">
        <f>'[1]2023年07月份生产数据记录表'!O139</f>
        <v>0.586702317290553</v>
      </c>
      <c r="I47" s="38"/>
    </row>
    <row r="48" ht="21.95" customHeight="1" spans="1:9">
      <c r="A48" s="15"/>
      <c r="B48" s="16" t="s">
        <v>24</v>
      </c>
      <c r="C48" s="13">
        <f>'[1]2023年07月份生产数据记录表'!H29</f>
        <v>0</v>
      </c>
      <c r="D48" s="14">
        <f>C48+D40</f>
        <v>10377.1604938272</v>
      </c>
      <c r="E48" s="18">
        <f>E40+C48</f>
        <v>255320.691358025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7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>
        <f>'[1]2023年07月份生产数据记录表'!Q33</f>
        <v>3688</v>
      </c>
      <c r="D53" s="18">
        <f>D45+C53</f>
        <v>22704</v>
      </c>
      <c r="E53" s="18">
        <f>E45+C53</f>
        <v>492124</v>
      </c>
      <c r="F53" s="28">
        <f>'[1]2023年07月份生产数据记录表'!R33/24</f>
        <v>0.433333333333333</v>
      </c>
      <c r="G53" s="29">
        <f>'[1]2023年07月份生产数据记录表'!I140</f>
        <v>0.566071428571429</v>
      </c>
      <c r="H53" s="29">
        <f>'[1]2023年07月份生产数据记录表'!N140</f>
        <v>0.507845744680851</v>
      </c>
      <c r="I53" s="40" t="s">
        <v>55</v>
      </c>
    </row>
    <row r="54" ht="21.95" customHeight="1" spans="1:9">
      <c r="A54" s="15"/>
      <c r="B54" s="16" t="s">
        <v>22</v>
      </c>
      <c r="C54" s="18">
        <v>0</v>
      </c>
      <c r="D54" s="14">
        <f>C54+D46</f>
        <v>13707</v>
      </c>
      <c r="E54" s="18">
        <f>E46+C54</f>
        <v>414293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3">
        <f>'[1]2023年07月份生产数据记录表'!H33</f>
        <v>3105.55555555555</v>
      </c>
      <c r="D55" s="14">
        <f>D47+C55</f>
        <v>15162.962962963</v>
      </c>
      <c r="E55" s="18">
        <f>E47+C55</f>
        <v>313896.962962963</v>
      </c>
      <c r="F55" s="32">
        <f>'[1]2023年07月份生产数据记录表'!I33/24</f>
        <v>0.6875</v>
      </c>
      <c r="G55" s="32">
        <f>'[1]2023年07月份生产数据记录表'!J140</f>
        <v>0.6875</v>
      </c>
      <c r="H55" s="32">
        <f>'[1]2023年07月份生产数据记录表'!O140</f>
        <v>0.587238475177305</v>
      </c>
      <c r="I55" s="38"/>
    </row>
    <row r="56" ht="21.95" customHeight="1" spans="1:9">
      <c r="A56" s="15"/>
      <c r="B56" s="16" t="s">
        <v>24</v>
      </c>
      <c r="C56" s="13">
        <v>0</v>
      </c>
      <c r="D56" s="14">
        <f>C56+D48</f>
        <v>10377.1604938272</v>
      </c>
      <c r="E56" s="18">
        <f>E48+C56</f>
        <v>255320.691358025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7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>
        <f>'[1]2023年07月份生产数据记录表'!Q37</f>
        <v>8341</v>
      </c>
      <c r="D61" s="14">
        <f>C61+D53</f>
        <v>31045</v>
      </c>
      <c r="E61" s="18">
        <f>E53+C61</f>
        <v>500465</v>
      </c>
      <c r="F61" s="28">
        <f>'[1]2023年07月份生产数据记录表'!R37/24</f>
        <v>0.894583333333333</v>
      </c>
      <c r="G61" s="29">
        <f>'[1]2023年07月份生产数据记录表'!I141</f>
        <v>0.607135416666667</v>
      </c>
      <c r="H61" s="29">
        <f>'[1]2023年07月份生产数据记录表'!N141</f>
        <v>0.509891975308642</v>
      </c>
      <c r="I61" s="40" t="s">
        <v>56</v>
      </c>
    </row>
    <row r="62" ht="21.95" customHeight="1" spans="1:9">
      <c r="A62" s="15"/>
      <c r="B62" s="16" t="s">
        <v>22</v>
      </c>
      <c r="C62" s="18">
        <v>0</v>
      </c>
      <c r="D62" s="14">
        <f>C62+D54</f>
        <v>13707</v>
      </c>
      <c r="E62" s="18">
        <f>E54+C62</f>
        <v>414293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>
        <f>'[1]2023年07月份生产数据记录表'!H37</f>
        <v>4988.27160493827</v>
      </c>
      <c r="D63" s="14">
        <f>C63+D55</f>
        <v>20151.2345679012</v>
      </c>
      <c r="E63" s="18">
        <f>E55+C63</f>
        <v>318885.234567901</v>
      </c>
      <c r="F63" s="32">
        <f>'[1]2023年07月份生产数据记录表'!I37/24</f>
        <v>0.919583333333333</v>
      </c>
      <c r="G63" s="32">
        <f>'[1]2023年07月份生产数据记录表'!J141</f>
        <v>0.716510416666667</v>
      </c>
      <c r="H63" s="32">
        <f>'[1]2023年07月份生产数据记录表'!O141</f>
        <v>0.588996913580247</v>
      </c>
      <c r="I63" s="38"/>
    </row>
    <row r="64" ht="21.95" customHeight="1" spans="1:9">
      <c r="A64" s="15"/>
      <c r="B64" s="16" t="s">
        <v>24</v>
      </c>
      <c r="C64" s="14">
        <v>0</v>
      </c>
      <c r="D64" s="14">
        <f>C64+D56</f>
        <v>10377.1604938272</v>
      </c>
      <c r="E64" s="18">
        <f>E56+C64</f>
        <v>255320.691358025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7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'[1]2023年07月份生产数据记录表'!Q41</f>
        <v>9315</v>
      </c>
      <c r="D69" s="18">
        <f>D61+C69</f>
        <v>40360</v>
      </c>
      <c r="E69" s="18">
        <f>E61+C69</f>
        <v>509780</v>
      </c>
      <c r="F69" s="28">
        <f>'[1]2023年07月份生产数据记录表'!R41/24</f>
        <v>1</v>
      </c>
      <c r="G69" s="29">
        <f>'[1]2023年07月份生产数据记录表'!I142</f>
        <v>0.650787037037037</v>
      </c>
      <c r="H69" s="29">
        <f>'[1]2023年07月份生产数据记录表'!N142</f>
        <v>0.51247149122807</v>
      </c>
      <c r="I69" s="40"/>
    </row>
    <row r="70" ht="21.95" customHeight="1" spans="1:9">
      <c r="A70" s="15"/>
      <c r="B70" s="16" t="s">
        <v>22</v>
      </c>
      <c r="C70" s="18">
        <v>0</v>
      </c>
      <c r="D70" s="14">
        <f>D62</f>
        <v>13707</v>
      </c>
      <c r="E70" s="18">
        <f>E62+C70</f>
        <v>414293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'[1]2023年07月份生产数据记录表'!H41</f>
        <v>5743.20987654321</v>
      </c>
      <c r="D71" s="14">
        <f>D63+C71</f>
        <v>25894.4444444444</v>
      </c>
      <c r="E71" s="18">
        <f>E63+C71</f>
        <v>324628.444444444</v>
      </c>
      <c r="F71" s="32">
        <f>'[1]2023年07月份生产数据记录表'!I41/24</f>
        <v>1</v>
      </c>
      <c r="G71" s="32">
        <f>'[1]2023年07月份生产数据记录表'!J142</f>
        <v>0.748009259259259</v>
      </c>
      <c r="H71" s="32">
        <f>'[1]2023年07月份生产数据记录表'!O142</f>
        <v>0.591160087719298</v>
      </c>
      <c r="I71" s="38"/>
    </row>
    <row r="72" ht="21.95" customHeight="1" spans="1:9">
      <c r="A72" s="15"/>
      <c r="B72" s="16" t="s">
        <v>24</v>
      </c>
      <c r="C72" s="14">
        <v>0</v>
      </c>
      <c r="D72" s="14">
        <f>D64</f>
        <v>10377.1604938272</v>
      </c>
      <c r="E72" s="18">
        <f>E64+C72</f>
        <v>255320.691358025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7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'[1]2023年07月份生产数据记录表'!Q45</f>
        <v>9322</v>
      </c>
      <c r="D77" s="18">
        <f>D69+C77</f>
        <v>49682</v>
      </c>
      <c r="E77" s="18">
        <f>E69+C77</f>
        <v>519102</v>
      </c>
      <c r="F77" s="28">
        <f>'[1]2023年07月份生产数据记录表'!R45/24</f>
        <v>1</v>
      </c>
      <c r="G77" s="29">
        <f>'[1]2023年07月份生产数据记录表'!I143</f>
        <v>0.685708333333333</v>
      </c>
      <c r="H77" s="29">
        <f>'[1]2023年07月份生产数据记录表'!N143</f>
        <v>0.515023996509599</v>
      </c>
      <c r="I77" s="40"/>
    </row>
    <row r="78" ht="21.95" customHeight="1" spans="1:9">
      <c r="A78" s="15"/>
      <c r="B78" s="16" t="s">
        <v>22</v>
      </c>
      <c r="C78" s="18">
        <v>0</v>
      </c>
      <c r="D78" s="14">
        <f>D70</f>
        <v>13707</v>
      </c>
      <c r="E78" s="18">
        <f>E70+C78</f>
        <v>414293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'[1]2023年07月份生产数据记录表'!H45</f>
        <v>5653.70370370371</v>
      </c>
      <c r="D79" s="14">
        <f>D71+C79</f>
        <v>31548.1481481481</v>
      </c>
      <c r="E79" s="18">
        <f>E71+C79</f>
        <v>330282.148148148</v>
      </c>
      <c r="F79" s="32">
        <f>'[1]2023年07月份生产数据记录表'!I45/24</f>
        <v>1</v>
      </c>
      <c r="G79" s="32">
        <f>'[1]2023年07月份生产数据记录表'!J143</f>
        <v>0.773208333333333</v>
      </c>
      <c r="H79" s="32">
        <f>'[1]2023年07月份生产数据记录表'!O143</f>
        <v>0.593300610820244</v>
      </c>
      <c r="I79" s="38"/>
    </row>
    <row r="80" ht="21.95" customHeight="1" spans="1:9">
      <c r="A80" s="15"/>
      <c r="B80" s="16" t="s">
        <v>24</v>
      </c>
      <c r="C80" s="14">
        <v>0</v>
      </c>
      <c r="D80" s="14">
        <f>D72</f>
        <v>10377.1604938272</v>
      </c>
      <c r="E80" s="18">
        <f>E72+C80</f>
        <v>255320.691358025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7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'[1]2023年07月份生产数据记录表'!Q49</f>
        <v>9016</v>
      </c>
      <c r="D85" s="18">
        <f>D77+C85</f>
        <v>58698</v>
      </c>
      <c r="E85" s="18">
        <f>E77+C85</f>
        <v>528118</v>
      </c>
      <c r="F85" s="28">
        <f>'[1]2023年07月份生产数据记录表'!R49/24</f>
        <v>0.972916666666667</v>
      </c>
      <c r="G85" s="29">
        <f>'[1]2023年07月份生产数据记录表'!I144</f>
        <v>0.711818181818182</v>
      </c>
      <c r="H85" s="29">
        <f>'[1]2023年07月份生产数据记录表'!N144</f>
        <v>0.517408854166667</v>
      </c>
      <c r="I85" s="40" t="s">
        <v>57</v>
      </c>
    </row>
    <row r="86" ht="21.95" customHeight="1" spans="1:9">
      <c r="A86" s="15"/>
      <c r="B86" s="16" t="s">
        <v>22</v>
      </c>
      <c r="C86" s="18">
        <v>0</v>
      </c>
      <c r="D86" s="14">
        <f>D78</f>
        <v>13707</v>
      </c>
      <c r="E86" s="18">
        <f>E78+C86</f>
        <v>414293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'[1]2023年07月份生产数据记录表'!H49</f>
        <v>5691.35802469136</v>
      </c>
      <c r="D87" s="14">
        <f>D79+C87</f>
        <v>37239.5061728395</v>
      </c>
      <c r="E87" s="18">
        <f>E79+C87</f>
        <v>335973.506172839</v>
      </c>
      <c r="F87" s="32">
        <f>'[1]2023年07月份生产数据记录表'!I49/24</f>
        <v>1</v>
      </c>
      <c r="G87" s="32">
        <f>'[1]2023年07月份生产数据记录表'!J144</f>
        <v>0.793825757575758</v>
      </c>
      <c r="H87" s="32">
        <f>'[1]2023年07月份生产数据记录表'!O144</f>
        <v>0.595418836805556</v>
      </c>
      <c r="I87" s="38"/>
    </row>
    <row r="88" ht="21.95" customHeight="1" spans="1:9">
      <c r="A88" s="15"/>
      <c r="B88" s="16" t="s">
        <v>24</v>
      </c>
      <c r="C88" s="14">
        <v>0</v>
      </c>
      <c r="D88" s="14">
        <f>D80</f>
        <v>10377.1604938272</v>
      </c>
      <c r="E88" s="18">
        <f>E80+C88</f>
        <v>255320.691358025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7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'[1]2023年07月份生产数据记录表'!Q53</f>
        <v>1133</v>
      </c>
      <c r="D93" s="18">
        <f>D85+C93</f>
        <v>59831</v>
      </c>
      <c r="E93" s="18">
        <f>E85+C93</f>
        <v>529251</v>
      </c>
      <c r="F93" s="28">
        <f>'[1]2023年07月份生产数据记录表'!R53/24</f>
        <v>0.120833333333333</v>
      </c>
      <c r="G93" s="29">
        <f>'[1]2023年07月份生产数据记录表'!I145</f>
        <v>0.662569444444444</v>
      </c>
      <c r="H93" s="29">
        <f>'[1]2023年07月份生产数据记录表'!N145</f>
        <v>0.515354058721934</v>
      </c>
      <c r="I93" s="40" t="s">
        <v>58</v>
      </c>
    </row>
    <row r="94" ht="21.95" customHeight="1" spans="1:9">
      <c r="A94" s="15"/>
      <c r="B94" s="16" t="s">
        <v>22</v>
      </c>
      <c r="C94" s="18">
        <v>0</v>
      </c>
      <c r="D94" s="14">
        <f>D86</f>
        <v>13707</v>
      </c>
      <c r="E94" s="18">
        <f>E86+C94</f>
        <v>414293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f>'[1]2023年07月份生产数据记录表'!H53</f>
        <v>2824.69135802469</v>
      </c>
      <c r="D95" s="14">
        <f>D87+C95</f>
        <v>40064.1975308642</v>
      </c>
      <c r="E95" s="18">
        <f>E87+C95</f>
        <v>338798.197530864</v>
      </c>
      <c r="F95" s="32">
        <f>'[1]2023年07月份生产数据记录表'!I53/24</f>
        <v>0.9375</v>
      </c>
      <c r="G95" s="32">
        <f>'[1]2023年07月份生产数据记录表'!J145</f>
        <v>0.805798611111111</v>
      </c>
      <c r="H95" s="32">
        <f>'[1]2023年07月份生产数据记录表'!O145</f>
        <v>0.59719127806563</v>
      </c>
      <c r="I95" s="38"/>
    </row>
    <row r="96" ht="21.95" customHeight="1" spans="1:9">
      <c r="A96" s="15"/>
      <c r="B96" s="16" t="s">
        <v>24</v>
      </c>
      <c r="C96" s="14">
        <v>0</v>
      </c>
      <c r="D96" s="14">
        <f>D88</f>
        <v>10377.1604938272</v>
      </c>
      <c r="E96" s="18">
        <f>E88+C96</f>
        <v>255320.691358025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7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'[1]2023年07月份生产数据记录表'!Q57</f>
        <v>0</v>
      </c>
      <c r="D101" s="18">
        <f>D93+C101</f>
        <v>59831</v>
      </c>
      <c r="E101" s="18">
        <f>E93+C101</f>
        <v>529251</v>
      </c>
      <c r="F101" s="28">
        <f>'[1]2023年07月份生产数据记录表'!R57/24</f>
        <v>0</v>
      </c>
      <c r="G101" s="29">
        <f>'[1]2023年07月份生产数据记录表'!I146</f>
        <v>0.611602564102564</v>
      </c>
      <c r="H101" s="29">
        <f>'[1]2023年07月份生产数据记录表'!N146</f>
        <v>0.512697594501718</v>
      </c>
      <c r="I101" s="69"/>
      <c r="J101" s="42"/>
    </row>
    <row r="102" ht="21.95" customHeight="1" spans="1:10">
      <c r="A102" s="15"/>
      <c r="B102" s="16" t="s">
        <v>22</v>
      </c>
      <c r="C102" s="18">
        <f>'[1]2023年07月份生产数据记录表'!Q57</f>
        <v>0</v>
      </c>
      <c r="D102" s="14">
        <f>D94</f>
        <v>13707</v>
      </c>
      <c r="E102" s="18">
        <f>E94+C102</f>
        <v>414293</v>
      </c>
      <c r="F102" s="30"/>
      <c r="G102" s="31"/>
      <c r="H102" s="31"/>
      <c r="I102" s="67"/>
      <c r="J102" s="42"/>
    </row>
    <row r="103" ht="21.95" customHeight="1" spans="1:10">
      <c r="A103" s="17" t="s">
        <v>17</v>
      </c>
      <c r="B103" s="16" t="s">
        <v>18</v>
      </c>
      <c r="C103" s="14">
        <f>'[1]2023年07月份生产数据记录表'!H57</f>
        <v>17.2839506172822</v>
      </c>
      <c r="D103" s="14">
        <f>D95+C103</f>
        <v>40081.4814814815</v>
      </c>
      <c r="E103" s="18">
        <f>E95+C103</f>
        <v>338815.481481481</v>
      </c>
      <c r="F103" s="32">
        <f>'[1]2023年07月份生产数据记录表'!I57/24</f>
        <v>0.757083333333333</v>
      </c>
      <c r="G103" s="32">
        <f>'[1]2023年07月份生产数据记录表'!J146</f>
        <v>0.802051282051282</v>
      </c>
      <c r="H103" s="32">
        <f>'[1]2023年07月份生产数据记录表'!O146</f>
        <v>0.598015463917526</v>
      </c>
      <c r="I103" s="67"/>
      <c r="J103" s="42"/>
    </row>
    <row r="104" ht="21.95" customHeight="1" spans="1:10">
      <c r="A104" s="15"/>
      <c r="B104" s="16" t="s">
        <v>24</v>
      </c>
      <c r="C104" s="14">
        <f>'[1]2023年07月份生产数据记录表'!H57</f>
        <v>17.2839506172822</v>
      </c>
      <c r="D104" s="14">
        <f>D96</f>
        <v>10377.1604938272</v>
      </c>
      <c r="E104" s="18">
        <f>E96+C104</f>
        <v>255337.975308642</v>
      </c>
      <c r="F104" s="31"/>
      <c r="G104" s="31"/>
      <c r="H104" s="31"/>
      <c r="I104" s="68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7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'[1]2023年07月份生产数据记录表'!Q61</f>
        <v>7166</v>
      </c>
      <c r="D109" s="18">
        <f>D101+C109</f>
        <v>66997</v>
      </c>
      <c r="E109" s="18">
        <f>E101+C109</f>
        <v>536417</v>
      </c>
      <c r="F109" s="28">
        <f>'[1]2023年07月份生产数据记录表'!R61/24</f>
        <v>0.808333333333333</v>
      </c>
      <c r="G109" s="29">
        <f>'[1]2023年07月份生产数据记录表'!I147</f>
        <v>0.625654761904762</v>
      </c>
      <c r="H109" s="29">
        <f>'[1]2023年07月份生产数据记录表'!N147</f>
        <v>0.514213675213675</v>
      </c>
      <c r="I109" s="40" t="s">
        <v>59</v>
      </c>
    </row>
    <row r="110" ht="21.95" customHeight="1" spans="1:9">
      <c r="A110" s="15"/>
      <c r="B110" s="16" t="s">
        <v>22</v>
      </c>
      <c r="C110" s="66"/>
      <c r="D110" s="14">
        <f>D102</f>
        <v>13707</v>
      </c>
      <c r="E110" s="18">
        <f>E102+C110</f>
        <v>414293</v>
      </c>
      <c r="F110" s="30"/>
      <c r="G110" s="31"/>
      <c r="H110" s="31"/>
      <c r="I110" s="38"/>
    </row>
    <row r="111" ht="21.95" customHeight="1" spans="1:9">
      <c r="A111" s="17" t="s">
        <v>17</v>
      </c>
      <c r="B111" s="16" t="s">
        <v>18</v>
      </c>
      <c r="C111" s="14">
        <f>'[1]2023年07月份生产数据记录表'!H61</f>
        <v>4486.41975308642</v>
      </c>
      <c r="D111" s="14">
        <f>D103+C111</f>
        <v>44567.9012345679</v>
      </c>
      <c r="E111" s="18">
        <f>E103+C111</f>
        <v>343301.901234568</v>
      </c>
      <c r="F111" s="32">
        <f>'[1]2023年07月份生产数据记录表'!I61/24</f>
        <v>0.941666666666667</v>
      </c>
      <c r="G111" s="32">
        <f>'[1]2023年07月份生产数据记录表'!J147</f>
        <v>0.81202380952381</v>
      </c>
      <c r="H111" s="32">
        <f>'[1]2023年07月份生产数据记录表'!O147</f>
        <v>0.599777777777778</v>
      </c>
      <c r="I111" s="38"/>
    </row>
    <row r="112" ht="21.95" customHeight="1" spans="1:9">
      <c r="A112" s="15"/>
      <c r="B112" s="16" t="s">
        <v>24</v>
      </c>
      <c r="C112" s="66"/>
      <c r="D112" s="14">
        <f>D104</f>
        <v>10377.1604938272</v>
      </c>
      <c r="E112" s="18">
        <f>E104+C112</f>
        <v>255337.975308642</v>
      </c>
      <c r="F112" s="31"/>
      <c r="G112" s="31"/>
      <c r="H112" s="31"/>
      <c r="I112" s="39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7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f>'[1]2023年07月份生产数据记录表'!Q65</f>
        <v>0</v>
      </c>
      <c r="D117" s="18">
        <f>D109+C117</f>
        <v>66997</v>
      </c>
      <c r="E117" s="18">
        <f>E109+C117</f>
        <v>536417</v>
      </c>
      <c r="F117" s="28">
        <f>'[1]2023年07月份生产数据记录表'!R65/24</f>
        <v>0</v>
      </c>
      <c r="G117" s="29">
        <f>'[1]2023年07月份生产数据记录表'!I148</f>
        <v>0.583944444444444</v>
      </c>
      <c r="H117" s="29">
        <f>'[1]2023年07月份生产数据记录表'!N148</f>
        <v>0.511590136054422</v>
      </c>
      <c r="I117" s="40" t="s">
        <v>60</v>
      </c>
    </row>
    <row r="118" ht="21.95" customHeight="1" spans="1:9">
      <c r="A118" s="15"/>
      <c r="B118" s="16" t="s">
        <v>22</v>
      </c>
      <c r="C118" s="18">
        <f>'[1]2023年07月份生产数据记录表'!Q65</f>
        <v>0</v>
      </c>
      <c r="D118" s="14">
        <f>D110</f>
        <v>13707</v>
      </c>
      <c r="E118" s="18">
        <f>E110+C118</f>
        <v>414293</v>
      </c>
      <c r="F118" s="30"/>
      <c r="G118" s="31"/>
      <c r="H118" s="31"/>
      <c r="I118" s="38"/>
    </row>
    <row r="119" ht="21.95" customHeight="1" spans="1:9">
      <c r="A119" s="17" t="s">
        <v>17</v>
      </c>
      <c r="B119" s="16" t="s">
        <v>18</v>
      </c>
      <c r="C119" s="14">
        <f>'[1]2023年07月份生产数据记录表'!H65</f>
        <v>0</v>
      </c>
      <c r="D119" s="14">
        <f>D111+C119</f>
        <v>44567.9012345679</v>
      </c>
      <c r="E119" s="18">
        <f>E111+C119</f>
        <v>343301.901234568</v>
      </c>
      <c r="F119" s="32">
        <f>'[1]2023年07月份生产数据记录表'!I65/24</f>
        <v>0</v>
      </c>
      <c r="G119" s="32">
        <f>'[1]2023年07月份生产数据记录表'!J148</f>
        <v>0.757888888888889</v>
      </c>
      <c r="H119" s="32">
        <f>'[1]2023年07月份生产数据记录表'!O148</f>
        <v>0.59671768707483</v>
      </c>
      <c r="I119" s="38"/>
    </row>
    <row r="120" ht="21.95" customHeight="1" spans="1:9">
      <c r="A120" s="15"/>
      <c r="B120" s="16" t="s">
        <v>24</v>
      </c>
      <c r="C120" s="14">
        <f>'[1]2023年07月份生产数据记录表'!H65</f>
        <v>0</v>
      </c>
      <c r="D120" s="14">
        <f>D112</f>
        <v>10377.1604938272</v>
      </c>
      <c r="E120" s="18">
        <f>E112+C120</f>
        <v>255337.975308642</v>
      </c>
      <c r="F120" s="31"/>
      <c r="G120" s="31"/>
      <c r="H120" s="31"/>
      <c r="I120" s="39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7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'[1]2023年07月份生产数据记录表'!Q69</f>
        <v>0</v>
      </c>
      <c r="D125" s="18">
        <f>D117+C125</f>
        <v>66997</v>
      </c>
      <c r="E125" s="18">
        <f>E117+C125</f>
        <v>536417</v>
      </c>
      <c r="F125" s="28">
        <f>'[1]2023年07月份生产数据记录表'!R69/24</f>
        <v>0</v>
      </c>
      <c r="G125" s="29">
        <f>'[1]2023年07月份生产数据记录表'!I149</f>
        <v>0.547447916666667</v>
      </c>
      <c r="H125" s="29">
        <f>'[1]2023年07月份生产数据记录表'!N149</f>
        <v>0.508993231810491</v>
      </c>
      <c r="I125" s="40" t="s">
        <v>61</v>
      </c>
    </row>
    <row r="126" ht="21.95" customHeight="1" spans="1:9">
      <c r="A126" s="15"/>
      <c r="B126" s="16" t="s">
        <v>16</v>
      </c>
      <c r="C126" s="18">
        <f>'[1]2023年07月份生产数据记录表'!Q69</f>
        <v>0</v>
      </c>
      <c r="D126" s="14">
        <f>D118</f>
        <v>13707</v>
      </c>
      <c r="E126" s="18">
        <f>E118+C126</f>
        <v>414293</v>
      </c>
      <c r="F126" s="30"/>
      <c r="G126" s="31"/>
      <c r="H126" s="31"/>
      <c r="I126" s="38"/>
    </row>
    <row r="127" ht="21.95" customHeight="1" spans="1:9">
      <c r="A127" s="17" t="s">
        <v>17</v>
      </c>
      <c r="B127" s="16" t="s">
        <v>18</v>
      </c>
      <c r="C127" s="14">
        <f>'[1]2023年07月份生产数据记录表'!H69</f>
        <v>0</v>
      </c>
      <c r="D127" s="14">
        <f>D119+C127</f>
        <v>44567.9012345679</v>
      </c>
      <c r="E127" s="18">
        <f>E119+C127</f>
        <v>343301.901234568</v>
      </c>
      <c r="F127" s="32">
        <f>'[1]2023年07月份生产数据记录表'!I69/24</f>
        <v>0</v>
      </c>
      <c r="G127" s="32">
        <f>'[1]2023年07月份生产数据记录表'!J149</f>
        <v>0.710520833333333</v>
      </c>
      <c r="H127" s="32">
        <f>'[1]2023年07月份生产数据记录表'!O149</f>
        <v>0.593688663282572</v>
      </c>
      <c r="I127" s="38"/>
    </row>
    <row r="128" ht="21.95" customHeight="1" spans="1:9">
      <c r="A128" s="15"/>
      <c r="B128" s="16" t="s">
        <v>19</v>
      </c>
      <c r="C128" s="14">
        <f>'[1]2023年07月份生产数据记录表'!H69</f>
        <v>0</v>
      </c>
      <c r="D128" s="14">
        <f>D120</f>
        <v>10377.1604938272</v>
      </c>
      <c r="E128" s="18">
        <f>E120+C128</f>
        <v>255337.975308642</v>
      </c>
      <c r="F128" s="31"/>
      <c r="G128" s="31"/>
      <c r="H128" s="31"/>
      <c r="I128" s="39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7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'[1]2023年07月份生产数据记录表'!Q73</f>
        <v>0</v>
      </c>
      <c r="D133" s="18">
        <f>D125+C133</f>
        <v>66997</v>
      </c>
      <c r="E133" s="18">
        <f>E125+C133</f>
        <v>536417</v>
      </c>
      <c r="F133" s="28">
        <f>'[1]2023年07月份生产数据记录表'!R73/24</f>
        <v>0</v>
      </c>
      <c r="G133" s="29">
        <f>'[1]2023年07月份生产数据记录表'!I150</f>
        <v>0.515245098039216</v>
      </c>
      <c r="H133" s="29">
        <f>'[1]2023年07月份生产数据记录表'!N150</f>
        <v>0.506422558922559</v>
      </c>
      <c r="I133" s="40" t="s">
        <v>61</v>
      </c>
    </row>
    <row r="134" ht="21.95" customHeight="1" spans="1:9">
      <c r="A134" s="15"/>
      <c r="B134" s="16" t="s">
        <v>16</v>
      </c>
      <c r="C134" s="18">
        <f>'[1]2023年07月份生产数据记录表'!Q73</f>
        <v>0</v>
      </c>
      <c r="D134" s="14">
        <f>D126</f>
        <v>13707</v>
      </c>
      <c r="E134" s="18">
        <f>E126+C134</f>
        <v>414293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'[1]2023年07月份生产数据记录表'!H73</f>
        <v>0</v>
      </c>
      <c r="D135" s="14">
        <f>D127+C135</f>
        <v>44567.9012345679</v>
      </c>
      <c r="E135" s="18">
        <f>E127+C135</f>
        <v>343301.901234568</v>
      </c>
      <c r="F135" s="32">
        <f>'[1]2023年07月份生产数据记录表'!I73/24</f>
        <v>0</v>
      </c>
      <c r="G135" s="32">
        <f>'[1]2023年07月份生产数据记录表'!J150</f>
        <v>0.668725490196079</v>
      </c>
      <c r="H135" s="32">
        <f>'[1]2023年07月份生产数据记录表'!O150</f>
        <v>0.590690235690236</v>
      </c>
      <c r="I135" s="38"/>
    </row>
    <row r="136" ht="21.95" customHeight="1" spans="1:9">
      <c r="A136" s="15"/>
      <c r="B136" s="16" t="s">
        <v>19</v>
      </c>
      <c r="C136" s="14">
        <f>'[1]2023年07月份生产数据记录表'!H73</f>
        <v>0</v>
      </c>
      <c r="D136" s="14">
        <f>D128</f>
        <v>10377.1604938272</v>
      </c>
      <c r="E136" s="18">
        <f>E128+C136</f>
        <v>255337.975308642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7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'[1]2023年07月份生产数据记录表'!Q77</f>
        <v>0</v>
      </c>
      <c r="D141" s="18">
        <f>D133+C141</f>
        <v>66997</v>
      </c>
      <c r="E141" s="18">
        <f>E133+C141</f>
        <v>536417</v>
      </c>
      <c r="F141" s="28">
        <f>'[1]2023年07月份生产数据记录表'!R77/24</f>
        <v>0</v>
      </c>
      <c r="G141" s="29">
        <f>'[1]2023年07月份生产数据记录表'!I151</f>
        <v>0.48662037037037</v>
      </c>
      <c r="H141" s="29">
        <f>'[1]2023年07月份生产数据记录表'!N151</f>
        <v>0.503877721943049</v>
      </c>
      <c r="I141" s="69" t="s">
        <v>61</v>
      </c>
    </row>
    <row r="142" ht="21.95" customHeight="1" spans="1:9">
      <c r="A142" s="15"/>
      <c r="B142" s="16" t="s">
        <v>16</v>
      </c>
      <c r="C142" s="18">
        <f>'[1]2023年07月份生产数据记录表'!Q77</f>
        <v>0</v>
      </c>
      <c r="D142" s="14">
        <f>D134</f>
        <v>13707</v>
      </c>
      <c r="E142" s="18">
        <f>E134+C142</f>
        <v>414293</v>
      </c>
      <c r="F142" s="30"/>
      <c r="G142" s="31"/>
      <c r="H142" s="31"/>
      <c r="I142" s="67"/>
    </row>
    <row r="143" ht="21.95" customHeight="1" spans="1:9">
      <c r="A143" s="17" t="s">
        <v>17</v>
      </c>
      <c r="B143" s="16" t="s">
        <v>18</v>
      </c>
      <c r="C143" s="14">
        <f>'[1]2023年07月份生产数据记录表'!H77</f>
        <v>0</v>
      </c>
      <c r="D143" s="14">
        <f>D135+C143</f>
        <v>44567.9012345679</v>
      </c>
      <c r="E143" s="18">
        <f>E135+C143</f>
        <v>343301.901234568</v>
      </c>
      <c r="F143" s="32">
        <f>'[1]2023年07月份生产数据记录表'!I77/24</f>
        <v>0</v>
      </c>
      <c r="G143" s="32">
        <f>'[1]2023年07月份生产数据记录表'!J151</f>
        <v>0.631574074074074</v>
      </c>
      <c r="H143" s="32">
        <f>'[1]2023年07月份生产数据记录表'!O151</f>
        <v>0.587721943048576</v>
      </c>
      <c r="I143" s="67"/>
    </row>
    <row r="144" ht="21.95" customHeight="1" spans="1:9">
      <c r="A144" s="15"/>
      <c r="B144" s="16" t="s">
        <v>19</v>
      </c>
      <c r="C144" s="14">
        <f>'[1]2023年07月份生产数据记录表'!H77</f>
        <v>0</v>
      </c>
      <c r="D144" s="14">
        <f>D136</f>
        <v>10377.1604938272</v>
      </c>
      <c r="E144" s="18">
        <f>E136+C144</f>
        <v>255337.975308642</v>
      </c>
      <c r="F144" s="31"/>
      <c r="G144" s="31"/>
      <c r="H144" s="31"/>
      <c r="I144" s="68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7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'[1]2023年07月份生产数据记录表'!Q81</f>
        <v>0</v>
      </c>
      <c r="D149" s="18">
        <f>D141+C149</f>
        <v>66997</v>
      </c>
      <c r="E149" s="18">
        <f>E141+C149</f>
        <v>536417</v>
      </c>
      <c r="F149" s="28">
        <f>'[1]2023年07月份生产数据记录表'!R81/24</f>
        <v>0</v>
      </c>
      <c r="G149" s="29">
        <f>'[1]2023年07月份生产数据记录表'!I152</f>
        <v>0.461008771929825</v>
      </c>
      <c r="H149" s="29">
        <f>'[1]2023年07月份生产数据记录表'!N152</f>
        <v>0.501358333333333</v>
      </c>
      <c r="I149" s="40" t="s">
        <v>62</v>
      </c>
    </row>
    <row r="150" ht="21.95" customHeight="1" spans="1:9">
      <c r="A150" s="15"/>
      <c r="B150" s="16" t="s">
        <v>16</v>
      </c>
      <c r="C150" s="18">
        <f>'[1]2023年07月份生产数据记录表'!Q81</f>
        <v>0</v>
      </c>
      <c r="D150" s="14">
        <f>D142</f>
        <v>13707</v>
      </c>
      <c r="E150" s="18">
        <f>E142+C150</f>
        <v>414293</v>
      </c>
      <c r="F150" s="30"/>
      <c r="G150" s="31"/>
      <c r="H150" s="31"/>
      <c r="I150" s="38"/>
    </row>
    <row r="151" ht="21.95" customHeight="1" spans="1:9">
      <c r="A151" s="17" t="s">
        <v>17</v>
      </c>
      <c r="B151" s="16" t="s">
        <v>18</v>
      </c>
      <c r="C151" s="14">
        <f>'[1]2023年07月份生产数据记录表'!H81</f>
        <v>0</v>
      </c>
      <c r="D151" s="14">
        <f>D143+C151</f>
        <v>44567.9012345679</v>
      </c>
      <c r="E151" s="18">
        <f>E143+C151</f>
        <v>343301.901234568</v>
      </c>
      <c r="F151" s="32">
        <f>'[1]2023年07月份生产数据记录表'!I81/24</f>
        <v>0</v>
      </c>
      <c r="G151" s="32">
        <f>'[1]2023年07月份生产数据记录表'!J152</f>
        <v>0.598333333333333</v>
      </c>
      <c r="H151" s="32">
        <f>'[1]2023年07月份生产数据记录表'!O152</f>
        <v>0.584783333333333</v>
      </c>
      <c r="I151" s="38"/>
    </row>
    <row r="152" ht="21.95" customHeight="1" spans="1:9">
      <c r="A152" s="15"/>
      <c r="B152" s="16" t="s">
        <v>19</v>
      </c>
      <c r="C152" s="14">
        <f>'[1]2023年07月份生产数据记录表'!H81</f>
        <v>0</v>
      </c>
      <c r="D152" s="14">
        <f>D144</f>
        <v>10377.1604938272</v>
      </c>
      <c r="E152" s="18">
        <f>E144+C152</f>
        <v>255337.975308642</v>
      </c>
      <c r="F152" s="31"/>
      <c r="G152" s="31"/>
      <c r="H152" s="31"/>
      <c r="I152" s="39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7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'[1]2023年07月份生产数据记录表'!Q85</f>
        <v>961</v>
      </c>
      <c r="D157" s="18">
        <f>D149+C157</f>
        <v>67958</v>
      </c>
      <c r="E157" s="18">
        <f>E149+C157</f>
        <v>537378</v>
      </c>
      <c r="F157" s="28">
        <f>'[1]2023年07月份生产数据记录表'!R85/24</f>
        <v>0.1125</v>
      </c>
      <c r="G157" s="29">
        <f>'[1]2023年07月份生产数据记录表'!I153</f>
        <v>0.443583333333333</v>
      </c>
      <c r="H157" s="29">
        <f>'[1]2023年07月份生产数据记录表'!N153</f>
        <v>0.499423714759536</v>
      </c>
      <c r="I157" s="40" t="s">
        <v>63</v>
      </c>
      <c r="J157" s="42"/>
    </row>
    <row r="158" ht="21.95" customHeight="1" spans="1:10">
      <c r="A158" s="15"/>
      <c r="B158" s="16" t="s">
        <v>16</v>
      </c>
      <c r="C158" s="18">
        <v>0</v>
      </c>
      <c r="D158" s="14">
        <f>D150</f>
        <v>13707</v>
      </c>
      <c r="E158" s="18">
        <f>E150+C158</f>
        <v>414293</v>
      </c>
      <c r="F158" s="30"/>
      <c r="G158" s="31"/>
      <c r="H158" s="31"/>
      <c r="I158" s="38"/>
      <c r="J158" s="42"/>
    </row>
    <row r="159" ht="21.95" customHeight="1" spans="1:10">
      <c r="A159" s="17" t="s">
        <v>17</v>
      </c>
      <c r="B159" s="16" t="s">
        <v>18</v>
      </c>
      <c r="C159" s="14">
        <f>'[1]2023年07月份生产数据记录表'!H85</f>
        <v>642.592592592591</v>
      </c>
      <c r="D159" s="14">
        <f>D151+C159</f>
        <v>45210.4938271605</v>
      </c>
      <c r="E159" s="18">
        <f>E151+C159</f>
        <v>343944.49382716</v>
      </c>
      <c r="F159" s="32">
        <f>'[1]2023年07月份生产数据记录表'!I85/24</f>
        <v>0.154166666666667</v>
      </c>
      <c r="G159" s="32">
        <f>'[1]2023年07月份生产数据记录表'!J153</f>
        <v>0.576125</v>
      </c>
      <c r="H159" s="32">
        <f>'[1]2023年07月份生产数据记录表'!O153</f>
        <v>0.58264096185738</v>
      </c>
      <c r="I159" s="38"/>
      <c r="J159" s="42"/>
    </row>
    <row r="160" ht="21.95" customHeight="1" spans="1:9">
      <c r="A160" s="15"/>
      <c r="B160" s="16" t="s">
        <v>19</v>
      </c>
      <c r="C160" s="14">
        <v>0</v>
      </c>
      <c r="D160" s="14">
        <f>D152</f>
        <v>10377.1604938272</v>
      </c>
      <c r="E160" s="18">
        <f>E152+C160</f>
        <v>255337.975308642</v>
      </c>
      <c r="F160" s="31"/>
      <c r="G160" s="31"/>
      <c r="H160" s="31"/>
      <c r="I160" s="39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7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'[1]2023年07月份生产数据记录表'!Q89</f>
        <v>9106</v>
      </c>
      <c r="D165" s="18">
        <f>D157+C165</f>
        <v>77064</v>
      </c>
      <c r="E165" s="18">
        <f>E157+C165</f>
        <v>546484</v>
      </c>
      <c r="F165" s="28">
        <f>'[1]2023年07月份生产数据记录表'!R89/24</f>
        <v>1</v>
      </c>
      <c r="G165" s="29">
        <f>'[1]2023年07月份生产数据记录表'!I154</f>
        <v>0.470079365079365</v>
      </c>
      <c r="H165" s="29">
        <f>'[1]2023年07月份生产数据记录表'!N154</f>
        <v>0.501901815181518</v>
      </c>
      <c r="I165" s="61"/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v>0</v>
      </c>
      <c r="D166" s="14">
        <f>D158</f>
        <v>13707</v>
      </c>
      <c r="E166" s="18">
        <f>E158+C166</f>
        <v>414293</v>
      </c>
      <c r="F166" s="30"/>
      <c r="G166" s="31"/>
      <c r="H166" s="31"/>
      <c r="I166" s="62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'[1]2023年07月份生产数据记录表'!H89</f>
        <v>4641.97530864198</v>
      </c>
      <c r="D167" s="14">
        <f>D159+C167</f>
        <v>49852.4691358025</v>
      </c>
      <c r="E167" s="18">
        <f>E159+C167</f>
        <v>348586.469135802</v>
      </c>
      <c r="F167" s="32">
        <f>'[1]2023年07月份生产数据记录表'!I89/24</f>
        <v>1</v>
      </c>
      <c r="G167" s="32">
        <f>'[1]2023年07月份生产数据记录表'!J154</f>
        <v>0.596309523809524</v>
      </c>
      <c r="H167" s="32">
        <f>'[1]2023年07月份生产数据记录表'!O154</f>
        <v>0.584707095709571</v>
      </c>
      <c r="I167" s="62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v>0</v>
      </c>
      <c r="D168" s="14">
        <f>D160</f>
        <v>10377.1604938272</v>
      </c>
      <c r="E168" s="18">
        <f>E160+C168</f>
        <v>255337.975308642</v>
      </c>
      <c r="F168" s="31"/>
      <c r="G168" s="31"/>
      <c r="H168" s="31"/>
      <c r="I168" s="63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7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'[1]2023年07月份生产数据记录表'!Q93</f>
        <v>9113</v>
      </c>
      <c r="D173" s="18">
        <f>D165+C173</f>
        <v>86177</v>
      </c>
      <c r="E173" s="18">
        <f>E165+C173</f>
        <v>555597</v>
      </c>
      <c r="F173" s="28">
        <f>'[1]2023年07月份生产数据记录表'!R93/24</f>
        <v>0.995833333333333</v>
      </c>
      <c r="G173" s="29">
        <f>'[1]2023年07月份生产数据记录表'!I155</f>
        <v>0.493977272727273</v>
      </c>
      <c r="H173" s="29">
        <f>'[1]2023年07月份生产数据记录表'!N155</f>
        <v>0.504334975369458</v>
      </c>
      <c r="I173" s="34" t="s">
        <v>64</v>
      </c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v>0</v>
      </c>
      <c r="D174" s="14">
        <f>D166</f>
        <v>13707</v>
      </c>
      <c r="E174" s="18">
        <f>E166+C174</f>
        <v>414293</v>
      </c>
      <c r="F174" s="30"/>
      <c r="G174" s="31"/>
      <c r="H174" s="31"/>
      <c r="I174" s="3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'[1]2023年07月份生产数据记录表'!H93</f>
        <v>5077.16049382716</v>
      </c>
      <c r="D175" s="14">
        <f>D167+C175</f>
        <v>54929.6296296296</v>
      </c>
      <c r="E175" s="18">
        <f>E167+C175</f>
        <v>353663.629629629</v>
      </c>
      <c r="F175" s="32">
        <f>'[1]2023年07月份生产数据记录表'!I93/24</f>
        <v>1</v>
      </c>
      <c r="G175" s="32">
        <f>'[1]2023年07月份生产数据记录表'!J155</f>
        <v>0.614659090909091</v>
      </c>
      <c r="H175" s="32">
        <f>'[1]2023年07月份生产数据记录表'!O155</f>
        <v>0.586752873563218</v>
      </c>
      <c r="I175" s="3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v>0</v>
      </c>
      <c r="D176" s="14">
        <f>D168</f>
        <v>10377.1604938272</v>
      </c>
      <c r="E176" s="18">
        <f>E168+C176</f>
        <v>255337.975308642</v>
      </c>
      <c r="F176" s="31"/>
      <c r="G176" s="31"/>
      <c r="H176" s="31"/>
      <c r="I176" s="39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7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'[1]2023年07月份生产数据记录表'!Q97</f>
        <v>9242</v>
      </c>
      <c r="D181" s="18">
        <f>D173+C181</f>
        <v>95419</v>
      </c>
      <c r="E181" s="18">
        <f>E173+C181</f>
        <v>564839</v>
      </c>
      <c r="F181" s="28">
        <f>'[1]2023年07月份生产数据记录表'!R97/24</f>
        <v>1</v>
      </c>
      <c r="G181" s="29">
        <f>'[1]2023年07月份生产数据记录表'!I156</f>
        <v>0.515978260869565</v>
      </c>
      <c r="H181" s="29">
        <f>'[1]2023年07月份生产数据记录表'!N156</f>
        <v>0.506764705882353</v>
      </c>
      <c r="I181" s="61"/>
    </row>
    <row r="182" ht="21.95" customHeight="1" spans="1:9">
      <c r="A182" s="15"/>
      <c r="B182" s="16" t="s">
        <v>16</v>
      </c>
      <c r="C182" s="18">
        <v>0</v>
      </c>
      <c r="D182" s="14">
        <f>D174</f>
        <v>13707</v>
      </c>
      <c r="E182" s="18">
        <f>E174+C182</f>
        <v>414293</v>
      </c>
      <c r="F182" s="30"/>
      <c r="G182" s="31"/>
      <c r="H182" s="31"/>
      <c r="I182" s="62"/>
    </row>
    <row r="183" ht="21.95" customHeight="1" spans="1:9">
      <c r="A183" s="17" t="s">
        <v>17</v>
      </c>
      <c r="B183" s="16" t="s">
        <v>18</v>
      </c>
      <c r="C183" s="14">
        <f>'[1]2023年07月份生产数据记录表'!H97</f>
        <v>5574.07407407407</v>
      </c>
      <c r="D183" s="14">
        <f>D175+C183</f>
        <v>60503.7037037037</v>
      </c>
      <c r="E183" s="18">
        <f>E175+C183</f>
        <v>359237.703703703</v>
      </c>
      <c r="F183" s="32">
        <f>'[1]2023年07月份生产数据记录表'!I97/24</f>
        <v>1</v>
      </c>
      <c r="G183" s="32">
        <f>'[1]2023年07月份生产数据记录表'!J156</f>
        <v>0.631413043478261</v>
      </c>
      <c r="H183" s="32">
        <f>'[1]2023年07月份生产数据记录表'!O156</f>
        <v>0.588778594771242</v>
      </c>
      <c r="I183" s="62"/>
    </row>
    <row r="184" ht="21.95" customHeight="1" spans="1:9">
      <c r="A184" s="15"/>
      <c r="B184" s="16" t="s">
        <v>19</v>
      </c>
      <c r="C184" s="14">
        <v>0</v>
      </c>
      <c r="D184" s="14">
        <f>D176</f>
        <v>10377.1604938272</v>
      </c>
      <c r="E184" s="18">
        <f>E176+C184</f>
        <v>255337.975308642</v>
      </c>
      <c r="F184" s="31"/>
      <c r="G184" s="31"/>
      <c r="H184" s="31"/>
      <c r="I184" s="63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7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'[1]2023年07月份生产数据记录表'!Q101</f>
        <v>9192</v>
      </c>
      <c r="D189" s="18">
        <f>D181+C189</f>
        <v>104611</v>
      </c>
      <c r="E189" s="18">
        <f>E181+C189</f>
        <v>574031</v>
      </c>
      <c r="F189" s="28">
        <f>'[1]2023年07月份生产数据记录表'!R101/24</f>
        <v>1</v>
      </c>
      <c r="G189" s="29">
        <f>'[1]2023年07月份生产数据记录表'!I157</f>
        <v>0.536145833333333</v>
      </c>
      <c r="H189" s="29">
        <f>'[1]2023年07月份生产数据记录表'!N157</f>
        <v>0.509170731707317</v>
      </c>
      <c r="I189" s="61"/>
    </row>
    <row r="190" ht="21.95" customHeight="1" spans="1:9">
      <c r="A190" s="15"/>
      <c r="B190" s="16" t="s">
        <v>16</v>
      </c>
      <c r="C190" s="18">
        <v>0</v>
      </c>
      <c r="D190" s="14">
        <f>D182</f>
        <v>13707</v>
      </c>
      <c r="E190" s="18">
        <f>E182+C190</f>
        <v>414293</v>
      </c>
      <c r="F190" s="30"/>
      <c r="G190" s="31"/>
      <c r="H190" s="31"/>
      <c r="I190" s="62"/>
    </row>
    <row r="191" ht="21.95" customHeight="1" spans="1:9">
      <c r="A191" s="17" t="s">
        <v>17</v>
      </c>
      <c r="B191" s="16" t="s">
        <v>18</v>
      </c>
      <c r="C191" s="14">
        <f>'[1]2023年07月份生产数据记录表'!H101</f>
        <v>5250</v>
      </c>
      <c r="D191" s="14">
        <f>D183+C191</f>
        <v>65753.7037037037</v>
      </c>
      <c r="E191" s="18">
        <f>E183+C191</f>
        <v>364487.703703703</v>
      </c>
      <c r="F191" s="32">
        <f>'[1]2023年07月份生产数据记录表'!I101/24</f>
        <v>1</v>
      </c>
      <c r="G191" s="32">
        <f>'[1]2023年07月份生产数据记录表'!J157</f>
        <v>0.646770833333333</v>
      </c>
      <c r="H191" s="32">
        <f>'[1]2023年07月份生产数据记录表'!O157</f>
        <v>0.590784552845528</v>
      </c>
      <c r="I191" s="62"/>
    </row>
    <row r="192" ht="21.95" customHeight="1" spans="1:9">
      <c r="A192" s="15"/>
      <c r="B192" s="16" t="s">
        <v>19</v>
      </c>
      <c r="C192" s="14">
        <v>0</v>
      </c>
      <c r="D192" s="14">
        <f>D184</f>
        <v>10377.1604938272</v>
      </c>
      <c r="E192" s="18">
        <f>E184+C192</f>
        <v>255337.975308642</v>
      </c>
      <c r="F192" s="31"/>
      <c r="G192" s="31"/>
      <c r="H192" s="31"/>
      <c r="I192" s="63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7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'[1]2023年07月份生产数据记录表'!Q105</f>
        <v>9301</v>
      </c>
      <c r="D197" s="18">
        <f>D189+C197</f>
        <v>113912</v>
      </c>
      <c r="E197" s="18">
        <f>E189+C197</f>
        <v>583332</v>
      </c>
      <c r="F197" s="28">
        <f>'[1]2023年07月份生产数据记录表'!R105/24</f>
        <v>1</v>
      </c>
      <c r="G197" s="29">
        <f>'[1]2023年07月份生产数据记录表'!I158</f>
        <v>0.5547</v>
      </c>
      <c r="H197" s="29">
        <f>'[1]2023年07月份生产数据记录表'!N158</f>
        <v>0.511553398058252</v>
      </c>
      <c r="I197" s="61"/>
    </row>
    <row r="198" ht="21.95" customHeight="1" spans="1:9">
      <c r="A198" s="15"/>
      <c r="B198" s="16" t="s">
        <v>16</v>
      </c>
      <c r="C198" s="18">
        <v>0</v>
      </c>
      <c r="D198" s="14">
        <f>D190</f>
        <v>13707</v>
      </c>
      <c r="E198" s="18">
        <f>E190+C198</f>
        <v>414293</v>
      </c>
      <c r="F198" s="30"/>
      <c r="G198" s="31"/>
      <c r="H198" s="31"/>
      <c r="I198" s="62"/>
    </row>
    <row r="199" ht="21.95" customHeight="1" spans="1:9">
      <c r="A199" s="17" t="s">
        <v>17</v>
      </c>
      <c r="B199" s="16" t="s">
        <v>18</v>
      </c>
      <c r="C199" s="14">
        <f>'[1]2023年07月份生产数据记录表'!H105</f>
        <v>5290.74074074074</v>
      </c>
      <c r="D199" s="14">
        <f>D191+C199</f>
        <v>71044.4444444445</v>
      </c>
      <c r="E199" s="18">
        <f>E191+C199</f>
        <v>369778.444444444</v>
      </c>
      <c r="F199" s="32">
        <f>'[1]2023年07月份生产数据记录表'!I105/24</f>
        <v>1</v>
      </c>
      <c r="G199" s="32">
        <f>'[1]2023年07月份生产数据记录表'!J158</f>
        <v>0.6609</v>
      </c>
      <c r="H199" s="32">
        <f>'[1]2023年07月份生产数据记录表'!O158</f>
        <v>0.592771035598705</v>
      </c>
      <c r="I199" s="62"/>
    </row>
    <row r="200" ht="21.95" customHeight="1" spans="1:9">
      <c r="A200" s="15"/>
      <c r="B200" s="16" t="s">
        <v>19</v>
      </c>
      <c r="C200" s="14">
        <v>0</v>
      </c>
      <c r="D200" s="14">
        <f>D192</f>
        <v>10377.1604938272</v>
      </c>
      <c r="E200" s="18">
        <f>E192+C200</f>
        <v>255337.975308642</v>
      </c>
      <c r="F200" s="31"/>
      <c r="G200" s="31"/>
      <c r="H200" s="31"/>
      <c r="I200" s="63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7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'[1]2023年07月份生产数据记录表'!Q109</f>
        <v>9495</v>
      </c>
      <c r="D205" s="18">
        <f>D197+C205</f>
        <v>123407</v>
      </c>
      <c r="E205" s="18">
        <f>E197+C205</f>
        <v>592827</v>
      </c>
      <c r="F205" s="28">
        <f>'[1]2023年07月份生产数据记录表'!R109/24</f>
        <v>1</v>
      </c>
      <c r="G205" s="29">
        <f>'[1]2023年07月份生产数据记录表'!I159</f>
        <v>0.571826923076923</v>
      </c>
      <c r="H205" s="29">
        <f>'[1]2023年07月份生产数据记录表'!N159</f>
        <v>0.513913043478261</v>
      </c>
      <c r="I205" s="48"/>
    </row>
    <row r="206" ht="21.95" customHeight="1" spans="1:9">
      <c r="A206" s="15"/>
      <c r="B206" s="16" t="s">
        <v>16</v>
      </c>
      <c r="C206" s="18">
        <v>0</v>
      </c>
      <c r="D206" s="14">
        <f>D198</f>
        <v>13707</v>
      </c>
      <c r="E206" s="18">
        <f>E198+C206</f>
        <v>414293</v>
      </c>
      <c r="F206" s="30"/>
      <c r="G206" s="31"/>
      <c r="H206" s="31"/>
      <c r="I206" s="48"/>
    </row>
    <row r="207" ht="21.95" customHeight="1" spans="1:9">
      <c r="A207" s="17" t="s">
        <v>17</v>
      </c>
      <c r="B207" s="16" t="s">
        <v>18</v>
      </c>
      <c r="C207" s="14">
        <f>'[1]2023年07月份生产数据记录表'!H109</f>
        <v>5421.6049382716</v>
      </c>
      <c r="D207" s="14">
        <f>D199+C207</f>
        <v>76466.0493827161</v>
      </c>
      <c r="E207" s="18">
        <f>E199+C207</f>
        <v>375200.049382716</v>
      </c>
      <c r="F207" s="32">
        <f>'[1]2023年07月份生产数据记录表'!I109/24</f>
        <v>1</v>
      </c>
      <c r="G207" s="32">
        <f>'[1]2023年07月份生产数据记录表'!J159</f>
        <v>0.673942307692308</v>
      </c>
      <c r="H207" s="32">
        <f>'[1]2023年07月份生产数据记录表'!O159</f>
        <v>0.594738325281803</v>
      </c>
      <c r="I207" s="48"/>
    </row>
    <row r="208" ht="21.95" customHeight="1" spans="1:9">
      <c r="A208" s="15"/>
      <c r="B208" s="16" t="s">
        <v>19</v>
      </c>
      <c r="C208" s="14">
        <v>0</v>
      </c>
      <c r="D208" s="14">
        <f>D200</f>
        <v>10377.1604938272</v>
      </c>
      <c r="E208" s="18">
        <f>E200+C208</f>
        <v>255337.975308642</v>
      </c>
      <c r="F208" s="31"/>
      <c r="G208" s="31"/>
      <c r="H208" s="31"/>
      <c r="I208" s="48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7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'[1]2023年07月份生产数据记录表'!Q113</f>
        <v>9489</v>
      </c>
      <c r="D213" s="18">
        <f>D205+C213</f>
        <v>132896</v>
      </c>
      <c r="E213" s="18">
        <f>E205+C213</f>
        <v>602316</v>
      </c>
      <c r="F213" s="28">
        <f>'[1]2023年07月份生产数据记录表'!R113/24</f>
        <v>1</v>
      </c>
      <c r="G213" s="29">
        <f>'[1]2023年07月份生产数据记录表'!I160</f>
        <v>0.587685185185185</v>
      </c>
      <c r="H213" s="29">
        <f>'[1]2023年07月份生产数据记录表'!N160</f>
        <v>0.51625</v>
      </c>
      <c r="I213" s="40"/>
      <c r="J213" s="42"/>
    </row>
    <row r="214" ht="21.95" customHeight="1" spans="1:10">
      <c r="A214" s="15"/>
      <c r="B214" s="16" t="s">
        <v>16</v>
      </c>
      <c r="C214" s="18">
        <v>0</v>
      </c>
      <c r="D214" s="18">
        <f>D206+C214</f>
        <v>13707</v>
      </c>
      <c r="E214" s="18">
        <f>E206+C214</f>
        <v>414293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'[1]2023年07月份生产数据记录表'!H113</f>
        <v>5472.83950617284</v>
      </c>
      <c r="D215" s="14">
        <f>D207+C215</f>
        <v>81938.8888888889</v>
      </c>
      <c r="E215" s="18">
        <f>E207+C215</f>
        <v>380672.888888889</v>
      </c>
      <c r="F215" s="32">
        <f>'[1]2023年07月份生产数据记录表'!I113/24</f>
        <v>1</v>
      </c>
      <c r="G215" s="32">
        <f>'[1]2023年07月份生产数据记录表'!J160</f>
        <v>0.686018518518519</v>
      </c>
      <c r="H215" s="32">
        <f>'[1]2023年07月份生产数据记录表'!O160</f>
        <v>0.596686698717949</v>
      </c>
      <c r="I215" s="38"/>
    </row>
    <row r="216" ht="21.95" customHeight="1" spans="1:9">
      <c r="A216" s="15"/>
      <c r="B216" s="16" t="s">
        <v>19</v>
      </c>
      <c r="C216" s="14">
        <v>0</v>
      </c>
      <c r="D216" s="14">
        <f>D208+C216</f>
        <v>10377.1604938272</v>
      </c>
      <c r="E216" s="18">
        <f>E208+C216</f>
        <v>255337.975308642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7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'[1]2023年07月份生产数据记录表'!Q117</f>
        <v>9580</v>
      </c>
      <c r="D221" s="18">
        <f>D213+C221</f>
        <v>142476</v>
      </c>
      <c r="E221" s="18">
        <f>E213+C221</f>
        <v>611896</v>
      </c>
      <c r="F221" s="28">
        <f>'[1]2023年07月份生产数据记录表'!R117/24</f>
        <v>1</v>
      </c>
      <c r="G221" s="29">
        <f>'[1]2023年07月份生产数据记录表'!I161</f>
        <v>0.602410714285714</v>
      </c>
      <c r="H221" s="29">
        <f>'[1]2023年07月份生产数据记录表'!N161</f>
        <v>0.518564593301435</v>
      </c>
      <c r="I221" s="61"/>
    </row>
    <row r="222" ht="21.95" customHeight="1" spans="1:9">
      <c r="A222" s="15"/>
      <c r="B222" s="16" t="s">
        <v>16</v>
      </c>
      <c r="C222" s="18">
        <v>0</v>
      </c>
      <c r="D222" s="18">
        <f>D214+C222</f>
        <v>13707</v>
      </c>
      <c r="E222" s="18">
        <f>E214+C222</f>
        <v>414293</v>
      </c>
      <c r="F222" s="30"/>
      <c r="G222" s="31"/>
      <c r="H222" s="31"/>
      <c r="I222" s="62"/>
    </row>
    <row r="223" ht="21.95" customHeight="1" spans="1:9">
      <c r="A223" s="17" t="s">
        <v>17</v>
      </c>
      <c r="B223" s="16" t="s">
        <v>18</v>
      </c>
      <c r="C223" s="14">
        <f>'[1]2023年07月份生产数据记录表'!H117</f>
        <v>5382.71604938273</v>
      </c>
      <c r="D223" s="14">
        <f>D215+C223</f>
        <v>87321.6049382716</v>
      </c>
      <c r="E223" s="18">
        <f>E215+C223</f>
        <v>386055.604938271</v>
      </c>
      <c r="F223" s="32">
        <f>'[1]2023年07月份生产数据记录表'!I117/24</f>
        <v>1</v>
      </c>
      <c r="G223" s="32">
        <f>'[1]2023年07月份生产数据记录表'!J161</f>
        <v>0.697232142857143</v>
      </c>
      <c r="H223" s="32">
        <f>'[1]2023年07月份生产数据记录表'!O161</f>
        <v>0.598616427432217</v>
      </c>
      <c r="I223" s="62"/>
    </row>
    <row r="224" ht="21.95" customHeight="1" spans="1:9">
      <c r="A224" s="15"/>
      <c r="B224" s="16" t="s">
        <v>19</v>
      </c>
      <c r="C224" s="14">
        <v>0</v>
      </c>
      <c r="D224" s="14">
        <f>D216+C224</f>
        <v>10377.1604938272</v>
      </c>
      <c r="E224" s="18">
        <f>E216+C224</f>
        <v>255337.975308642</v>
      </c>
      <c r="F224" s="31"/>
      <c r="G224" s="31"/>
      <c r="H224" s="31"/>
      <c r="I224" s="63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7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'[1]2023年07月份生产数据记录表'!Q121</f>
        <v>6434</v>
      </c>
      <c r="D229" s="18">
        <f>D221+C229</f>
        <v>148910</v>
      </c>
      <c r="E229" s="18">
        <f>E221+C229</f>
        <v>618330</v>
      </c>
      <c r="F229" s="28">
        <f>'[1]2023年07月份生产数据记录表'!R121/24</f>
        <v>0.7</v>
      </c>
      <c r="G229" s="29">
        <f>'[1]2023年07月份生产数据记录表'!I162</f>
        <v>0.605775862068965</v>
      </c>
      <c r="H229" s="29">
        <f>'[1]2023年07月份生产数据记录表'!N162</f>
        <v>0.519428571428571</v>
      </c>
      <c r="I229" s="34" t="s">
        <v>65</v>
      </c>
    </row>
    <row r="230" ht="21.95" customHeight="1" spans="1:9">
      <c r="A230" s="15"/>
      <c r="B230" s="16" t="s">
        <v>16</v>
      </c>
      <c r="C230" s="18">
        <v>0</v>
      </c>
      <c r="D230" s="18">
        <f>D222+C230</f>
        <v>13707</v>
      </c>
      <c r="E230" s="18">
        <f>E222+C230</f>
        <v>414293</v>
      </c>
      <c r="F230" s="30"/>
      <c r="G230" s="31"/>
      <c r="H230" s="31"/>
      <c r="I230" s="35"/>
    </row>
    <row r="231" ht="21.95" customHeight="1" spans="1:9">
      <c r="A231" s="17" t="s">
        <v>17</v>
      </c>
      <c r="B231" s="16" t="s">
        <v>18</v>
      </c>
      <c r="C231" s="14">
        <f>'[1]2023年07月份生产数据记录表'!H121</f>
        <v>4932.09876543209</v>
      </c>
      <c r="D231" s="14">
        <f>D223+C231</f>
        <v>92253.7037037037</v>
      </c>
      <c r="E231" s="18">
        <f>E223+C231</f>
        <v>390987.703703703</v>
      </c>
      <c r="F231" s="32">
        <f>'[1]2023年07月份生产数据记录表'!I121/24</f>
        <v>1</v>
      </c>
      <c r="G231" s="32">
        <f>'[1]2023年07月份生产数据记录表'!J162</f>
        <v>0.707672413793104</v>
      </c>
      <c r="H231" s="32">
        <f>'[1]2023年07月份生产数据记录表'!O162</f>
        <v>0.600527777777778</v>
      </c>
      <c r="I231" s="35"/>
    </row>
    <row r="232" ht="21.95" customHeight="1" spans="1:9">
      <c r="A232" s="15"/>
      <c r="B232" s="16" t="s">
        <v>19</v>
      </c>
      <c r="C232" s="14">
        <v>0</v>
      </c>
      <c r="D232" s="14">
        <f>D224+C232</f>
        <v>10377.1604938272</v>
      </c>
      <c r="E232" s="18">
        <f>E224+C232</f>
        <v>255337.975308642</v>
      </c>
      <c r="F232" s="31"/>
      <c r="G232" s="31"/>
      <c r="H232" s="31"/>
      <c r="I232" s="36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7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'[1]2023年07月份生产数据记录表'!Q125</f>
        <v>3178</v>
      </c>
      <c r="D237" s="18">
        <f>D229+C237</f>
        <v>152088</v>
      </c>
      <c r="E237" s="18">
        <f>E229+C237</f>
        <v>621508</v>
      </c>
      <c r="F237" s="28">
        <f>'[1]2023年07月份生产数据记录表'!R125/24</f>
        <v>0.358333333333333</v>
      </c>
      <c r="G237" s="29">
        <f>'[1]2023年07月份生产数据记录表'!I163</f>
        <v>0.597527777777778</v>
      </c>
      <c r="H237" s="29">
        <f>'[1]2023年07月份生产数据记录表'!N163</f>
        <v>0.518665086887836</v>
      </c>
      <c r="I237" s="34" t="s">
        <v>66</v>
      </c>
    </row>
    <row r="238" ht="21.95" customHeight="1" spans="1:9">
      <c r="A238" s="15"/>
      <c r="B238" s="16" t="s">
        <v>16</v>
      </c>
      <c r="C238" s="18">
        <v>0</v>
      </c>
      <c r="D238" s="18">
        <f>D230+C238</f>
        <v>13707</v>
      </c>
      <c r="E238" s="18">
        <f>E230+C238</f>
        <v>414293</v>
      </c>
      <c r="F238" s="30"/>
      <c r="G238" s="31"/>
      <c r="H238" s="31"/>
      <c r="I238" s="35"/>
    </row>
    <row r="239" ht="21.95" customHeight="1" spans="1:9">
      <c r="A239" s="17" t="s">
        <v>17</v>
      </c>
      <c r="B239" s="16" t="s">
        <v>18</v>
      </c>
      <c r="C239" s="14">
        <f>'[1]2023年07月份生产数据记录表'!H125</f>
        <v>4666.66666666667</v>
      </c>
      <c r="D239" s="14">
        <f>D231+C239</f>
        <v>96920.3703703704</v>
      </c>
      <c r="E239" s="18">
        <f>E231+C239</f>
        <v>395654.37037037</v>
      </c>
      <c r="F239" s="32">
        <f>'[1]2023年07月份生产数据记录表'!I125/24</f>
        <v>0.933333333333333</v>
      </c>
      <c r="G239" s="32">
        <f>'[1]2023年07月份生产数据记录表'!J163</f>
        <v>0.715194444444444</v>
      </c>
      <c r="H239" s="32">
        <f>'[1]2023年07月份生产数据记录表'!O163</f>
        <v>0.602105055292259</v>
      </c>
      <c r="I239" s="35"/>
    </row>
    <row r="240" ht="21.95" customHeight="1" spans="1:9">
      <c r="A240" s="15"/>
      <c r="B240" s="16" t="s">
        <v>19</v>
      </c>
      <c r="C240" s="14">
        <v>0</v>
      </c>
      <c r="D240" s="14">
        <f>D232+C240</f>
        <v>10377.1604938272</v>
      </c>
      <c r="E240" s="18">
        <f>E232+C240</f>
        <v>255337.975308642</v>
      </c>
      <c r="F240" s="31"/>
      <c r="G240" s="31"/>
      <c r="H240" s="31"/>
      <c r="I240" s="36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7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'[1]2023年07月份生产数据记录表'!Q129</f>
        <v>8153</v>
      </c>
      <c r="D245" s="18">
        <f>D237+C245</f>
        <v>160241</v>
      </c>
      <c r="E245" s="18">
        <f>E237+C245</f>
        <v>629661</v>
      </c>
      <c r="F245" s="28">
        <f>'[1]2023年07月份生产数据记录表'!R129/24</f>
        <v>0.916666666666667</v>
      </c>
      <c r="G245" s="29">
        <f>'[1]2023年07月份生产数据记录表'!I164</f>
        <v>0.607822580645161</v>
      </c>
      <c r="H245" s="29">
        <f>'[1]2023年07月份生产数据记录表'!N164</f>
        <v>0.520542452830189</v>
      </c>
      <c r="I245" s="34" t="s">
        <v>67</v>
      </c>
    </row>
    <row r="246" ht="21.95" customHeight="1" spans="1:9">
      <c r="A246" s="15"/>
      <c r="B246" s="16" t="s">
        <v>16</v>
      </c>
      <c r="C246" s="18">
        <v>0</v>
      </c>
      <c r="D246" s="18">
        <f>D238+C246</f>
        <v>13707</v>
      </c>
      <c r="E246" s="18">
        <f>E238+C246</f>
        <v>414293</v>
      </c>
      <c r="F246" s="30"/>
      <c r="G246" s="31"/>
      <c r="H246" s="31"/>
      <c r="I246" s="35"/>
    </row>
    <row r="247" ht="21.95" customHeight="1" spans="1:9">
      <c r="A247" s="17" t="s">
        <v>17</v>
      </c>
      <c r="B247" s="16" t="s">
        <v>18</v>
      </c>
      <c r="C247" s="14">
        <f>'[1]2023年07月份生产数据记录表'!H129</f>
        <v>5521.6049382716</v>
      </c>
      <c r="D247" s="14">
        <f>D239+C247</f>
        <v>102441.975308642</v>
      </c>
      <c r="E247" s="18">
        <f>E239+C247</f>
        <v>401175.975308642</v>
      </c>
      <c r="F247" s="32">
        <f>'[1]2023年07月份生产数据记录表'!I129/24</f>
        <v>1</v>
      </c>
      <c r="G247" s="32">
        <f>'[1]2023年07月份生产数据记录表'!J164</f>
        <v>0.724381720430108</v>
      </c>
      <c r="H247" s="32">
        <f>'[1]2023年07月份生产数据记录表'!O164</f>
        <v>0.603981918238994</v>
      </c>
      <c r="I247" s="35"/>
    </row>
    <row r="248" ht="21.95" customHeight="1" spans="1:9">
      <c r="A248" s="15"/>
      <c r="B248" s="16" t="s">
        <v>19</v>
      </c>
      <c r="C248" s="14">
        <v>0</v>
      </c>
      <c r="D248" s="18">
        <f>D240+C248</f>
        <v>10377.1604938272</v>
      </c>
      <c r="E248" s="18">
        <f>E240+C248</f>
        <v>255337.975308642</v>
      </c>
      <c r="F248" s="31"/>
      <c r="G248" s="31"/>
      <c r="H248" s="31"/>
      <c r="I248" s="36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8"/>
  <sheetViews>
    <sheetView workbookViewId="0">
      <pane ySplit="2" topLeftCell="A231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4" width="13.625" style="2" customWidth="1"/>
    <col min="15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8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13">
        <f>'[1]2023年08月份生产数据记录表'!Q9</f>
        <v>8997</v>
      </c>
      <c r="D5" s="14">
        <f>C5</f>
        <v>8997</v>
      </c>
      <c r="E5" s="18">
        <f>'[1]202307生产数据统计报表（发微信群）'!E245+D5</f>
        <v>638658</v>
      </c>
      <c r="F5" s="28">
        <f>'[1]2023年08月份生产数据记录表'!R9/24</f>
        <v>1</v>
      </c>
      <c r="G5" s="28">
        <f>'[1]2023年08月份生产数据记录表'!I134</f>
        <v>1</v>
      </c>
      <c r="H5" s="29">
        <f>'[1]2023年08月份生产数据记录表'!N134</f>
        <v>0.522793427230047</v>
      </c>
      <c r="I5" s="61"/>
    </row>
    <row r="6" ht="21.95" customHeight="1" spans="1:9">
      <c r="A6" s="15"/>
      <c r="B6" s="16" t="s">
        <v>16</v>
      </c>
      <c r="C6" s="13"/>
      <c r="D6" s="14">
        <v>0</v>
      </c>
      <c r="E6" s="18">
        <f>'[1]202307生产数据统计报表（发微信群）'!E246+D6</f>
        <v>414293</v>
      </c>
      <c r="F6" s="30"/>
      <c r="G6" s="30"/>
      <c r="H6" s="31"/>
      <c r="I6" s="62"/>
    </row>
    <row r="7" ht="21.95" customHeight="1" spans="1:9">
      <c r="A7" s="17" t="s">
        <v>17</v>
      </c>
      <c r="B7" s="16" t="s">
        <v>18</v>
      </c>
      <c r="C7" s="13">
        <f>'[1]2023年08月份生产数据记录表'!H9</f>
        <v>5287.65432098765</v>
      </c>
      <c r="D7" s="14">
        <f>C7</f>
        <v>5287.65432098765</v>
      </c>
      <c r="E7" s="18">
        <f>'[1]202307生产数据统计报表（发微信群）'!E247+D7</f>
        <v>406463.629629629</v>
      </c>
      <c r="F7" s="32">
        <f>'[1]2023年08月份生产数据记录表'!I9/24</f>
        <v>1</v>
      </c>
      <c r="G7" s="32">
        <f>'[1]2023年08月份生产数据记录表'!J134</f>
        <v>1</v>
      </c>
      <c r="H7" s="32">
        <f>'[1]2023年08月份生产数据记录表'!O134</f>
        <v>0.605841158059468</v>
      </c>
      <c r="I7" s="62"/>
    </row>
    <row r="8" ht="21.95" customHeight="1" spans="1:9">
      <c r="A8" s="15"/>
      <c r="B8" s="16" t="s">
        <v>19</v>
      </c>
      <c r="C8" s="13"/>
      <c r="D8" s="14">
        <f>C8</f>
        <v>0</v>
      </c>
      <c r="E8" s="18">
        <f>'[1]202307生产数据统计报表（发微信群）'!E248+D8</f>
        <v>255337.975308642</v>
      </c>
      <c r="F8" s="31"/>
      <c r="G8" s="31"/>
      <c r="H8" s="31"/>
      <c r="I8" s="63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8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'[1]2023年08月份生产数据记录表'!Q13</f>
        <v>9126</v>
      </c>
      <c r="D13" s="14">
        <f>C13+D5</f>
        <v>18123</v>
      </c>
      <c r="E13" s="18">
        <f>E5+C13</f>
        <v>647784</v>
      </c>
      <c r="F13" s="28">
        <f>'[1]2023年08月份生产数据记录表'!R13/24</f>
        <v>1</v>
      </c>
      <c r="G13" s="28">
        <f>'[1]2023年08月份生产数据记录表'!I135</f>
        <v>1</v>
      </c>
      <c r="H13" s="29">
        <f>'[1]2023年08月份生产数据记录表'!N135</f>
        <v>0.525023364485981</v>
      </c>
      <c r="I13" s="61"/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414293</v>
      </c>
      <c r="F14" s="30"/>
      <c r="G14" s="30"/>
      <c r="H14" s="31"/>
      <c r="I14" s="62"/>
    </row>
    <row r="15" ht="21.95" customHeight="1" spans="1:9">
      <c r="A15" s="17" t="s">
        <v>17</v>
      </c>
      <c r="B15" s="16" t="s">
        <v>18</v>
      </c>
      <c r="C15" s="13">
        <f>'[1]2023年08月份生产数据记录表'!H13</f>
        <v>5290.74074074074</v>
      </c>
      <c r="D15" s="14">
        <f>C15+D7</f>
        <v>10578.3950617284</v>
      </c>
      <c r="E15" s="18">
        <f>E7+C15</f>
        <v>411754.37037037</v>
      </c>
      <c r="F15" s="32">
        <f>'[1]2023年08月份生产数据记录表'!I13/24</f>
        <v>1</v>
      </c>
      <c r="G15" s="32">
        <f>'[1]2023年08月份生产数据记录表'!J135</f>
        <v>1</v>
      </c>
      <c r="H15" s="32">
        <f>'[1]2023年08月份生产数据记录表'!O135</f>
        <v>0.607683021806854</v>
      </c>
      <c r="I15" s="62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255337.975308642</v>
      </c>
      <c r="F16" s="31"/>
      <c r="G16" s="31"/>
      <c r="H16" s="31"/>
      <c r="I16" s="63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8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'[1]2023年08月份生产数据记录表'!Q17</f>
        <v>9273</v>
      </c>
      <c r="D21" s="18">
        <f>D13+C21</f>
        <v>27396</v>
      </c>
      <c r="E21" s="18">
        <f>E13+C21</f>
        <v>657057</v>
      </c>
      <c r="F21" s="28">
        <f>'[1]2023年08月份生产数据记录表'!R17/24</f>
        <v>1</v>
      </c>
      <c r="G21" s="28">
        <f>'[1]2023年08月份生产数据记录表'!I136</f>
        <v>1</v>
      </c>
      <c r="H21" s="29">
        <f>'[1]2023年08月份生产数据记录表'!N136</f>
        <v>0.527232558139535</v>
      </c>
      <c r="I21" s="71"/>
    </row>
    <row r="22" ht="21.95" customHeight="1" spans="1:9">
      <c r="A22" s="15"/>
      <c r="B22" s="16" t="s">
        <v>16</v>
      </c>
      <c r="C22" s="13"/>
      <c r="D22" s="18">
        <f>D14+C22</f>
        <v>0</v>
      </c>
      <c r="E22" s="18">
        <f>E14+C22</f>
        <v>414293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13">
        <f>'[1]2023年08月份生产数据记录表'!H17</f>
        <v>5520.98765432099</v>
      </c>
      <c r="D23" s="14">
        <f>D15+C23</f>
        <v>16099.3827160494</v>
      </c>
      <c r="E23" s="18">
        <f>E15+C23</f>
        <v>417275.358024691</v>
      </c>
      <c r="F23" s="32">
        <f>'[1]2023年08月份生产数据记录表'!I17/24</f>
        <v>1</v>
      </c>
      <c r="G23" s="32">
        <f>'[1]2023年08月份生产数据记录表'!J136</f>
        <v>1</v>
      </c>
      <c r="H23" s="32">
        <f>'[1]2023年08月份生产数据记录表'!O136</f>
        <v>0.609507751937984</v>
      </c>
      <c r="I23" s="72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255337.975308642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13">
      <c r="A27" s="6" t="s">
        <v>1</v>
      </c>
      <c r="B27" s="7">
        <v>8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  <c r="M27" s="79"/>
    </row>
    <row r="28" ht="24.75" customHeight="1" spans="1:13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  <c r="M28" s="79"/>
    </row>
    <row r="29" ht="21.95" customHeight="1" spans="1:9">
      <c r="A29" s="11" t="s">
        <v>13</v>
      </c>
      <c r="B29" s="12" t="s">
        <v>14</v>
      </c>
      <c r="C29" s="13">
        <f>'[1]2023年08月份生产数据记录表'!Q21</f>
        <v>3501</v>
      </c>
      <c r="D29" s="18">
        <f>D21+C29</f>
        <v>30897</v>
      </c>
      <c r="E29" s="18">
        <f>E21+C29</f>
        <v>660558</v>
      </c>
      <c r="F29" s="28">
        <f>'[1]2023年08月份生产数据记录表'!R21/24</f>
        <v>0.383333333333333</v>
      </c>
      <c r="G29" s="29">
        <f>'[1]2023年08月份生产数据记录表'!I137</f>
        <v>0.845833333333333</v>
      </c>
      <c r="H29" s="29">
        <f>'[1]2023年08月份生产数据记录表'!N137</f>
        <v>0.526566358024691</v>
      </c>
      <c r="I29" s="34" t="s">
        <v>68</v>
      </c>
    </row>
    <row r="30" ht="21.95" customHeight="1" spans="1:9">
      <c r="A30" s="15"/>
      <c r="B30" s="16" t="s">
        <v>22</v>
      </c>
      <c r="C30" s="13">
        <v>0</v>
      </c>
      <c r="D30" s="14">
        <f>C30+D22</f>
        <v>0</v>
      </c>
      <c r="E30" s="18">
        <f>E22+C30</f>
        <v>414293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'[1]2023年08月份生产数据记录表'!H21</f>
        <v>5004.93827160494</v>
      </c>
      <c r="D31" s="14">
        <f>D23+C31</f>
        <v>21104.3209876543</v>
      </c>
      <c r="E31" s="18">
        <f>E23+C31</f>
        <v>422280.296296296</v>
      </c>
      <c r="F31" s="32">
        <f>'[1]2023年08月份生产数据记录表'!I21/24</f>
        <v>1</v>
      </c>
      <c r="G31" s="32">
        <f>'[1]2023年08月份生产数据记录表'!J137</f>
        <v>1</v>
      </c>
      <c r="H31" s="32">
        <f>'[1]2023年08月份生产数据记录表'!O137</f>
        <v>0.611315586419753</v>
      </c>
      <c r="I31" s="38"/>
    </row>
    <row r="32" ht="21.95" customHeight="1" spans="1:9">
      <c r="A32" s="15"/>
      <c r="B32" s="16" t="s">
        <v>23</v>
      </c>
      <c r="C32" s="13">
        <v>0</v>
      </c>
      <c r="D32" s="14">
        <f>C32+D24</f>
        <v>0</v>
      </c>
      <c r="E32" s="18">
        <f>E24+C32</f>
        <v>255337.975308642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8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13">
        <f>'[1]2023年08月份生产数据记录表'!Q25</f>
        <v>5813</v>
      </c>
      <c r="D37" s="18">
        <f>D29+C37</f>
        <v>36710</v>
      </c>
      <c r="E37" s="18">
        <f>E29+C37</f>
        <v>666371</v>
      </c>
      <c r="F37" s="28">
        <f>'[1]2023年08月份生产数据记录表'!R25/24</f>
        <v>0.65</v>
      </c>
      <c r="G37" s="29">
        <f>'[1]2023年08月份生产数据记录表'!I138</f>
        <v>0.806666666666667</v>
      </c>
      <c r="H37" s="29">
        <f>'[1]2023年08月份生产数据记录表'!N138</f>
        <v>0.527135176651306</v>
      </c>
      <c r="I37" s="40" t="s">
        <v>69</v>
      </c>
    </row>
    <row r="38" ht="21.95" customHeight="1" spans="1:9">
      <c r="A38" s="15"/>
      <c r="B38" s="16" t="s">
        <v>22</v>
      </c>
      <c r="C38" s="13">
        <v>0</v>
      </c>
      <c r="D38" s="14">
        <f>C38+D30</f>
        <v>0</v>
      </c>
      <c r="E38" s="18">
        <f>E30+C38</f>
        <v>414293</v>
      </c>
      <c r="F38" s="30"/>
      <c r="G38" s="31"/>
      <c r="H38" s="31"/>
      <c r="I38" s="38"/>
    </row>
    <row r="39" ht="25.5" customHeight="1" spans="1:9">
      <c r="A39" s="17" t="s">
        <v>17</v>
      </c>
      <c r="B39" s="16" t="s">
        <v>18</v>
      </c>
      <c r="C39" s="13">
        <f>'[1]2023年08月份生产数据记录表'!H25</f>
        <v>5054.32098765432</v>
      </c>
      <c r="D39" s="14">
        <f>D31+C39</f>
        <v>26158.6419753086</v>
      </c>
      <c r="E39" s="18">
        <f>E31+C39</f>
        <v>427334.61728395</v>
      </c>
      <c r="F39" s="32">
        <f>'[1]2023年08月份生产数据记录表'!I25/24</f>
        <v>0.990416666666667</v>
      </c>
      <c r="G39" s="32">
        <f>'[1]2023年08月份生产数据记录表'!J138</f>
        <v>0.998083333333333</v>
      </c>
      <c r="H39" s="32">
        <f>'[1]2023年08月份生产数据记录表'!O138</f>
        <v>0.613062596006144</v>
      </c>
      <c r="I39" s="38"/>
    </row>
    <row r="40" ht="27.75" customHeight="1" spans="1:9">
      <c r="A40" s="15"/>
      <c r="B40" s="16" t="s">
        <v>24</v>
      </c>
      <c r="C40" s="13">
        <v>0</v>
      </c>
      <c r="D40" s="14">
        <f>C40+D32</f>
        <v>0</v>
      </c>
      <c r="E40" s="18">
        <f>E32+C40</f>
        <v>255337.975308642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8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13">
        <f>'[1]2023年08月份生产数据记录表'!Q29</f>
        <v>8997</v>
      </c>
      <c r="D45" s="18">
        <f>D37+C45</f>
        <v>45707</v>
      </c>
      <c r="E45" s="18">
        <f>E37+C45</f>
        <v>675368</v>
      </c>
      <c r="F45" s="28">
        <f>'[1]2023年08月份生产数据记录表'!R29/24</f>
        <v>0.975</v>
      </c>
      <c r="G45" s="29">
        <f>'[1]2023年08月份生产数据记录表'!I139</f>
        <v>0.834722222222222</v>
      </c>
      <c r="H45" s="29">
        <f>'[1]2023年08月份生产数据记录表'!N139</f>
        <v>0.529189602446483</v>
      </c>
      <c r="I45" s="40" t="s">
        <v>70</v>
      </c>
      <c r="J45" s="41"/>
      <c r="K45" s="42"/>
      <c r="M45" s="43"/>
    </row>
    <row r="46" ht="21.95" customHeight="1" spans="1:10">
      <c r="A46" s="15"/>
      <c r="B46" s="16" t="s">
        <v>22</v>
      </c>
      <c r="C46" s="13">
        <v>0</v>
      </c>
      <c r="D46" s="14">
        <f>C46+D38</f>
        <v>0</v>
      </c>
      <c r="E46" s="18">
        <f>E38+C46</f>
        <v>414293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13">
        <f>'[1]2023年08月份生产数据记录表'!H29</f>
        <v>5386.41975308642</v>
      </c>
      <c r="D47" s="14">
        <f>D39+C47</f>
        <v>31545.0617283951</v>
      </c>
      <c r="E47" s="18">
        <f>E39+C47</f>
        <v>432721.037037037</v>
      </c>
      <c r="F47" s="32">
        <f>'[1]2023年08月份生产数据记录表'!I29/24</f>
        <v>1</v>
      </c>
      <c r="G47" s="32">
        <f>'[1]2023年08月份生产数据记录表'!J139</f>
        <v>0.998402777777778</v>
      </c>
      <c r="H47" s="32">
        <f>'[1]2023年08月份生产数据记录表'!O139</f>
        <v>0.6148375382263</v>
      </c>
      <c r="I47" s="38"/>
    </row>
    <row r="48" ht="21.95" customHeight="1" spans="1:9">
      <c r="A48" s="15"/>
      <c r="B48" s="16" t="s">
        <v>24</v>
      </c>
      <c r="C48" s="13">
        <v>0</v>
      </c>
      <c r="D48" s="14">
        <f>C48+D40</f>
        <v>0</v>
      </c>
      <c r="E48" s="18">
        <f>E40+C48</f>
        <v>255337.975308642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8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>
        <f>'[1]2023年08月份生产数据记录表'!Q33</f>
        <v>1585</v>
      </c>
      <c r="D53" s="18">
        <f>D45+C53</f>
        <v>47292</v>
      </c>
      <c r="E53" s="18">
        <f>E45+C53</f>
        <v>676953</v>
      </c>
      <c r="F53" s="28">
        <f>'[1]2023年08月份生产数据记录表'!R33/24</f>
        <v>0.1875</v>
      </c>
      <c r="G53" s="29">
        <f>'[1]2023年08月份生产数据记录表'!I140</f>
        <v>0.742261904761905</v>
      </c>
      <c r="H53" s="29">
        <f>'[1]2023年08月份生产数据记录表'!N140</f>
        <v>0.527629375951294</v>
      </c>
      <c r="I53" s="40" t="s">
        <v>71</v>
      </c>
    </row>
    <row r="54" ht="21.95" customHeight="1" spans="1:9">
      <c r="A54" s="15"/>
      <c r="B54" s="16" t="s">
        <v>22</v>
      </c>
      <c r="C54" s="18">
        <v>0</v>
      </c>
      <c r="D54" s="14">
        <f>C54+D46</f>
        <v>0</v>
      </c>
      <c r="E54" s="18">
        <f>E46+C54</f>
        <v>414293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3">
        <f>'[1]2023年08月份生产数据记录表'!H33</f>
        <v>5243.20987654321</v>
      </c>
      <c r="D55" s="14">
        <f>D47+C55</f>
        <v>36788.2716049383</v>
      </c>
      <c r="E55" s="18">
        <f>E47+C55</f>
        <v>437964.24691358</v>
      </c>
      <c r="F55" s="32">
        <f>'[1]2023年08月份生产数据记录表'!I33/24</f>
        <v>1</v>
      </c>
      <c r="G55" s="32">
        <f>'[1]2023年08月份生产数据记录表'!J140</f>
        <v>0.998630952380952</v>
      </c>
      <c r="H55" s="32">
        <f>'[1]2023年08月份生产数据记录表'!O140</f>
        <v>0.616596270928463</v>
      </c>
      <c r="I55" s="38"/>
    </row>
    <row r="56" ht="21.95" customHeight="1" spans="1:9">
      <c r="A56" s="15"/>
      <c r="B56" s="16" t="s">
        <v>24</v>
      </c>
      <c r="C56" s="13">
        <v>0</v>
      </c>
      <c r="D56" s="14">
        <f>C56+D48</f>
        <v>0</v>
      </c>
      <c r="E56" s="18">
        <f>E48+C56</f>
        <v>255337.975308642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8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>
        <f>'[1]2023年08月份生产数据记录表'!Q37</f>
        <v>5957</v>
      </c>
      <c r="D61" s="18">
        <f>D53+C61</f>
        <v>53249</v>
      </c>
      <c r="E61" s="18">
        <f>E53+C61</f>
        <v>682910</v>
      </c>
      <c r="F61" s="28">
        <f>'[1]2023年08月份生产数据记录表'!R37/24</f>
        <v>0.678472222222222</v>
      </c>
      <c r="G61" s="29">
        <f>'[1]2023年08月份生产数据记录表'!I141</f>
        <v>0.734288194444444</v>
      </c>
      <c r="H61" s="29">
        <f>'[1]2023年08月份生产数据记录表'!N141</f>
        <v>0.528315025252525</v>
      </c>
      <c r="I61" s="40" t="s">
        <v>72</v>
      </c>
    </row>
    <row r="62" ht="21.95" customHeight="1" spans="1:9">
      <c r="A62" s="15"/>
      <c r="B62" s="16" t="s">
        <v>22</v>
      </c>
      <c r="C62" s="18">
        <v>0</v>
      </c>
      <c r="D62" s="14">
        <f>D54</f>
        <v>0</v>
      </c>
      <c r="E62" s="18">
        <f>E54+C62</f>
        <v>414293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>
        <f>'[1]2023年08月份生产数据记录表'!H37</f>
        <v>5230.86419753086</v>
      </c>
      <c r="D63" s="14">
        <f>D55+C63</f>
        <v>42019.1358024691</v>
      </c>
      <c r="E63" s="18">
        <f>E55+C63</f>
        <v>443195.111111111</v>
      </c>
      <c r="F63" s="32">
        <f>'[1]2023年08月份生产数据记录表'!I37/24</f>
        <v>0.992916666666667</v>
      </c>
      <c r="G63" s="32">
        <f>'[1]2023年08月份生产数据记录表'!J141</f>
        <v>0.997916666666666</v>
      </c>
      <c r="H63" s="32">
        <f>'[1]2023年08月份生产数据记录表'!O141</f>
        <v>0.618306818181818</v>
      </c>
      <c r="I63" s="38"/>
    </row>
    <row r="64" ht="21.95" customHeight="1" spans="1:9">
      <c r="A64" s="15"/>
      <c r="B64" s="16" t="s">
        <v>24</v>
      </c>
      <c r="C64" s="14">
        <v>0</v>
      </c>
      <c r="D64" s="14">
        <f>D56</f>
        <v>0</v>
      </c>
      <c r="E64" s="18">
        <f>E56+C64</f>
        <v>255337.975308642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8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'[1]2023年08月份生产数据记录表'!Q41</f>
        <v>7629</v>
      </c>
      <c r="D69" s="18">
        <f>D61+C69</f>
        <v>60878</v>
      </c>
      <c r="E69" s="18">
        <f>E61+C69</f>
        <v>690539</v>
      </c>
      <c r="F69" s="28">
        <f>'[1]2023年08月份生产数据记录表'!R41/24</f>
        <v>0.85</v>
      </c>
      <c r="G69" s="29">
        <f>'[1]2023年08月份生产数据记录表'!I142</f>
        <v>0.747145061728395</v>
      </c>
      <c r="H69" s="29">
        <f>'[1]2023年08月份生产数据记录表'!N142</f>
        <v>0.529770613373555</v>
      </c>
      <c r="I69" s="40" t="s">
        <v>73</v>
      </c>
    </row>
    <row r="70" ht="21.95" customHeight="1" spans="1:9">
      <c r="A70" s="15"/>
      <c r="B70" s="16" t="s">
        <v>22</v>
      </c>
      <c r="C70" s="18">
        <v>0</v>
      </c>
      <c r="D70" s="14">
        <f>D62</f>
        <v>0</v>
      </c>
      <c r="E70" s="18">
        <f>E62+C70</f>
        <v>414293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'[1]2023年08月份生产数据记录表'!H41</f>
        <v>5354.32098765432</v>
      </c>
      <c r="D71" s="14">
        <f>D63+C71</f>
        <v>47373.4567901235</v>
      </c>
      <c r="E71" s="18">
        <f>E63+C71</f>
        <v>448549.432098765</v>
      </c>
      <c r="F71" s="32">
        <f>'[1]2023年08月份生产数据记录表'!I41/24</f>
        <v>1</v>
      </c>
      <c r="G71" s="32">
        <f>'[1]2023年08月份生产数据记录表'!J142</f>
        <v>0.998148148148148</v>
      </c>
      <c r="H71" s="32">
        <f>'[1]2023年08月份生产数据记录表'!O142</f>
        <v>0.620033936651584</v>
      </c>
      <c r="I71" s="38"/>
    </row>
    <row r="72" ht="21.95" customHeight="1" spans="1:9">
      <c r="A72" s="15"/>
      <c r="B72" s="16" t="s">
        <v>24</v>
      </c>
      <c r="C72" s="14">
        <v>0</v>
      </c>
      <c r="D72" s="14">
        <f>D64</f>
        <v>0</v>
      </c>
      <c r="E72" s="18">
        <f>E64+C72</f>
        <v>255337.975308642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8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'[1]2023年08月份生产数据记录表'!Q45</f>
        <v>7475</v>
      </c>
      <c r="D77" s="18">
        <f>D69+C77</f>
        <v>68353</v>
      </c>
      <c r="E77" s="18">
        <f>E69+C77</f>
        <v>698014</v>
      </c>
      <c r="F77" s="28">
        <f>'[1]2023年08月份生产数据记录表'!R45/24</f>
        <v>0.8125</v>
      </c>
      <c r="G77" s="29">
        <f>'[1]2023年08月份生产数据记录表'!I143</f>
        <v>0.753680555555556</v>
      </c>
      <c r="H77" s="29">
        <f>'[1]2023年08月份生产数据记录表'!N143</f>
        <v>0.531044169169169</v>
      </c>
      <c r="I77" s="40" t="s">
        <v>74</v>
      </c>
    </row>
    <row r="78" ht="21.95" customHeight="1" spans="1:9">
      <c r="A78" s="15"/>
      <c r="B78" s="16" t="s">
        <v>22</v>
      </c>
      <c r="C78" s="18">
        <v>0</v>
      </c>
      <c r="D78" s="14">
        <f>D70</f>
        <v>0</v>
      </c>
      <c r="E78" s="18">
        <f>E70+C78</f>
        <v>414293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'[1]2023年08月份生产数据记录表'!H45</f>
        <v>5379.62962962963</v>
      </c>
      <c r="D79" s="14">
        <f>D71+C79</f>
        <v>52753.0864197531</v>
      </c>
      <c r="E79" s="18">
        <f>E71+C79</f>
        <v>453929.061728395</v>
      </c>
      <c r="F79" s="32">
        <f>'[1]2023年08月份生产数据记录表'!I45/24</f>
        <v>1</v>
      </c>
      <c r="G79" s="32">
        <f>'[1]2023年08月份生产数据记录表'!J143</f>
        <v>0.998333333333333</v>
      </c>
      <c r="H79" s="32">
        <f>'[1]2023年08月份生产数据记录表'!O143</f>
        <v>0.621745495495496</v>
      </c>
      <c r="I79" s="38"/>
    </row>
    <row r="80" ht="21.95" customHeight="1" spans="1:9">
      <c r="A80" s="15"/>
      <c r="B80" s="16" t="s">
        <v>24</v>
      </c>
      <c r="C80" s="14">
        <v>0</v>
      </c>
      <c r="D80" s="14">
        <f>D72</f>
        <v>0</v>
      </c>
      <c r="E80" s="18">
        <f>E72+C80</f>
        <v>255337.975308642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8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'[1]2023年08月份生产数据记录表'!Q49</f>
        <v>5937</v>
      </c>
      <c r="D85" s="18">
        <f>D77+C85</f>
        <v>74290</v>
      </c>
      <c r="E85" s="18">
        <f>E77+C85</f>
        <v>703951</v>
      </c>
      <c r="F85" s="28">
        <f>'[1]2023年08月份生产数据记录表'!R49/24</f>
        <v>0.647916666666667</v>
      </c>
      <c r="G85" s="29">
        <f>'[1]2023年08月份生产数据记录表'!I144</f>
        <v>0.744065656565657</v>
      </c>
      <c r="H85" s="29">
        <f>'[1]2023年08月份生产数据记录表'!N144</f>
        <v>0.531568261086198</v>
      </c>
      <c r="I85" s="40" t="s">
        <v>75</v>
      </c>
    </row>
    <row r="86" ht="21.95" customHeight="1" spans="1:9">
      <c r="A86" s="15"/>
      <c r="B86" s="16" t="s">
        <v>22</v>
      </c>
      <c r="C86" s="18">
        <v>0</v>
      </c>
      <c r="D86" s="14">
        <f>D78</f>
        <v>0</v>
      </c>
      <c r="E86" s="18">
        <f>E78+C86</f>
        <v>414293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'[1]2023年08月份生产数据记录表'!H49</f>
        <v>5146.91358024691</v>
      </c>
      <c r="D87" s="14">
        <f>D79+C87</f>
        <v>57900</v>
      </c>
      <c r="E87" s="18">
        <f>E79+C87</f>
        <v>459075.975308642</v>
      </c>
      <c r="F87" s="32">
        <f>'[1]2023年08月份生产数据记录表'!I49/24</f>
        <v>1</v>
      </c>
      <c r="G87" s="32">
        <f>'[1]2023年08月份生产数据记录表'!J144</f>
        <v>0.998484848484848</v>
      </c>
      <c r="H87" s="32">
        <f>'[1]2023年08月份生产数据记录表'!O144</f>
        <v>0.623441704035874</v>
      </c>
      <c r="I87" s="38"/>
    </row>
    <row r="88" ht="21.95" customHeight="1" spans="1:9">
      <c r="A88" s="15"/>
      <c r="B88" s="16" t="s">
        <v>24</v>
      </c>
      <c r="C88" s="14">
        <v>0</v>
      </c>
      <c r="D88" s="14">
        <f>D80</f>
        <v>0</v>
      </c>
      <c r="E88" s="18">
        <f>E80+C88</f>
        <v>255337.975308642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8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'[1]2023年08月份生产数据记录表'!Q53</f>
        <v>5212</v>
      </c>
      <c r="D93" s="18">
        <f>D85+C93</f>
        <v>79502</v>
      </c>
      <c r="E93" s="18">
        <f>E85+C93</f>
        <v>709163</v>
      </c>
      <c r="F93" s="28">
        <f>'[1]2023年08月份生产数据记录表'!R53/24</f>
        <v>0.593055555555556</v>
      </c>
      <c r="G93" s="29">
        <f>'[1]2023年08月份生产数据记录表'!I145</f>
        <v>0.731481481481482</v>
      </c>
      <c r="H93" s="29">
        <f>'[1]2023年08月份生产数据记录表'!N145</f>
        <v>0.531842757936508</v>
      </c>
      <c r="I93" s="40" t="s">
        <v>76</v>
      </c>
    </row>
    <row r="94" ht="21.95" customHeight="1" spans="1:9">
      <c r="A94" s="15"/>
      <c r="B94" s="16" t="s">
        <v>22</v>
      </c>
      <c r="C94" s="18">
        <v>0</v>
      </c>
      <c r="D94" s="14">
        <f>D86</f>
        <v>0</v>
      </c>
      <c r="E94" s="18">
        <f>E86+C94</f>
        <v>414293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f>'[1]2023年08月份生产数据记录表'!H53</f>
        <v>4167.28395061729</v>
      </c>
      <c r="D95" s="14">
        <f>D87+C95</f>
        <v>62067.2839506173</v>
      </c>
      <c r="E95" s="18">
        <f>E87+C95</f>
        <v>463243.259259259</v>
      </c>
      <c r="F95" s="32">
        <f>'[1]2023年08月份生产数据记录表'!I53/24</f>
        <v>1</v>
      </c>
      <c r="G95" s="32">
        <f>'[1]2023年08月份生产数据记录表'!J145</f>
        <v>0.998611111111111</v>
      </c>
      <c r="H95" s="32">
        <f>'[1]2023年08月份生产数据记录表'!O145</f>
        <v>0.625122767857143</v>
      </c>
      <c r="I95" s="38"/>
    </row>
    <row r="96" ht="21.95" customHeight="1" spans="1:9">
      <c r="A96" s="15"/>
      <c r="B96" s="16" t="s">
        <v>24</v>
      </c>
      <c r="C96" s="14">
        <v>0</v>
      </c>
      <c r="D96" s="14">
        <f>D88</f>
        <v>0</v>
      </c>
      <c r="E96" s="18">
        <f>E88+C96</f>
        <v>255337.975308642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8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'[1]2023年08月份生产数据记录表'!Q57</f>
        <v>2143</v>
      </c>
      <c r="D101" s="18">
        <f>D93+C101</f>
        <v>81645</v>
      </c>
      <c r="E101" s="18">
        <f>E93+C101</f>
        <v>711306</v>
      </c>
      <c r="F101" s="28">
        <f>'[1]2023年08月份生产数据记录表'!R57/24</f>
        <v>0.247916666666667</v>
      </c>
      <c r="G101" s="29">
        <f>'[1]2023年08月份生产数据记录表'!I146</f>
        <v>0.694284188034188</v>
      </c>
      <c r="H101" s="29">
        <f>'[1]2023年08月份生产数据记录表'!N146</f>
        <v>0.530580864197531</v>
      </c>
      <c r="I101" s="40" t="s">
        <v>77</v>
      </c>
      <c r="J101" s="42"/>
    </row>
    <row r="102" ht="21.95" customHeight="1" spans="1:10">
      <c r="A102" s="15"/>
      <c r="B102" s="16" t="s">
        <v>22</v>
      </c>
      <c r="C102" s="18">
        <v>0</v>
      </c>
      <c r="D102" s="14">
        <f>D94</f>
        <v>0</v>
      </c>
      <c r="E102" s="18">
        <f>E94+C102</f>
        <v>414293</v>
      </c>
      <c r="F102" s="30"/>
      <c r="G102" s="31"/>
      <c r="H102" s="31"/>
      <c r="I102" s="38"/>
      <c r="J102" s="42"/>
    </row>
    <row r="103" ht="21.95" customHeight="1" spans="1:10">
      <c r="A103" s="17" t="s">
        <v>17</v>
      </c>
      <c r="B103" s="16" t="s">
        <v>18</v>
      </c>
      <c r="C103" s="14">
        <f>'[1]2023年08月份生产数据记录表'!H57</f>
        <v>1919.13580246914</v>
      </c>
      <c r="D103" s="14">
        <f>D95+C103</f>
        <v>63986.4197530864</v>
      </c>
      <c r="E103" s="18">
        <f>E95+C103</f>
        <v>465162.395061728</v>
      </c>
      <c r="F103" s="32">
        <f>'[1]2023年08月份生产数据记录表'!I57/24</f>
        <v>0.55</v>
      </c>
      <c r="G103" s="32">
        <f>'[1]2023年08月份生产数据记录表'!J146</f>
        <v>0.964102564102564</v>
      </c>
      <c r="H103" s="32">
        <f>'[1]2023年08月份生产数据记录表'!O146</f>
        <v>0.624788888888889</v>
      </c>
      <c r="I103" s="38"/>
      <c r="J103" s="42"/>
    </row>
    <row r="104" ht="21.95" customHeight="1" spans="1:10">
      <c r="A104" s="15"/>
      <c r="B104" s="16" t="s">
        <v>24</v>
      </c>
      <c r="C104" s="14">
        <v>0</v>
      </c>
      <c r="D104" s="14">
        <f>D96</f>
        <v>0</v>
      </c>
      <c r="E104" s="18">
        <f>E96+C104</f>
        <v>255337.975308642</v>
      </c>
      <c r="F104" s="31"/>
      <c r="G104" s="31"/>
      <c r="H104" s="31"/>
      <c r="I104" s="39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8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'[1]2023年08月份生产数据记录表'!Q61</f>
        <v>0</v>
      </c>
      <c r="D109" s="18">
        <f>D101+C109</f>
        <v>81645</v>
      </c>
      <c r="E109" s="18">
        <f>E101+C109</f>
        <v>711306</v>
      </c>
      <c r="F109" s="28">
        <f>'[1]2023年08月份生产数据记录表'!R61/24</f>
        <v>0</v>
      </c>
      <c r="G109" s="29">
        <f>'[1]2023年08月份生产数据记录表'!I147</f>
        <v>0.64469246031746</v>
      </c>
      <c r="H109" s="29">
        <f>'[1]2023年08月份生产数据记录表'!N147</f>
        <v>0.528233161258604</v>
      </c>
      <c r="I109" s="40" t="s">
        <v>78</v>
      </c>
    </row>
    <row r="110" ht="21.95" customHeight="1" spans="1:9">
      <c r="A110" s="15"/>
      <c r="B110" s="16" t="s">
        <v>22</v>
      </c>
      <c r="C110" s="66"/>
      <c r="D110" s="14">
        <f>D102</f>
        <v>0</v>
      </c>
      <c r="E110" s="18">
        <f>E102+C110</f>
        <v>414293</v>
      </c>
      <c r="F110" s="30"/>
      <c r="G110" s="31"/>
      <c r="H110" s="31"/>
      <c r="I110" s="38"/>
    </row>
    <row r="111" ht="21.95" customHeight="1" spans="1:15">
      <c r="A111" s="17" t="s">
        <v>17</v>
      </c>
      <c r="B111" s="16" t="s">
        <v>18</v>
      </c>
      <c r="C111" s="14">
        <f>'[1]2023年08月份生产数据记录表'!H61</f>
        <v>0</v>
      </c>
      <c r="D111" s="14">
        <f>D103+C111</f>
        <v>63986.4197530864</v>
      </c>
      <c r="E111" s="18">
        <f>E103+C111</f>
        <v>465162.395061728</v>
      </c>
      <c r="F111" s="32">
        <f>'[1]2023年08月份生产数据记录表'!I61/24</f>
        <v>0</v>
      </c>
      <c r="G111" s="32">
        <f>'[1]2023年08月份生产数据记录表'!J147</f>
        <v>0.895238095238095</v>
      </c>
      <c r="H111" s="32">
        <f>'[1]2023年08月份生产数据记录表'!O147</f>
        <v>0.622024336283186</v>
      </c>
      <c r="I111" s="38"/>
      <c r="M111" s="79"/>
      <c r="N111" s="79"/>
      <c r="O111" s="79"/>
    </row>
    <row r="112" ht="21.95" customHeight="1" spans="1:15">
      <c r="A112" s="15"/>
      <c r="B112" s="16" t="s">
        <v>24</v>
      </c>
      <c r="C112" s="66"/>
      <c r="D112" s="14">
        <f>D104</f>
        <v>0</v>
      </c>
      <c r="E112" s="18">
        <f>E104+C112</f>
        <v>255337.975308642</v>
      </c>
      <c r="F112" s="31"/>
      <c r="G112" s="31"/>
      <c r="H112" s="31"/>
      <c r="I112" s="39"/>
      <c r="M112" s="79"/>
      <c r="N112" s="79"/>
      <c r="O112" s="79"/>
    </row>
    <row r="113" ht="21.95" customHeight="1" spans="1:15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  <c r="M113" s="79"/>
      <c r="N113" s="79"/>
      <c r="O113" s="79"/>
    </row>
    <row r="114" ht="21.95" customHeight="1" spans="1:15">
      <c r="A114" s="20"/>
      <c r="B114" s="20"/>
      <c r="C114" s="20"/>
      <c r="D114" s="20"/>
      <c r="E114" s="20"/>
      <c r="F114" s="20"/>
      <c r="G114" s="20"/>
      <c r="H114" s="20"/>
      <c r="I114" s="20"/>
      <c r="M114" s="79"/>
      <c r="N114" s="79"/>
      <c r="O114" s="79"/>
    </row>
    <row r="115" ht="21.95" customHeight="1" spans="1:15">
      <c r="A115" s="6" t="s">
        <v>1</v>
      </c>
      <c r="B115" s="7">
        <v>8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  <c r="M115" s="79"/>
      <c r="N115" s="79"/>
      <c r="O115" s="79"/>
    </row>
    <row r="116" ht="21.95" customHeight="1" spans="1:15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  <c r="M116" s="79"/>
      <c r="N116" s="79"/>
      <c r="O116" s="79"/>
    </row>
    <row r="117" ht="21.95" customHeight="1" spans="1:15">
      <c r="A117" s="11" t="s">
        <v>13</v>
      </c>
      <c r="B117" s="12" t="s">
        <v>14</v>
      </c>
      <c r="C117" s="18">
        <f>'[1]2023年08月份生产数据记录表'!Q65</f>
        <v>0</v>
      </c>
      <c r="D117" s="18">
        <f>D109+C117</f>
        <v>81645</v>
      </c>
      <c r="E117" s="18">
        <f>E109+C117</f>
        <v>711306</v>
      </c>
      <c r="F117" s="28">
        <f>'[1]2023年08月份生产数据记录表'!R65/24</f>
        <v>0</v>
      </c>
      <c r="G117" s="29">
        <f>'[1]2023年08月份生产数据记录表'!I148</f>
        <v>0.601712962962963</v>
      </c>
      <c r="H117" s="29">
        <f>'[1]2023年08月份生产数据记录表'!N148</f>
        <v>0.525906142927068</v>
      </c>
      <c r="I117" s="40" t="s">
        <v>79</v>
      </c>
      <c r="M117" s="79"/>
      <c r="N117" s="79"/>
      <c r="O117" s="79"/>
    </row>
    <row r="118" ht="21.95" customHeight="1" spans="1:15">
      <c r="A118" s="15"/>
      <c r="B118" s="16" t="s">
        <v>22</v>
      </c>
      <c r="C118" s="18">
        <f>'[1]2023年08月份生产数据记录表'!Q65</f>
        <v>0</v>
      </c>
      <c r="D118" s="14">
        <f>D110</f>
        <v>0</v>
      </c>
      <c r="E118" s="18">
        <f>E110+C118</f>
        <v>414293</v>
      </c>
      <c r="F118" s="30"/>
      <c r="G118" s="31"/>
      <c r="H118" s="31"/>
      <c r="I118" s="38"/>
      <c r="M118" s="79"/>
      <c r="N118" s="79"/>
      <c r="O118" s="79"/>
    </row>
    <row r="119" ht="21.95" customHeight="1" spans="1:15">
      <c r="A119" s="17" t="s">
        <v>17</v>
      </c>
      <c r="B119" s="16" t="s">
        <v>18</v>
      </c>
      <c r="C119" s="14">
        <f>'[1]2023年08月份生产数据记录表'!H65</f>
        <v>0</v>
      </c>
      <c r="D119" s="14">
        <f>D111+C119</f>
        <v>63986.4197530864</v>
      </c>
      <c r="E119" s="18">
        <f>E111+C119</f>
        <v>465162.395061728</v>
      </c>
      <c r="F119" s="32">
        <f>'[1]2023年08月份生产数据记录表'!I65/24</f>
        <v>0</v>
      </c>
      <c r="G119" s="32">
        <f>'[1]2023年08月份生产数据记录表'!J148</f>
        <v>0.835555555555555</v>
      </c>
      <c r="H119" s="32">
        <f>'[1]2023年08月份生产数据记录表'!O148</f>
        <v>0.619284140969163</v>
      </c>
      <c r="I119" s="38"/>
      <c r="M119" s="79"/>
      <c r="N119" s="80"/>
      <c r="O119" s="79"/>
    </row>
    <row r="120" ht="21.95" customHeight="1" spans="1:15">
      <c r="A120" s="15"/>
      <c r="B120" s="16" t="s">
        <v>24</v>
      </c>
      <c r="C120" s="14">
        <f>'[1]2023年08月份生产数据记录表'!H65</f>
        <v>0</v>
      </c>
      <c r="D120" s="14">
        <f>D112</f>
        <v>0</v>
      </c>
      <c r="E120" s="18">
        <f>E112+C120</f>
        <v>255337.975308642</v>
      </c>
      <c r="F120" s="31"/>
      <c r="G120" s="31"/>
      <c r="H120" s="31"/>
      <c r="I120" s="39"/>
      <c r="M120" s="79"/>
      <c r="N120" s="79"/>
      <c r="O120" s="79"/>
    </row>
    <row r="121" ht="21.95" customHeight="1" spans="1:15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  <c r="M121" s="79"/>
      <c r="N121" s="79"/>
      <c r="O121" s="79"/>
    </row>
    <row r="122" ht="21.95" customHeight="1" spans="1:15">
      <c r="A122" s="20"/>
      <c r="B122" s="20"/>
      <c r="C122" s="20"/>
      <c r="D122" s="20"/>
      <c r="E122" s="20"/>
      <c r="F122" s="20"/>
      <c r="G122" s="20"/>
      <c r="H122" s="20"/>
      <c r="I122" s="20"/>
      <c r="M122" s="79"/>
      <c r="N122" s="79"/>
      <c r="O122" s="79"/>
    </row>
    <row r="123" ht="21.95" customHeight="1" spans="1:15">
      <c r="A123" s="6" t="s">
        <v>1</v>
      </c>
      <c r="B123" s="7">
        <v>8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  <c r="M123" s="79"/>
      <c r="N123" s="79"/>
      <c r="O123" s="79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'[1]2023年08月份生产数据记录表'!Q69</f>
        <v>0</v>
      </c>
      <c r="D125" s="18">
        <f>D117+C125</f>
        <v>81645</v>
      </c>
      <c r="E125" s="18">
        <f>E117+C125</f>
        <v>711306</v>
      </c>
      <c r="F125" s="28">
        <f>'[1]2023年08月份生产数据记录表'!R69/24</f>
        <v>0</v>
      </c>
      <c r="G125" s="29">
        <f>'[1]2023年08月份生产数据记录表'!I149</f>
        <v>0.564105902777778</v>
      </c>
      <c r="H125" s="29">
        <f>'[1]2023年08月份生产数据记录表'!N149</f>
        <v>0.523599537037037</v>
      </c>
      <c r="I125" s="40" t="s">
        <v>79</v>
      </c>
    </row>
    <row r="126" ht="21.95" customHeight="1" spans="1:9">
      <c r="A126" s="15"/>
      <c r="B126" s="16" t="s">
        <v>16</v>
      </c>
      <c r="C126" s="18">
        <f>'[1]2023年08月份生产数据记录表'!Q69</f>
        <v>0</v>
      </c>
      <c r="D126" s="14">
        <f>D118</f>
        <v>0</v>
      </c>
      <c r="E126" s="18">
        <f>E118+C126</f>
        <v>414293</v>
      </c>
      <c r="F126" s="30"/>
      <c r="G126" s="31"/>
      <c r="H126" s="31"/>
      <c r="I126" s="38"/>
    </row>
    <row r="127" ht="21.95" customHeight="1" spans="1:9">
      <c r="A127" s="17" t="s">
        <v>17</v>
      </c>
      <c r="B127" s="16" t="s">
        <v>18</v>
      </c>
      <c r="C127" s="14">
        <f>'[1]2023年08月份生产数据记录表'!H69</f>
        <v>0</v>
      </c>
      <c r="D127" s="14">
        <f>D119+C127</f>
        <v>63986.4197530864</v>
      </c>
      <c r="E127" s="18">
        <f>E119+C127</f>
        <v>465162.395061728</v>
      </c>
      <c r="F127" s="32">
        <f>'[1]2023年08月份生产数据记录表'!I69/24</f>
        <v>0</v>
      </c>
      <c r="G127" s="32">
        <f>'[1]2023年08月份生产数据记录表'!J149</f>
        <v>0.783333333333333</v>
      </c>
      <c r="H127" s="32">
        <f>'[1]2023年08月份生产数据记录表'!O149</f>
        <v>0.61656798245614</v>
      </c>
      <c r="I127" s="38"/>
    </row>
    <row r="128" ht="21.95" customHeight="1" spans="1:9">
      <c r="A128" s="15"/>
      <c r="B128" s="16" t="s">
        <v>19</v>
      </c>
      <c r="C128" s="14">
        <f>'[1]2023年08月份生产数据记录表'!H69</f>
        <v>0</v>
      </c>
      <c r="D128" s="14">
        <f>D120</f>
        <v>0</v>
      </c>
      <c r="E128" s="18">
        <f>E120+C128</f>
        <v>255337.975308642</v>
      </c>
      <c r="F128" s="31"/>
      <c r="G128" s="31"/>
      <c r="H128" s="31"/>
      <c r="I128" s="39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8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'[1]2023年08月份生产数据记录表'!Q73</f>
        <v>0</v>
      </c>
      <c r="D133" s="18">
        <f>D125+C133</f>
        <v>81645</v>
      </c>
      <c r="E133" s="18">
        <f>E125+C133</f>
        <v>711306</v>
      </c>
      <c r="F133" s="28">
        <f>'[1]2023年08月份生产数据记录表'!R73/24</f>
        <v>0</v>
      </c>
      <c r="G133" s="29">
        <f>'[1]2023年08月份生产数据记录表'!I150</f>
        <v>0.530923202614379</v>
      </c>
      <c r="H133" s="29">
        <f>'[1]2023年08月份生产数据记录表'!N150</f>
        <v>0.521313076176613</v>
      </c>
      <c r="I133" s="40" t="s">
        <v>79</v>
      </c>
    </row>
    <row r="134" ht="21.95" customHeight="1" spans="1:9">
      <c r="A134" s="15"/>
      <c r="B134" s="16" t="s">
        <v>16</v>
      </c>
      <c r="C134" s="18">
        <f>'[1]2023年08月份生产数据记录表'!Q73</f>
        <v>0</v>
      </c>
      <c r="D134" s="14">
        <f>D126</f>
        <v>0</v>
      </c>
      <c r="E134" s="18">
        <f>E126+C134</f>
        <v>414293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'[1]2023年08月份生产数据记录表'!H73</f>
        <v>0</v>
      </c>
      <c r="D135" s="14">
        <f>D127+C135</f>
        <v>63986.4197530864</v>
      </c>
      <c r="E135" s="18">
        <f>E127+C135</f>
        <v>465162.395061728</v>
      </c>
      <c r="F135" s="32">
        <f>'[1]2023年08月份生产数据记录表'!I73/24</f>
        <v>0</v>
      </c>
      <c r="G135" s="32">
        <f>'[1]2023年08月份生产数据记录表'!J150</f>
        <v>0.737254901960784</v>
      </c>
      <c r="H135" s="32">
        <f>'[1]2023年08月份生产数据记录表'!O150</f>
        <v>0.613875545851528</v>
      </c>
      <c r="I135" s="38"/>
    </row>
    <row r="136" ht="21.95" customHeight="1" spans="1:9">
      <c r="A136" s="15"/>
      <c r="B136" s="16" t="s">
        <v>19</v>
      </c>
      <c r="C136" s="14">
        <f>'[1]2023年08月份生产数据记录表'!H73</f>
        <v>0</v>
      </c>
      <c r="D136" s="14">
        <f>D128</f>
        <v>0</v>
      </c>
      <c r="E136" s="18">
        <f>E128+C136</f>
        <v>255337.975308642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8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'[1]2023年08月份生产数据记录表'!Q77</f>
        <v>0</v>
      </c>
      <c r="D141" s="18">
        <f>D133+C141</f>
        <v>81645</v>
      </c>
      <c r="E141" s="18">
        <f>E133+C141</f>
        <v>711306</v>
      </c>
      <c r="F141" s="28">
        <f>'[1]2023年08月份生产数据记录表'!R77/24</f>
        <v>0</v>
      </c>
      <c r="G141" s="29">
        <f>'[1]2023年08月份生产数据记录表'!I151</f>
        <v>0.501427469135802</v>
      </c>
      <c r="H141" s="29">
        <f>'[1]2023年08月份生产数据记录表'!N151</f>
        <v>0.519046497584541</v>
      </c>
      <c r="I141" s="40" t="s">
        <v>79</v>
      </c>
    </row>
    <row r="142" ht="21.95" customHeight="1" spans="1:9">
      <c r="A142" s="15"/>
      <c r="B142" s="16" t="s">
        <v>16</v>
      </c>
      <c r="C142" s="18">
        <f>'[1]2023年08月份生产数据记录表'!Q77</f>
        <v>0</v>
      </c>
      <c r="D142" s="14">
        <f>D134</f>
        <v>0</v>
      </c>
      <c r="E142" s="18">
        <f>E134+C142</f>
        <v>414293</v>
      </c>
      <c r="F142" s="30"/>
      <c r="G142" s="31"/>
      <c r="H142" s="31"/>
      <c r="I142" s="38"/>
    </row>
    <row r="143" ht="21.95" customHeight="1" spans="1:9">
      <c r="A143" s="17" t="s">
        <v>17</v>
      </c>
      <c r="B143" s="16" t="s">
        <v>18</v>
      </c>
      <c r="C143" s="14">
        <f>'[1]2023年08月份生产数据记录表'!H77</f>
        <v>0</v>
      </c>
      <c r="D143" s="14">
        <f>D135+C143</f>
        <v>63986.4197530864</v>
      </c>
      <c r="E143" s="18">
        <f>E135+C143</f>
        <v>465162.395061728</v>
      </c>
      <c r="F143" s="32">
        <f>'[1]2023年08月份生产数据记录表'!I77/24</f>
        <v>0</v>
      </c>
      <c r="G143" s="32">
        <f>'[1]2023年08月份生产数据记录表'!J151</f>
        <v>0.696296296296296</v>
      </c>
      <c r="H143" s="32">
        <f>'[1]2023年08月份生产数据记录表'!O151</f>
        <v>0.61120652173913</v>
      </c>
      <c r="I143" s="38"/>
    </row>
    <row r="144" ht="21.95" customHeight="1" spans="1:9">
      <c r="A144" s="15"/>
      <c r="B144" s="16" t="s">
        <v>19</v>
      </c>
      <c r="C144" s="14">
        <f>'[1]2023年08月份生产数据记录表'!H77</f>
        <v>0</v>
      </c>
      <c r="D144" s="14">
        <f>D136</f>
        <v>0</v>
      </c>
      <c r="E144" s="18">
        <f>E136+C144</f>
        <v>255337.975308642</v>
      </c>
      <c r="F144" s="31"/>
      <c r="G144" s="31"/>
      <c r="H144" s="31"/>
      <c r="I144" s="39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8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'[1]2023年08月份生产数据记录表'!Q81</f>
        <v>0</v>
      </c>
      <c r="D149" s="18">
        <f>D141+C149</f>
        <v>81645</v>
      </c>
      <c r="E149" s="18">
        <f>E141+C149</f>
        <v>711306</v>
      </c>
      <c r="F149" s="28">
        <f>'[1]2023年08月份生产数据记录表'!R81/24</f>
        <v>0</v>
      </c>
      <c r="G149" s="29">
        <f>'[1]2023年08月份生产数据记录表'!I152</f>
        <v>0.475036549707602</v>
      </c>
      <c r="H149" s="29">
        <f>'[1]2023年08月份生产数据记录表'!N152</f>
        <v>0.516799543049543</v>
      </c>
      <c r="I149" s="40" t="s">
        <v>80</v>
      </c>
    </row>
    <row r="150" ht="21.95" customHeight="1" spans="1:9">
      <c r="A150" s="15"/>
      <c r="B150" s="16" t="s">
        <v>16</v>
      </c>
      <c r="C150" s="18">
        <f>'[1]2023年08月份生产数据记录表'!Q81</f>
        <v>0</v>
      </c>
      <c r="D150" s="14">
        <f>D142</f>
        <v>0</v>
      </c>
      <c r="E150" s="18">
        <f>E142+C150</f>
        <v>414293</v>
      </c>
      <c r="F150" s="30"/>
      <c r="G150" s="31"/>
      <c r="H150" s="31"/>
      <c r="I150" s="38"/>
    </row>
    <row r="151" ht="21.95" customHeight="1" spans="1:9">
      <c r="A151" s="17" t="s">
        <v>17</v>
      </c>
      <c r="B151" s="16" t="s">
        <v>18</v>
      </c>
      <c r="C151" s="14">
        <f>'[1]2023年08月份生产数据记录表'!H81</f>
        <v>0</v>
      </c>
      <c r="D151" s="14">
        <f>D143+C151</f>
        <v>63986.4197530864</v>
      </c>
      <c r="E151" s="18">
        <f>E143+C151</f>
        <v>465162.395061728</v>
      </c>
      <c r="F151" s="32">
        <f>'[1]2023年08月份生产数据记录表'!I81/24</f>
        <v>0</v>
      </c>
      <c r="G151" s="32">
        <f>'[1]2023年08月份生产数据记录表'!J152</f>
        <v>0.659649122807017</v>
      </c>
      <c r="H151" s="32">
        <f>'[1]2023年08月份生产数据记录表'!O152</f>
        <v>0.608560606060606</v>
      </c>
      <c r="I151" s="38"/>
    </row>
    <row r="152" ht="21.95" customHeight="1" spans="1:9">
      <c r="A152" s="15"/>
      <c r="B152" s="16" t="s">
        <v>19</v>
      </c>
      <c r="C152" s="14">
        <f>'[1]2023年08月份生产数据记录表'!H81</f>
        <v>0</v>
      </c>
      <c r="D152" s="14">
        <f>D144</f>
        <v>0</v>
      </c>
      <c r="E152" s="18">
        <f>E144+C152</f>
        <v>255337.975308642</v>
      </c>
      <c r="F152" s="31"/>
      <c r="G152" s="31"/>
      <c r="H152" s="31"/>
      <c r="I152" s="39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8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v>0</v>
      </c>
      <c r="D157" s="18">
        <f>D149+C157</f>
        <v>81645</v>
      </c>
      <c r="E157" s="18">
        <f>E149+C157</f>
        <v>711306</v>
      </c>
      <c r="F157" s="28">
        <f>'[1]2023年08月份生产数据记录表'!R85/24</f>
        <v>0.196666666666667</v>
      </c>
      <c r="G157" s="29">
        <f>'[1]2023年08月份生产数据记录表'!I153</f>
        <v>0.461118055555556</v>
      </c>
      <c r="H157" s="29">
        <f>'[1]2023年08月份生产数据记录表'!N153</f>
        <v>0.515419659961686</v>
      </c>
      <c r="I157" s="40" t="s">
        <v>81</v>
      </c>
      <c r="J157" s="42"/>
    </row>
    <row r="158" ht="21.95" customHeight="1" spans="1:10">
      <c r="A158" s="15"/>
      <c r="B158" s="16" t="s">
        <v>16</v>
      </c>
      <c r="C158" s="18">
        <f>'[1]2023年08月份生产数据记录表'!Q85</f>
        <v>1657</v>
      </c>
      <c r="D158" s="14">
        <f>C158</f>
        <v>1657</v>
      </c>
      <c r="E158" s="18">
        <f>E150+C158</f>
        <v>415950</v>
      </c>
      <c r="F158" s="30"/>
      <c r="G158" s="31"/>
      <c r="H158" s="31"/>
      <c r="I158" s="38"/>
      <c r="J158" s="42"/>
    </row>
    <row r="159" ht="21.95" customHeight="1" spans="1:10">
      <c r="A159" s="17" t="s">
        <v>17</v>
      </c>
      <c r="B159" s="16" t="s">
        <v>18</v>
      </c>
      <c r="C159" s="14">
        <f>'[1]2023年08月份生产数据记录表'!H85</f>
        <v>1019.13580246914</v>
      </c>
      <c r="D159" s="14">
        <f>D151+C159</f>
        <v>65005.5555555556</v>
      </c>
      <c r="E159" s="18">
        <f>E151+C159</f>
        <v>466181.530864197</v>
      </c>
      <c r="F159" s="32">
        <f>'[1]2023年08月份生产数据记录表'!I85/24</f>
        <v>0.270833333333333</v>
      </c>
      <c r="G159" s="32">
        <f>'[1]2023年08月份生产数据记录表'!J153</f>
        <v>0.640208333333333</v>
      </c>
      <c r="H159" s="32">
        <f>'[1]2023年08月份生产数据记录表'!O153</f>
        <v>0.607104885057471</v>
      </c>
      <c r="I159" s="38"/>
      <c r="J159" s="42"/>
    </row>
    <row r="160" ht="21.95" customHeight="1" spans="1:9">
      <c r="A160" s="15"/>
      <c r="B160" s="16" t="s">
        <v>19</v>
      </c>
      <c r="C160" s="14">
        <v>0</v>
      </c>
      <c r="D160" s="14">
        <f>D152</f>
        <v>0</v>
      </c>
      <c r="E160" s="18">
        <f>E152+C160</f>
        <v>255337.975308642</v>
      </c>
      <c r="F160" s="31"/>
      <c r="G160" s="31"/>
      <c r="H160" s="31"/>
      <c r="I160" s="39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8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v>0</v>
      </c>
      <c r="D165" s="18">
        <f>D157+C165</f>
        <v>81645</v>
      </c>
      <c r="E165" s="18">
        <f>E157+C165</f>
        <v>711306</v>
      </c>
      <c r="F165" s="28">
        <f>'[1]2023年08月份生产数据记录表'!R89/24</f>
        <v>0.2725</v>
      </c>
      <c r="G165" s="29">
        <f>'[1]2023年08月份生产数据记录表'!I154</f>
        <v>0.452136243386243</v>
      </c>
      <c r="H165" s="29">
        <f>'[1]2023年08月份生产数据记录表'!N154</f>
        <v>0.514377086313782</v>
      </c>
      <c r="I165" s="34" t="s">
        <v>82</v>
      </c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'[1]2023年08月份生产数据记录表'!Q89</f>
        <v>2273</v>
      </c>
      <c r="D166" s="14">
        <f>C166+D158</f>
        <v>3930</v>
      </c>
      <c r="E166" s="18">
        <f>E158+C166</f>
        <v>418223</v>
      </c>
      <c r="F166" s="30"/>
      <c r="G166" s="31"/>
      <c r="H166" s="31"/>
      <c r="I166" s="35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v>0</v>
      </c>
      <c r="D167" s="14">
        <f>D159+C167</f>
        <v>65005.5555555556</v>
      </c>
      <c r="E167" s="18">
        <f>E159+C167</f>
        <v>466181.530864197</v>
      </c>
      <c r="F167" s="32">
        <f>'[1]2023年08月份生产数据记录表'!I89/24</f>
        <v>0.3625</v>
      </c>
      <c r="G167" s="32">
        <f>'[1]2023年08月份生产数据记录表'!J154</f>
        <v>0.626984126984127</v>
      </c>
      <c r="H167" s="32">
        <f>'[1]2023年08月份生产数据记录表'!O154</f>
        <v>0.606055078683834</v>
      </c>
      <c r="I167" s="35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'[1]2023年08月份生产数据记录表'!H89</f>
        <v>1610.49382716048</v>
      </c>
      <c r="D168" s="14">
        <f>C168+D160</f>
        <v>1610.49382716048</v>
      </c>
      <c r="E168" s="18">
        <f>E160+C168</f>
        <v>256948.469135802</v>
      </c>
      <c r="F168" s="31"/>
      <c r="G168" s="31"/>
      <c r="H168" s="31"/>
      <c r="I168" s="36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8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'[1]2023年08月份生产数据记录表'!Q93</f>
        <v>0</v>
      </c>
      <c r="D173" s="18">
        <f>D165+C173</f>
        <v>81645</v>
      </c>
      <c r="E173" s="18">
        <f>E165+C173</f>
        <v>711306</v>
      </c>
      <c r="F173" s="28">
        <f>'[1]2023年08月份生产数据记录表'!R93/24</f>
        <v>0</v>
      </c>
      <c r="G173" s="29">
        <f>'[1]2023年08月份生产数据记录表'!I155</f>
        <v>0.431584595959596</v>
      </c>
      <c r="H173" s="29">
        <f>'[1]2023年08月份生产数据记录表'!N155</f>
        <v>0.512178893637227</v>
      </c>
      <c r="I173" s="34" t="s">
        <v>83</v>
      </c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'[1]2023年08月份生产数据记录表'!Q93</f>
        <v>0</v>
      </c>
      <c r="D174" s="14">
        <f>C174+D166</f>
        <v>3930</v>
      </c>
      <c r="E174" s="18">
        <f>E166+C174</f>
        <v>418223</v>
      </c>
      <c r="F174" s="30"/>
      <c r="G174" s="31"/>
      <c r="H174" s="31"/>
      <c r="I174" s="3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'[1]2023年08月份生产数据记录表'!H93</f>
        <v>0</v>
      </c>
      <c r="D175" s="14">
        <f>D167+C175</f>
        <v>65005.5555555556</v>
      </c>
      <c r="E175" s="18">
        <f>E167+C175</f>
        <v>466181.530864197</v>
      </c>
      <c r="F175" s="32">
        <f>'[1]2023年08月份生产数据记录表'!I93/24</f>
        <v>0</v>
      </c>
      <c r="G175" s="32">
        <f>'[1]2023年08月份生产数据记录表'!J155</f>
        <v>0.598484848484848</v>
      </c>
      <c r="H175" s="32">
        <f>'[1]2023年08月份生产数据记录表'!O155</f>
        <v>0.6034650997151</v>
      </c>
      <c r="I175" s="3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'[1]2023年08月份生产数据记录表'!H93</f>
        <v>0</v>
      </c>
      <c r="D176" s="14">
        <f>C176+D168</f>
        <v>1610.49382716048</v>
      </c>
      <c r="E176" s="18">
        <f>E168+C176</f>
        <v>256948.469135802</v>
      </c>
      <c r="F176" s="31"/>
      <c r="G176" s="31"/>
      <c r="H176" s="31"/>
      <c r="I176" s="39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8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v>0</v>
      </c>
      <c r="D181" s="18">
        <f>D173+C181</f>
        <v>81645</v>
      </c>
      <c r="E181" s="18">
        <f>E173+C181</f>
        <v>711306</v>
      </c>
      <c r="F181" s="28">
        <f>'[1]2023年08月份生产数据记录表'!R97/24</f>
        <v>0.54375</v>
      </c>
      <c r="G181" s="29">
        <f>'[1]2023年08月份生产数据记录表'!I156</f>
        <v>0.436461352657005</v>
      </c>
      <c r="H181" s="29">
        <f>'[1]2023年08月份生产数据记录表'!N156</f>
        <v>0.512313238770685</v>
      </c>
      <c r="I181" s="34" t="s">
        <v>84</v>
      </c>
    </row>
    <row r="182" ht="21.95" customHeight="1" spans="1:9">
      <c r="A182" s="15"/>
      <c r="B182" s="16" t="s">
        <v>16</v>
      </c>
      <c r="C182" s="18">
        <f>'[1]2023年08月份生产数据记录表'!Q97</f>
        <v>4913</v>
      </c>
      <c r="D182" s="14">
        <f>C182+D174</f>
        <v>8843</v>
      </c>
      <c r="E182" s="18">
        <f>E174+C182</f>
        <v>423136</v>
      </c>
      <c r="F182" s="30"/>
      <c r="G182" s="31"/>
      <c r="H182" s="31"/>
      <c r="I182" s="35"/>
    </row>
    <row r="183" ht="21.95" customHeight="1" spans="1:9">
      <c r="A183" s="17" t="s">
        <v>17</v>
      </c>
      <c r="B183" s="16" t="s">
        <v>18</v>
      </c>
      <c r="C183" s="14">
        <v>0</v>
      </c>
      <c r="D183" s="14">
        <f>D175+C183</f>
        <v>65005.5555555556</v>
      </c>
      <c r="E183" s="18">
        <f>E175+C183</f>
        <v>466181.530864197</v>
      </c>
      <c r="F183" s="32">
        <f>'[1]2023年08月份生产数据记录表'!I97/24</f>
        <v>0.625</v>
      </c>
      <c r="G183" s="32">
        <f>'[1]2023年08月份生产数据记录表'!J156</f>
        <v>0.59963768115942</v>
      </c>
      <c r="H183" s="32">
        <f>'[1]2023年08月份生产数据记录表'!O156</f>
        <v>0.603556737588652</v>
      </c>
      <c r="I183" s="35"/>
    </row>
    <row r="184" ht="21.95" customHeight="1" spans="1:9">
      <c r="A184" s="15"/>
      <c r="B184" s="16" t="s">
        <v>19</v>
      </c>
      <c r="C184" s="14">
        <f>'[1]2023年08月份生产数据记录表'!H97</f>
        <v>2848.14814814816</v>
      </c>
      <c r="D184" s="14">
        <f>C184+D176</f>
        <v>4458.64197530864</v>
      </c>
      <c r="E184" s="18">
        <f>E176+C184</f>
        <v>259796.617283951</v>
      </c>
      <c r="F184" s="31"/>
      <c r="G184" s="31"/>
      <c r="H184" s="31"/>
      <c r="I184" s="36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8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v>0</v>
      </c>
      <c r="D189" s="18">
        <f>D181+C189</f>
        <v>81645</v>
      </c>
      <c r="E189" s="18">
        <f>E181+C189</f>
        <v>711306</v>
      </c>
      <c r="F189" s="28">
        <f>'[1]2023年08月份生产数据记录表'!R101/24</f>
        <v>0.854166666666667</v>
      </c>
      <c r="G189" s="29">
        <f>'[1]2023年08月份生产数据记录表'!I157</f>
        <v>0.453865740740741</v>
      </c>
      <c r="H189" s="29">
        <f>'[1]2023年08月份生产数据记录表'!N157</f>
        <v>0.513761770244821</v>
      </c>
      <c r="I189" s="34" t="s">
        <v>85</v>
      </c>
    </row>
    <row r="190" ht="21.95" customHeight="1" spans="1:9">
      <c r="A190" s="15"/>
      <c r="B190" s="16" t="s">
        <v>16</v>
      </c>
      <c r="C190" s="18">
        <f>'[1]2023年08月份生产数据记录表'!Q101</f>
        <v>7899</v>
      </c>
      <c r="D190" s="14">
        <f>C190+D182</f>
        <v>16742</v>
      </c>
      <c r="E190" s="18">
        <f>E182+C190</f>
        <v>431035</v>
      </c>
      <c r="F190" s="30"/>
      <c r="G190" s="31"/>
      <c r="H190" s="31"/>
      <c r="I190" s="35"/>
    </row>
    <row r="191" ht="21.95" customHeight="1" spans="1:9">
      <c r="A191" s="17" t="s">
        <v>17</v>
      </c>
      <c r="B191" s="16" t="s">
        <v>18</v>
      </c>
      <c r="C191" s="14">
        <v>0</v>
      </c>
      <c r="D191" s="14">
        <f>D183+C191</f>
        <v>65005.5555555556</v>
      </c>
      <c r="E191" s="18">
        <f>E183+C191</f>
        <v>466181.530864197</v>
      </c>
      <c r="F191" s="32">
        <f>'[1]2023年08月份生产数据记录表'!I101/24</f>
        <v>0.969583333333333</v>
      </c>
      <c r="G191" s="32">
        <f>'[1]2023年08月份生产数据记录表'!J157</f>
        <v>0.615052083333333</v>
      </c>
      <c r="H191" s="32">
        <f>'[1]2023年08月份生产数据记录表'!O157</f>
        <v>0.605107697740113</v>
      </c>
      <c r="I191" s="35"/>
    </row>
    <row r="192" ht="21.95" customHeight="1" spans="1:9">
      <c r="A192" s="15"/>
      <c r="B192" s="16" t="s">
        <v>19</v>
      </c>
      <c r="C192" s="14">
        <f>'[1]2023年08月份生产数据记录表'!H101</f>
        <v>4652.46913580246</v>
      </c>
      <c r="D192" s="14">
        <f>C192+D184</f>
        <v>9111.1111111111</v>
      </c>
      <c r="E192" s="18">
        <f>E184+C192</f>
        <v>264449.086419753</v>
      </c>
      <c r="F192" s="31"/>
      <c r="G192" s="31"/>
      <c r="H192" s="31"/>
      <c r="I192" s="36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8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v>0</v>
      </c>
      <c r="D197" s="18">
        <f>D189+C197</f>
        <v>81645</v>
      </c>
      <c r="E197" s="18">
        <f>E189+C197</f>
        <v>711306</v>
      </c>
      <c r="F197" s="28">
        <f>'[1]2023年08月份生产数据记录表'!R105/24</f>
        <v>0.995833333333333</v>
      </c>
      <c r="G197" s="29">
        <f>'[1]2023年08月份生产数据记录表'!I158</f>
        <v>0.475544444444444</v>
      </c>
      <c r="H197" s="29">
        <f>'[1]2023年08月份生产数据记录表'!N158</f>
        <v>0.515795827473043</v>
      </c>
      <c r="I197" s="34" t="s">
        <v>86</v>
      </c>
    </row>
    <row r="198" ht="21.95" customHeight="1" spans="1:9">
      <c r="A198" s="15"/>
      <c r="B198" s="16" t="s">
        <v>16</v>
      </c>
      <c r="C198" s="18">
        <f>'[1]2023年08月份生产数据记录表'!Q105</f>
        <v>9231</v>
      </c>
      <c r="D198" s="14">
        <f>C198+D190</f>
        <v>25973</v>
      </c>
      <c r="E198" s="18">
        <f>E190+C198</f>
        <v>440266</v>
      </c>
      <c r="F198" s="30"/>
      <c r="G198" s="31"/>
      <c r="H198" s="31"/>
      <c r="I198" s="35"/>
    </row>
    <row r="199" ht="21.95" customHeight="1" spans="1:9">
      <c r="A199" s="17" t="s">
        <v>17</v>
      </c>
      <c r="B199" s="16" t="s">
        <v>18</v>
      </c>
      <c r="C199" s="14">
        <v>0</v>
      </c>
      <c r="D199" s="14">
        <f>D191+C199</f>
        <v>65005.5555555556</v>
      </c>
      <c r="E199" s="18">
        <f>E191+C199</f>
        <v>466181.530864197</v>
      </c>
      <c r="F199" s="32">
        <f>'[1]2023年08月份生产数据记录表'!I105/24</f>
        <v>1</v>
      </c>
      <c r="G199" s="32">
        <f>'[1]2023年08月份生产数据记录表'!J158</f>
        <v>0.63045</v>
      </c>
      <c r="H199" s="32">
        <f>'[1]2023年08月份生产数据记录表'!O158</f>
        <v>0.606773909985935</v>
      </c>
      <c r="I199" s="35"/>
    </row>
    <row r="200" ht="21.95" customHeight="1" spans="1:9">
      <c r="A200" s="15"/>
      <c r="B200" s="16" t="s">
        <v>19</v>
      </c>
      <c r="C200" s="14">
        <f>'[1]2023年08月份生产数据记录表'!H105</f>
        <v>4179.62962962964</v>
      </c>
      <c r="D200" s="14">
        <f>C200+D192</f>
        <v>13290.7407407407</v>
      </c>
      <c r="E200" s="18">
        <f>E192+C200</f>
        <v>268628.716049383</v>
      </c>
      <c r="F200" s="31"/>
      <c r="G200" s="31"/>
      <c r="H200" s="31"/>
      <c r="I200" s="36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8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v>0</v>
      </c>
      <c r="D205" s="18">
        <f>D197+C205</f>
        <v>81645</v>
      </c>
      <c r="E205" s="18">
        <f>E197+C205</f>
        <v>711306</v>
      </c>
      <c r="F205" s="28">
        <f>'[1]2023年08月份生产数据记录表'!R109/24</f>
        <v>0.9625</v>
      </c>
      <c r="G205" s="29">
        <f>'[1]2023年08月份生产数据记录表'!I159</f>
        <v>0.494273504273504</v>
      </c>
      <c r="H205" s="29">
        <f>'[1]2023年08月份生产数据记录表'!N159</f>
        <v>0.517672735760971</v>
      </c>
      <c r="I205" s="40" t="s">
        <v>87</v>
      </c>
    </row>
    <row r="206" ht="21.95" customHeight="1" spans="1:9">
      <c r="A206" s="15"/>
      <c r="B206" s="16" t="s">
        <v>16</v>
      </c>
      <c r="C206" s="18">
        <f>'[1]2023年08月份生产数据记录表'!Q109</f>
        <v>9066</v>
      </c>
      <c r="D206" s="14">
        <f>C206+D198</f>
        <v>35039</v>
      </c>
      <c r="E206" s="18">
        <f>E198+C206</f>
        <v>449332</v>
      </c>
      <c r="F206" s="30"/>
      <c r="G206" s="31"/>
      <c r="H206" s="31"/>
      <c r="I206" s="38"/>
    </row>
    <row r="207" ht="21.95" customHeight="1" spans="1:9">
      <c r="A207" s="17" t="s">
        <v>17</v>
      </c>
      <c r="B207" s="16" t="s">
        <v>18</v>
      </c>
      <c r="C207" s="14">
        <v>0</v>
      </c>
      <c r="D207" s="14">
        <f>D199+C207</f>
        <v>65005.5555555556</v>
      </c>
      <c r="E207" s="18">
        <f>E199+C207</f>
        <v>466181.530864197</v>
      </c>
      <c r="F207" s="32">
        <f>'[1]2023年08月份生产数据记录表'!I109/24</f>
        <v>1</v>
      </c>
      <c r="G207" s="32">
        <f>'[1]2023年08月份生产数据记录表'!J159</f>
        <v>0.644663461538461</v>
      </c>
      <c r="H207" s="32">
        <f>'[1]2023年08月份生产数据记录表'!O159</f>
        <v>0.608426120448179</v>
      </c>
      <c r="I207" s="38"/>
    </row>
    <row r="208" ht="21.95" customHeight="1" spans="1:9">
      <c r="A208" s="15"/>
      <c r="B208" s="16" t="s">
        <v>19</v>
      </c>
      <c r="C208" s="14">
        <f>'[1]2023年08月份生产数据记录表'!H109</f>
        <v>4179.01234567902</v>
      </c>
      <c r="D208" s="14">
        <f>C208+D200</f>
        <v>17469.7530864198</v>
      </c>
      <c r="E208" s="18">
        <f>E200+C208</f>
        <v>272807.728395062</v>
      </c>
      <c r="F208" s="31"/>
      <c r="G208" s="31"/>
      <c r="H208" s="31"/>
      <c r="I208" s="39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8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'[1]2023年08月份生产数据记录表'!Q113*8/24</f>
        <v>3127</v>
      </c>
      <c r="D213" s="18">
        <f>D205+C213</f>
        <v>84772</v>
      </c>
      <c r="E213" s="18">
        <f>E205+C213</f>
        <v>714433</v>
      </c>
      <c r="F213" s="28">
        <f>'[1]2023年08月份生产数据记录表'!R113/24</f>
        <v>1</v>
      </c>
      <c r="G213" s="29">
        <f>'[1]2023年08月份生产数据记录表'!I160</f>
        <v>0.513004115226337</v>
      </c>
      <c r="H213" s="29">
        <f>'[1]2023年08月份生产数据记录表'!N160</f>
        <v>0.519690841469084</v>
      </c>
      <c r="I213" s="40" t="s">
        <v>88</v>
      </c>
      <c r="J213" s="42"/>
    </row>
    <row r="214" ht="21.95" customHeight="1" spans="1:10">
      <c r="A214" s="15"/>
      <c r="B214" s="16" t="s">
        <v>16</v>
      </c>
      <c r="C214" s="18">
        <f>'[1]2023年08月份生产数据记录表'!Q113*16/24</f>
        <v>6254</v>
      </c>
      <c r="D214" s="14">
        <f>C214+D206</f>
        <v>41293</v>
      </c>
      <c r="E214" s="18">
        <f>E206+C214</f>
        <v>455586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v>0</v>
      </c>
      <c r="D215" s="14">
        <f>D207+C215</f>
        <v>65005.5555555556</v>
      </c>
      <c r="E215" s="18">
        <f>E207+C215</f>
        <v>466181.530864197</v>
      </c>
      <c r="F215" s="32">
        <f>'[1]2023年08月份生产数据记录表'!I113/24</f>
        <v>1</v>
      </c>
      <c r="G215" s="32">
        <f>'[1]2023年08月份生产数据记录表'!J160</f>
        <v>0.657824074074074</v>
      </c>
      <c r="H215" s="32">
        <f>'[1]2023年08月份生产数据记录表'!O160</f>
        <v>0.61006450488145</v>
      </c>
      <c r="I215" s="38"/>
    </row>
    <row r="216" ht="21.95" customHeight="1" spans="1:9">
      <c r="A216" s="15"/>
      <c r="B216" s="16" t="s">
        <v>19</v>
      </c>
      <c r="C216" s="14">
        <f>'[1]2023年08月份生产数据记录表'!H113</f>
        <v>4197.53086419753</v>
      </c>
      <c r="D216" s="14">
        <f>C216+D208</f>
        <v>21667.2839506173</v>
      </c>
      <c r="E216" s="18">
        <f>E208+C216</f>
        <v>277005.259259259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8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'[1]2023年08月份生产数据记录表'!Q117</f>
        <v>7250</v>
      </c>
      <c r="D221" s="18">
        <f>D213+C221</f>
        <v>92022</v>
      </c>
      <c r="E221" s="18">
        <f>E213+C221</f>
        <v>721683</v>
      </c>
      <c r="F221" s="28">
        <f>'[1]2023年08月份生产数据记录表'!R117/24</f>
        <v>0.791666666666667</v>
      </c>
      <c r="G221" s="29">
        <f>'[1]2023年08月份生产数据记录表'!I161</f>
        <v>0.522956349206349</v>
      </c>
      <c r="H221" s="29">
        <f>'[1]2023年08月份生产数据记录表'!N161</f>
        <v>0.520824074074074</v>
      </c>
      <c r="I221" s="34" t="s">
        <v>89</v>
      </c>
    </row>
    <row r="222" ht="21.95" customHeight="1" spans="1:9">
      <c r="A222" s="15"/>
      <c r="B222" s="16" t="s">
        <v>16</v>
      </c>
      <c r="C222" s="18">
        <v>0</v>
      </c>
      <c r="D222" s="14">
        <f>C222+D214</f>
        <v>41293</v>
      </c>
      <c r="E222" s="18">
        <f>E214+C222</f>
        <v>455586</v>
      </c>
      <c r="F222" s="30"/>
      <c r="G222" s="31"/>
      <c r="H222" s="31"/>
      <c r="I222" s="35"/>
    </row>
    <row r="223" ht="21.95" customHeight="1" spans="1:9">
      <c r="A223" s="17" t="s">
        <v>17</v>
      </c>
      <c r="B223" s="16" t="s">
        <v>18</v>
      </c>
      <c r="C223" s="14">
        <v>0</v>
      </c>
      <c r="D223" s="14">
        <f>D215+C223</f>
        <v>65005.5555555556</v>
      </c>
      <c r="E223" s="18">
        <f>E215+C223</f>
        <v>466181.530864197</v>
      </c>
      <c r="F223" s="32">
        <f>'[1]2023年08月份生产数据记录表'!I117/24</f>
        <v>1</v>
      </c>
      <c r="G223" s="32">
        <f>'[1]2023年08月份生产数据记录表'!J161</f>
        <v>0.670044642857143</v>
      </c>
      <c r="H223" s="32">
        <f>'[1]2023年08月份生产数据记录表'!O161</f>
        <v>0.611689236111111</v>
      </c>
      <c r="I223" s="35"/>
    </row>
    <row r="224" ht="21.95" customHeight="1" spans="1:9">
      <c r="A224" s="15"/>
      <c r="B224" s="16" t="s">
        <v>19</v>
      </c>
      <c r="C224" s="14">
        <f>'[1]2023年08月份生产数据记录表'!H117</f>
        <v>4177.16049382716</v>
      </c>
      <c r="D224" s="14">
        <f>C224+D216</f>
        <v>25844.4444444444</v>
      </c>
      <c r="E224" s="18">
        <f>E216+C224</f>
        <v>281182.419753086</v>
      </c>
      <c r="F224" s="31"/>
      <c r="G224" s="31"/>
      <c r="H224" s="31"/>
      <c r="I224" s="36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8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'[1]2023年08月份生产数据记录表'!Q121</f>
        <v>9216</v>
      </c>
      <c r="D229" s="18">
        <f>D221+C229</f>
        <v>101238</v>
      </c>
      <c r="E229" s="18">
        <f>E221+C229</f>
        <v>730899</v>
      </c>
      <c r="F229" s="28">
        <f>'[1]2023年08月份生产数据记录表'!R121/24</f>
        <v>1</v>
      </c>
      <c r="G229" s="29">
        <f>'[1]2023年08月份生产数据记录表'!I162</f>
        <v>0.539406130268199</v>
      </c>
      <c r="H229" s="29">
        <f>'[1]2023年08月份生产数据记录表'!N162</f>
        <v>0.522812355924389</v>
      </c>
      <c r="I229" s="61"/>
    </row>
    <row r="230" ht="21.95" customHeight="1" spans="1:9">
      <c r="A230" s="15"/>
      <c r="B230" s="16" t="s">
        <v>16</v>
      </c>
      <c r="C230" s="18">
        <v>0</v>
      </c>
      <c r="D230" s="14">
        <f>C230+D222</f>
        <v>41293</v>
      </c>
      <c r="E230" s="18">
        <f>E222+C230</f>
        <v>455586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f>'[1]2023年08月份生产数据记录表'!H121</f>
        <v>4541.35802469135</v>
      </c>
      <c r="D231" s="14">
        <f>D223+C231</f>
        <v>69546.9135802469</v>
      </c>
      <c r="E231" s="18">
        <f>E223+C231</f>
        <v>470722.888888889</v>
      </c>
      <c r="F231" s="32">
        <f>'[1]2023年08月份生产数据记录表'!I121/24</f>
        <v>1</v>
      </c>
      <c r="G231" s="32">
        <f>'[1]2023年08月份生产数据记录表'!J162</f>
        <v>0.681422413793103</v>
      </c>
      <c r="H231" s="32">
        <f>'[1]2023年08月份生产数据记录表'!O162</f>
        <v>0.613300484094052</v>
      </c>
      <c r="I231" s="62"/>
    </row>
    <row r="232" ht="21.95" customHeight="1" spans="1:9">
      <c r="A232" s="15"/>
      <c r="B232" s="16" t="s">
        <v>19</v>
      </c>
      <c r="C232" s="14">
        <v>0</v>
      </c>
      <c r="D232" s="14">
        <f>C232+D224</f>
        <v>25844.4444444444</v>
      </c>
      <c r="E232" s="18">
        <f>E224+C232</f>
        <v>281182.419753086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8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'[1]2023年08月份生产数据记录表'!Q125</f>
        <v>9360</v>
      </c>
      <c r="D237" s="18">
        <f>D229+C237</f>
        <v>110598</v>
      </c>
      <c r="E237" s="18">
        <f>E229+C237</f>
        <v>740259</v>
      </c>
      <c r="F237" s="28">
        <f>'[1]2023年08月份生产数据记录表'!R125/24</f>
        <v>1</v>
      </c>
      <c r="G237" s="29">
        <f>'[1]2023年08月份生产数据记录表'!I163</f>
        <v>0.554759259259259</v>
      </c>
      <c r="H237" s="29">
        <f>'[1]2023年08月份生产数据记录表'!N163</f>
        <v>0.524784205693297</v>
      </c>
      <c r="I237" s="61"/>
    </row>
    <row r="238" ht="21.95" customHeight="1" spans="1:9">
      <c r="A238" s="15"/>
      <c r="B238" s="16" t="s">
        <v>16</v>
      </c>
      <c r="C238" s="18">
        <v>0</v>
      </c>
      <c r="D238" s="14">
        <f>C238+D230</f>
        <v>41293</v>
      </c>
      <c r="E238" s="18">
        <f>E230+C238</f>
        <v>455586</v>
      </c>
      <c r="F238" s="30"/>
      <c r="G238" s="31"/>
      <c r="H238" s="31"/>
      <c r="I238" s="62"/>
    </row>
    <row r="239" ht="21.95" customHeight="1" spans="1:9">
      <c r="A239" s="17" t="s">
        <v>17</v>
      </c>
      <c r="B239" s="16" t="s">
        <v>18</v>
      </c>
      <c r="C239" s="14">
        <f>'[1]2023年08月份生产数据记录表'!H125</f>
        <v>5042.5925925926</v>
      </c>
      <c r="D239" s="14">
        <f>D231+C239</f>
        <v>74589.5061728395</v>
      </c>
      <c r="E239" s="18">
        <f>E231+C239</f>
        <v>475765.481481481</v>
      </c>
      <c r="F239" s="32">
        <f>'[1]2023年08月份生产数据记录表'!I125/24</f>
        <v>1</v>
      </c>
      <c r="G239" s="32">
        <f>'[1]2023年08月份生产数据记录表'!J163</f>
        <v>0.692041666666667</v>
      </c>
      <c r="H239" s="32">
        <f>'[1]2023年08月份生产数据记录表'!O163</f>
        <v>0.614898415977961</v>
      </c>
      <c r="I239" s="62"/>
    </row>
    <row r="240" ht="21.95" customHeight="1" spans="1:9">
      <c r="A240" s="15"/>
      <c r="B240" s="16" t="s">
        <v>19</v>
      </c>
      <c r="C240" s="14">
        <v>0</v>
      </c>
      <c r="D240" s="14">
        <f>C240+D232</f>
        <v>25844.4444444444</v>
      </c>
      <c r="E240" s="18">
        <f>E232+C240</f>
        <v>281182.419753086</v>
      </c>
      <c r="F240" s="31"/>
      <c r="G240" s="31"/>
      <c r="H240" s="31"/>
      <c r="I240" s="63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8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'[1]2023年08月份生产数据记录表'!Q129</f>
        <v>6277</v>
      </c>
      <c r="D245" s="18">
        <f>D237+C245</f>
        <v>116875</v>
      </c>
      <c r="E245" s="18">
        <f>E237+C245</f>
        <v>746536</v>
      </c>
      <c r="F245" s="28">
        <f>'[1]2023年08月份生产数据记录表'!R129/24</f>
        <v>0.709583333333333</v>
      </c>
      <c r="G245" s="29">
        <f>'[1]2023年08月份生产数据记录表'!I164</f>
        <v>0.559753584229391</v>
      </c>
      <c r="H245" s="29">
        <f>'[1]2023年08月份生产数据记录表'!N164</f>
        <v>0.525544695930498</v>
      </c>
      <c r="I245" s="34" t="s">
        <v>90</v>
      </c>
    </row>
    <row r="246" ht="21.95" customHeight="1" spans="1:9">
      <c r="A246" s="15"/>
      <c r="B246" s="16" t="s">
        <v>16</v>
      </c>
      <c r="C246" s="18">
        <v>0</v>
      </c>
      <c r="D246" s="14">
        <f>C246+D238</f>
        <v>41293</v>
      </c>
      <c r="E246" s="18">
        <f>E238+C246</f>
        <v>455586</v>
      </c>
      <c r="F246" s="30"/>
      <c r="G246" s="31"/>
      <c r="H246" s="31"/>
      <c r="I246" s="35"/>
    </row>
    <row r="247" ht="21.95" customHeight="1" spans="1:9">
      <c r="A247" s="17" t="s">
        <v>17</v>
      </c>
      <c r="B247" s="16" t="s">
        <v>18</v>
      </c>
      <c r="C247" s="14">
        <f>'[1]2023年08月份生产数据记录表'!H129</f>
        <v>3556.79012345678</v>
      </c>
      <c r="D247" s="14">
        <f>D239+C247</f>
        <v>78146.2962962963</v>
      </c>
      <c r="E247" s="18">
        <f>E239+C247</f>
        <v>479322.271604938</v>
      </c>
      <c r="F247" s="32">
        <f>'[1]2023年08月份生产数据记录表'!I129/24</f>
        <v>0.708333333333333</v>
      </c>
      <c r="G247" s="32">
        <f>'[1]2023年08月份生产数据记录表'!J164</f>
        <v>0.692567204301075</v>
      </c>
      <c r="H247" s="32">
        <f>'[1]2023年08月份生产数据记录表'!O164</f>
        <v>0.6152829218107</v>
      </c>
      <c r="I247" s="35"/>
    </row>
    <row r="248" ht="21.95" customHeight="1" spans="1:9">
      <c r="A248" s="15"/>
      <c r="B248" s="16" t="s">
        <v>19</v>
      </c>
      <c r="C248" s="14">
        <v>0</v>
      </c>
      <c r="D248" s="14">
        <f>C248+D240</f>
        <v>25844.4444444444</v>
      </c>
      <c r="E248" s="18">
        <f>E240+C248</f>
        <v>281182.419753086</v>
      </c>
      <c r="F248" s="31"/>
      <c r="G248" s="31"/>
      <c r="H248" s="31"/>
      <c r="I248" s="36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73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9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13">
        <f>'[1]2023年09月份生产数据记录表'!Q9</f>
        <v>6180</v>
      </c>
      <c r="D5" s="14">
        <f>C5</f>
        <v>6180</v>
      </c>
      <c r="E5" s="18">
        <f>'[1]202308生产数据统计报表（发微信群）'!E245+D5</f>
        <v>752716</v>
      </c>
      <c r="F5" s="28">
        <f>'[1]2023年09月份生产数据记录表'!R9/24</f>
        <v>0.682916666666667</v>
      </c>
      <c r="G5" s="28">
        <f>'[1]2023年09月份生产数据记录表'!I134</f>
        <v>0.682916666666667</v>
      </c>
      <c r="H5" s="29">
        <f>'[1]2023年09月份生产数据记录表'!N134</f>
        <v>0.526189663023679</v>
      </c>
      <c r="I5" s="34" t="s">
        <v>91</v>
      </c>
    </row>
    <row r="6" ht="21.95" customHeight="1" spans="1:9">
      <c r="A6" s="15"/>
      <c r="B6" s="16" t="s">
        <v>16</v>
      </c>
      <c r="C6" s="13"/>
      <c r="D6" s="14">
        <v>0</v>
      </c>
      <c r="E6" s="18">
        <f>'[1]202308生产数据统计报表（发微信群）'!E246+D6</f>
        <v>455586</v>
      </c>
      <c r="F6" s="30"/>
      <c r="G6" s="30"/>
      <c r="H6" s="31"/>
      <c r="I6" s="35"/>
    </row>
    <row r="7" ht="21.95" customHeight="1" spans="1:9">
      <c r="A7" s="17" t="s">
        <v>17</v>
      </c>
      <c r="B7" s="16" t="s">
        <v>18</v>
      </c>
      <c r="C7" s="13">
        <f>'[1]2023年09月份生产数据记录表'!H9</f>
        <v>4452.46913580247</v>
      </c>
      <c r="D7" s="14">
        <f>C7</f>
        <v>4452.46913580247</v>
      </c>
      <c r="E7" s="18">
        <f>'[1]202308生产数据统计报表（发微信群）'!E247+D7</f>
        <v>483774.74074074</v>
      </c>
      <c r="F7" s="32">
        <f>'[1]2023年09月份生产数据记录表'!I9/24</f>
        <v>0.92375</v>
      </c>
      <c r="G7" s="32">
        <f>'[1]2023年09月份生产数据记录表'!J134</f>
        <v>0.92375</v>
      </c>
      <c r="H7" s="32">
        <f>'[1]2023年09月份生产数据记录表'!O134</f>
        <v>0.616547131147541</v>
      </c>
      <c r="I7" s="35"/>
    </row>
    <row r="8" ht="21.95" customHeight="1" spans="1:9">
      <c r="A8" s="15"/>
      <c r="B8" s="16" t="s">
        <v>19</v>
      </c>
      <c r="C8" s="13"/>
      <c r="D8" s="14">
        <f>C8</f>
        <v>0</v>
      </c>
      <c r="E8" s="18">
        <f>'[1]202308生产数据统计报表（发微信群）'!E248+D8</f>
        <v>281182.419753086</v>
      </c>
      <c r="F8" s="31"/>
      <c r="G8" s="31"/>
      <c r="H8" s="31"/>
      <c r="I8" s="36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9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'[1]2023年09月份生产数据记录表'!Q13</f>
        <v>7246</v>
      </c>
      <c r="D13" s="14">
        <f>C13+D5</f>
        <v>13426</v>
      </c>
      <c r="E13" s="18">
        <f>E5+C13</f>
        <v>759962</v>
      </c>
      <c r="F13" s="28">
        <f>'[1]2023年09月份生产数据记录表'!R13/24</f>
        <v>0.81125</v>
      </c>
      <c r="G13" s="28">
        <f>'[1]2023年09月份生产数据记录表'!I135</f>
        <v>0.747083333333333</v>
      </c>
      <c r="H13" s="29">
        <f>'[1]2023年09月份生产数据记录表'!N135</f>
        <v>0.527353174603175</v>
      </c>
      <c r="I13" s="71" t="s">
        <v>92</v>
      </c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455586</v>
      </c>
      <c r="F14" s="30"/>
      <c r="G14" s="30"/>
      <c r="H14" s="31"/>
      <c r="I14" s="77"/>
    </row>
    <row r="15" ht="21.95" customHeight="1" spans="1:9">
      <c r="A15" s="17" t="s">
        <v>17</v>
      </c>
      <c r="B15" s="16" t="s">
        <v>18</v>
      </c>
      <c r="C15" s="13">
        <f>'[1]2023年09月份生产数据记录表'!H13</f>
        <v>4924.07407407407</v>
      </c>
      <c r="D15" s="14">
        <f>C15+D7</f>
        <v>9376.54320987654</v>
      </c>
      <c r="E15" s="18">
        <f>E7+C15</f>
        <v>488698.814814815</v>
      </c>
      <c r="F15" s="32">
        <f>'[1]2023年09月份生产数据记录表'!I13/24</f>
        <v>1</v>
      </c>
      <c r="G15" s="32">
        <f>'[1]2023年09月份生产数据记录表'!J135</f>
        <v>0.961875</v>
      </c>
      <c r="H15" s="32">
        <f>'[1]2023年09月份生产数据记录表'!O135</f>
        <v>0.618112244897959</v>
      </c>
      <c r="I15" s="77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281182.419753086</v>
      </c>
      <c r="F16" s="31"/>
      <c r="G16" s="31"/>
      <c r="H16" s="31"/>
      <c r="I16" s="78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9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'[1]2023年09月份生产数据记录表'!Q17</f>
        <v>8151</v>
      </c>
      <c r="D21" s="18">
        <f>D13+C21</f>
        <v>21577</v>
      </c>
      <c r="E21" s="18">
        <f>E13+C21</f>
        <v>768113</v>
      </c>
      <c r="F21" s="28">
        <f>'[1]2023年09月份生产数据记录表'!R17/24</f>
        <v>0.916666666666667</v>
      </c>
      <c r="G21" s="28">
        <f>'[1]2023年09月份生产数据记录表'!I136</f>
        <v>0.803611111111111</v>
      </c>
      <c r="H21" s="29">
        <f>'[1]2023年09月份生产数据记录表'!N136</f>
        <v>0.528935749774164</v>
      </c>
      <c r="I21" s="71" t="s">
        <v>93</v>
      </c>
    </row>
    <row r="22" ht="21.95" customHeight="1" spans="1:9">
      <c r="A22" s="15"/>
      <c r="B22" s="16" t="s">
        <v>16</v>
      </c>
      <c r="C22" s="54"/>
      <c r="D22" s="18">
        <f>D14+C22</f>
        <v>0</v>
      </c>
      <c r="E22" s="18">
        <f>E14+C22</f>
        <v>455586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13">
        <f>'[1]2023年09月份生产数据记录表'!H17</f>
        <v>4991.97530864198</v>
      </c>
      <c r="D23" s="14">
        <f>D15+C23</f>
        <v>14368.5185185185</v>
      </c>
      <c r="E23" s="18">
        <f>E15+C23</f>
        <v>493690.790123457</v>
      </c>
      <c r="F23" s="32">
        <f>'[1]2023年09月份生产数据记录表'!I17/24</f>
        <v>1</v>
      </c>
      <c r="G23" s="32">
        <f>'[1]2023年09月份生产数据记录表'!J136</f>
        <v>0.974583333333333</v>
      </c>
      <c r="H23" s="32">
        <f>'[1]2023年09月份生产数据记录表'!O136</f>
        <v>0.619664634146341</v>
      </c>
      <c r="I23" s="72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281182.419753086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9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'[1]2023年09月份生产数据记录表'!Q21</f>
        <v>5963</v>
      </c>
      <c r="D29" s="18">
        <f>D21+C29</f>
        <v>27540</v>
      </c>
      <c r="E29" s="18">
        <f>E21+C29</f>
        <v>774076</v>
      </c>
      <c r="F29" s="28">
        <f>'[1]2023年09月份生产数据记录表'!R21/24</f>
        <v>0.683333333333333</v>
      </c>
      <c r="G29" s="29">
        <f>'[1]2023年09月份生产数据记录表'!I137</f>
        <v>0.773541666666667</v>
      </c>
      <c r="H29" s="29">
        <f>'[1]2023年09月份生产数据记录表'!N137</f>
        <v>0.529560841205578</v>
      </c>
      <c r="I29" s="34" t="s">
        <v>94</v>
      </c>
    </row>
    <row r="30" ht="21.95" customHeight="1" spans="1:9">
      <c r="A30" s="15"/>
      <c r="B30" s="16" t="s">
        <v>22</v>
      </c>
      <c r="C30" s="13">
        <v>0</v>
      </c>
      <c r="D30" s="14">
        <f>C30+D22</f>
        <v>0</v>
      </c>
      <c r="E30" s="18">
        <f>E22+C30</f>
        <v>455586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'[1]2023年09月份生产数据记录表'!H21</f>
        <v>4764.1975308642</v>
      </c>
      <c r="D31" s="14">
        <f>D23+C31</f>
        <v>19132.7160493827</v>
      </c>
      <c r="E31" s="18">
        <f>E23+C31</f>
        <v>498454.987654321</v>
      </c>
      <c r="F31" s="32">
        <f>'[1]2023年09月份生产数据记录表'!I21/24</f>
        <v>0.675</v>
      </c>
      <c r="G31" s="32">
        <f>'[1]2023年09月份生产数据记录表'!J137</f>
        <v>0.8996875</v>
      </c>
      <c r="H31" s="32">
        <f>'[1]2023年09月份生产数据记录表'!O137</f>
        <v>0.619888663967611</v>
      </c>
      <c r="I31" s="38"/>
    </row>
    <row r="32" ht="21.95" customHeight="1" spans="1:9">
      <c r="A32" s="15"/>
      <c r="B32" s="16" t="s">
        <v>23</v>
      </c>
      <c r="C32" s="13">
        <v>0</v>
      </c>
      <c r="D32" s="14">
        <f>C32+D24</f>
        <v>0</v>
      </c>
      <c r="E32" s="18">
        <f>E24+C32</f>
        <v>281182.419753086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9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13">
        <f>'[1]2023年09月份生产数据记录表'!Q25</f>
        <v>4729</v>
      </c>
      <c r="D37" s="18">
        <f>D29+C37</f>
        <v>32269</v>
      </c>
      <c r="E37" s="18">
        <f>E29+C37</f>
        <v>778805</v>
      </c>
      <c r="F37" s="28">
        <f>'[1]2023年09月份生产数据记录表'!R25/24</f>
        <v>0.470833333333333</v>
      </c>
      <c r="G37" s="29">
        <f>'[1]2023年09月份生产数据记录表'!I138</f>
        <v>0.713</v>
      </c>
      <c r="H37" s="29">
        <f>'[1]2023年09月份生产数据记录表'!N138</f>
        <v>0.529324036738351</v>
      </c>
      <c r="I37" s="40" t="s">
        <v>95</v>
      </c>
    </row>
    <row r="38" ht="21.95" customHeight="1" spans="1:9">
      <c r="A38" s="15"/>
      <c r="B38" s="16" t="s">
        <v>22</v>
      </c>
      <c r="C38" s="13">
        <v>0</v>
      </c>
      <c r="D38" s="14">
        <f>C38+D30</f>
        <v>0</v>
      </c>
      <c r="E38" s="18">
        <f>E30+C38</f>
        <v>455586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13">
        <f>'[1]2023年09月份生产数据记录表'!H25</f>
        <v>2877.16049382716</v>
      </c>
      <c r="D39" s="14">
        <f>D31+C39</f>
        <v>22009.8765432099</v>
      </c>
      <c r="E39" s="18">
        <f>E31+C39</f>
        <v>501332.148148148</v>
      </c>
      <c r="F39" s="32">
        <f>'[1]2023年09月份生产数据记录表'!I25/24</f>
        <v>0.66</v>
      </c>
      <c r="G39" s="32">
        <f>'[1]2023年09月份生产数据记录表'!J138</f>
        <v>0.85175</v>
      </c>
      <c r="H39" s="32">
        <f>'[1]2023年09月份生产数据记录表'!O138</f>
        <v>0.620050403225806</v>
      </c>
      <c r="I39" s="38"/>
    </row>
    <row r="40" ht="21.95" customHeight="1" spans="1:9">
      <c r="A40" s="15"/>
      <c r="B40" s="16" t="s">
        <v>24</v>
      </c>
      <c r="C40" s="13">
        <v>0</v>
      </c>
      <c r="D40" s="14">
        <f>C40+D32</f>
        <v>0</v>
      </c>
      <c r="E40" s="18">
        <f>E32+C40</f>
        <v>281182.419753086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9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13">
        <f>'[1]2023年09月份生产数据记录表'!Q29</f>
        <v>7014</v>
      </c>
      <c r="D45" s="18">
        <f>D37+C45</f>
        <v>39283</v>
      </c>
      <c r="E45" s="18">
        <f>E37+C45</f>
        <v>785819</v>
      </c>
      <c r="F45" s="28">
        <f>'[1]2023年09月份生产数据记录表'!R29/24</f>
        <v>0.86125</v>
      </c>
      <c r="G45" s="29">
        <f>'[1]2023年09月份生产数据记录表'!I139</f>
        <v>0.737708333333333</v>
      </c>
      <c r="H45" s="29">
        <f>'[1]2023年09月份生产数据记录表'!N139</f>
        <v>0.530657072735386</v>
      </c>
      <c r="I45" s="40" t="s">
        <v>96</v>
      </c>
      <c r="J45" s="41"/>
      <c r="K45" s="42"/>
      <c r="M45" s="43"/>
    </row>
    <row r="46" ht="21.95" customHeight="1" spans="1:10">
      <c r="A46" s="15"/>
      <c r="B46" s="16" t="s">
        <v>22</v>
      </c>
      <c r="C46" s="13">
        <v>0</v>
      </c>
      <c r="D46" s="14">
        <f>C46+D38</f>
        <v>0</v>
      </c>
      <c r="E46" s="18">
        <f>E38+C46</f>
        <v>455586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13">
        <f>'[1]2023年09月份生产数据记录表'!H29</f>
        <v>4917.9012345679</v>
      </c>
      <c r="D47" s="14">
        <f>D39+C47</f>
        <v>26927.7777777778</v>
      </c>
      <c r="E47" s="18">
        <f>E39+C47</f>
        <v>506250.049382716</v>
      </c>
      <c r="F47" s="32">
        <f>'[1]2023年09月份生产数据记录表'!I29/24</f>
        <v>1</v>
      </c>
      <c r="G47" s="32">
        <f>'[1]2023年09月份生产数据记录表'!J139</f>
        <v>0.876458333333333</v>
      </c>
      <c r="H47" s="32">
        <f>'[1]2023年09月份生产数据记录表'!O139</f>
        <v>0.621576305220883</v>
      </c>
      <c r="I47" s="38"/>
    </row>
    <row r="48" ht="21.95" customHeight="1" spans="1:9">
      <c r="A48" s="15"/>
      <c r="B48" s="16" t="s">
        <v>24</v>
      </c>
      <c r="C48" s="13">
        <v>0</v>
      </c>
      <c r="D48" s="14">
        <f>C48+D40</f>
        <v>0</v>
      </c>
      <c r="E48" s="18">
        <f>E40+C48</f>
        <v>281182.419753086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9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>
        <f>'[1]2023年09月份生产数据记录表'!Q33</f>
        <v>8137</v>
      </c>
      <c r="D53" s="18">
        <f>D45+C53</f>
        <v>47420</v>
      </c>
      <c r="E53" s="18">
        <f>E45+C53</f>
        <v>793956</v>
      </c>
      <c r="F53" s="28">
        <f>'[1]2023年09月份生产数据记录表'!R33/24</f>
        <v>0.9375</v>
      </c>
      <c r="G53" s="29">
        <f>'[1]2023年09月份生产数据记录表'!I140</f>
        <v>0.76625</v>
      </c>
      <c r="H53" s="29">
        <f>'[1]2023年09月份生产数据记录表'!N140</f>
        <v>0.532284444444444</v>
      </c>
      <c r="I53" s="40" t="s">
        <v>97</v>
      </c>
    </row>
    <row r="54" ht="21.95" customHeight="1" spans="1:9">
      <c r="A54" s="15"/>
      <c r="B54" s="16" t="s">
        <v>22</v>
      </c>
      <c r="C54" s="18">
        <v>0</v>
      </c>
      <c r="D54" s="14">
        <f>C54+D46</f>
        <v>0</v>
      </c>
      <c r="E54" s="18">
        <f>E46+C54</f>
        <v>455586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3">
        <f>'[1]2023年09月份生产数据记录表'!H33</f>
        <v>5119.56790123456</v>
      </c>
      <c r="D55" s="14">
        <f>D47+C55</f>
        <v>32047.3456790123</v>
      </c>
      <c r="E55" s="18">
        <f>E47+C55</f>
        <v>511369.61728395</v>
      </c>
      <c r="F55" s="32">
        <f>'[1]2023年09月份生产数据记录表'!I33/24</f>
        <v>1</v>
      </c>
      <c r="G55" s="32">
        <f>'[1]2023年09月份生产数据记录表'!J140</f>
        <v>0.894107142857143</v>
      </c>
      <c r="H55" s="32">
        <f>'[1]2023年09月份生产数据记录表'!O140</f>
        <v>0.62309</v>
      </c>
      <c r="I55" s="38"/>
    </row>
    <row r="56" ht="21.95" customHeight="1" spans="1:9">
      <c r="A56" s="15"/>
      <c r="B56" s="16" t="s">
        <v>24</v>
      </c>
      <c r="C56" s="13">
        <v>0</v>
      </c>
      <c r="D56" s="14">
        <f>C56+D48</f>
        <v>0</v>
      </c>
      <c r="E56" s="18">
        <f>E48+C56</f>
        <v>281182.419753086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9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>
        <f>'[1]2023年09月份生产数据记录表'!Q37</f>
        <v>7161</v>
      </c>
      <c r="D61" s="18">
        <f>D53+C61</f>
        <v>54581</v>
      </c>
      <c r="E61" s="18">
        <f>E53+C61</f>
        <v>801117</v>
      </c>
      <c r="F61" s="28">
        <f>'[1]2023年09月份生产数据记录表'!R37/24</f>
        <v>0.847083333333333</v>
      </c>
      <c r="G61" s="29">
        <f>'[1]2023年09月份生产数据记录表'!I141</f>
        <v>0.776354166666667</v>
      </c>
      <c r="H61" s="29">
        <f>'[1]2023年09月份生产数据记录表'!N141</f>
        <v>0.533538623284639</v>
      </c>
      <c r="I61" s="40" t="s">
        <v>98</v>
      </c>
    </row>
    <row r="62" ht="21.95" customHeight="1" spans="1:9">
      <c r="A62" s="15"/>
      <c r="B62" s="16" t="s">
        <v>22</v>
      </c>
      <c r="C62" s="18">
        <v>0</v>
      </c>
      <c r="D62" s="14">
        <f>D54</f>
        <v>0</v>
      </c>
      <c r="E62" s="18">
        <f>E54+C62</f>
        <v>455586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>
        <f>'[1]2023年09月份生产数据记录表'!H37</f>
        <v>5356.79012345679</v>
      </c>
      <c r="D63" s="14">
        <f>D55+C63</f>
        <v>37404.1358024691</v>
      </c>
      <c r="E63" s="18">
        <f>E55+C63</f>
        <v>516726.407407407</v>
      </c>
      <c r="F63" s="32">
        <f>'[1]2023年09月份生产数据记录表'!I37/24</f>
        <v>1</v>
      </c>
      <c r="G63" s="32">
        <f>'[1]2023年09月份生产数据记录表'!J141</f>
        <v>0.90734375</v>
      </c>
      <c r="H63" s="32">
        <f>'[1]2023年09月份生产数据记录表'!O141</f>
        <v>0.624591633466135</v>
      </c>
      <c r="I63" s="38"/>
    </row>
    <row r="64" ht="21.95" customHeight="1" spans="1:9">
      <c r="A64" s="15"/>
      <c r="B64" s="16" t="s">
        <v>24</v>
      </c>
      <c r="C64" s="14">
        <v>0</v>
      </c>
      <c r="D64" s="14">
        <f>D56</f>
        <v>0</v>
      </c>
      <c r="E64" s="18">
        <f>E56+C64</f>
        <v>281182.419753086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9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'[1]2023年09月份生产数据记录表'!Q41</f>
        <v>9195</v>
      </c>
      <c r="D69" s="18">
        <f>D61+C69</f>
        <v>63776</v>
      </c>
      <c r="E69" s="18">
        <f>E61+C69</f>
        <v>810312</v>
      </c>
      <c r="F69" s="28">
        <f>'[1]2023年09月份生产数据记录表'!R41/24</f>
        <v>1</v>
      </c>
      <c r="G69" s="29">
        <f>'[1]2023年09月份生产数据记录表'!I142</f>
        <v>0.801203703703704</v>
      </c>
      <c r="H69" s="29">
        <f>'[1]2023年09月份生产数据记录表'!N142</f>
        <v>0.535389660493827</v>
      </c>
      <c r="I69" s="40"/>
    </row>
    <row r="70" ht="21.95" customHeight="1" spans="1:9">
      <c r="A70" s="15"/>
      <c r="B70" s="16" t="s">
        <v>22</v>
      </c>
      <c r="C70" s="18">
        <v>0</v>
      </c>
      <c r="D70" s="14">
        <f>D62</f>
        <v>0</v>
      </c>
      <c r="E70" s="18">
        <f>E62+C70</f>
        <v>455586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'[1]2023年09月份生产数据记录表'!H41</f>
        <v>5617.9012345679</v>
      </c>
      <c r="D71" s="14">
        <f>D63+C71</f>
        <v>43022.037037037</v>
      </c>
      <c r="E71" s="18">
        <f>E63+C71</f>
        <v>522344.308641975</v>
      </c>
      <c r="F71" s="32">
        <f>'[1]2023年09月份生产数据记录表'!I41/24</f>
        <v>1</v>
      </c>
      <c r="G71" s="32">
        <f>'[1]2023年09月份生产数据记录表'!J142</f>
        <v>0.917638888888889</v>
      </c>
      <c r="H71" s="32">
        <f>'[1]2023年09月份生产数据记录表'!O142</f>
        <v>0.626081349206349</v>
      </c>
      <c r="I71" s="38"/>
    </row>
    <row r="72" ht="21.95" customHeight="1" spans="1:9">
      <c r="A72" s="15"/>
      <c r="B72" s="16" t="s">
        <v>24</v>
      </c>
      <c r="C72" s="14">
        <v>0</v>
      </c>
      <c r="D72" s="14">
        <f>D64</f>
        <v>0</v>
      </c>
      <c r="E72" s="18">
        <f>E64+C72</f>
        <v>281182.419753086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9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'[1]2023年09月份生产数据记录表'!Q45</f>
        <v>7506</v>
      </c>
      <c r="D77" s="18">
        <f>D69+C77</f>
        <v>71282</v>
      </c>
      <c r="E77" s="18">
        <f>E69+C77</f>
        <v>817818</v>
      </c>
      <c r="F77" s="28">
        <f>'[1]2023年09月份生产数据记录表'!R45/24</f>
        <v>0.854166666666667</v>
      </c>
      <c r="G77" s="29">
        <f>'[1]2023年09月份生产数据记录表'!I143</f>
        <v>0.8065</v>
      </c>
      <c r="H77" s="29">
        <f>'[1]2023年09月份生产数据记录表'!N143</f>
        <v>0.536649648660518</v>
      </c>
      <c r="I77" s="40" t="s">
        <v>99</v>
      </c>
    </row>
    <row r="78" ht="21.95" customHeight="1" spans="1:9">
      <c r="A78" s="15"/>
      <c r="B78" s="16" t="s">
        <v>22</v>
      </c>
      <c r="C78" s="18">
        <v>0</v>
      </c>
      <c r="D78" s="14">
        <f>D70</f>
        <v>0</v>
      </c>
      <c r="E78" s="18">
        <f>E70+C78</f>
        <v>455586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'[1]2023年09月份生产数据记录表'!H45</f>
        <v>5655.55555555555</v>
      </c>
      <c r="D79" s="14">
        <f>D71+C79</f>
        <v>48677.5925925926</v>
      </c>
      <c r="E79" s="18">
        <f>E71+C79</f>
        <v>527999.864197531</v>
      </c>
      <c r="F79" s="32">
        <f>'[1]2023年09月份生产数据记录表'!I45/24</f>
        <v>1</v>
      </c>
      <c r="G79" s="32">
        <f>'[1]2023年09月份生产数据记录表'!J143</f>
        <v>0.925875</v>
      </c>
      <c r="H79" s="32">
        <f>'[1]2023年09月份生产数据记录表'!O143</f>
        <v>0.627559288537549</v>
      </c>
      <c r="I79" s="38"/>
    </row>
    <row r="80" ht="21.95" customHeight="1" spans="1:9">
      <c r="A80" s="15"/>
      <c r="B80" s="16" t="s">
        <v>24</v>
      </c>
      <c r="C80" s="14">
        <v>0</v>
      </c>
      <c r="D80" s="14">
        <f>D72</f>
        <v>0</v>
      </c>
      <c r="E80" s="18">
        <f>E72+C80</f>
        <v>281182.419753086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9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'[1]2023年09月份生产数据记录表'!Q49</f>
        <v>5321</v>
      </c>
      <c r="D85" s="18">
        <f>D77+C85</f>
        <v>76603</v>
      </c>
      <c r="E85" s="18">
        <f>E77+C85</f>
        <v>823139</v>
      </c>
      <c r="F85" s="28">
        <f>'[1]2023年09月份生产数据记录表'!R49/24</f>
        <v>0.614583333333333</v>
      </c>
      <c r="G85" s="29">
        <f>'[1]2023年09月份生产数据记录表'!I144</f>
        <v>0.78905303030303</v>
      </c>
      <c r="H85" s="29">
        <f>'[1]2023年09月份生产数据记录表'!N144</f>
        <v>0.536956474190726</v>
      </c>
      <c r="I85" s="40" t="s">
        <v>100</v>
      </c>
    </row>
    <row r="86" ht="21.95" customHeight="1" spans="1:9">
      <c r="A86" s="15"/>
      <c r="B86" s="16" t="s">
        <v>22</v>
      </c>
      <c r="C86" s="18">
        <v>0</v>
      </c>
      <c r="D86" s="14">
        <f>D78</f>
        <v>0</v>
      </c>
      <c r="E86" s="18">
        <f>E78+C86</f>
        <v>455586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'[1]2023年09月份生产数据记录表'!H49</f>
        <v>5456.17283950617</v>
      </c>
      <c r="D87" s="14">
        <f>D79+C87</f>
        <v>54133.7654320988</v>
      </c>
      <c r="E87" s="18">
        <f>E79+C87</f>
        <v>533456.037037037</v>
      </c>
      <c r="F87" s="32">
        <f>'[1]2023年09月份生产数据记录表'!I49/24</f>
        <v>1</v>
      </c>
      <c r="G87" s="32">
        <f>'[1]2023年09月份生产数据记录表'!J144</f>
        <v>0.932613636363636</v>
      </c>
      <c r="H87" s="32">
        <f>'[1]2023年09月份生产数据记录表'!O144</f>
        <v>0.629025590551181</v>
      </c>
      <c r="I87" s="38"/>
    </row>
    <row r="88" ht="21.95" customHeight="1" spans="1:9">
      <c r="A88" s="15"/>
      <c r="B88" s="16" t="s">
        <v>24</v>
      </c>
      <c r="C88" s="14">
        <v>0</v>
      </c>
      <c r="D88" s="14">
        <f>D80</f>
        <v>0</v>
      </c>
      <c r="E88" s="18">
        <f>E80+C88</f>
        <v>281182.419753086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9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'[1]2023年09月份生产数据记录表'!Q53</f>
        <v>4965</v>
      </c>
      <c r="D93" s="18">
        <f>D85+C93</f>
        <v>81568</v>
      </c>
      <c r="E93" s="18">
        <f>E85+C93</f>
        <v>828104</v>
      </c>
      <c r="F93" s="28">
        <f>'[1]2023年09月份生产数据记录表'!R53/24</f>
        <v>0.557916666666667</v>
      </c>
      <c r="G93" s="29">
        <f>'[1]2023年09月份生产数据记录表'!I145</f>
        <v>0.769791666666667</v>
      </c>
      <c r="H93" s="29">
        <f>'[1]2023年09月份生产数据记录表'!N145</f>
        <v>0.537038671023965</v>
      </c>
      <c r="I93" s="40" t="s">
        <v>101</v>
      </c>
    </row>
    <row r="94" ht="21.95" customHeight="1" spans="1:9">
      <c r="A94" s="15"/>
      <c r="B94" s="16" t="s">
        <v>22</v>
      </c>
      <c r="C94" s="18">
        <v>0</v>
      </c>
      <c r="D94" s="14">
        <f>D86</f>
        <v>0</v>
      </c>
      <c r="E94" s="18">
        <f>E86+C94</f>
        <v>455586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f>'[1]2023年09月份生产数据记录表'!H53</f>
        <v>5175.92592592593</v>
      </c>
      <c r="D95" s="14">
        <f>D87+C95</f>
        <v>59309.6913580247</v>
      </c>
      <c r="E95" s="18">
        <f>E87+C95</f>
        <v>538631.962962963</v>
      </c>
      <c r="F95" s="32">
        <f>'[1]2023年09月份生产数据记录表'!I53/24</f>
        <v>1</v>
      </c>
      <c r="G95" s="32">
        <f>'[1]2023年09月份生产数据记录表'!J145</f>
        <v>0.938229166666667</v>
      </c>
      <c r="H95" s="32">
        <f>'[1]2023年09月份生产数据记录表'!O145</f>
        <v>0.630480392156863</v>
      </c>
      <c r="I95" s="38"/>
    </row>
    <row r="96" ht="21.95" customHeight="1" spans="1:9">
      <c r="A96" s="15"/>
      <c r="B96" s="16" t="s">
        <v>24</v>
      </c>
      <c r="C96" s="14">
        <v>0</v>
      </c>
      <c r="D96" s="14">
        <f>D88</f>
        <v>0</v>
      </c>
      <c r="E96" s="18">
        <f>E88+C96</f>
        <v>281182.419753086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9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'[1]2023年09月份生产数据记录表'!Q57</f>
        <v>-81568</v>
      </c>
      <c r="D101" s="18">
        <f>D93+C101</f>
        <v>0</v>
      </c>
      <c r="E101" s="18">
        <f>E93+C101</f>
        <v>746536</v>
      </c>
      <c r="F101" s="28">
        <f>'[1]2023年09月份生产数据记录表'!R57/24</f>
        <v>0</v>
      </c>
      <c r="G101" s="29">
        <f>'[1]2023年09月份生产数据记录表'!I146</f>
        <v>0.710576923076923</v>
      </c>
      <c r="H101" s="29">
        <f>'[1]2023年09月份生产数据记录表'!N146</f>
        <v>0.534940863715278</v>
      </c>
      <c r="I101" s="69"/>
      <c r="J101" s="42"/>
    </row>
    <row r="102" ht="21.95" customHeight="1" spans="1:10">
      <c r="A102" s="15"/>
      <c r="B102" s="16" t="s">
        <v>22</v>
      </c>
      <c r="C102" s="18">
        <f>'[1]2023年09月份生产数据记录表'!Q57</f>
        <v>-81568</v>
      </c>
      <c r="D102" s="14">
        <f>D94</f>
        <v>0</v>
      </c>
      <c r="E102" s="18">
        <f>E94+C102</f>
        <v>374018</v>
      </c>
      <c r="F102" s="30"/>
      <c r="G102" s="31"/>
      <c r="H102" s="31"/>
      <c r="I102" s="67"/>
      <c r="J102" s="42"/>
    </row>
    <row r="103" ht="21.95" customHeight="1" spans="1:10">
      <c r="A103" s="17" t="s">
        <v>17</v>
      </c>
      <c r="B103" s="16" t="s">
        <v>18</v>
      </c>
      <c r="C103" s="14">
        <f>'[1]2023年09月份生产数据记录表'!H57</f>
        <v>-58138.8888888889</v>
      </c>
      <c r="D103" s="14">
        <f>D95+C103</f>
        <v>1170.8024691358</v>
      </c>
      <c r="E103" s="18">
        <f>E95+C103</f>
        <v>480493.074074074</v>
      </c>
      <c r="F103" s="32">
        <f>'[1]2023年09月份生产数据记录表'!I57/24</f>
        <v>0</v>
      </c>
      <c r="G103" s="32">
        <f>'[1]2023年09月份生产数据记录表'!J146</f>
        <v>0.866057692307692</v>
      </c>
      <c r="H103" s="32">
        <f>'[1]2023年09月份生产数据记录表'!O146</f>
        <v>0.628017578125</v>
      </c>
      <c r="I103" s="67"/>
      <c r="J103" s="42"/>
    </row>
    <row r="104" ht="21.95" customHeight="1" spans="1:10">
      <c r="A104" s="15"/>
      <c r="B104" s="16" t="s">
        <v>24</v>
      </c>
      <c r="C104" s="14">
        <f>'[1]2023年09月份生产数据记录表'!H57</f>
        <v>-58138.8888888889</v>
      </c>
      <c r="D104" s="14">
        <f>D96</f>
        <v>0</v>
      </c>
      <c r="E104" s="18">
        <f>E96+C104</f>
        <v>223043.530864198</v>
      </c>
      <c r="F104" s="31"/>
      <c r="G104" s="31"/>
      <c r="H104" s="31"/>
      <c r="I104" s="68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9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'[1]2023年09月份生产数据记录表'!Q61</f>
        <v>0</v>
      </c>
      <c r="D109" s="18">
        <f>D101+C109</f>
        <v>0</v>
      </c>
      <c r="E109" s="18">
        <f>E101+C109</f>
        <v>746536</v>
      </c>
      <c r="F109" s="28">
        <f>'[1]2023年09月份生产数据记录表'!R61/24</f>
        <v>0</v>
      </c>
      <c r="G109" s="29">
        <f>'[1]2023年09月份生产数据记录表'!I147</f>
        <v>0.659821428571429</v>
      </c>
      <c r="H109" s="29">
        <f>'[1]2023年09月份生产数据记录表'!N147</f>
        <v>0.532859381755296</v>
      </c>
      <c r="I109" s="69"/>
    </row>
    <row r="110" ht="21.95" customHeight="1" spans="1:9">
      <c r="A110" s="15"/>
      <c r="B110" s="16" t="s">
        <v>22</v>
      </c>
      <c r="C110" s="66"/>
      <c r="D110" s="14">
        <f>D102</f>
        <v>0</v>
      </c>
      <c r="E110" s="18">
        <f>E102+C110</f>
        <v>374018</v>
      </c>
      <c r="F110" s="30"/>
      <c r="G110" s="31"/>
      <c r="H110" s="31"/>
      <c r="I110" s="67"/>
    </row>
    <row r="111" ht="21.95" customHeight="1" spans="1:9">
      <c r="A111" s="17" t="s">
        <v>17</v>
      </c>
      <c r="B111" s="16" t="s">
        <v>18</v>
      </c>
      <c r="C111" s="14">
        <f>'[1]2023年09月份生产数据记录表'!H61</f>
        <v>0</v>
      </c>
      <c r="D111" s="14">
        <f>D103+C111</f>
        <v>1170.8024691358</v>
      </c>
      <c r="E111" s="18">
        <f>E103+C111</f>
        <v>480493.074074074</v>
      </c>
      <c r="F111" s="32">
        <f>'[1]2023年09月份生产数据记录表'!I61/24</f>
        <v>0</v>
      </c>
      <c r="G111" s="32">
        <f>'[1]2023年09月份生产数据记录表'!J147</f>
        <v>0.804196428571429</v>
      </c>
      <c r="H111" s="32">
        <f>'[1]2023年09月份生产数据记录表'!O147</f>
        <v>0.625573929961089</v>
      </c>
      <c r="I111" s="67"/>
    </row>
    <row r="112" ht="21.95" customHeight="1" spans="1:9">
      <c r="A112" s="15"/>
      <c r="B112" s="16" t="s">
        <v>24</v>
      </c>
      <c r="C112" s="66"/>
      <c r="D112" s="14">
        <f>D104</f>
        <v>0</v>
      </c>
      <c r="E112" s="18">
        <f>E104+C112</f>
        <v>223043.530864198</v>
      </c>
      <c r="F112" s="31"/>
      <c r="G112" s="31"/>
      <c r="H112" s="31"/>
      <c r="I112" s="68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9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f>'[1]2023年09月份生产数据记录表'!Q65</f>
        <v>0</v>
      </c>
      <c r="D117" s="18">
        <f>D109+C117</f>
        <v>0</v>
      </c>
      <c r="E117" s="18">
        <f>E109+C117</f>
        <v>746536</v>
      </c>
      <c r="F117" s="28">
        <f>'[1]2023年09月份生产数据记录表'!R65/24</f>
        <v>0</v>
      </c>
      <c r="G117" s="29">
        <f>'[1]2023年09月份生产数据记录表'!I148</f>
        <v>0.615833333333333</v>
      </c>
      <c r="H117" s="29">
        <f>'[1]2023年09月份生产数据记录表'!N148</f>
        <v>0.530794035314384</v>
      </c>
      <c r="I117" s="69"/>
    </row>
    <row r="118" ht="21.95" customHeight="1" spans="1:9">
      <c r="A118" s="15"/>
      <c r="B118" s="16" t="s">
        <v>22</v>
      </c>
      <c r="C118" s="18">
        <f>'[1]2023年09月份生产数据记录表'!Q65</f>
        <v>0</v>
      </c>
      <c r="D118" s="14">
        <f>D110</f>
        <v>0</v>
      </c>
      <c r="E118" s="18">
        <f>E110+C118</f>
        <v>374018</v>
      </c>
      <c r="F118" s="30"/>
      <c r="G118" s="31"/>
      <c r="H118" s="31"/>
      <c r="I118" s="67"/>
    </row>
    <row r="119" ht="21.95" customHeight="1" spans="1:9">
      <c r="A119" s="17" t="s">
        <v>17</v>
      </c>
      <c r="B119" s="16" t="s">
        <v>18</v>
      </c>
      <c r="C119" s="14">
        <f>'[1]2023年09月份生产数据记录表'!H65</f>
        <v>0</v>
      </c>
      <c r="D119" s="14">
        <f>D111+C119</f>
        <v>1170.8024691358</v>
      </c>
      <c r="E119" s="18">
        <f>E111+C119</f>
        <v>480493.074074074</v>
      </c>
      <c r="F119" s="32">
        <f>'[1]2023年09月份生产数据记录表'!I65/24</f>
        <v>0</v>
      </c>
      <c r="G119" s="32">
        <f>'[1]2023年09月份生产数据记录表'!J148</f>
        <v>0.750583333333333</v>
      </c>
      <c r="H119" s="32">
        <f>'[1]2023年09月份生产数据记录表'!O148</f>
        <v>0.623149224806201</v>
      </c>
      <c r="I119" s="67"/>
    </row>
    <row r="120" ht="21.95" customHeight="1" spans="1:9">
      <c r="A120" s="15"/>
      <c r="B120" s="16" t="s">
        <v>24</v>
      </c>
      <c r="C120" s="14">
        <f>'[1]2023年09月份生产数据记录表'!H65</f>
        <v>0</v>
      </c>
      <c r="D120" s="14">
        <f>D112</f>
        <v>0</v>
      </c>
      <c r="E120" s="18">
        <f>E112+C120</f>
        <v>223043.530864198</v>
      </c>
      <c r="F120" s="31"/>
      <c r="G120" s="31"/>
      <c r="H120" s="31"/>
      <c r="I120" s="68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9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'[1]2023年09月份生产数据记录表'!Q69</f>
        <v>0</v>
      </c>
      <c r="D125" s="18">
        <f>D117+C125</f>
        <v>0</v>
      </c>
      <c r="E125" s="18">
        <f>E117+C125</f>
        <v>746536</v>
      </c>
      <c r="F125" s="28">
        <f>'[1]2023年09月份生产数据记录表'!R69/24</f>
        <v>0</v>
      </c>
      <c r="G125" s="29">
        <f>'[1]2023年09月份生产数据记录表'!I149</f>
        <v>0.57734375</v>
      </c>
      <c r="H125" s="29">
        <f>'[1]2023年09月份生产数据记录表'!N149</f>
        <v>0.528744637494637</v>
      </c>
      <c r="I125" s="69"/>
    </row>
    <row r="126" ht="21.95" customHeight="1" spans="1:9">
      <c r="A126" s="15"/>
      <c r="B126" s="16" t="s">
        <v>16</v>
      </c>
      <c r="C126" s="18">
        <f>'[1]2023年09月份生产数据记录表'!Q69</f>
        <v>0</v>
      </c>
      <c r="D126" s="14">
        <f>D118</f>
        <v>0</v>
      </c>
      <c r="E126" s="18">
        <f>E118+C126</f>
        <v>374018</v>
      </c>
      <c r="F126" s="30"/>
      <c r="G126" s="31"/>
      <c r="H126" s="31"/>
      <c r="I126" s="67"/>
    </row>
    <row r="127" ht="21.95" customHeight="1" spans="1:9">
      <c r="A127" s="17" t="s">
        <v>17</v>
      </c>
      <c r="B127" s="16" t="s">
        <v>18</v>
      </c>
      <c r="C127" s="14">
        <f>'[1]2023年09月份生产数据记录表'!H69</f>
        <v>0</v>
      </c>
      <c r="D127" s="14">
        <f>D119+C127</f>
        <v>1170.8024691358</v>
      </c>
      <c r="E127" s="18">
        <f>E119+C127</f>
        <v>480493.074074074</v>
      </c>
      <c r="F127" s="32">
        <f>'[1]2023年09月份生产数据记录表'!I69/24</f>
        <v>0</v>
      </c>
      <c r="G127" s="32">
        <f>'[1]2023年09月份生产数据记录表'!J149</f>
        <v>0.703671875</v>
      </c>
      <c r="H127" s="32">
        <f>'[1]2023年09月份生产数据记录表'!O149</f>
        <v>0.620743243243243</v>
      </c>
      <c r="I127" s="67"/>
    </row>
    <row r="128" ht="21.95" customHeight="1" spans="1:9">
      <c r="A128" s="15"/>
      <c r="B128" s="16" t="s">
        <v>19</v>
      </c>
      <c r="C128" s="14">
        <f>'[1]2023年09月份生产数据记录表'!H69</f>
        <v>0</v>
      </c>
      <c r="D128" s="14">
        <f>D120</f>
        <v>0</v>
      </c>
      <c r="E128" s="18">
        <f>E120+C128</f>
        <v>223043.530864198</v>
      </c>
      <c r="F128" s="31"/>
      <c r="G128" s="31"/>
      <c r="H128" s="31"/>
      <c r="I128" s="68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9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'[1]2023年09月份生产数据记录表'!Q73</f>
        <v>0</v>
      </c>
      <c r="D133" s="18">
        <f>D125+C133</f>
        <v>0</v>
      </c>
      <c r="E133" s="18">
        <f>E125+C133</f>
        <v>746536</v>
      </c>
      <c r="F133" s="28">
        <f>'[1]2023年09月份生产数据记录表'!R73/24</f>
        <v>0</v>
      </c>
      <c r="G133" s="29">
        <f>'[1]2023年09月份生产数据记录表'!I150</f>
        <v>0.543382352941176</v>
      </c>
      <c r="H133" s="29">
        <f>'[1]2023年09月份生产数据记录表'!N150</f>
        <v>0.526711004273504</v>
      </c>
      <c r="I133" s="40"/>
    </row>
    <row r="134" ht="21.95" customHeight="1" spans="1:9">
      <c r="A134" s="15"/>
      <c r="B134" s="16" t="s">
        <v>16</v>
      </c>
      <c r="C134" s="18">
        <f>'[1]2023年09月份生产数据记录表'!Q73</f>
        <v>0</v>
      </c>
      <c r="D134" s="14">
        <f>D126</f>
        <v>0</v>
      </c>
      <c r="E134" s="18">
        <f>E126+C134</f>
        <v>374018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'[1]2023年09月份生产数据记录表'!H73</f>
        <v>0</v>
      </c>
      <c r="D135" s="14">
        <f>D127+C135</f>
        <v>1170.8024691358</v>
      </c>
      <c r="E135" s="18">
        <f>E127+C135</f>
        <v>480493.074074074</v>
      </c>
      <c r="F135" s="32">
        <f>'[1]2023年09月份生产数据记录表'!I73/24</f>
        <v>0</v>
      </c>
      <c r="G135" s="32">
        <f>'[1]2023年09月份生产数据记录表'!J150</f>
        <v>0.662279411764706</v>
      </c>
      <c r="H135" s="32">
        <f>'[1]2023年09月份生产数据记录表'!O150</f>
        <v>0.618355769230769</v>
      </c>
      <c r="I135" s="38"/>
    </row>
    <row r="136" ht="21.95" customHeight="1" spans="1:9">
      <c r="A136" s="15"/>
      <c r="B136" s="16" t="s">
        <v>19</v>
      </c>
      <c r="C136" s="14">
        <f>'[1]2023年09月份生产数据记录表'!H73</f>
        <v>0</v>
      </c>
      <c r="D136" s="14">
        <f>D128</f>
        <v>0</v>
      </c>
      <c r="E136" s="18">
        <f>E128+C136</f>
        <v>223043.530864198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9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'[1]2023年09月份生产数据记录表'!Q77</f>
        <v>0</v>
      </c>
      <c r="D141" s="18">
        <f>D133+C141</f>
        <v>0</v>
      </c>
      <c r="E141" s="18">
        <f>E133+C141</f>
        <v>746536</v>
      </c>
      <c r="F141" s="28">
        <f>'[1]2023年09月份生产数据记录表'!R77/24</f>
        <v>0</v>
      </c>
      <c r="G141" s="29">
        <f>'[1]2023年09月份生产数据记录表'!I151</f>
        <v>0.513194444444444</v>
      </c>
      <c r="H141" s="29">
        <f>'[1]2023年09月份生产数据记录表'!N151</f>
        <v>0.524692954448702</v>
      </c>
      <c r="I141" s="69"/>
    </row>
    <row r="142" ht="21.95" customHeight="1" spans="1:9">
      <c r="A142" s="15"/>
      <c r="B142" s="16" t="s">
        <v>16</v>
      </c>
      <c r="C142" s="18">
        <f>'[1]2023年09月份生产数据记录表'!Q77</f>
        <v>0</v>
      </c>
      <c r="D142" s="14">
        <f>D134</f>
        <v>0</v>
      </c>
      <c r="E142" s="18">
        <f>E134+C142</f>
        <v>374018</v>
      </c>
      <c r="F142" s="30"/>
      <c r="G142" s="31"/>
      <c r="H142" s="31"/>
      <c r="I142" s="67"/>
    </row>
    <row r="143" ht="21.95" customHeight="1" spans="1:9">
      <c r="A143" s="17" t="s">
        <v>17</v>
      </c>
      <c r="B143" s="16" t="s">
        <v>18</v>
      </c>
      <c r="C143" s="14">
        <f>'[1]2023年09月份生产数据记录表'!H77</f>
        <v>0</v>
      </c>
      <c r="D143" s="14">
        <f>D135+C143</f>
        <v>1170.8024691358</v>
      </c>
      <c r="E143" s="18">
        <f>E135+C143</f>
        <v>480493.074074074</v>
      </c>
      <c r="F143" s="32">
        <f>'[1]2023年09月份生产数据记录表'!I77/24</f>
        <v>0</v>
      </c>
      <c r="G143" s="32">
        <f>'[1]2023年09月份生产数据记录表'!J151</f>
        <v>0.625486111111111</v>
      </c>
      <c r="H143" s="32">
        <f>'[1]2023年09月份生产数据记录表'!O151</f>
        <v>0.615986590038314</v>
      </c>
      <c r="I143" s="67"/>
    </row>
    <row r="144" ht="21.95" customHeight="1" spans="1:9">
      <c r="A144" s="15"/>
      <c r="B144" s="16" t="s">
        <v>19</v>
      </c>
      <c r="C144" s="14">
        <f>'[1]2023年09月份生产数据记录表'!H77</f>
        <v>0</v>
      </c>
      <c r="D144" s="14">
        <f>D136</f>
        <v>0</v>
      </c>
      <c r="E144" s="18">
        <f>E136+C144</f>
        <v>223043.530864198</v>
      </c>
      <c r="F144" s="31"/>
      <c r="G144" s="31"/>
      <c r="H144" s="31"/>
      <c r="I144" s="68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9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'[1]2023年09月份生产数据记录表'!Q81</f>
        <v>0</v>
      </c>
      <c r="D149" s="18">
        <f>D141+C149</f>
        <v>0</v>
      </c>
      <c r="E149" s="18">
        <f>E141+C149</f>
        <v>746536</v>
      </c>
      <c r="F149" s="28">
        <f>'[1]2023年09月份生产数据记录表'!R81/24</f>
        <v>0</v>
      </c>
      <c r="G149" s="29">
        <f>'[1]2023年09月份生产数据记录表'!I152</f>
        <v>0.486184210526316</v>
      </c>
      <c r="H149" s="29">
        <f>'[1]2023年09月份生产数据记录表'!N152</f>
        <v>0.522690309584393</v>
      </c>
      <c r="I149" s="74"/>
    </row>
    <row r="150" ht="21.95" customHeight="1" spans="1:9">
      <c r="A150" s="15"/>
      <c r="B150" s="16" t="s">
        <v>16</v>
      </c>
      <c r="C150" s="18">
        <f>'[1]2023年09月份生产数据记录表'!Q81</f>
        <v>0</v>
      </c>
      <c r="D150" s="14">
        <f>D142</f>
        <v>0</v>
      </c>
      <c r="E150" s="18">
        <f>E142+C150</f>
        <v>374018</v>
      </c>
      <c r="F150" s="30"/>
      <c r="G150" s="31"/>
      <c r="H150" s="31"/>
      <c r="I150" s="75"/>
    </row>
    <row r="151" ht="21.95" customHeight="1" spans="1:9">
      <c r="A151" s="17" t="s">
        <v>17</v>
      </c>
      <c r="B151" s="16" t="s">
        <v>18</v>
      </c>
      <c r="C151" s="14">
        <f>'[1]2023年09月份生产数据记录表'!H81</f>
        <v>0</v>
      </c>
      <c r="D151" s="14">
        <f>D143+C151</f>
        <v>1170.8024691358</v>
      </c>
      <c r="E151" s="18">
        <f>E143+C151</f>
        <v>480493.074074074</v>
      </c>
      <c r="F151" s="32">
        <f>'[1]2023年09月份生产数据记录表'!I81/24</f>
        <v>0</v>
      </c>
      <c r="G151" s="32">
        <f>'[1]2023年09月份生产数据记录表'!J152</f>
        <v>0.592565789473684</v>
      </c>
      <c r="H151" s="32">
        <f>'[1]2023年09月份生产数据记录表'!O152</f>
        <v>0.613635496183206</v>
      </c>
      <c r="I151" s="75"/>
    </row>
    <row r="152" ht="21.95" customHeight="1" spans="1:9">
      <c r="A152" s="15"/>
      <c r="B152" s="16" t="s">
        <v>19</v>
      </c>
      <c r="C152" s="14">
        <f>'[1]2023年09月份生产数据记录表'!H81</f>
        <v>0</v>
      </c>
      <c r="D152" s="14">
        <f>D144</f>
        <v>0</v>
      </c>
      <c r="E152" s="18">
        <f>E144+C152</f>
        <v>223043.530864198</v>
      </c>
      <c r="F152" s="31"/>
      <c r="G152" s="31"/>
      <c r="H152" s="31"/>
      <c r="I152" s="76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9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'[1]2023年09月份生产数据记录表'!Q85</f>
        <v>0</v>
      </c>
      <c r="D157" s="18">
        <f>D149+C157</f>
        <v>0</v>
      </c>
      <c r="E157" s="18">
        <f>E149+C157</f>
        <v>746536</v>
      </c>
      <c r="F157" s="28">
        <f>'[1]2023年09月份生产数据记录表'!R85/24</f>
        <v>0</v>
      </c>
      <c r="G157" s="29">
        <f>'[1]2023年09月份生产数据记录表'!I153</f>
        <v>0.461875</v>
      </c>
      <c r="H157" s="29">
        <f>'[1]2023年09月份生产数据记录表'!N153</f>
        <v>0.520702893958597</v>
      </c>
      <c r="I157" s="69"/>
      <c r="J157" s="42"/>
    </row>
    <row r="158" ht="21.95" customHeight="1" spans="1:10">
      <c r="A158" s="15"/>
      <c r="B158" s="16" t="s">
        <v>16</v>
      </c>
      <c r="C158" s="18">
        <f>'[1]2023年09月份生产数据记录表'!Q85</f>
        <v>0</v>
      </c>
      <c r="D158" s="14">
        <f>D150</f>
        <v>0</v>
      </c>
      <c r="E158" s="18">
        <f>E150+C158</f>
        <v>374018</v>
      </c>
      <c r="F158" s="30"/>
      <c r="G158" s="31"/>
      <c r="H158" s="31"/>
      <c r="I158" s="67"/>
      <c r="J158" s="42"/>
    </row>
    <row r="159" ht="21.95" customHeight="1" spans="1:10">
      <c r="A159" s="17" t="s">
        <v>17</v>
      </c>
      <c r="B159" s="16" t="s">
        <v>18</v>
      </c>
      <c r="C159" s="14">
        <f>'[1]2023年09月份生产数据记录表'!H85</f>
        <v>0</v>
      </c>
      <c r="D159" s="14">
        <f>D151+C159</f>
        <v>1170.8024691358</v>
      </c>
      <c r="E159" s="18">
        <f>E151+C159</f>
        <v>480493.074074074</v>
      </c>
      <c r="F159" s="32">
        <f>'[1]2023年09月份生产数据记录表'!I85/24</f>
        <v>0</v>
      </c>
      <c r="G159" s="32">
        <f>'[1]2023年09月份生产数据记录表'!J153</f>
        <v>0.5629375</v>
      </c>
      <c r="H159" s="32">
        <f>'[1]2023年09月份生产数据记录表'!O153</f>
        <v>0.611302281368821</v>
      </c>
      <c r="I159" s="67"/>
      <c r="J159" s="42"/>
    </row>
    <row r="160" ht="21.95" customHeight="1" spans="1:9">
      <c r="A160" s="15"/>
      <c r="B160" s="16" t="s">
        <v>19</v>
      </c>
      <c r="C160" s="14">
        <f>'[1]2023年09月份生产数据记录表'!H85</f>
        <v>0</v>
      </c>
      <c r="D160" s="14">
        <f>D152</f>
        <v>0</v>
      </c>
      <c r="E160" s="18">
        <f>E152+C160</f>
        <v>223043.530864198</v>
      </c>
      <c r="F160" s="31"/>
      <c r="G160" s="31"/>
      <c r="H160" s="31"/>
      <c r="I160" s="68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9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'[1]2023年09月份生产数据记录表'!Q89</f>
        <v>0</v>
      </c>
      <c r="D165" s="18">
        <f>D157+C165</f>
        <v>0</v>
      </c>
      <c r="E165" s="18">
        <f>E157+C165</f>
        <v>746536</v>
      </c>
      <c r="F165" s="28">
        <f>'[1]2023年09月份生产数据记录表'!R89/24</f>
        <v>0</v>
      </c>
      <c r="G165" s="29">
        <f>'[1]2023年09月份生产数据记录表'!I154</f>
        <v>0.439880952380952</v>
      </c>
      <c r="H165" s="29">
        <f>'[1]2023年09月份生产数据记录表'!N154</f>
        <v>0.518730534511784</v>
      </c>
      <c r="I165" s="61"/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'[1]2023年09月份生产数据记录表'!Q89</f>
        <v>0</v>
      </c>
      <c r="D166" s="14">
        <f>D158</f>
        <v>0</v>
      </c>
      <c r="E166" s="18">
        <f>E158+C166</f>
        <v>374018</v>
      </c>
      <c r="F166" s="30"/>
      <c r="G166" s="31"/>
      <c r="H166" s="31"/>
      <c r="I166" s="62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'[1]2023年09月份生产数据记录表'!H89</f>
        <v>0</v>
      </c>
      <c r="D167" s="14">
        <f>D159+C167</f>
        <v>1170.8024691358</v>
      </c>
      <c r="E167" s="18">
        <f>E159+C167</f>
        <v>480493.074074074</v>
      </c>
      <c r="F167" s="32">
        <f>'[1]2023年09月份生产数据记录表'!I89/24</f>
        <v>0</v>
      </c>
      <c r="G167" s="32">
        <f>'[1]2023年09月份生产数据记录表'!J154</f>
        <v>0.536130952380952</v>
      </c>
      <c r="H167" s="32">
        <f>'[1]2023年09月份生产数据记录表'!O154</f>
        <v>0.608986742424242</v>
      </c>
      <c r="I167" s="62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'[1]2023年09月份生产数据记录表'!H89</f>
        <v>0</v>
      </c>
      <c r="D168" s="14">
        <f>D160</f>
        <v>0</v>
      </c>
      <c r="E168" s="18">
        <f>E160+C168</f>
        <v>223043.530864198</v>
      </c>
      <c r="F168" s="31"/>
      <c r="G168" s="31"/>
      <c r="H168" s="31"/>
      <c r="I168" s="63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9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'[1]2023年09月份生产数据记录表'!Q93</f>
        <v>0</v>
      </c>
      <c r="D173" s="18">
        <f>D165+C173</f>
        <v>0</v>
      </c>
      <c r="E173" s="18">
        <f>E165+C173</f>
        <v>746536</v>
      </c>
      <c r="F173" s="28">
        <f>'[1]2023年09月份生产数据记录表'!R93/24</f>
        <v>0</v>
      </c>
      <c r="G173" s="29">
        <f>'[1]2023年09月份生产数据记录表'!I155</f>
        <v>0.419886363636364</v>
      </c>
      <c r="H173" s="29">
        <f>'[1]2023年09月份生产数据记录表'!N155</f>
        <v>0.516773060796646</v>
      </c>
      <c r="I173" s="52"/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'[1]2023年09月份生产数据记录表'!Q93</f>
        <v>0</v>
      </c>
      <c r="D174" s="14">
        <f>D166</f>
        <v>0</v>
      </c>
      <c r="E174" s="18">
        <f>E166+C174</f>
        <v>374018</v>
      </c>
      <c r="F174" s="30"/>
      <c r="G174" s="31"/>
      <c r="H174" s="31"/>
      <c r="I174" s="4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'[1]2023年09月份生产数据记录表'!H93</f>
        <v>0</v>
      </c>
      <c r="D175" s="14">
        <f>D167+C175</f>
        <v>1170.8024691358</v>
      </c>
      <c r="E175" s="18">
        <f>E167+C175</f>
        <v>480493.074074074</v>
      </c>
      <c r="F175" s="32">
        <f>'[1]2023年09月份生产数据记录表'!I93/24</f>
        <v>0</v>
      </c>
      <c r="G175" s="32">
        <f>'[1]2023年09月份生产数据记录表'!J155</f>
        <v>0.511761363636364</v>
      </c>
      <c r="H175" s="32">
        <f>'[1]2023年09月份生产数据记录表'!O155</f>
        <v>0.606688679245283</v>
      </c>
      <c r="I175" s="4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'[1]2023年09月份生产数据记录表'!H93</f>
        <v>0</v>
      </c>
      <c r="D176" s="14">
        <f>D168</f>
        <v>0</v>
      </c>
      <c r="E176" s="18">
        <f>E168+C176</f>
        <v>223043.530864198</v>
      </c>
      <c r="F176" s="31"/>
      <c r="G176" s="31"/>
      <c r="H176" s="31"/>
      <c r="I176" s="4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9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'[1]2023年09月份生产数据记录表'!Q97</f>
        <v>0</v>
      </c>
      <c r="D181" s="18">
        <f>D173+C181</f>
        <v>0</v>
      </c>
      <c r="E181" s="18">
        <f>E173+C181</f>
        <v>746536</v>
      </c>
      <c r="F181" s="28">
        <f>'[1]2023年09月份生产数据记录表'!R97/24</f>
        <v>0</v>
      </c>
      <c r="G181" s="29">
        <f>'[1]2023年09月份生产数据记录表'!I156</f>
        <v>0.401630434782609</v>
      </c>
      <c r="H181" s="29">
        <f>'[1]2023年09月份生产数据记录表'!N156</f>
        <v>0.514830304928989</v>
      </c>
      <c r="I181" s="61"/>
    </row>
    <row r="182" ht="21.95" customHeight="1" spans="1:9">
      <c r="A182" s="15"/>
      <c r="B182" s="16" t="s">
        <v>16</v>
      </c>
      <c r="C182" s="18">
        <f>'[1]2023年09月份生产数据记录表'!Q97</f>
        <v>0</v>
      </c>
      <c r="D182" s="14">
        <f>D174</f>
        <v>0</v>
      </c>
      <c r="E182" s="18">
        <f>E174+C182</f>
        <v>374018</v>
      </c>
      <c r="F182" s="30"/>
      <c r="G182" s="31"/>
      <c r="H182" s="31"/>
      <c r="I182" s="62"/>
    </row>
    <row r="183" ht="21.95" customHeight="1" spans="1:9">
      <c r="A183" s="17" t="s">
        <v>17</v>
      </c>
      <c r="B183" s="16" t="s">
        <v>18</v>
      </c>
      <c r="C183" s="14">
        <f>'[1]2023年09月份生产数据记录表'!H97</f>
        <v>0</v>
      </c>
      <c r="D183" s="14">
        <f>D175+C183</f>
        <v>1170.8024691358</v>
      </c>
      <c r="E183" s="18">
        <f>E175+C183</f>
        <v>480493.074074074</v>
      </c>
      <c r="F183" s="32">
        <f>'[1]2023年09月份生产数据记录表'!I97/24</f>
        <v>0</v>
      </c>
      <c r="G183" s="32">
        <f>'[1]2023年09月份生产数据记录表'!J156</f>
        <v>0.489510869565217</v>
      </c>
      <c r="H183" s="32">
        <f>'[1]2023年09月份生产数据记录表'!O156</f>
        <v>0.604407894736842</v>
      </c>
      <c r="I183" s="62"/>
    </row>
    <row r="184" ht="21.95" customHeight="1" spans="1:9">
      <c r="A184" s="15"/>
      <c r="B184" s="16" t="s">
        <v>19</v>
      </c>
      <c r="C184" s="14">
        <f>'[1]2023年09月份生产数据记录表'!H97</f>
        <v>0</v>
      </c>
      <c r="D184" s="14">
        <f>D176</f>
        <v>0</v>
      </c>
      <c r="E184" s="18">
        <f>E176+C184</f>
        <v>223043.530864198</v>
      </c>
      <c r="F184" s="31"/>
      <c r="G184" s="31"/>
      <c r="H184" s="31"/>
      <c r="I184" s="63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9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'[1]2023年09月份生产数据记录表'!Q101</f>
        <v>0</v>
      </c>
      <c r="D189" s="18">
        <f>D181+C189</f>
        <v>0</v>
      </c>
      <c r="E189" s="18">
        <f>E181+C189</f>
        <v>746536</v>
      </c>
      <c r="F189" s="28">
        <f>'[1]2023年09月份生产数据记录表'!R101/24</f>
        <v>0</v>
      </c>
      <c r="G189" s="29">
        <f>'[1]2023年09月份生产数据记录表'!I157</f>
        <v>0.384895833333333</v>
      </c>
      <c r="H189" s="29">
        <f>'[1]2023年09月份生产数据记录表'!N157</f>
        <v>0.512902101539742</v>
      </c>
      <c r="I189" s="61"/>
    </row>
    <row r="190" ht="21.95" customHeight="1" spans="1:9">
      <c r="A190" s="15"/>
      <c r="B190" s="16" t="s">
        <v>16</v>
      </c>
      <c r="C190" s="18">
        <f>'[1]2023年09月份生产数据记录表'!Q101</f>
        <v>0</v>
      </c>
      <c r="D190" s="14">
        <f>D182</f>
        <v>0</v>
      </c>
      <c r="E190" s="18">
        <f>E182+C190</f>
        <v>374018</v>
      </c>
      <c r="F190" s="30"/>
      <c r="G190" s="31"/>
      <c r="H190" s="31"/>
      <c r="I190" s="62"/>
    </row>
    <row r="191" ht="21.95" customHeight="1" spans="1:9">
      <c r="A191" s="17" t="s">
        <v>17</v>
      </c>
      <c r="B191" s="16" t="s">
        <v>18</v>
      </c>
      <c r="C191" s="14">
        <f>'[1]2023年09月份生产数据记录表'!H101</f>
        <v>0</v>
      </c>
      <c r="D191" s="14">
        <f>D183+C191</f>
        <v>1170.8024691358</v>
      </c>
      <c r="E191" s="18">
        <f>E183+C191</f>
        <v>480493.074074074</v>
      </c>
      <c r="F191" s="32">
        <f>'[1]2023年09月份生产数据记录表'!I101/24</f>
        <v>0</v>
      </c>
      <c r="G191" s="32">
        <f>'[1]2023年09月份生产数据记录表'!J157</f>
        <v>0.469114583333333</v>
      </c>
      <c r="H191" s="32">
        <f>'[1]2023年09月份生产数据记录表'!O157</f>
        <v>0.602144194756554</v>
      </c>
      <c r="I191" s="62"/>
    </row>
    <row r="192" ht="21.95" customHeight="1" spans="1:9">
      <c r="A192" s="15"/>
      <c r="B192" s="16" t="s">
        <v>19</v>
      </c>
      <c r="C192" s="14">
        <f>'[1]2023年09月份生产数据记录表'!H101</f>
        <v>0</v>
      </c>
      <c r="D192" s="14">
        <f>D184</f>
        <v>0</v>
      </c>
      <c r="E192" s="18">
        <f>E184+C192</f>
        <v>223043.530864198</v>
      </c>
      <c r="F192" s="31"/>
      <c r="G192" s="31"/>
      <c r="H192" s="31"/>
      <c r="I192" s="63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9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'[1]2023年09月份生产数据记录表'!Q105</f>
        <v>0</v>
      </c>
      <c r="D197" s="18">
        <f>D189+C197</f>
        <v>0</v>
      </c>
      <c r="E197" s="18">
        <f>E189+C197</f>
        <v>746536</v>
      </c>
      <c r="F197" s="28">
        <f>'[1]2023年09月份生产数据记录表'!R105/24</f>
        <v>0</v>
      </c>
      <c r="G197" s="29">
        <f>'[1]2023年09月份生产数据记录表'!I158</f>
        <v>0.3695</v>
      </c>
      <c r="H197" s="29">
        <f>'[1]2023年09月份生产数据记录表'!N158</f>
        <v>0.510988287728027</v>
      </c>
      <c r="I197" s="61"/>
    </row>
    <row r="198" ht="21.95" customHeight="1" spans="1:9">
      <c r="A198" s="15"/>
      <c r="B198" s="16" t="s">
        <v>16</v>
      </c>
      <c r="C198" s="18">
        <f>'[1]2023年09月份生产数据记录表'!Q105</f>
        <v>0</v>
      </c>
      <c r="D198" s="14">
        <f>D190</f>
        <v>0</v>
      </c>
      <c r="E198" s="18">
        <f>E190+C198</f>
        <v>374018</v>
      </c>
      <c r="F198" s="30"/>
      <c r="G198" s="31"/>
      <c r="H198" s="31"/>
      <c r="I198" s="62"/>
    </row>
    <row r="199" ht="21.95" customHeight="1" spans="1:9">
      <c r="A199" s="17" t="s">
        <v>17</v>
      </c>
      <c r="B199" s="16" t="s">
        <v>18</v>
      </c>
      <c r="C199" s="14">
        <f>'[1]2023年09月份生产数据记录表'!H105</f>
        <v>0</v>
      </c>
      <c r="D199" s="14">
        <f>D191+C199</f>
        <v>1170.8024691358</v>
      </c>
      <c r="E199" s="18">
        <f>E191+C199</f>
        <v>480493.074074074</v>
      </c>
      <c r="F199" s="32">
        <f>'[1]2023年09月份生产数据记录表'!I105/24</f>
        <v>0</v>
      </c>
      <c r="G199" s="32">
        <f>'[1]2023年09月份生产数据记录表'!J158</f>
        <v>0.45035</v>
      </c>
      <c r="H199" s="32">
        <f>'[1]2023年09月份生产数据记录表'!O158</f>
        <v>0.599897388059701</v>
      </c>
      <c r="I199" s="62"/>
    </row>
    <row r="200" ht="21.95" customHeight="1" spans="1:9">
      <c r="A200" s="15"/>
      <c r="B200" s="16" t="s">
        <v>19</v>
      </c>
      <c r="C200" s="14">
        <f>'[1]2023年09月份生产数据记录表'!H105</f>
        <v>0</v>
      </c>
      <c r="D200" s="14">
        <f>D192</f>
        <v>0</v>
      </c>
      <c r="E200" s="18">
        <f>E192+C200</f>
        <v>223043.530864198</v>
      </c>
      <c r="F200" s="31"/>
      <c r="G200" s="31"/>
      <c r="H200" s="31"/>
      <c r="I200" s="63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9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'[1]2023年09月份生产数据记录表'!Q109</f>
        <v>0</v>
      </c>
      <c r="D205" s="18">
        <f>D197+C205</f>
        <v>0</v>
      </c>
      <c r="E205" s="18">
        <f>E197+C205</f>
        <v>746536</v>
      </c>
      <c r="F205" s="28">
        <f>'[1]2023年09月份生产数据记录表'!R109/24</f>
        <v>0</v>
      </c>
      <c r="G205" s="29">
        <f>'[1]2023年09月份生产数据记录表'!I159</f>
        <v>0.355288461538461</v>
      </c>
      <c r="H205" s="29">
        <f>'[1]2023年09月份生产数据记录表'!N159</f>
        <v>0.509088703015283</v>
      </c>
      <c r="I205" s="48"/>
    </row>
    <row r="206" ht="21.95" customHeight="1" spans="1:9">
      <c r="A206" s="15"/>
      <c r="B206" s="16" t="s">
        <v>16</v>
      </c>
      <c r="C206" s="18">
        <f>'[1]2023年09月份生产数据记录表'!Q109</f>
        <v>0</v>
      </c>
      <c r="D206" s="14">
        <f>D198</f>
        <v>0</v>
      </c>
      <c r="E206" s="18">
        <f>E198+C206</f>
        <v>374018</v>
      </c>
      <c r="F206" s="30"/>
      <c r="G206" s="31"/>
      <c r="H206" s="31"/>
      <c r="I206" s="48"/>
    </row>
    <row r="207" ht="21.95" customHeight="1" spans="1:9">
      <c r="A207" s="17" t="s">
        <v>17</v>
      </c>
      <c r="B207" s="16" t="s">
        <v>18</v>
      </c>
      <c r="C207" s="14">
        <f>'[1]2023年09月份生产数据记录表'!H109</f>
        <v>0</v>
      </c>
      <c r="D207" s="14">
        <f>D199+C207</f>
        <v>1170.8024691358</v>
      </c>
      <c r="E207" s="18">
        <f>E199+C207</f>
        <v>480493.074074074</v>
      </c>
      <c r="F207" s="32">
        <f>'[1]2023年09月份生产数据记录表'!I109/24</f>
        <v>0</v>
      </c>
      <c r="G207" s="32">
        <f>'[1]2023年09月份生产数据记录表'!J159</f>
        <v>0.433028846153846</v>
      </c>
      <c r="H207" s="32">
        <f>'[1]2023年09月份生产数据记录表'!O159</f>
        <v>0.597667286245353</v>
      </c>
      <c r="I207" s="48"/>
    </row>
    <row r="208" ht="21.95" customHeight="1" spans="1:9">
      <c r="A208" s="15"/>
      <c r="B208" s="16" t="s">
        <v>19</v>
      </c>
      <c r="C208" s="14">
        <f>'[1]2023年09月份生产数据记录表'!H109</f>
        <v>0</v>
      </c>
      <c r="D208" s="14">
        <f>D200</f>
        <v>0</v>
      </c>
      <c r="E208" s="18">
        <f>E200+C208</f>
        <v>223043.530864198</v>
      </c>
      <c r="F208" s="31"/>
      <c r="G208" s="31"/>
      <c r="H208" s="31"/>
      <c r="I208" s="48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9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'[1]2023年09月份生产数据记录表'!Q113</f>
        <v>0</v>
      </c>
      <c r="D213" s="18">
        <f>D205+C213</f>
        <v>0</v>
      </c>
      <c r="E213" s="18">
        <f>E205+C213</f>
        <v>746536</v>
      </c>
      <c r="F213" s="28">
        <f>'[1]2023年09月份生产数据记录表'!R113/24</f>
        <v>0</v>
      </c>
      <c r="G213" s="29">
        <f>'[1]2023年09月份生产数据记录表'!I160</f>
        <v>0.34212962962963</v>
      </c>
      <c r="H213" s="29">
        <f>'[1]2023年09月份生产数据记录表'!N160</f>
        <v>0.507203189300411</v>
      </c>
      <c r="I213" s="40"/>
      <c r="J213" s="42"/>
    </row>
    <row r="214" ht="21.95" customHeight="1" spans="1:10">
      <c r="A214" s="15"/>
      <c r="B214" s="16" t="s">
        <v>16</v>
      </c>
      <c r="C214" s="18">
        <f>'[1]2023年09月份生产数据记录表'!Q113</f>
        <v>0</v>
      </c>
      <c r="D214" s="18">
        <f>D206+C214</f>
        <v>0</v>
      </c>
      <c r="E214" s="18">
        <f>E206+C214</f>
        <v>374018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'[1]2023年09月份生产数据记录表'!H113</f>
        <v>0</v>
      </c>
      <c r="D215" s="14">
        <f>D207+C215</f>
        <v>1170.8024691358</v>
      </c>
      <c r="E215" s="18">
        <f>E207+C215</f>
        <v>480493.074074074</v>
      </c>
      <c r="F215" s="32">
        <f>'[1]2023年09月份生产数据记录表'!I113/24</f>
        <v>0</v>
      </c>
      <c r="G215" s="32">
        <f>'[1]2023年09月份生产数据记录表'!J160</f>
        <v>0.416990740740741</v>
      </c>
      <c r="H215" s="32">
        <f>'[1]2023年09月份生产数据记录表'!O160</f>
        <v>0.595453703703704</v>
      </c>
      <c r="I215" s="38"/>
    </row>
    <row r="216" ht="21.95" customHeight="1" spans="1:9">
      <c r="A216" s="15"/>
      <c r="B216" s="16" t="s">
        <v>19</v>
      </c>
      <c r="C216" s="14">
        <f>'[1]2023年09月份生产数据记录表'!H113</f>
        <v>0</v>
      </c>
      <c r="D216" s="14">
        <f>D208+C216</f>
        <v>0</v>
      </c>
      <c r="E216" s="18">
        <f>E208+C216</f>
        <v>223043.530864198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9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'[1]2023年09月份生产数据记录表'!Q117</f>
        <v>0</v>
      </c>
      <c r="D221" s="18">
        <f>D213+C221</f>
        <v>0</v>
      </c>
      <c r="E221" s="18">
        <f>E213+C221</f>
        <v>746536</v>
      </c>
      <c r="F221" s="28">
        <f>'[1]2023年09月份生产数据记录表'!R117/24</f>
        <v>0</v>
      </c>
      <c r="G221" s="29">
        <f>'[1]2023年09月份生产数据记录表'!I161</f>
        <v>0.329910714285714</v>
      </c>
      <c r="H221" s="29">
        <f>'[1]2023年09月份生产数据记录表'!N161</f>
        <v>0.505331590815908</v>
      </c>
      <c r="I221" s="61"/>
    </row>
    <row r="222" ht="21.95" customHeight="1" spans="1:9">
      <c r="A222" s="15"/>
      <c r="B222" s="16" t="s">
        <v>16</v>
      </c>
      <c r="C222" s="18">
        <f>'[1]2023年09月份生产数据记录表'!Q117</f>
        <v>0</v>
      </c>
      <c r="D222" s="18">
        <f>D214+C222</f>
        <v>0</v>
      </c>
      <c r="E222" s="18">
        <f>E214+C222</f>
        <v>374018</v>
      </c>
      <c r="F222" s="30"/>
      <c r="G222" s="31"/>
      <c r="H222" s="31"/>
      <c r="I222" s="62"/>
    </row>
    <row r="223" ht="21.95" customHeight="1" spans="1:9">
      <c r="A223" s="17" t="s">
        <v>17</v>
      </c>
      <c r="B223" s="16" t="s">
        <v>18</v>
      </c>
      <c r="C223" s="14">
        <f>'[1]2023年09月份生产数据记录表'!H117</f>
        <v>0</v>
      </c>
      <c r="D223" s="14">
        <f>D215+C223</f>
        <v>1170.8024691358</v>
      </c>
      <c r="E223" s="18">
        <f>E215+C223</f>
        <v>480493.074074074</v>
      </c>
      <c r="F223" s="32">
        <f>'[1]2023年09月份生产数据记录表'!I117/24</f>
        <v>0</v>
      </c>
      <c r="G223" s="32">
        <f>'[1]2023年09月份生产数据记录表'!J161</f>
        <v>0.402098214285714</v>
      </c>
      <c r="H223" s="32">
        <f>'[1]2023年09月份生产数据记录表'!O161</f>
        <v>0.593256457564576</v>
      </c>
      <c r="I223" s="62"/>
    </row>
    <row r="224" ht="21.95" customHeight="1" spans="1:9">
      <c r="A224" s="15"/>
      <c r="B224" s="16" t="s">
        <v>19</v>
      </c>
      <c r="C224" s="14">
        <f>'[1]2023年09月份生产数据记录表'!H117</f>
        <v>0</v>
      </c>
      <c r="D224" s="14">
        <f>D216+C224</f>
        <v>0</v>
      </c>
      <c r="E224" s="18">
        <f>E216+C224</f>
        <v>223043.530864198</v>
      </c>
      <c r="F224" s="31"/>
      <c r="G224" s="31"/>
      <c r="H224" s="31"/>
      <c r="I224" s="63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9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'[1]2023年09月份生产数据记录表'!Q121</f>
        <v>0</v>
      </c>
      <c r="D229" s="18">
        <f>D221+C229</f>
        <v>0</v>
      </c>
      <c r="E229" s="18">
        <f>E221+C229</f>
        <v>746536</v>
      </c>
      <c r="F229" s="28">
        <f>'[1]2023年09月份生产数据记录表'!R121/24</f>
        <v>0</v>
      </c>
      <c r="G229" s="29">
        <f>'[1]2023年09月份生产数据记录表'!I162</f>
        <v>0.318534482758621</v>
      </c>
      <c r="H229" s="29">
        <f>'[1]2023年09月份生产数据记录表'!N162</f>
        <v>0.503473754084967</v>
      </c>
      <c r="I229" s="61"/>
    </row>
    <row r="230" ht="21.95" customHeight="1" spans="1:9">
      <c r="A230" s="15"/>
      <c r="B230" s="16" t="s">
        <v>16</v>
      </c>
      <c r="C230" s="18">
        <f>'[1]2023年09月份生产数据记录表'!Q121</f>
        <v>0</v>
      </c>
      <c r="D230" s="18">
        <f>D222+C230</f>
        <v>0</v>
      </c>
      <c r="E230" s="18">
        <f>E222+C230</f>
        <v>374018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f>'[1]2023年09月份生产数据记录表'!H121</f>
        <v>0</v>
      </c>
      <c r="D231" s="14">
        <f>D223+C231</f>
        <v>1170.8024691358</v>
      </c>
      <c r="E231" s="18">
        <f>E223+C231</f>
        <v>480493.074074074</v>
      </c>
      <c r="F231" s="32">
        <f>'[1]2023年09月份生产数据记录表'!I121/24</f>
        <v>0</v>
      </c>
      <c r="G231" s="32">
        <f>'[1]2023年09月份生产数据记录表'!J162</f>
        <v>0.38823275862069</v>
      </c>
      <c r="H231" s="32">
        <f>'[1]2023年09月份生产数据记录表'!O162</f>
        <v>0.591075367647059</v>
      </c>
      <c r="I231" s="62"/>
    </row>
    <row r="232" ht="21.95" customHeight="1" spans="1:9">
      <c r="A232" s="15"/>
      <c r="B232" s="16" t="s">
        <v>19</v>
      </c>
      <c r="C232" s="14">
        <f>'[1]2023年09月份生产数据记录表'!H121</f>
        <v>0</v>
      </c>
      <c r="D232" s="14">
        <f>D224+C232</f>
        <v>0</v>
      </c>
      <c r="E232" s="18">
        <f>E224+C232</f>
        <v>223043.530864198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9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'[1]2023年09月份生产数据记录表'!Q125</f>
        <v>0</v>
      </c>
      <c r="D237" s="18">
        <f>D229+C237</f>
        <v>0</v>
      </c>
      <c r="E237" s="18">
        <f>E229+C237</f>
        <v>746536</v>
      </c>
      <c r="F237" s="28">
        <f>'[1]2023年09月份生产数据记录表'!R125/24</f>
        <v>0</v>
      </c>
      <c r="G237" s="29">
        <f>'[1]2023年09月份生产数据记录表'!I163</f>
        <v>0.307916666666667</v>
      </c>
      <c r="H237" s="29">
        <f>'[1]2023年09月份生产数据记录表'!N163</f>
        <v>0.501629527879528</v>
      </c>
      <c r="I237" s="61"/>
    </row>
    <row r="238" ht="21.95" customHeight="1" spans="1:9">
      <c r="A238" s="15"/>
      <c r="B238" s="16" t="s">
        <v>16</v>
      </c>
      <c r="C238" s="18">
        <f>'[1]2023年09月份生产数据记录表'!Q125</f>
        <v>0</v>
      </c>
      <c r="D238" s="18">
        <f>D230+C238</f>
        <v>0</v>
      </c>
      <c r="E238" s="18">
        <f>E230+C238</f>
        <v>374018</v>
      </c>
      <c r="F238" s="30"/>
      <c r="G238" s="31"/>
      <c r="H238" s="31"/>
      <c r="I238" s="62"/>
    </row>
    <row r="239" ht="21.95" customHeight="1" spans="1:9">
      <c r="A239" s="17" t="s">
        <v>17</v>
      </c>
      <c r="B239" s="16" t="s">
        <v>18</v>
      </c>
      <c r="C239" s="14">
        <f>'[1]2023年09月份生产数据记录表'!H125</f>
        <v>0</v>
      </c>
      <c r="D239" s="14">
        <f>D231+C239</f>
        <v>1170.8024691358</v>
      </c>
      <c r="E239" s="18">
        <f>E231+C239</f>
        <v>480493.074074074</v>
      </c>
      <c r="F239" s="32">
        <f>'[1]2023年09月份生产数据记录表'!I125/24</f>
        <v>0</v>
      </c>
      <c r="G239" s="32">
        <f>'[1]2023年09月份生产数据记录表'!J163</f>
        <v>0.375291666666667</v>
      </c>
      <c r="H239" s="32">
        <f>'[1]2023年09月份生产数据记录表'!O163</f>
        <v>0.588910256410256</v>
      </c>
      <c r="I239" s="62"/>
    </row>
    <row r="240" ht="21.95" customHeight="1" spans="1:9">
      <c r="A240" s="15"/>
      <c r="B240" s="16" t="s">
        <v>19</v>
      </c>
      <c r="C240" s="14">
        <f>'[1]2023年09月份生产数据记录表'!H125</f>
        <v>0</v>
      </c>
      <c r="D240" s="14">
        <f>D232+C240</f>
        <v>0</v>
      </c>
      <c r="E240" s="18">
        <f>E232+C240</f>
        <v>223043.530864198</v>
      </c>
      <c r="F240" s="31"/>
      <c r="G240" s="31"/>
      <c r="H240" s="31"/>
      <c r="I240" s="63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9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'[1]2023年09月份生产数据记录表'!Q129</f>
        <v>0</v>
      </c>
      <c r="D245" s="18">
        <f>D237+C245</f>
        <v>0</v>
      </c>
      <c r="E245" s="18">
        <f>E237+C245</f>
        <v>746536</v>
      </c>
      <c r="F245" s="28">
        <f>'[1]2023年09月份生产数据记录表'!R129/24</f>
        <v>0</v>
      </c>
      <c r="G245" s="29">
        <f>'[1]2023年09月份生产数据记录表'!I164</f>
        <v>0.297983870967742</v>
      </c>
      <c r="H245" s="29">
        <f>'[1]2023年09月份生产数据记录表'!N164</f>
        <v>0.499798763179238</v>
      </c>
      <c r="I245" s="61"/>
    </row>
    <row r="246" ht="21.95" customHeight="1" spans="1:9">
      <c r="A246" s="15"/>
      <c r="B246" s="16" t="s">
        <v>16</v>
      </c>
      <c r="C246" s="18">
        <f>'[1]2023年09月份生产数据记录表'!Q129</f>
        <v>0</v>
      </c>
      <c r="D246" s="18">
        <f>D238+C246</f>
        <v>0</v>
      </c>
      <c r="E246" s="18">
        <f>E238+C246</f>
        <v>374018</v>
      </c>
      <c r="F246" s="30"/>
      <c r="G246" s="31"/>
      <c r="H246" s="31"/>
      <c r="I246" s="62"/>
    </row>
    <row r="247" ht="21.95" customHeight="1" spans="1:9">
      <c r="A247" s="17" t="s">
        <v>17</v>
      </c>
      <c r="B247" s="16" t="s">
        <v>18</v>
      </c>
      <c r="C247" s="14">
        <f>'[1]2023年09月份生产数据记录表'!H129</f>
        <v>0</v>
      </c>
      <c r="D247" s="14">
        <f>D239+C247</f>
        <v>1170.8024691358</v>
      </c>
      <c r="E247" s="18">
        <f>E239+C247</f>
        <v>480493.074074074</v>
      </c>
      <c r="F247" s="32">
        <f>'[1]2023年09月份生产数据记录表'!I129/24</f>
        <v>0</v>
      </c>
      <c r="G247" s="32">
        <f>'[1]2023年09月份生产数据记录表'!J164</f>
        <v>0.363185483870968</v>
      </c>
      <c r="H247" s="32">
        <f>'[1]2023年09月份生产数据记录表'!O164</f>
        <v>0.586760948905109</v>
      </c>
      <c r="I247" s="62"/>
    </row>
    <row r="248" ht="21.95" customHeight="1" spans="1:9">
      <c r="A248" s="15"/>
      <c r="B248" s="16" t="s">
        <v>19</v>
      </c>
      <c r="C248" s="14">
        <f>'[1]2023年09月份生产数据记录表'!H129</f>
        <v>0</v>
      </c>
      <c r="D248" s="18">
        <f>D240+C248</f>
        <v>0</v>
      </c>
      <c r="E248" s="18">
        <f>E240+C248</f>
        <v>223043.530864198</v>
      </c>
      <c r="F248" s="31"/>
      <c r="G248" s="31"/>
      <c r="H248" s="31"/>
      <c r="I248" s="63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223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10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54">
        <f>'[1]2023年10月份生产数据记录表'!Q9</f>
        <v>0</v>
      </c>
      <c r="D5" s="14">
        <f>C5</f>
        <v>0</v>
      </c>
      <c r="E5" s="18">
        <f>'[1]202309生产数据统计报表（发微信群）'!E237+D5</f>
        <v>746536</v>
      </c>
      <c r="F5" s="28">
        <f>'[1]2023年10月份生产数据记录表'!R9/24</f>
        <v>0</v>
      </c>
      <c r="G5" s="28">
        <f>'[1]2023年10月份生产数据记录表'!I134</f>
        <v>0</v>
      </c>
      <c r="H5" s="29">
        <f>'[1]2023年10月份生产数据记录表'!N134</f>
        <v>0.499798763179238</v>
      </c>
      <c r="I5" s="61"/>
    </row>
    <row r="6" ht="21.95" customHeight="1" spans="1:9">
      <c r="A6" s="15"/>
      <c r="B6" s="16" t="s">
        <v>16</v>
      </c>
      <c r="C6" s="54"/>
      <c r="D6" s="14">
        <v>0</v>
      </c>
      <c r="E6" s="18">
        <f>'[1]202309生产数据统计报表（发微信群）'!E238+D6</f>
        <v>374018</v>
      </c>
      <c r="F6" s="30"/>
      <c r="G6" s="30"/>
      <c r="H6" s="31"/>
      <c r="I6" s="62"/>
    </row>
    <row r="7" ht="21.95" customHeight="1" spans="1:9">
      <c r="A7" s="17" t="s">
        <v>17</v>
      </c>
      <c r="B7" s="16" t="s">
        <v>18</v>
      </c>
      <c r="C7" s="54">
        <f>'[1]2023年10月份生产数据记录表'!H9</f>
        <v>0</v>
      </c>
      <c r="D7" s="14">
        <f>C7</f>
        <v>0</v>
      </c>
      <c r="E7" s="18">
        <f>'[1]202309生产数据统计报表（发微信群）'!E239+D7</f>
        <v>480493.074074074</v>
      </c>
      <c r="F7" s="32">
        <f>'[1]2023年10月份生产数据记录表'!I9/24</f>
        <v>0</v>
      </c>
      <c r="G7" s="32">
        <f>'[1]2023年10月份生产数据记录表'!J134</f>
        <v>0</v>
      </c>
      <c r="H7" s="32">
        <f>'[1]2023年10月份生产数据记录表'!O134</f>
        <v>0.586760948905109</v>
      </c>
      <c r="I7" s="62"/>
    </row>
    <row r="8" ht="21.95" customHeight="1" spans="1:9">
      <c r="A8" s="15"/>
      <c r="B8" s="16" t="s">
        <v>19</v>
      </c>
      <c r="C8" s="54"/>
      <c r="D8" s="14">
        <f>C8</f>
        <v>0</v>
      </c>
      <c r="E8" s="18">
        <f>'[1]202309生产数据统计报表（发微信群）'!E240+D8</f>
        <v>223043.530864198</v>
      </c>
      <c r="F8" s="31"/>
      <c r="G8" s="31"/>
      <c r="H8" s="31"/>
      <c r="I8" s="63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10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'[1]2023年10月份生产数据记录表'!Q13</f>
        <v>0</v>
      </c>
      <c r="D13" s="14">
        <f>C13+D5</f>
        <v>0</v>
      </c>
      <c r="E13" s="18">
        <f>E5+C13</f>
        <v>746536</v>
      </c>
      <c r="F13" s="28">
        <f>'[1]2023年10月份生产数据记录表'!R13/24</f>
        <v>0</v>
      </c>
      <c r="G13" s="28">
        <f>'[1]2023年10月份生产数据记录表'!I135</f>
        <v>0</v>
      </c>
      <c r="H13" s="29">
        <f>'[1]2023年10月份生产数据记录表'!N135</f>
        <v>0.497981313131313</v>
      </c>
      <c r="I13" s="61"/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374018</v>
      </c>
      <c r="F14" s="30"/>
      <c r="G14" s="30"/>
      <c r="H14" s="31"/>
      <c r="I14" s="62"/>
    </row>
    <row r="15" ht="21.95" customHeight="1" spans="1:9">
      <c r="A15" s="17" t="s">
        <v>17</v>
      </c>
      <c r="B15" s="16" t="s">
        <v>18</v>
      </c>
      <c r="C15" s="13">
        <f>'[1]2023年10月份生产数据记录表'!H13</f>
        <v>0</v>
      </c>
      <c r="D15" s="14">
        <f>C15+D7</f>
        <v>0</v>
      </c>
      <c r="E15" s="18">
        <f>E7+C15</f>
        <v>480493.074074074</v>
      </c>
      <c r="F15" s="32">
        <f>'[1]2023年10月份生产数据记录表'!I13/24</f>
        <v>0</v>
      </c>
      <c r="G15" s="32">
        <f>'[1]2023年10月份生产数据记录表'!J135</f>
        <v>0</v>
      </c>
      <c r="H15" s="32">
        <f>'[1]2023年10月份生产数据记录表'!O135</f>
        <v>0.584627272727273</v>
      </c>
      <c r="I15" s="62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223043.530864198</v>
      </c>
      <c r="F16" s="31"/>
      <c r="G16" s="31"/>
      <c r="H16" s="31"/>
      <c r="I16" s="63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10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'[1]2023年10月份生产数据记录表'!Q17</f>
        <v>0</v>
      </c>
      <c r="D21" s="18">
        <f>D13+C21</f>
        <v>0</v>
      </c>
      <c r="E21" s="18">
        <f>E13+C21</f>
        <v>746536</v>
      </c>
      <c r="F21" s="28">
        <f>'[1]2023年10月份生产数据记录表'!R17/24</f>
        <v>0</v>
      </c>
      <c r="G21" s="28">
        <f>'[1]2023年10月份生产数据记录表'!I136</f>
        <v>0</v>
      </c>
      <c r="H21" s="29">
        <f>'[1]2023年10月份生产数据记录表'!N136</f>
        <v>0.496177033011272</v>
      </c>
      <c r="I21" s="71"/>
    </row>
    <row r="22" ht="21.95" customHeight="1" spans="1:9">
      <c r="A22" s="15"/>
      <c r="B22" s="16" t="s">
        <v>16</v>
      </c>
      <c r="C22" s="54"/>
      <c r="D22" s="18">
        <f>D14+C22</f>
        <v>0</v>
      </c>
      <c r="E22" s="18">
        <f>E14+C22</f>
        <v>374018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54">
        <f>'[1]2023年10月份生产数据记录表'!H17</f>
        <v>0</v>
      </c>
      <c r="D23" s="14">
        <f>D15+C23</f>
        <v>0</v>
      </c>
      <c r="E23" s="18">
        <f>E15+C23</f>
        <v>480493.074074074</v>
      </c>
      <c r="F23" s="32">
        <f>'[1]2023年10月份生产数据记录表'!I17/24</f>
        <v>0</v>
      </c>
      <c r="G23" s="32">
        <f>'[1]2023年10月份生产数据记录表'!J136</f>
        <v>0</v>
      </c>
      <c r="H23" s="32">
        <f>'[1]2023年10月份生产数据记录表'!O136</f>
        <v>0.582509057971014</v>
      </c>
      <c r="I23" s="72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223043.530864198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10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'[1]2023年10月份生产数据记录表'!Q18</f>
        <v>0</v>
      </c>
      <c r="D29" s="18">
        <f>D21+C29</f>
        <v>0</v>
      </c>
      <c r="E29" s="18">
        <f>E21+C29</f>
        <v>746536</v>
      </c>
      <c r="F29" s="28">
        <f>'[1]2023年10月份生产数据记录表'!R21/24</f>
        <v>0</v>
      </c>
      <c r="G29" s="29">
        <f>'[1]2023年10月份生产数据记录表'!I137</f>
        <v>0</v>
      </c>
      <c r="H29" s="29">
        <f>'[1]2023年10月份生产数据记录表'!N137</f>
        <v>0.494385780184517</v>
      </c>
      <c r="I29" s="34"/>
    </row>
    <row r="30" ht="21.95" customHeight="1" spans="1:9">
      <c r="A30" s="15"/>
      <c r="B30" s="16" t="s">
        <v>22</v>
      </c>
      <c r="C30" s="13">
        <f>'[1]2023年10月份生产数据记录表'!Q19+'[1]2023年10月份生产数据记录表'!Q20</f>
        <v>0</v>
      </c>
      <c r="D30" s="14">
        <f>C30+D22</f>
        <v>0</v>
      </c>
      <c r="E30" s="18">
        <f>E22+C30</f>
        <v>374018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'[1]2023年10月份生产数据记录表'!H18</f>
        <v>0</v>
      </c>
      <c r="D31" s="14">
        <f>D23+C31</f>
        <v>0</v>
      </c>
      <c r="E31" s="18">
        <f>E23+C31</f>
        <v>480493.074074074</v>
      </c>
      <c r="F31" s="32">
        <f>'[1]2023年10月份生产数据记录表'!I21/24</f>
        <v>0</v>
      </c>
      <c r="G31" s="32">
        <f>'[1]2023年10月份生产数据记录表'!J137</f>
        <v>0</v>
      </c>
      <c r="H31" s="32">
        <f>'[1]2023年10月份生产数据记录表'!O137</f>
        <v>0.580406137184115</v>
      </c>
      <c r="I31" s="38"/>
    </row>
    <row r="32" ht="21.95" customHeight="1" spans="1:9">
      <c r="A32" s="15"/>
      <c r="B32" s="16" t="s">
        <v>23</v>
      </c>
      <c r="C32" s="13">
        <f>'[1]2023年10月份生产数据记录表'!H19+'[1]2023年10月份生产数据记录表'!H20</f>
        <v>0</v>
      </c>
      <c r="D32" s="14">
        <f>C32+D24</f>
        <v>0</v>
      </c>
      <c r="E32" s="18">
        <f>E24+C32</f>
        <v>223043.530864198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10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22"/>
      <c r="D37" s="18">
        <f>D29+C37</f>
        <v>0</v>
      </c>
      <c r="E37" s="18">
        <f>E29+C37</f>
        <v>746536</v>
      </c>
      <c r="F37" s="28">
        <f>'[1]2023年10月份生产数据记录表'!R25/24</f>
        <v>0</v>
      </c>
      <c r="G37" s="29">
        <f>'[1]2023年10月份生产数据记录表'!I138</f>
        <v>0</v>
      </c>
      <c r="H37" s="29">
        <f>'[1]2023年10月份生产数据记录表'!N138</f>
        <v>0.492607414068745</v>
      </c>
      <c r="I37" s="40"/>
    </row>
    <row r="38" ht="21.95" customHeight="1" spans="1:9">
      <c r="A38" s="15"/>
      <c r="B38" s="16" t="s">
        <v>22</v>
      </c>
      <c r="C38" s="13">
        <f>'[1]2023年10月份生产数据记录表'!Q25</f>
        <v>0</v>
      </c>
      <c r="D38" s="14">
        <f>C38+D30</f>
        <v>0</v>
      </c>
      <c r="E38" s="18">
        <f>E30+C38</f>
        <v>374018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54"/>
      <c r="D39" s="14">
        <f>D31+C39</f>
        <v>0</v>
      </c>
      <c r="E39" s="18">
        <f>E31+C39</f>
        <v>480493.074074074</v>
      </c>
      <c r="F39" s="32">
        <f>'[1]2023年10月份生产数据记录表'!I25/24</f>
        <v>0</v>
      </c>
      <c r="G39" s="32">
        <f>'[1]2023年10月份生产数据记录表'!J138</f>
        <v>0</v>
      </c>
      <c r="H39" s="32">
        <f>'[1]2023年10月份生产数据记录表'!O138</f>
        <v>0.578318345323741</v>
      </c>
      <c r="I39" s="38"/>
    </row>
    <row r="40" ht="21.95" customHeight="1" spans="1:9">
      <c r="A40" s="15"/>
      <c r="B40" s="16" t="s">
        <v>24</v>
      </c>
      <c r="C40" s="13">
        <f>'[1]2023年10月份生产数据记录表'!H25</f>
        <v>0</v>
      </c>
      <c r="D40" s="14">
        <f>C40+D32</f>
        <v>0</v>
      </c>
      <c r="E40" s="18">
        <f>E32+C40</f>
        <v>223043.530864198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10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22"/>
      <c r="D45" s="18">
        <f>D37+C45</f>
        <v>0</v>
      </c>
      <c r="E45" s="18">
        <f>E37+C45</f>
        <v>746536</v>
      </c>
      <c r="F45" s="28">
        <f>'[1]2023年10月份生产数据记录表'!R29/24</f>
        <v>0</v>
      </c>
      <c r="G45" s="29">
        <f>'[1]2023年10月份生产数据记录表'!I139</f>
        <v>0</v>
      </c>
      <c r="H45" s="29">
        <f>'[1]2023年10月份生产数据记录表'!N139</f>
        <v>0.490841796097172</v>
      </c>
      <c r="I45" s="40"/>
      <c r="J45" s="41"/>
      <c r="K45" s="42"/>
      <c r="M45" s="43"/>
    </row>
    <row r="46" ht="21.95" customHeight="1" spans="1:10">
      <c r="A46" s="15"/>
      <c r="B46" s="16" t="s">
        <v>22</v>
      </c>
      <c r="C46" s="54">
        <f>'[1]2023年10月份生产数据记录表'!Q29</f>
        <v>0</v>
      </c>
      <c r="D46" s="14">
        <f>C46+D38</f>
        <v>0</v>
      </c>
      <c r="E46" s="18">
        <f>E38+C46</f>
        <v>374018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54"/>
      <c r="D47" s="14">
        <f>D39+C47</f>
        <v>0</v>
      </c>
      <c r="E47" s="18">
        <f>E39+C47</f>
        <v>480493.074074074</v>
      </c>
      <c r="F47" s="32">
        <f>'[1]2023年10月份生产数据记录表'!I29/24</f>
        <v>0</v>
      </c>
      <c r="G47" s="32">
        <f>'[1]2023年10月份生产数据记录表'!J139</f>
        <v>0</v>
      </c>
      <c r="H47" s="32">
        <f>'[1]2023年10月份生产数据记录表'!O139</f>
        <v>0.576245519713262</v>
      </c>
      <c r="I47" s="38"/>
    </row>
    <row r="48" ht="21.95" customHeight="1" spans="1:9">
      <c r="A48" s="15"/>
      <c r="B48" s="16" t="s">
        <v>24</v>
      </c>
      <c r="C48" s="54">
        <f>'[1]2023年10月份生产数据记录表'!H29</f>
        <v>0</v>
      </c>
      <c r="D48" s="14">
        <f>C48+D40</f>
        <v>0</v>
      </c>
      <c r="E48" s="18">
        <f>E40+C48</f>
        <v>223043.530864198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10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/>
      <c r="D53" s="18">
        <f>D45+C53</f>
        <v>0</v>
      </c>
      <c r="E53" s="18">
        <f>E45+C53</f>
        <v>746536</v>
      </c>
      <c r="F53" s="28">
        <f>'[1]2023年10月份生产数据记录表'!R33/24</f>
        <v>0</v>
      </c>
      <c r="G53" s="29">
        <f>'[1]2023年10月份生产数据记录表'!I140</f>
        <v>0</v>
      </c>
      <c r="H53" s="29">
        <f>'[1]2023年10月份生产数据记录表'!N140</f>
        <v>0.48908878968254</v>
      </c>
      <c r="I53" s="40"/>
    </row>
    <row r="54" ht="21.95" customHeight="1" spans="1:9">
      <c r="A54" s="15"/>
      <c r="B54" s="16" t="s">
        <v>22</v>
      </c>
      <c r="C54" s="18">
        <f>'[1]2023年10月份生产数据记录表'!Q33</f>
        <v>0</v>
      </c>
      <c r="D54" s="14">
        <f>C54+D46</f>
        <v>0</v>
      </c>
      <c r="E54" s="18">
        <f>E46+C54</f>
        <v>374018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4"/>
      <c r="D55" s="14">
        <f>D47+C55</f>
        <v>0</v>
      </c>
      <c r="E55" s="18">
        <f>E47+C55</f>
        <v>480493.074074074</v>
      </c>
      <c r="F55" s="32">
        <f>'[1]2023年10月份生产数据记录表'!I33/24</f>
        <v>0</v>
      </c>
      <c r="G55" s="32">
        <f>'[1]2023年10月份生产数据记录表'!J140</f>
        <v>0</v>
      </c>
      <c r="H55" s="32">
        <f>'[1]2023年10月份生产数据记录表'!O140</f>
        <v>0.5741875</v>
      </c>
      <c r="I55" s="38"/>
    </row>
    <row r="56" ht="21.95" customHeight="1" spans="1:9">
      <c r="A56" s="15"/>
      <c r="B56" s="16" t="s">
        <v>24</v>
      </c>
      <c r="C56" s="13">
        <f>'[1]2023年10月份生产数据记录表'!H33</f>
        <v>0</v>
      </c>
      <c r="D56" s="14">
        <f>C56+D48</f>
        <v>0</v>
      </c>
      <c r="E56" s="18">
        <f>E48+C56</f>
        <v>223043.530864198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10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/>
      <c r="D61" s="18">
        <f>D53+C61</f>
        <v>0</v>
      </c>
      <c r="E61" s="18">
        <f>E53+C61</f>
        <v>746536</v>
      </c>
      <c r="F61" s="28">
        <f>'[1]2023年10月份生产数据记录表'!R37/24</f>
        <v>0</v>
      </c>
      <c r="G61" s="29">
        <f>'[1]2023年10月份生产数据记录表'!I141</f>
        <v>0</v>
      </c>
      <c r="H61" s="29">
        <f>'[1]2023年10月份生产数据记录表'!N141</f>
        <v>0.48734826018189</v>
      </c>
      <c r="I61" s="40"/>
    </row>
    <row r="62" ht="21.95" customHeight="1" spans="1:9">
      <c r="A62" s="15"/>
      <c r="B62" s="16" t="s">
        <v>22</v>
      </c>
      <c r="C62" s="18">
        <f>'[1]2023年10月份生产数据记录表'!Q37</f>
        <v>0</v>
      </c>
      <c r="D62" s="14">
        <f>D54</f>
        <v>0</v>
      </c>
      <c r="E62" s="18">
        <f>E54+C62</f>
        <v>374018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/>
      <c r="D63" s="14">
        <f>D55+C63</f>
        <v>0</v>
      </c>
      <c r="E63" s="18">
        <f>E55+C63</f>
        <v>480493.074074074</v>
      </c>
      <c r="F63" s="32">
        <f>'[1]2023年10月份生产数据记录表'!I37/24</f>
        <v>0</v>
      </c>
      <c r="G63" s="32">
        <f>'[1]2023年10月份生产数据记录表'!J141</f>
        <v>0</v>
      </c>
      <c r="H63" s="32">
        <f>'[1]2023年10月份生产数据记录表'!O141</f>
        <v>0.572144128113879</v>
      </c>
      <c r="I63" s="38"/>
    </row>
    <row r="64" ht="21.95" customHeight="1" spans="1:9">
      <c r="A64" s="15"/>
      <c r="B64" s="16" t="s">
        <v>24</v>
      </c>
      <c r="C64" s="14">
        <f>'[1]2023年10月份生产数据记录表'!H37</f>
        <v>0</v>
      </c>
      <c r="D64" s="14">
        <f>D56</f>
        <v>0</v>
      </c>
      <c r="E64" s="18">
        <f>E56+C64</f>
        <v>223043.530864198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10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'[1]2023年10月份生产数据记录表'!Q41</f>
        <v>0</v>
      </c>
      <c r="D69" s="18">
        <f>D61+C69</f>
        <v>0</v>
      </c>
      <c r="E69" s="18">
        <f>E61+C69</f>
        <v>746536</v>
      </c>
      <c r="F69" s="28">
        <f>'[1]2023年10月份生产数据记录表'!R41/24</f>
        <v>0</v>
      </c>
      <c r="G69" s="29">
        <f>'[1]2023年10月份生产数据记录表'!I142</f>
        <v>0</v>
      </c>
      <c r="H69" s="29">
        <f>'[1]2023年10月份生产数据记录表'!N142</f>
        <v>0.485620074862096</v>
      </c>
      <c r="I69" s="40"/>
    </row>
    <row r="70" ht="21.95" customHeight="1" spans="1:9">
      <c r="A70" s="15"/>
      <c r="B70" s="16" t="s">
        <v>22</v>
      </c>
      <c r="C70" s="18">
        <f>'[1]2023年10月份生产数据记录表'!Q41</f>
        <v>0</v>
      </c>
      <c r="D70" s="14">
        <f>D62</f>
        <v>0</v>
      </c>
      <c r="E70" s="18">
        <f>E62+C70</f>
        <v>374018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'[1]2023年10月份生产数据记录表'!H41</f>
        <v>0</v>
      </c>
      <c r="D71" s="14">
        <f>D63+C71</f>
        <v>0</v>
      </c>
      <c r="E71" s="18">
        <f>E63+C71</f>
        <v>480493.074074074</v>
      </c>
      <c r="F71" s="32">
        <f>'[1]2023年10月份生产数据记录表'!I41/24</f>
        <v>0</v>
      </c>
      <c r="G71" s="32">
        <f>'[1]2023年10月份生产数据记录表'!J142</f>
        <v>0</v>
      </c>
      <c r="H71" s="32">
        <f>'[1]2023年10月份生产数据记录表'!O142</f>
        <v>0.57011524822695</v>
      </c>
      <c r="I71" s="38"/>
    </row>
    <row r="72" ht="21.95" customHeight="1" spans="1:9">
      <c r="A72" s="15"/>
      <c r="B72" s="16" t="s">
        <v>24</v>
      </c>
      <c r="C72" s="14">
        <f>'[1]2023年10月份生产数据记录表'!H41</f>
        <v>0</v>
      </c>
      <c r="D72" s="14">
        <f>D64</f>
        <v>0</v>
      </c>
      <c r="E72" s="18">
        <f>E64+C72</f>
        <v>223043.530864198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10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'[1]2023年10月份生产数据记录表'!Q45</f>
        <v>0</v>
      </c>
      <c r="D77" s="18">
        <f>D69+C77</f>
        <v>0</v>
      </c>
      <c r="E77" s="18">
        <f>E69+C77</f>
        <v>746536</v>
      </c>
      <c r="F77" s="28">
        <f>'[1]2023年10月份生产数据记录表'!R45/24</f>
        <v>0</v>
      </c>
      <c r="G77" s="29">
        <f>'[1]2023年10月份生产数据记录表'!I143</f>
        <v>0</v>
      </c>
      <c r="H77" s="29">
        <f>'[1]2023年10月份生产数据记录表'!N143</f>
        <v>0.483904102866117</v>
      </c>
      <c r="I77" s="40"/>
    </row>
    <row r="78" ht="21.95" customHeight="1" spans="1:9">
      <c r="A78" s="15"/>
      <c r="B78" s="16" t="s">
        <v>22</v>
      </c>
      <c r="C78" s="18">
        <f>'[1]2023年10月份生产数据记录表'!Q45</f>
        <v>0</v>
      </c>
      <c r="D78" s="14">
        <f>D70</f>
        <v>0</v>
      </c>
      <c r="E78" s="18">
        <f>E70+C78</f>
        <v>374018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'[1]2023年10月份生产数据记录表'!H45</f>
        <v>0</v>
      </c>
      <c r="D79" s="14">
        <f>D71+C79</f>
        <v>0</v>
      </c>
      <c r="E79" s="18">
        <f>E71+C79</f>
        <v>480493.074074074</v>
      </c>
      <c r="F79" s="32">
        <f>'[1]2023年10月份生产数据记录表'!I45/24</f>
        <v>0</v>
      </c>
      <c r="G79" s="32">
        <f>'[1]2023年10月份生产数据记录表'!J143</f>
        <v>0</v>
      </c>
      <c r="H79" s="32">
        <f>'[1]2023年10月份生产数据记录表'!O143</f>
        <v>0.568100706713781</v>
      </c>
      <c r="I79" s="38"/>
    </row>
    <row r="80" ht="21.95" customHeight="1" spans="1:9">
      <c r="A80" s="15"/>
      <c r="B80" s="16" t="s">
        <v>24</v>
      </c>
      <c r="C80" s="14">
        <f>'[1]2023年10月份生产数据记录表'!H45</f>
        <v>0</v>
      </c>
      <c r="D80" s="14">
        <f>D72</f>
        <v>0</v>
      </c>
      <c r="E80" s="18">
        <f>E72+C80</f>
        <v>223043.530864198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10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'[1]2023年10月份生产数据记录表'!Q49</f>
        <v>0</v>
      </c>
      <c r="D85" s="18">
        <f>D77+C85</f>
        <v>0</v>
      </c>
      <c r="E85" s="18">
        <f>E77+C85</f>
        <v>746536</v>
      </c>
      <c r="F85" s="28">
        <f>'[1]2023年10月份生产数据记录表'!R49/24</f>
        <v>0</v>
      </c>
      <c r="G85" s="29">
        <f>'[1]2023年10月份生产数据记录表'!I144</f>
        <v>0</v>
      </c>
      <c r="H85" s="29">
        <f>'[1]2023年10月份生产数据记录表'!N144</f>
        <v>0.482200215179969</v>
      </c>
      <c r="I85" s="40"/>
    </row>
    <row r="86" ht="21.95" customHeight="1" spans="1:9">
      <c r="A86" s="15"/>
      <c r="B86" s="16" t="s">
        <v>22</v>
      </c>
      <c r="C86" s="18">
        <f>'[1]2023年10月份生产数据记录表'!Q49</f>
        <v>0</v>
      </c>
      <c r="D86" s="14">
        <f>D78</f>
        <v>0</v>
      </c>
      <c r="E86" s="18">
        <f>E78+C86</f>
        <v>374018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'[1]2023年10月份生产数据记录表'!H49</f>
        <v>0</v>
      </c>
      <c r="D87" s="14">
        <f>D79+C87</f>
        <v>0</v>
      </c>
      <c r="E87" s="18">
        <f>E79+C87</f>
        <v>480493.074074074</v>
      </c>
      <c r="F87" s="32">
        <f>'[1]2023年10月份生产数据记录表'!I49/24</f>
        <v>0</v>
      </c>
      <c r="G87" s="32">
        <f>'[1]2023年10月份生产数据记录表'!J144</f>
        <v>0</v>
      </c>
      <c r="H87" s="32">
        <f>'[1]2023年10月份生产数据记录表'!O144</f>
        <v>0.566100352112676</v>
      </c>
      <c r="I87" s="38"/>
    </row>
    <row r="88" ht="21.95" customHeight="1" spans="1:9">
      <c r="A88" s="15"/>
      <c r="B88" s="16" t="s">
        <v>24</v>
      </c>
      <c r="C88" s="14">
        <f>'[1]2023年10月份生产数据记录表'!H49</f>
        <v>0</v>
      </c>
      <c r="D88" s="14">
        <f>D80</f>
        <v>0</v>
      </c>
      <c r="E88" s="18">
        <f>E80+C88</f>
        <v>223043.530864198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10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'[1]2023年10月份生产数据记录表'!Q53</f>
        <v>0</v>
      </c>
      <c r="D93" s="18">
        <f>D85+C93</f>
        <v>0</v>
      </c>
      <c r="E93" s="18">
        <f>E85+C93</f>
        <v>746536</v>
      </c>
      <c r="F93" s="28">
        <f>'[1]2023年10月份生产数据记录表'!R53/24</f>
        <v>0</v>
      </c>
      <c r="G93" s="29">
        <f>'[1]2023年10月份生产数据记录表'!I145</f>
        <v>0</v>
      </c>
      <c r="H93" s="29">
        <f>'[1]2023年10月份生产数据记录表'!N145</f>
        <v>0.48050828460039</v>
      </c>
      <c r="I93" s="40"/>
    </row>
    <row r="94" ht="21.95" customHeight="1" spans="1:9">
      <c r="A94" s="15"/>
      <c r="B94" s="16" t="s">
        <v>22</v>
      </c>
      <c r="C94" s="18">
        <f>'[1]2023年10月份生产数据记录表'!Q53</f>
        <v>0</v>
      </c>
      <c r="D94" s="14">
        <f>D86</f>
        <v>0</v>
      </c>
      <c r="E94" s="18">
        <f>E86+C94</f>
        <v>374018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f>'[1]2023年10月份生产数据记录表'!H53</f>
        <v>0</v>
      </c>
      <c r="D95" s="14">
        <f>D87+C95</f>
        <v>0</v>
      </c>
      <c r="E95" s="18">
        <f>E87+C95</f>
        <v>480493.074074074</v>
      </c>
      <c r="F95" s="32">
        <f>'[1]2023年10月份生产数据记录表'!I53/24</f>
        <v>0</v>
      </c>
      <c r="G95" s="32">
        <f>'[1]2023年10月份生产数据记录表'!J145</f>
        <v>0</v>
      </c>
      <c r="H95" s="32">
        <f>'[1]2023年10月份生产数据记录表'!O145</f>
        <v>0.564114035087719</v>
      </c>
      <c r="I95" s="38"/>
    </row>
    <row r="96" ht="21.95" customHeight="1" spans="1:9">
      <c r="A96" s="15"/>
      <c r="B96" s="16" t="s">
        <v>24</v>
      </c>
      <c r="C96" s="14">
        <f>'[1]2023年10月份生产数据记录表'!H53</f>
        <v>0</v>
      </c>
      <c r="D96" s="14">
        <f>D88</f>
        <v>0</v>
      </c>
      <c r="E96" s="18">
        <f>E88+C96</f>
        <v>223043.530864198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10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'[1]2023年10月份生产数据记录表'!Q57</f>
        <v>0</v>
      </c>
      <c r="D101" s="18">
        <f>D93+C101</f>
        <v>0</v>
      </c>
      <c r="E101" s="18">
        <f>E93+C101</f>
        <v>746536</v>
      </c>
      <c r="F101" s="28">
        <f>'[1]2023年10月份生产数据记录表'!R57/24</f>
        <v>0</v>
      </c>
      <c r="G101" s="29">
        <f>'[1]2023年10月份生产数据记录表'!I146</f>
        <v>0</v>
      </c>
      <c r="H101" s="29">
        <f>'[1]2023年10月份生产数据记录表'!N146</f>
        <v>0.478828185703186</v>
      </c>
      <c r="I101" s="69"/>
      <c r="J101" s="42"/>
    </row>
    <row r="102" ht="21.95" customHeight="1" spans="1:10">
      <c r="A102" s="15"/>
      <c r="B102" s="16" t="s">
        <v>22</v>
      </c>
      <c r="C102" s="18">
        <f>'[1]2023年10月份生产数据记录表'!Q57</f>
        <v>0</v>
      </c>
      <c r="D102" s="14">
        <f>D94</f>
        <v>0</v>
      </c>
      <c r="E102" s="18">
        <f>E94+C102</f>
        <v>374018</v>
      </c>
      <c r="F102" s="30"/>
      <c r="G102" s="31"/>
      <c r="H102" s="31"/>
      <c r="I102" s="67"/>
      <c r="J102" s="42"/>
    </row>
    <row r="103" ht="21.95" customHeight="1" spans="1:10">
      <c r="A103" s="17" t="s">
        <v>17</v>
      </c>
      <c r="B103" s="16" t="s">
        <v>18</v>
      </c>
      <c r="C103" s="14">
        <f>'[1]2023年10月份生产数据记录表'!H57</f>
        <v>0</v>
      </c>
      <c r="D103" s="14">
        <f>D95+C103</f>
        <v>0</v>
      </c>
      <c r="E103" s="18">
        <f>E95+C103</f>
        <v>480493.074074074</v>
      </c>
      <c r="F103" s="32">
        <f>'[1]2023年10月份生产数据记录表'!I57/24</f>
        <v>0</v>
      </c>
      <c r="G103" s="32">
        <f>'[1]2023年10月份生产数据记录表'!J146</f>
        <v>0</v>
      </c>
      <c r="H103" s="32">
        <f>'[1]2023年10月份生产数据记录表'!O146</f>
        <v>0.562141608391608</v>
      </c>
      <c r="I103" s="67"/>
      <c r="J103" s="42"/>
    </row>
    <row r="104" ht="21.95" customHeight="1" spans="1:10">
      <c r="A104" s="15"/>
      <c r="B104" s="16" t="s">
        <v>24</v>
      </c>
      <c r="C104" s="14">
        <f>'[1]2023年10月份生产数据记录表'!H57</f>
        <v>0</v>
      </c>
      <c r="D104" s="14">
        <f>D96</f>
        <v>0</v>
      </c>
      <c r="E104" s="18">
        <f>E96+C104</f>
        <v>223043.530864198</v>
      </c>
      <c r="F104" s="31"/>
      <c r="G104" s="31"/>
      <c r="H104" s="31"/>
      <c r="I104" s="68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10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'[1]2023年10月份生产数据记录表'!Q61</f>
        <v>0</v>
      </c>
      <c r="D109" s="18">
        <f>D101+C109</f>
        <v>0</v>
      </c>
      <c r="E109" s="18">
        <f>E101+C109</f>
        <v>746536</v>
      </c>
      <c r="F109" s="28">
        <f>'[1]2023年10月份生产数据记录表'!R61/24</f>
        <v>0</v>
      </c>
      <c r="G109" s="29">
        <f>'[1]2023年10月份生产数据记录表'!I147</f>
        <v>0</v>
      </c>
      <c r="H109" s="29">
        <f>'[1]2023年10月份生产数据记录表'!N147</f>
        <v>0.477159794812234</v>
      </c>
      <c r="I109" s="69"/>
    </row>
    <row r="110" ht="21.95" customHeight="1" spans="1:9">
      <c r="A110" s="15"/>
      <c r="B110" s="16" t="s">
        <v>22</v>
      </c>
      <c r="C110" s="66"/>
      <c r="D110" s="14">
        <f>D102</f>
        <v>0</v>
      </c>
      <c r="E110" s="18">
        <f>E102+C110</f>
        <v>374018</v>
      </c>
      <c r="F110" s="30"/>
      <c r="G110" s="31"/>
      <c r="H110" s="31"/>
      <c r="I110" s="67"/>
    </row>
    <row r="111" ht="21.95" customHeight="1" spans="1:9">
      <c r="A111" s="17" t="s">
        <v>17</v>
      </c>
      <c r="B111" s="16" t="s">
        <v>18</v>
      </c>
      <c r="C111" s="14">
        <f>'[1]2023年10月份生产数据记录表'!H61</f>
        <v>0</v>
      </c>
      <c r="D111" s="14">
        <f>D103+C111</f>
        <v>0</v>
      </c>
      <c r="E111" s="18">
        <f>E103+C111</f>
        <v>480493.074074074</v>
      </c>
      <c r="F111" s="32">
        <f>'[1]2023年10月份生产数据记录表'!I61/24</f>
        <v>0</v>
      </c>
      <c r="G111" s="32">
        <f>'[1]2023年10月份生产数据记录表'!J147</f>
        <v>0</v>
      </c>
      <c r="H111" s="32">
        <f>'[1]2023年10月份生产数据记录表'!O147</f>
        <v>0.560182926829268</v>
      </c>
      <c r="I111" s="67"/>
    </row>
    <row r="112" ht="21.95" customHeight="1" spans="1:9">
      <c r="A112" s="15"/>
      <c r="B112" s="16" t="s">
        <v>24</v>
      </c>
      <c r="C112" s="66"/>
      <c r="D112" s="14">
        <f>D104</f>
        <v>0</v>
      </c>
      <c r="E112" s="18">
        <f>E104+C112</f>
        <v>223043.530864198</v>
      </c>
      <c r="F112" s="31"/>
      <c r="G112" s="31"/>
      <c r="H112" s="31"/>
      <c r="I112" s="68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10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f>'[1]2023年10月份生产数据记录表'!Q65</f>
        <v>0</v>
      </c>
      <c r="D117" s="18">
        <f>D109+C117</f>
        <v>0</v>
      </c>
      <c r="E117" s="18">
        <f>E109+C117</f>
        <v>746536</v>
      </c>
      <c r="F117" s="28">
        <f>'[1]2023年10月份生产数据记录表'!R65/24</f>
        <v>0</v>
      </c>
      <c r="G117" s="29">
        <f>'[1]2023年10月份生产数据记录表'!I148</f>
        <v>0</v>
      </c>
      <c r="H117" s="29">
        <f>'[1]2023年10月份生产数据记录表'!N148</f>
        <v>0.475502989969136</v>
      </c>
      <c r="I117" s="69"/>
    </row>
    <row r="118" ht="21.95" customHeight="1" spans="1:9">
      <c r="A118" s="15"/>
      <c r="B118" s="16" t="s">
        <v>22</v>
      </c>
      <c r="C118" s="18">
        <f>'[1]2023年10月份生产数据记录表'!Q65</f>
        <v>0</v>
      </c>
      <c r="D118" s="14">
        <f>D110</f>
        <v>0</v>
      </c>
      <c r="E118" s="18">
        <f>E110+C118</f>
        <v>374018</v>
      </c>
      <c r="F118" s="30"/>
      <c r="G118" s="31"/>
      <c r="H118" s="31"/>
      <c r="I118" s="67"/>
    </row>
    <row r="119" ht="21.95" customHeight="1" spans="1:9">
      <c r="A119" s="17" t="s">
        <v>17</v>
      </c>
      <c r="B119" s="16" t="s">
        <v>18</v>
      </c>
      <c r="C119" s="14">
        <f>'[1]2023年10月份生产数据记录表'!H65</f>
        <v>0</v>
      </c>
      <c r="D119" s="14">
        <f>D111+C119</f>
        <v>0</v>
      </c>
      <c r="E119" s="18">
        <f>E111+C119</f>
        <v>480493.074074074</v>
      </c>
      <c r="F119" s="32">
        <f>'[1]2023年10月份生产数据记录表'!I65/24</f>
        <v>0</v>
      </c>
      <c r="G119" s="32">
        <f>'[1]2023年10月份生产数据记录表'!J148</f>
        <v>0</v>
      </c>
      <c r="H119" s="32">
        <f>'[1]2023年10月份生产数据记录表'!O148</f>
        <v>0.558237847222222</v>
      </c>
      <c r="I119" s="67"/>
    </row>
    <row r="120" ht="21.95" customHeight="1" spans="1:9">
      <c r="A120" s="15"/>
      <c r="B120" s="16" t="s">
        <v>24</v>
      </c>
      <c r="C120" s="14">
        <f>'[1]2023年10月份生产数据记录表'!H65</f>
        <v>0</v>
      </c>
      <c r="D120" s="14">
        <f>D112</f>
        <v>0</v>
      </c>
      <c r="E120" s="18">
        <f>E112+C120</f>
        <v>223043.530864198</v>
      </c>
      <c r="F120" s="31"/>
      <c r="G120" s="31"/>
      <c r="H120" s="31"/>
      <c r="I120" s="68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10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'[1]2023年10月份生产数据记录表'!Q69</f>
        <v>0</v>
      </c>
      <c r="D125" s="18">
        <f>D117+C125</f>
        <v>0</v>
      </c>
      <c r="E125" s="18">
        <f>E117+C125</f>
        <v>746536</v>
      </c>
      <c r="F125" s="28">
        <f>'[1]2023年10月份生产数据记录表'!R69/24</f>
        <v>0</v>
      </c>
      <c r="G125" s="29">
        <f>'[1]2023年10月份生产数据记录表'!I149</f>
        <v>0</v>
      </c>
      <c r="H125" s="29">
        <f>'[1]2023年10月份生产数据记录表'!N149</f>
        <v>0.473857650903499</v>
      </c>
      <c r="I125" s="69"/>
    </row>
    <row r="126" ht="21.95" customHeight="1" spans="1:9">
      <c r="A126" s="15"/>
      <c r="B126" s="16" t="s">
        <v>16</v>
      </c>
      <c r="C126" s="18">
        <f>'[1]2023年10月份生产数据记录表'!Q69</f>
        <v>0</v>
      </c>
      <c r="D126" s="14">
        <f>D118</f>
        <v>0</v>
      </c>
      <c r="E126" s="18">
        <f>E118+C126</f>
        <v>374018</v>
      </c>
      <c r="F126" s="30"/>
      <c r="G126" s="31"/>
      <c r="H126" s="31"/>
      <c r="I126" s="67"/>
    </row>
    <row r="127" ht="21.95" customHeight="1" spans="1:9">
      <c r="A127" s="17" t="s">
        <v>17</v>
      </c>
      <c r="B127" s="16" t="s">
        <v>18</v>
      </c>
      <c r="C127" s="14">
        <f>'[1]2023年10月份生产数据记录表'!H69</f>
        <v>0</v>
      </c>
      <c r="D127" s="14">
        <f>D119+C127</f>
        <v>0</v>
      </c>
      <c r="E127" s="18">
        <f>E119+C127</f>
        <v>480493.074074074</v>
      </c>
      <c r="F127" s="32">
        <f>'[1]2023年10月份生产数据记录表'!I69/24</f>
        <v>0</v>
      </c>
      <c r="G127" s="32">
        <f>'[1]2023年10月份生产数据记录表'!J149</f>
        <v>0</v>
      </c>
      <c r="H127" s="32">
        <f>'[1]2023年10月份生产数据记录表'!O149</f>
        <v>0.556306228373702</v>
      </c>
      <c r="I127" s="67"/>
    </row>
    <row r="128" ht="21.95" customHeight="1" spans="1:9">
      <c r="A128" s="15"/>
      <c r="B128" s="16" t="s">
        <v>19</v>
      </c>
      <c r="C128" s="14">
        <f>'[1]2023年10月份生产数据记录表'!H69</f>
        <v>0</v>
      </c>
      <c r="D128" s="14">
        <f>D120</f>
        <v>0</v>
      </c>
      <c r="E128" s="18">
        <f>E120+C128</f>
        <v>223043.530864198</v>
      </c>
      <c r="F128" s="31"/>
      <c r="G128" s="31"/>
      <c r="H128" s="31"/>
      <c r="I128" s="68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10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'[1]2023年10月份生产数据记录表'!Q73</f>
        <v>0</v>
      </c>
      <c r="D133" s="18">
        <f>D125+C133</f>
        <v>0</v>
      </c>
      <c r="E133" s="18">
        <f>E125+C133</f>
        <v>746536</v>
      </c>
      <c r="F133" s="28">
        <f>'[1]2023年10月份生产数据记录表'!R73/24</f>
        <v>0</v>
      </c>
      <c r="G133" s="29">
        <f>'[1]2023年10月份生产数据记录表'!I150</f>
        <v>0</v>
      </c>
      <c r="H133" s="29">
        <f>'[1]2023年10月份生产数据记录表'!N150</f>
        <v>0.472223659003831</v>
      </c>
      <c r="I133" s="40"/>
    </row>
    <row r="134" ht="21.95" customHeight="1" spans="1:9">
      <c r="A134" s="15"/>
      <c r="B134" s="16" t="s">
        <v>16</v>
      </c>
      <c r="C134" s="18">
        <f>'[1]2023年10月份生产数据记录表'!Q73</f>
        <v>0</v>
      </c>
      <c r="D134" s="14">
        <f>D126</f>
        <v>0</v>
      </c>
      <c r="E134" s="18">
        <f>E126+C134</f>
        <v>374018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'[1]2023年10月份生产数据记录表'!H73</f>
        <v>0</v>
      </c>
      <c r="D135" s="14">
        <f>D127+C135</f>
        <v>0</v>
      </c>
      <c r="E135" s="18">
        <f>E127+C135</f>
        <v>480493.074074074</v>
      </c>
      <c r="F135" s="32">
        <f>'[1]2023年10月份生产数据记录表'!I73/24</f>
        <v>0</v>
      </c>
      <c r="G135" s="32">
        <f>'[1]2023年10月份生产数据记录表'!J150</f>
        <v>0</v>
      </c>
      <c r="H135" s="32">
        <f>'[1]2023年10月份生产数据记录表'!O150</f>
        <v>0.554387931034483</v>
      </c>
      <c r="I135" s="38"/>
    </row>
    <row r="136" ht="21.95" customHeight="1" spans="1:9">
      <c r="A136" s="15"/>
      <c r="B136" s="16" t="s">
        <v>19</v>
      </c>
      <c r="C136" s="14">
        <f>'[1]2023年10月份生产数据记录表'!H73</f>
        <v>0</v>
      </c>
      <c r="D136" s="14">
        <f>D128</f>
        <v>0</v>
      </c>
      <c r="E136" s="18">
        <f>E128+C136</f>
        <v>223043.530864198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10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'[1]2023年10月份生产数据记录表'!Q77</f>
        <v>0</v>
      </c>
      <c r="D141" s="18">
        <f>D133+C141</f>
        <v>0</v>
      </c>
      <c r="E141" s="18">
        <f>E133+C141</f>
        <v>746536</v>
      </c>
      <c r="F141" s="28">
        <f>'[1]2023年10月份生产数据记录表'!R77/24</f>
        <v>0</v>
      </c>
      <c r="G141" s="29">
        <f>'[1]2023年10月份生产数据记录表'!I151</f>
        <v>0</v>
      </c>
      <c r="H141" s="29">
        <f>'[1]2023年10月份生产数据记录表'!N151</f>
        <v>0.470600897289042</v>
      </c>
      <c r="I141" s="69"/>
    </row>
    <row r="142" ht="21.95" customHeight="1" spans="1:9">
      <c r="A142" s="15"/>
      <c r="B142" s="16" t="s">
        <v>16</v>
      </c>
      <c r="C142" s="18">
        <f>'[1]2023年10月份生产数据记录表'!Q77</f>
        <v>0</v>
      </c>
      <c r="D142" s="14">
        <f>D134</f>
        <v>0</v>
      </c>
      <c r="E142" s="18">
        <f>E134+C142</f>
        <v>374018</v>
      </c>
      <c r="F142" s="30"/>
      <c r="G142" s="31"/>
      <c r="H142" s="31"/>
      <c r="I142" s="67"/>
    </row>
    <row r="143" ht="21.95" customHeight="1" spans="1:9">
      <c r="A143" s="17" t="s">
        <v>17</v>
      </c>
      <c r="B143" s="16" t="s">
        <v>18</v>
      </c>
      <c r="C143" s="14">
        <f>'[1]2023年10月份生产数据记录表'!H77</f>
        <v>0</v>
      </c>
      <c r="D143" s="14">
        <f>D135+C143</f>
        <v>0</v>
      </c>
      <c r="E143" s="18">
        <f>E135+C143</f>
        <v>480493.074074074</v>
      </c>
      <c r="F143" s="32">
        <f>'[1]2023年10月份生产数据记录表'!I77/24</f>
        <v>0</v>
      </c>
      <c r="G143" s="32">
        <f>'[1]2023年10月份生产数据记录表'!J151</f>
        <v>0</v>
      </c>
      <c r="H143" s="32">
        <f>'[1]2023年10月份生产数据记录表'!O151</f>
        <v>0.552482817869416</v>
      </c>
      <c r="I143" s="67"/>
    </row>
    <row r="144" ht="21.95" customHeight="1" spans="1:9">
      <c r="A144" s="15"/>
      <c r="B144" s="16" t="s">
        <v>19</v>
      </c>
      <c r="C144" s="14">
        <f>'[1]2023年10月份生产数据记录表'!H77</f>
        <v>0</v>
      </c>
      <c r="D144" s="14">
        <f>D136</f>
        <v>0</v>
      </c>
      <c r="E144" s="18">
        <f>E136+C144</f>
        <v>223043.530864198</v>
      </c>
      <c r="F144" s="31"/>
      <c r="G144" s="31"/>
      <c r="H144" s="31"/>
      <c r="I144" s="68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10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'[1]2023年10月份生产数据记录表'!Q81</f>
        <v>0</v>
      </c>
      <c r="D149" s="18">
        <f>D141+C149</f>
        <v>0</v>
      </c>
      <c r="E149" s="18">
        <f>E141+C149</f>
        <v>746536</v>
      </c>
      <c r="F149" s="28">
        <f>'[1]2023年10月份生产数据记录表'!R81/24</f>
        <v>0</v>
      </c>
      <c r="G149" s="29">
        <f>'[1]2023年10月份生产数据记录表'!I152</f>
        <v>0</v>
      </c>
      <c r="H149" s="29">
        <f>'[1]2023年10月份生产数据记录表'!N152</f>
        <v>0.468989250380517</v>
      </c>
      <c r="I149" s="74"/>
    </row>
    <row r="150" ht="21.95" customHeight="1" spans="1:9">
      <c r="A150" s="15"/>
      <c r="B150" s="16" t="s">
        <v>16</v>
      </c>
      <c r="C150" s="18">
        <f>'[1]2023年10月份生产数据记录表'!Q81</f>
        <v>0</v>
      </c>
      <c r="D150" s="14">
        <f>D142</f>
        <v>0</v>
      </c>
      <c r="E150" s="18">
        <f>E142+C150</f>
        <v>374018</v>
      </c>
      <c r="F150" s="30"/>
      <c r="G150" s="31"/>
      <c r="H150" s="31"/>
      <c r="I150" s="75"/>
    </row>
    <row r="151" ht="21.95" customHeight="1" spans="1:9">
      <c r="A151" s="17" t="s">
        <v>17</v>
      </c>
      <c r="B151" s="16" t="s">
        <v>18</v>
      </c>
      <c r="C151" s="14">
        <f>'[1]2023年10月份生产数据记录表'!H81</f>
        <v>0</v>
      </c>
      <c r="D151" s="14">
        <f>D143+C151</f>
        <v>0</v>
      </c>
      <c r="E151" s="18">
        <f>E143+C151</f>
        <v>480493.074074074</v>
      </c>
      <c r="F151" s="32">
        <f>'[1]2023年10月份生产数据记录表'!I81/24</f>
        <v>0</v>
      </c>
      <c r="G151" s="32">
        <f>'[1]2023年10月份生产数据记录表'!J152</f>
        <v>0</v>
      </c>
      <c r="H151" s="32">
        <f>'[1]2023年10月份生产数据记录表'!O152</f>
        <v>0.550590753424657</v>
      </c>
      <c r="I151" s="75"/>
    </row>
    <row r="152" ht="21.95" customHeight="1" spans="1:9">
      <c r="A152" s="15"/>
      <c r="B152" s="16" t="s">
        <v>19</v>
      </c>
      <c r="C152" s="14">
        <f>'[1]2023年10月份生产数据记录表'!H81</f>
        <v>0</v>
      </c>
      <c r="D152" s="14">
        <f>D144</f>
        <v>0</v>
      </c>
      <c r="E152" s="18">
        <f>E144+C152</f>
        <v>223043.530864198</v>
      </c>
      <c r="F152" s="31"/>
      <c r="G152" s="31"/>
      <c r="H152" s="31"/>
      <c r="I152" s="76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10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'[1]2023年10月份生产数据记录表'!Q85</f>
        <v>0</v>
      </c>
      <c r="D157" s="18">
        <f>D149+C157</f>
        <v>0</v>
      </c>
      <c r="E157" s="18">
        <f>E149+C157</f>
        <v>746536</v>
      </c>
      <c r="F157" s="28">
        <f>'[1]2023年10月份生产数据记录表'!R85/24</f>
        <v>0</v>
      </c>
      <c r="G157" s="29">
        <f>'[1]2023年10月份生产数据记录表'!I153</f>
        <v>0</v>
      </c>
      <c r="H157" s="29">
        <f>'[1]2023年10月份生产数据记录表'!N153</f>
        <v>0.467388604474782</v>
      </c>
      <c r="I157" s="69"/>
      <c r="J157" s="42"/>
    </row>
    <row r="158" ht="21.95" customHeight="1" spans="1:10">
      <c r="A158" s="15"/>
      <c r="B158" s="16" t="s">
        <v>16</v>
      </c>
      <c r="C158" s="18">
        <f>'[1]2023年10月份生产数据记录表'!Q85</f>
        <v>0</v>
      </c>
      <c r="D158" s="14">
        <f>D150</f>
        <v>0</v>
      </c>
      <c r="E158" s="18">
        <f>E150+C158</f>
        <v>374018</v>
      </c>
      <c r="F158" s="30"/>
      <c r="G158" s="31"/>
      <c r="H158" s="31"/>
      <c r="I158" s="67"/>
      <c r="J158" s="42"/>
    </row>
    <row r="159" ht="21.95" customHeight="1" spans="1:10">
      <c r="A159" s="17" t="s">
        <v>17</v>
      </c>
      <c r="B159" s="16" t="s">
        <v>18</v>
      </c>
      <c r="C159" s="14">
        <f>'[1]2023年10月份生产数据记录表'!H85</f>
        <v>0</v>
      </c>
      <c r="D159" s="14">
        <f>D151+C159</f>
        <v>0</v>
      </c>
      <c r="E159" s="18">
        <f>E151+C159</f>
        <v>480493.074074074</v>
      </c>
      <c r="F159" s="32">
        <f>'[1]2023年10月份生产数据记录表'!I85/24</f>
        <v>0</v>
      </c>
      <c r="G159" s="32">
        <f>'[1]2023年10月份生产数据记录表'!J153</f>
        <v>0</v>
      </c>
      <c r="H159" s="32">
        <f>'[1]2023年10月份生产数据记录表'!O153</f>
        <v>0.548711604095563</v>
      </c>
      <c r="I159" s="67"/>
      <c r="J159" s="42"/>
    </row>
    <row r="160" ht="21.95" customHeight="1" spans="1:9">
      <c r="A160" s="15"/>
      <c r="B160" s="16" t="s">
        <v>19</v>
      </c>
      <c r="C160" s="14">
        <f>'[1]2023年10月份生产数据记录表'!H85</f>
        <v>0</v>
      </c>
      <c r="D160" s="14">
        <f>D152</f>
        <v>0</v>
      </c>
      <c r="E160" s="18">
        <f>E152+C160</f>
        <v>223043.530864198</v>
      </c>
      <c r="F160" s="31"/>
      <c r="G160" s="31"/>
      <c r="H160" s="31"/>
      <c r="I160" s="68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10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'[1]2023年10月份生产数据记录表'!Q89</f>
        <v>0</v>
      </c>
      <c r="D165" s="18">
        <f>D157+C165</f>
        <v>0</v>
      </c>
      <c r="E165" s="18">
        <f>E157+C165</f>
        <v>746536</v>
      </c>
      <c r="F165" s="28">
        <f>'[1]2023年10月份生产数据记录表'!R89/24</f>
        <v>0</v>
      </c>
      <c r="G165" s="29">
        <f>'[1]2023年10月份生产数据记录表'!I154</f>
        <v>0</v>
      </c>
      <c r="H165" s="29">
        <f>'[1]2023年10月份生产数据记录表'!N154</f>
        <v>0.465798847316704</v>
      </c>
      <c r="I165" s="61"/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'[1]2023年10月份生产数据记录表'!Q89</f>
        <v>0</v>
      </c>
      <c r="D166" s="14">
        <f>D158</f>
        <v>0</v>
      </c>
      <c r="E166" s="18">
        <f>E158+C166</f>
        <v>374018</v>
      </c>
      <c r="F166" s="30"/>
      <c r="G166" s="31"/>
      <c r="H166" s="31"/>
      <c r="I166" s="62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'[1]2023年10月份生产数据记录表'!H89</f>
        <v>0</v>
      </c>
      <c r="D167" s="14">
        <f>D159+C167</f>
        <v>0</v>
      </c>
      <c r="E167" s="18">
        <f>E159+C167</f>
        <v>480493.074074074</v>
      </c>
      <c r="F167" s="32">
        <f>'[1]2023年10月份生产数据记录表'!I89/24</f>
        <v>0</v>
      </c>
      <c r="G167" s="32">
        <f>'[1]2023年10月份生产数据记录表'!J154</f>
        <v>0</v>
      </c>
      <c r="H167" s="32">
        <f>'[1]2023年10月份生产数据记录表'!O154</f>
        <v>0.546845238095238</v>
      </c>
      <c r="I167" s="62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'[1]2023年10月份生产数据记录表'!H89</f>
        <v>0</v>
      </c>
      <c r="D168" s="14">
        <f>D160</f>
        <v>0</v>
      </c>
      <c r="E168" s="18">
        <f>E160+C168</f>
        <v>223043.530864198</v>
      </c>
      <c r="F168" s="31"/>
      <c r="G168" s="31"/>
      <c r="H168" s="31"/>
      <c r="I168" s="63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10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'[1]2023年10月份生产数据记录表'!Q93</f>
        <v>0</v>
      </c>
      <c r="D173" s="18">
        <f>D165+C173</f>
        <v>0</v>
      </c>
      <c r="E173" s="18">
        <f>E165+C173</f>
        <v>746536</v>
      </c>
      <c r="F173" s="28">
        <f>'[1]2023年10月份生产数据记录表'!R93/24</f>
        <v>0</v>
      </c>
      <c r="G173" s="29">
        <f>'[1]2023年10月份生产数据记录表'!I155</f>
        <v>0</v>
      </c>
      <c r="H173" s="29">
        <f>'[1]2023年10月份生产数据记录表'!N155</f>
        <v>0.464219868173258</v>
      </c>
      <c r="I173" s="52"/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'[1]2023年10月份生产数据记录表'!Q93</f>
        <v>0</v>
      </c>
      <c r="D174" s="14">
        <f>D166</f>
        <v>0</v>
      </c>
      <c r="E174" s="18">
        <f>E166+C174</f>
        <v>374018</v>
      </c>
      <c r="F174" s="30"/>
      <c r="G174" s="31"/>
      <c r="H174" s="31"/>
      <c r="I174" s="4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'[1]2023年10月份生产数据记录表'!H93</f>
        <v>0</v>
      </c>
      <c r="D175" s="14">
        <f>D167+C175</f>
        <v>0</v>
      </c>
      <c r="E175" s="18">
        <f>E167+C175</f>
        <v>480493.074074074</v>
      </c>
      <c r="F175" s="32">
        <f>'[1]2023年10月份生产数据记录表'!I93/24</f>
        <v>0</v>
      </c>
      <c r="G175" s="32">
        <f>'[1]2023年10月份生产数据记录表'!J155</f>
        <v>0</v>
      </c>
      <c r="H175" s="32">
        <f>'[1]2023年10月份生产数据记录表'!O155</f>
        <v>0.544991525423729</v>
      </c>
      <c r="I175" s="4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'[1]2023年10月份生产数据记录表'!H93</f>
        <v>0</v>
      </c>
      <c r="D176" s="14">
        <f>D168</f>
        <v>0</v>
      </c>
      <c r="E176" s="18">
        <f>E168+C176</f>
        <v>223043.530864198</v>
      </c>
      <c r="F176" s="31"/>
      <c r="G176" s="31"/>
      <c r="H176" s="31"/>
      <c r="I176" s="4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10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'[1]2023年10月份生产数据记录表'!Q97</f>
        <v>0</v>
      </c>
      <c r="D181" s="18">
        <f>D173+C181</f>
        <v>0</v>
      </c>
      <c r="E181" s="18">
        <f>E173+C181</f>
        <v>746536</v>
      </c>
      <c r="F181" s="28">
        <f>'[1]2023年10月份生产数据记录表'!R97/24</f>
        <v>0</v>
      </c>
      <c r="G181" s="29">
        <f>'[1]2023年10月份生产数据记录表'!I156</f>
        <v>0</v>
      </c>
      <c r="H181" s="29">
        <f>'[1]2023年10月份生产数据记录表'!N156</f>
        <v>0.462651557807808</v>
      </c>
      <c r="I181" s="61"/>
    </row>
    <row r="182" ht="21.95" customHeight="1" spans="1:9">
      <c r="A182" s="15"/>
      <c r="B182" s="16" t="s">
        <v>16</v>
      </c>
      <c r="C182" s="18">
        <f>'[1]2023年10月份生产数据记录表'!Q97</f>
        <v>0</v>
      </c>
      <c r="D182" s="14">
        <f>D174</f>
        <v>0</v>
      </c>
      <c r="E182" s="18">
        <f>E174+C182</f>
        <v>374018</v>
      </c>
      <c r="F182" s="30"/>
      <c r="G182" s="31"/>
      <c r="H182" s="31"/>
      <c r="I182" s="62"/>
    </row>
    <row r="183" ht="21.95" customHeight="1" spans="1:9">
      <c r="A183" s="17" t="s">
        <v>17</v>
      </c>
      <c r="B183" s="16" t="s">
        <v>18</v>
      </c>
      <c r="C183" s="14">
        <f>'[1]2023年10月份生产数据记录表'!H97</f>
        <v>0</v>
      </c>
      <c r="D183" s="14">
        <f>D175+C183</f>
        <v>0</v>
      </c>
      <c r="E183" s="18">
        <f>E175+C183</f>
        <v>480493.074074074</v>
      </c>
      <c r="F183" s="32">
        <f>'[1]2023年10月份生产数据记录表'!I97/24</f>
        <v>0</v>
      </c>
      <c r="G183" s="32">
        <f>'[1]2023年10月份生产数据记录表'!J156</f>
        <v>0</v>
      </c>
      <c r="H183" s="32">
        <f>'[1]2023年10月份生产数据记录表'!O156</f>
        <v>0.543150337837838</v>
      </c>
      <c r="I183" s="62"/>
    </row>
    <row r="184" ht="21.95" customHeight="1" spans="1:9">
      <c r="A184" s="15"/>
      <c r="B184" s="16" t="s">
        <v>19</v>
      </c>
      <c r="C184" s="14">
        <f>'[1]2023年10月份生产数据记录表'!H97</f>
        <v>0</v>
      </c>
      <c r="D184" s="14">
        <f>D176</f>
        <v>0</v>
      </c>
      <c r="E184" s="18">
        <f>E176+C184</f>
        <v>223043.530864198</v>
      </c>
      <c r="F184" s="31"/>
      <c r="G184" s="31"/>
      <c r="H184" s="31"/>
      <c r="I184" s="63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10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'[1]2023年10月份生产数据记录表'!Q101</f>
        <v>0</v>
      </c>
      <c r="D189" s="18">
        <f>D181+C189</f>
        <v>0</v>
      </c>
      <c r="E189" s="18">
        <f>E181+C189</f>
        <v>746536</v>
      </c>
      <c r="F189" s="28">
        <f>'[1]2023年10月份生产数据记录表'!R101/24</f>
        <v>0</v>
      </c>
      <c r="G189" s="29">
        <f>'[1]2023年10月份生产数据记录表'!I157</f>
        <v>0</v>
      </c>
      <c r="H189" s="29">
        <f>'[1]2023年10月份生产数据记录表'!N157</f>
        <v>0.461093808454919</v>
      </c>
      <c r="I189" s="61"/>
    </row>
    <row r="190" ht="21.95" customHeight="1" spans="1:9">
      <c r="A190" s="15"/>
      <c r="B190" s="16" t="s">
        <v>16</v>
      </c>
      <c r="C190" s="18">
        <f>'[1]2023年10月份生产数据记录表'!Q101</f>
        <v>0</v>
      </c>
      <c r="D190" s="14">
        <f>D182</f>
        <v>0</v>
      </c>
      <c r="E190" s="18">
        <f>E182+C190</f>
        <v>374018</v>
      </c>
      <c r="F190" s="30"/>
      <c r="G190" s="31"/>
      <c r="H190" s="31"/>
      <c r="I190" s="62"/>
    </row>
    <row r="191" ht="21.95" customHeight="1" spans="1:9">
      <c r="A191" s="17" t="s">
        <v>17</v>
      </c>
      <c r="B191" s="16" t="s">
        <v>18</v>
      </c>
      <c r="C191" s="14">
        <f>'[1]2023年10月份生产数据记录表'!H101</f>
        <v>0</v>
      </c>
      <c r="D191" s="14">
        <f>D183+C191</f>
        <v>0</v>
      </c>
      <c r="E191" s="18">
        <f>E183+C191</f>
        <v>480493.074074074</v>
      </c>
      <c r="F191" s="32">
        <f>'[1]2023年10月份生产数据记录表'!I101/24</f>
        <v>0</v>
      </c>
      <c r="G191" s="32">
        <f>'[1]2023年10月份生产数据记录表'!J157</f>
        <v>0</v>
      </c>
      <c r="H191" s="32">
        <f>'[1]2023年10月份生产数据记录表'!O157</f>
        <v>0.541321548821549</v>
      </c>
      <c r="I191" s="62"/>
    </row>
    <row r="192" ht="21.95" customHeight="1" spans="1:9">
      <c r="A192" s="15"/>
      <c r="B192" s="16" t="s">
        <v>19</v>
      </c>
      <c r="C192" s="14">
        <f>'[1]2023年10月份生产数据记录表'!H101</f>
        <v>0</v>
      </c>
      <c r="D192" s="14">
        <f>D184</f>
        <v>0</v>
      </c>
      <c r="E192" s="18">
        <f>E184+C192</f>
        <v>223043.530864198</v>
      </c>
      <c r="F192" s="31"/>
      <c r="G192" s="31"/>
      <c r="H192" s="31"/>
      <c r="I192" s="63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10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'[1]2023年10月份生产数据记录表'!Q105</f>
        <v>0</v>
      </c>
      <c r="D197" s="18">
        <f>D189+C197</f>
        <v>0</v>
      </c>
      <c r="E197" s="18">
        <f>E189+C197</f>
        <v>746536</v>
      </c>
      <c r="F197" s="28">
        <f>'[1]2023年10月份生产数据记录表'!R105/24</f>
        <v>0</v>
      </c>
      <c r="G197" s="29">
        <f>'[1]2023年10月份生产数据记录表'!I158</f>
        <v>0</v>
      </c>
      <c r="H197" s="29">
        <f>'[1]2023年10月份生产数据记录表'!N158</f>
        <v>0.459546513795675</v>
      </c>
      <c r="I197" s="61"/>
    </row>
    <row r="198" ht="21.95" customHeight="1" spans="1:9">
      <c r="A198" s="15"/>
      <c r="B198" s="16" t="s">
        <v>16</v>
      </c>
      <c r="C198" s="18">
        <f>'[1]2023年10月份生产数据记录表'!Q105</f>
        <v>0</v>
      </c>
      <c r="D198" s="14">
        <f>D190</f>
        <v>0</v>
      </c>
      <c r="E198" s="18">
        <f>E190+C198</f>
        <v>374018</v>
      </c>
      <c r="F198" s="30"/>
      <c r="G198" s="31"/>
      <c r="H198" s="31"/>
      <c r="I198" s="62"/>
    </row>
    <row r="199" ht="21.95" customHeight="1" spans="1:9">
      <c r="A199" s="17" t="s">
        <v>17</v>
      </c>
      <c r="B199" s="16" t="s">
        <v>18</v>
      </c>
      <c r="C199" s="14">
        <f>'[1]2023年10月份生产数据记录表'!H105</f>
        <v>0</v>
      </c>
      <c r="D199" s="14">
        <f>D191+C199</f>
        <v>0</v>
      </c>
      <c r="E199" s="18">
        <f>E191+C199</f>
        <v>480493.074074074</v>
      </c>
      <c r="F199" s="32">
        <f>'[1]2023年10月份生产数据记录表'!I105/24</f>
        <v>0</v>
      </c>
      <c r="G199" s="32">
        <f>'[1]2023年10月份生产数据记录表'!J158</f>
        <v>0</v>
      </c>
      <c r="H199" s="32">
        <f>'[1]2023年10月份生产数据记录表'!O158</f>
        <v>0.539505033557047</v>
      </c>
      <c r="I199" s="62"/>
    </row>
    <row r="200" ht="21.95" customHeight="1" spans="1:9">
      <c r="A200" s="15"/>
      <c r="B200" s="16" t="s">
        <v>19</v>
      </c>
      <c r="C200" s="14">
        <f>'[1]2023年10月份生产数据记录表'!H105</f>
        <v>0</v>
      </c>
      <c r="D200" s="14">
        <f>D192</f>
        <v>0</v>
      </c>
      <c r="E200" s="18">
        <f>E192+C200</f>
        <v>223043.530864198</v>
      </c>
      <c r="F200" s="31"/>
      <c r="G200" s="31"/>
      <c r="H200" s="31"/>
      <c r="I200" s="63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10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'[1]2023年10月份生产数据记录表'!Q109</f>
        <v>0</v>
      </c>
      <c r="D205" s="18">
        <f>D197+C205</f>
        <v>0</v>
      </c>
      <c r="E205" s="18">
        <f>E197+C205</f>
        <v>746536</v>
      </c>
      <c r="F205" s="28">
        <f>'[1]2023年10月份生产数据记录表'!R109/24</f>
        <v>0</v>
      </c>
      <c r="G205" s="29">
        <f>'[1]2023年10月份生产数据记录表'!I159</f>
        <v>0</v>
      </c>
      <c r="H205" s="29">
        <f>'[1]2023年10月份生产数据记录表'!N159</f>
        <v>0.458009568933482</v>
      </c>
      <c r="I205" s="48"/>
    </row>
    <row r="206" ht="21.95" customHeight="1" spans="1:9">
      <c r="A206" s="15"/>
      <c r="B206" s="16" t="s">
        <v>16</v>
      </c>
      <c r="C206" s="18">
        <f>'[1]2023年10月份生产数据记录表'!Q109</f>
        <v>0</v>
      </c>
      <c r="D206" s="14">
        <f>D198</f>
        <v>0</v>
      </c>
      <c r="E206" s="18">
        <f>E198+C206</f>
        <v>374018</v>
      </c>
      <c r="F206" s="30"/>
      <c r="G206" s="31"/>
      <c r="H206" s="31"/>
      <c r="I206" s="48"/>
    </row>
    <row r="207" ht="21.95" customHeight="1" spans="1:9">
      <c r="A207" s="17" t="s">
        <v>17</v>
      </c>
      <c r="B207" s="16" t="s">
        <v>18</v>
      </c>
      <c r="C207" s="14">
        <f>'[1]2023年10月份生产数据记录表'!H109</f>
        <v>0</v>
      </c>
      <c r="D207" s="14">
        <f>D199+C207</f>
        <v>0</v>
      </c>
      <c r="E207" s="18">
        <f>E199+C207</f>
        <v>480493.074074074</v>
      </c>
      <c r="F207" s="32">
        <f>'[1]2023年10月份生产数据记录表'!I109/24</f>
        <v>0</v>
      </c>
      <c r="G207" s="32">
        <f>'[1]2023年10月份生产数据记录表'!J159</f>
        <v>0</v>
      </c>
      <c r="H207" s="32">
        <f>'[1]2023年10月份生产数据记录表'!O159</f>
        <v>0.537700668896321</v>
      </c>
      <c r="I207" s="48"/>
    </row>
    <row r="208" ht="21.95" customHeight="1" spans="1:9">
      <c r="A208" s="15"/>
      <c r="B208" s="16" t="s">
        <v>19</v>
      </c>
      <c r="C208" s="14">
        <f>'[1]2023年10月份生产数据记录表'!H109</f>
        <v>0</v>
      </c>
      <c r="D208" s="14">
        <f>D200</f>
        <v>0</v>
      </c>
      <c r="E208" s="18">
        <f>E200+C208</f>
        <v>223043.530864198</v>
      </c>
      <c r="F208" s="31"/>
      <c r="G208" s="31"/>
      <c r="H208" s="31"/>
      <c r="I208" s="48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10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'[1]2023年10月份生产数据记录表'!Q113</f>
        <v>0</v>
      </c>
      <c r="D213" s="18">
        <f>D205+C213</f>
        <v>0</v>
      </c>
      <c r="E213" s="18">
        <f>E205+C213</f>
        <v>746536</v>
      </c>
      <c r="F213" s="28">
        <f>'[1]2023年10月份生产数据记录表'!R113/24</f>
        <v>0</v>
      </c>
      <c r="G213" s="29">
        <f>'[1]2023年10月份生产数据记录表'!I160</f>
        <v>0</v>
      </c>
      <c r="H213" s="29">
        <f>'[1]2023年10月份生产数据记录表'!N160</f>
        <v>0.45648287037037</v>
      </c>
      <c r="I213" s="40"/>
      <c r="J213" s="42"/>
    </row>
    <row r="214" ht="21.95" customHeight="1" spans="1:10">
      <c r="A214" s="15"/>
      <c r="B214" s="16" t="s">
        <v>16</v>
      </c>
      <c r="C214" s="18">
        <f>'[1]2023年10月份生产数据记录表'!Q113</f>
        <v>0</v>
      </c>
      <c r="D214" s="18">
        <f>D206+C214</f>
        <v>0</v>
      </c>
      <c r="E214" s="18">
        <f>E206+C214</f>
        <v>374018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'[1]2023年10月份生产数据记录表'!H113</f>
        <v>0</v>
      </c>
      <c r="D215" s="14">
        <f>D207+C215</f>
        <v>0</v>
      </c>
      <c r="E215" s="18">
        <f>E207+C215</f>
        <v>480493.074074074</v>
      </c>
      <c r="F215" s="32">
        <f>'[1]2023年10月份生产数据记录表'!I113/24</f>
        <v>0</v>
      </c>
      <c r="G215" s="32">
        <f>'[1]2023年10月份生产数据记录表'!J160</f>
        <v>0</v>
      </c>
      <c r="H215" s="32">
        <f>'[1]2023年10月份生产数据记录表'!O160</f>
        <v>0.535908333333333</v>
      </c>
      <c r="I215" s="38"/>
    </row>
    <row r="216" ht="21.95" customHeight="1" spans="1:9">
      <c r="A216" s="15"/>
      <c r="B216" s="16" t="s">
        <v>19</v>
      </c>
      <c r="C216" s="14">
        <f>'[1]2023年10月份生产数据记录表'!H113</f>
        <v>0</v>
      </c>
      <c r="D216" s="14">
        <f>D208+C216</f>
        <v>0</v>
      </c>
      <c r="E216" s="18">
        <f>E208+C216</f>
        <v>223043.530864198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10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'[1]2023年10月份生产数据记录表'!Q117</f>
        <v>0</v>
      </c>
      <c r="D221" s="18">
        <f>D213+C221</f>
        <v>0</v>
      </c>
      <c r="E221" s="18">
        <f>E213+C221</f>
        <v>746536</v>
      </c>
      <c r="F221" s="28">
        <f>'[1]2023年10月份生产数据记录表'!R117/24</f>
        <v>0</v>
      </c>
      <c r="G221" s="29">
        <f>'[1]2023年10月份生产数据记录表'!I161</f>
        <v>0</v>
      </c>
      <c r="H221" s="29">
        <f>'[1]2023年10月份生产数据记录表'!N161</f>
        <v>0.454966315983758</v>
      </c>
      <c r="I221" s="61"/>
    </row>
    <row r="222" ht="21.95" customHeight="1" spans="1:9">
      <c r="A222" s="15"/>
      <c r="B222" s="16" t="s">
        <v>16</v>
      </c>
      <c r="C222" s="18">
        <f>'[1]2023年10月份生产数据记录表'!Q117</f>
        <v>0</v>
      </c>
      <c r="D222" s="18">
        <f>D214+C222</f>
        <v>0</v>
      </c>
      <c r="E222" s="18">
        <f>E214+C222</f>
        <v>374018</v>
      </c>
      <c r="F222" s="30"/>
      <c r="G222" s="31"/>
      <c r="H222" s="31"/>
      <c r="I222" s="62"/>
    </row>
    <row r="223" ht="21.95" customHeight="1" spans="1:9">
      <c r="A223" s="17" t="s">
        <v>17</v>
      </c>
      <c r="B223" s="16" t="s">
        <v>18</v>
      </c>
      <c r="C223" s="14">
        <f>'[1]2023年10月份生产数据记录表'!H117</f>
        <v>0</v>
      </c>
      <c r="D223" s="14">
        <f>D215+C223</f>
        <v>0</v>
      </c>
      <c r="E223" s="18">
        <f>E215+C223</f>
        <v>480493.074074074</v>
      </c>
      <c r="F223" s="32">
        <f>'[1]2023年10月份生产数据记录表'!I117/24</f>
        <v>0</v>
      </c>
      <c r="G223" s="32">
        <f>'[1]2023年10月份生产数据记录表'!J161</f>
        <v>0</v>
      </c>
      <c r="H223" s="32">
        <f>'[1]2023年10月份生产数据记录表'!O161</f>
        <v>0.534127906976744</v>
      </c>
      <c r="I223" s="62"/>
    </row>
    <row r="224" ht="21.95" customHeight="1" spans="1:9">
      <c r="A224" s="15"/>
      <c r="B224" s="16" t="s">
        <v>19</v>
      </c>
      <c r="C224" s="14">
        <f>'[1]2023年10月份生产数据记录表'!H117</f>
        <v>0</v>
      </c>
      <c r="D224" s="14">
        <f>D216+C224</f>
        <v>0</v>
      </c>
      <c r="E224" s="18">
        <f>E216+C224</f>
        <v>223043.530864198</v>
      </c>
      <c r="F224" s="31"/>
      <c r="G224" s="31"/>
      <c r="H224" s="31"/>
      <c r="I224" s="63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10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'[1]2023年10月份生产数据记录表'!Q121</f>
        <v>0</v>
      </c>
      <c r="D229" s="18">
        <f>D221+C229</f>
        <v>0</v>
      </c>
      <c r="E229" s="18">
        <f>E221+C229</f>
        <v>746536</v>
      </c>
      <c r="F229" s="28">
        <f>'[1]2023年10月份生产数据记录表'!R121/24</f>
        <v>0</v>
      </c>
      <c r="G229" s="29">
        <f>'[1]2023年10月份生产数据记录表'!I162</f>
        <v>0</v>
      </c>
      <c r="H229" s="29">
        <f>'[1]2023年10月份生产数据记录表'!N162</f>
        <v>0.453459805003679</v>
      </c>
      <c r="I229" s="61"/>
    </row>
    <row r="230" ht="21.95" customHeight="1" spans="1:9">
      <c r="A230" s="15"/>
      <c r="B230" s="16" t="s">
        <v>16</v>
      </c>
      <c r="C230" s="18">
        <f>'[1]2023年10月份生产数据记录表'!Q121</f>
        <v>0</v>
      </c>
      <c r="D230" s="18">
        <f>D222+C230</f>
        <v>0</v>
      </c>
      <c r="E230" s="18">
        <f>E222+C230</f>
        <v>374018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f>'[1]2023年10月份生产数据记录表'!H121</f>
        <v>0</v>
      </c>
      <c r="D231" s="14">
        <f>D223+C231</f>
        <v>0</v>
      </c>
      <c r="E231" s="18">
        <f>E223+C231</f>
        <v>480493.074074074</v>
      </c>
      <c r="F231" s="32">
        <f>'[1]2023年10月份生产数据记录表'!I121/24</f>
        <v>0</v>
      </c>
      <c r="G231" s="32">
        <f>'[1]2023年10月份生产数据记录表'!J162</f>
        <v>0</v>
      </c>
      <c r="H231" s="32">
        <f>'[1]2023年10月份生产数据记录表'!O162</f>
        <v>0.532359271523179</v>
      </c>
      <c r="I231" s="62"/>
    </row>
    <row r="232" ht="21.95" customHeight="1" spans="1:9">
      <c r="A232" s="15"/>
      <c r="B232" s="16" t="s">
        <v>19</v>
      </c>
      <c r="C232" s="14">
        <f>'[1]2023年10月份生产数据记录表'!H121</f>
        <v>0</v>
      </c>
      <c r="D232" s="14">
        <f>D224+C232</f>
        <v>0</v>
      </c>
      <c r="E232" s="18">
        <f>E224+C232</f>
        <v>223043.530864198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10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'[1]2023年10月份生产数据记录表'!Q125</f>
        <v>0</v>
      </c>
      <c r="D237" s="18">
        <f>D229+C237</f>
        <v>0</v>
      </c>
      <c r="E237" s="18">
        <f>E229+C237</f>
        <v>746536</v>
      </c>
      <c r="F237" s="28">
        <f>'[1]2023年10月份生产数据记录表'!R125/24</f>
        <v>0</v>
      </c>
      <c r="G237" s="29">
        <f>'[1]2023年10月份生产数据记录表'!I163</f>
        <v>0</v>
      </c>
      <c r="H237" s="29">
        <f>'[1]2023年10月份生产数据记录表'!N163</f>
        <v>0.451963237990466</v>
      </c>
      <c r="I237" s="61"/>
    </row>
    <row r="238" ht="21.95" customHeight="1" spans="1:9">
      <c r="A238" s="15"/>
      <c r="B238" s="16" t="s">
        <v>16</v>
      </c>
      <c r="C238" s="18">
        <f>'[1]2023年10月份生产数据记录表'!Q125</f>
        <v>0</v>
      </c>
      <c r="D238" s="18">
        <f>D230+C238</f>
        <v>0</v>
      </c>
      <c r="E238" s="18">
        <f>E230+C238</f>
        <v>374018</v>
      </c>
      <c r="F238" s="30"/>
      <c r="G238" s="31"/>
      <c r="H238" s="31"/>
      <c r="I238" s="62"/>
    </row>
    <row r="239" ht="21.95" customHeight="1" spans="1:9">
      <c r="A239" s="17" t="s">
        <v>17</v>
      </c>
      <c r="B239" s="16" t="s">
        <v>18</v>
      </c>
      <c r="C239" s="14">
        <f>'[1]2023年10月份生产数据记录表'!H125</f>
        <v>0</v>
      </c>
      <c r="D239" s="14">
        <f>D231+C239</f>
        <v>0</v>
      </c>
      <c r="E239" s="18">
        <f>E231+C239</f>
        <v>480493.074074074</v>
      </c>
      <c r="F239" s="32">
        <f>'[1]2023年10月份生产数据记录表'!I125/24</f>
        <v>0</v>
      </c>
      <c r="G239" s="32">
        <f>'[1]2023年10月份生产数据记录表'!J163</f>
        <v>0</v>
      </c>
      <c r="H239" s="32">
        <f>'[1]2023年10月份生产数据记录表'!O163</f>
        <v>0.530602310231023</v>
      </c>
      <c r="I239" s="62"/>
    </row>
    <row r="240" ht="21.95" customHeight="1" spans="1:9">
      <c r="A240" s="15"/>
      <c r="B240" s="16" t="s">
        <v>19</v>
      </c>
      <c r="C240" s="14">
        <f>'[1]2023年10月份生产数据记录表'!H125</f>
        <v>0</v>
      </c>
      <c r="D240" s="14">
        <f>D232+C240</f>
        <v>0</v>
      </c>
      <c r="E240" s="18">
        <f>E232+C240</f>
        <v>223043.530864198</v>
      </c>
      <c r="F240" s="31"/>
      <c r="G240" s="31"/>
      <c r="H240" s="31"/>
      <c r="I240" s="63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10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'[1]2023年10月份生产数据记录表'!Q129</f>
        <v>0</v>
      </c>
      <c r="D245" s="18">
        <f>D237+C245</f>
        <v>0</v>
      </c>
      <c r="E245" s="18">
        <f>E237+C245</f>
        <v>746536</v>
      </c>
      <c r="F245" s="28">
        <f>'[1]2023年10月份生产数据记录表'!R129/24</f>
        <v>0</v>
      </c>
      <c r="G245" s="29">
        <f>'[1]2023年10月份生产数据记录表'!I164</f>
        <v>0</v>
      </c>
      <c r="H245" s="29">
        <f>'[1]2023年10月份生产数据记录表'!N164</f>
        <v>0.450476516812865</v>
      </c>
      <c r="I245" s="61"/>
    </row>
    <row r="246" ht="21.95" customHeight="1" spans="1:9">
      <c r="A246" s="15"/>
      <c r="B246" s="16" t="s">
        <v>16</v>
      </c>
      <c r="C246" s="18">
        <f>'[1]2023年10月份生产数据记录表'!Q129</f>
        <v>0</v>
      </c>
      <c r="D246" s="18">
        <f>D238+C246</f>
        <v>0</v>
      </c>
      <c r="E246" s="18">
        <f>E238+C246</f>
        <v>374018</v>
      </c>
      <c r="F246" s="30"/>
      <c r="G246" s="31"/>
      <c r="H246" s="31"/>
      <c r="I246" s="62"/>
    </row>
    <row r="247" ht="21.95" customHeight="1" spans="1:9">
      <c r="A247" s="17" t="s">
        <v>17</v>
      </c>
      <c r="B247" s="16" t="s">
        <v>18</v>
      </c>
      <c r="C247" s="14">
        <f>'[1]2023年10月份生产数据记录表'!H129</f>
        <v>0</v>
      </c>
      <c r="D247" s="14">
        <f>D239+C247</f>
        <v>0</v>
      </c>
      <c r="E247" s="18">
        <f>E239+C247</f>
        <v>480493.074074074</v>
      </c>
      <c r="F247" s="32">
        <f>'[1]2023年10月份生产数据记录表'!I129/24</f>
        <v>0</v>
      </c>
      <c r="G247" s="32">
        <f>'[1]2023年10月份生产数据记录表'!J164</f>
        <v>0</v>
      </c>
      <c r="H247" s="32">
        <f>'[1]2023年10月份生产数据记录表'!O164</f>
        <v>0.528856907894737</v>
      </c>
      <c r="I247" s="62"/>
    </row>
    <row r="248" ht="21.95" customHeight="1" spans="1:9">
      <c r="A248" s="15"/>
      <c r="B248" s="16" t="s">
        <v>19</v>
      </c>
      <c r="C248" s="14">
        <f>'[1]2023年10月份生产数据记录表'!H129</f>
        <v>0</v>
      </c>
      <c r="D248" s="18">
        <f>D240+C248</f>
        <v>0</v>
      </c>
      <c r="E248" s="18">
        <f>E240+C248</f>
        <v>223043.530864198</v>
      </c>
      <c r="F248" s="31"/>
      <c r="G248" s="31"/>
      <c r="H248" s="31"/>
      <c r="I248" s="63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3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11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54">
        <f>'[1]2023年11月份生产数据记录表'!Q9</f>
        <v>0</v>
      </c>
      <c r="D5" s="14">
        <f>C5</f>
        <v>0</v>
      </c>
      <c r="E5" s="18">
        <f>'[1]202310生产数据统计报表（发微信群）'!E245+D5</f>
        <v>746536</v>
      </c>
      <c r="F5" s="28">
        <f>'[1]2023年11月份生产数据记录表'!R9/24</f>
        <v>0</v>
      </c>
      <c r="G5" s="28">
        <f>'[1]2023年11月份生产数据记录表'!I134</f>
        <v>0</v>
      </c>
      <c r="H5" s="29">
        <f>'[1]2023年11月份生产数据记录表'!N134</f>
        <v>0.448999544626594</v>
      </c>
      <c r="I5" s="61"/>
    </row>
    <row r="6" ht="21.95" customHeight="1" spans="1:9">
      <c r="A6" s="15"/>
      <c r="B6" s="16" t="s">
        <v>16</v>
      </c>
      <c r="C6" s="54"/>
      <c r="D6" s="14">
        <v>0</v>
      </c>
      <c r="E6" s="18">
        <f>'[1]202310生产数据统计报表（发微信群）'!E246+D6</f>
        <v>374018</v>
      </c>
      <c r="F6" s="30"/>
      <c r="G6" s="30"/>
      <c r="H6" s="31"/>
      <c r="I6" s="62"/>
    </row>
    <row r="7" ht="21.95" customHeight="1" spans="1:9">
      <c r="A7" s="17" t="s">
        <v>17</v>
      </c>
      <c r="B7" s="16" t="s">
        <v>18</v>
      </c>
      <c r="C7" s="54">
        <f>'[1]2023年11月份生产数据记录表'!H9</f>
        <v>0</v>
      </c>
      <c r="D7" s="14">
        <f>C7</f>
        <v>0</v>
      </c>
      <c r="E7" s="18">
        <f>'[1]202310生产数据统计报表（发微信群）'!E247+D7</f>
        <v>480493.074074074</v>
      </c>
      <c r="F7" s="32">
        <f>'[1]2023年11月份生产数据记录表'!I9/24</f>
        <v>0</v>
      </c>
      <c r="G7" s="32">
        <f>'[1]2023年11月份生产数据记录表'!J134</f>
        <v>0</v>
      </c>
      <c r="H7" s="32">
        <f>'[1]2023年11月份生产数据记录表'!O134</f>
        <v>0.527122950819672</v>
      </c>
      <c r="I7" s="62"/>
    </row>
    <row r="8" ht="21.95" customHeight="1" spans="1:9">
      <c r="A8" s="15"/>
      <c r="B8" s="16" t="s">
        <v>19</v>
      </c>
      <c r="C8" s="54"/>
      <c r="D8" s="14">
        <f>C8</f>
        <v>0</v>
      </c>
      <c r="E8" s="18">
        <f>'[1]202310生产数据统计报表（发微信群）'!E248+D8</f>
        <v>223043.530864198</v>
      </c>
      <c r="F8" s="31"/>
      <c r="G8" s="31"/>
      <c r="H8" s="31"/>
      <c r="I8" s="63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11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'[1]2023年11月份生产数据记录表'!Q13</f>
        <v>0</v>
      </c>
      <c r="D13" s="14">
        <f>C13+D5</f>
        <v>0</v>
      </c>
      <c r="E13" s="18">
        <f>E5+C13</f>
        <v>746536</v>
      </c>
      <c r="F13" s="28">
        <f>'[1]2023年11月份生产数据记录表'!R13/24</f>
        <v>0</v>
      </c>
      <c r="G13" s="28">
        <f>'[1]2023年11月份生产数据记录表'!I135</f>
        <v>0</v>
      </c>
      <c r="H13" s="29">
        <f>'[1]2023年11月份生产数据记录表'!N135</f>
        <v>0.447532225853304</v>
      </c>
      <c r="I13" s="61"/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374018</v>
      </c>
      <c r="F14" s="30"/>
      <c r="G14" s="30"/>
      <c r="H14" s="31"/>
      <c r="I14" s="62"/>
    </row>
    <row r="15" ht="21.95" customHeight="1" spans="1:9">
      <c r="A15" s="17" t="s">
        <v>17</v>
      </c>
      <c r="B15" s="16" t="s">
        <v>18</v>
      </c>
      <c r="C15" s="13">
        <f>'[1]2023年11月份生产数据记录表'!H13</f>
        <v>0</v>
      </c>
      <c r="D15" s="14">
        <f>C15+D7</f>
        <v>0</v>
      </c>
      <c r="E15" s="18">
        <f>E7+C15</f>
        <v>480493.074074074</v>
      </c>
      <c r="F15" s="32">
        <f>'[1]2023年11月份生产数据记录表'!I13/24</f>
        <v>0</v>
      </c>
      <c r="G15" s="32">
        <f>'[1]2023年11月份生产数据记录表'!J135</f>
        <v>0</v>
      </c>
      <c r="H15" s="32">
        <f>'[1]2023年11月份生产数据记录表'!O135</f>
        <v>0.525400326797386</v>
      </c>
      <c r="I15" s="62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223043.530864198</v>
      </c>
      <c r="F16" s="31"/>
      <c r="G16" s="31"/>
      <c r="H16" s="31"/>
      <c r="I16" s="63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11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'[1]2023年11月份生产数据记录表'!Q17</f>
        <v>0</v>
      </c>
      <c r="D21" s="18">
        <f>D13+C21</f>
        <v>0</v>
      </c>
      <c r="E21" s="18">
        <f>E13+C21</f>
        <v>746536</v>
      </c>
      <c r="F21" s="28">
        <f>'[1]2023年11月份生产数据记录表'!R17/24</f>
        <v>0</v>
      </c>
      <c r="G21" s="28">
        <f>'[1]2023年11月份生产数据记录表'!I136</f>
        <v>0</v>
      </c>
      <c r="H21" s="29">
        <f>'[1]2023年11月份生产数据记录表'!N136</f>
        <v>0.446074466159971</v>
      </c>
      <c r="I21" s="71"/>
    </row>
    <row r="22" ht="21.95" customHeight="1" spans="1:9">
      <c r="A22" s="15"/>
      <c r="B22" s="16" t="s">
        <v>16</v>
      </c>
      <c r="C22" s="54"/>
      <c r="D22" s="18">
        <f>D14+C22</f>
        <v>0</v>
      </c>
      <c r="E22" s="18">
        <f>E14+C22</f>
        <v>374018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54">
        <f>'[1]2023年11月份生产数据记录表'!H17</f>
        <v>0</v>
      </c>
      <c r="D23" s="14">
        <f>D15+C23</f>
        <v>0</v>
      </c>
      <c r="E23" s="18">
        <f>E15+C23</f>
        <v>480493.074074074</v>
      </c>
      <c r="F23" s="32">
        <f>'[1]2023年11月份生产数据记录表'!I17/24</f>
        <v>0</v>
      </c>
      <c r="G23" s="32">
        <f>'[1]2023年11月份生产数据记录表'!J136</f>
        <v>0</v>
      </c>
      <c r="H23" s="32">
        <f>'[1]2023年11月份生产数据记录表'!O136</f>
        <v>0.523688925081433</v>
      </c>
      <c r="I23" s="72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223043.530864198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11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'[1]2023年11月份生产数据记录表'!Q18</f>
        <v>0</v>
      </c>
      <c r="D29" s="18">
        <f>D21+C29</f>
        <v>0</v>
      </c>
      <c r="E29" s="18">
        <f>E21+C29</f>
        <v>746536</v>
      </c>
      <c r="F29" s="28">
        <f>'[1]2023年11月份生产数据记录表'!R21/24</f>
        <v>0</v>
      </c>
      <c r="G29" s="29">
        <f>'[1]2023年11月份生产数据记录表'!I137</f>
        <v>0</v>
      </c>
      <c r="H29" s="29">
        <f>'[1]2023年11月份生产数据记录表'!N137</f>
        <v>0.444626172438672</v>
      </c>
      <c r="I29" s="34"/>
    </row>
    <row r="30" ht="21.95" customHeight="1" spans="1:9">
      <c r="A30" s="15"/>
      <c r="B30" s="16" t="s">
        <v>22</v>
      </c>
      <c r="C30" s="13">
        <f>'[1]2023年11月份生产数据记录表'!Q19+'[1]2023年11月份生产数据记录表'!Q20</f>
        <v>0</v>
      </c>
      <c r="D30" s="14">
        <f>C30+D22</f>
        <v>0</v>
      </c>
      <c r="E30" s="18">
        <f>E22+C30</f>
        <v>374018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'[1]2023年11月份生产数据记录表'!H18</f>
        <v>0</v>
      </c>
      <c r="D31" s="14">
        <f>D23+C31</f>
        <v>0</v>
      </c>
      <c r="E31" s="18">
        <f>E23+C31</f>
        <v>480493.074074074</v>
      </c>
      <c r="F31" s="32">
        <f>'[1]2023年11月份生产数据记录表'!I21/24</f>
        <v>0</v>
      </c>
      <c r="G31" s="32">
        <f>'[1]2023年11月份生产数据记录表'!J137</f>
        <v>0</v>
      </c>
      <c r="H31" s="32">
        <f>'[1]2023年11月份生产数据记录表'!O137</f>
        <v>0.521988636363636</v>
      </c>
      <c r="I31" s="38"/>
    </row>
    <row r="32" ht="21.95" customHeight="1" spans="1:9">
      <c r="A32" s="15"/>
      <c r="B32" s="16" t="s">
        <v>23</v>
      </c>
      <c r="C32" s="13">
        <f>'[1]2023年11月份生产数据记录表'!H19+'[1]2023年11月份生产数据记录表'!H20</f>
        <v>0</v>
      </c>
      <c r="D32" s="14">
        <f>C32+D24</f>
        <v>0</v>
      </c>
      <c r="E32" s="18">
        <f>E24+C32</f>
        <v>223043.530864198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11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22"/>
      <c r="D37" s="18">
        <f>D29+C37</f>
        <v>0</v>
      </c>
      <c r="E37" s="18">
        <f>E29+C37</f>
        <v>746536</v>
      </c>
      <c r="F37" s="28">
        <f>'[1]2023年11月份生产数据记录表'!R25/24</f>
        <v>0</v>
      </c>
      <c r="G37" s="29">
        <f>'[1]2023年11月份生产数据记录表'!I138</f>
        <v>0</v>
      </c>
      <c r="H37" s="29">
        <f>'[1]2023年11月份生产数据记录表'!N138</f>
        <v>0.443187252786767</v>
      </c>
      <c r="I37" s="40"/>
    </row>
    <row r="38" ht="21.95" customHeight="1" spans="1:9">
      <c r="A38" s="15"/>
      <c r="B38" s="16" t="s">
        <v>22</v>
      </c>
      <c r="C38" s="13">
        <f>'[1]2023年11月份生产数据记录表'!Q25</f>
        <v>0</v>
      </c>
      <c r="D38" s="14">
        <f>C38+D30</f>
        <v>0</v>
      </c>
      <c r="E38" s="18">
        <f>E30+C38</f>
        <v>374018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54"/>
      <c r="D39" s="14">
        <f>D31+C39</f>
        <v>0</v>
      </c>
      <c r="E39" s="18">
        <f>E31+C39</f>
        <v>480493.074074074</v>
      </c>
      <c r="F39" s="32">
        <f>'[1]2023年11月份生产数据记录表'!I25/24</f>
        <v>0</v>
      </c>
      <c r="G39" s="32">
        <f>'[1]2023年11月份生产数据记录表'!J138</f>
        <v>0</v>
      </c>
      <c r="H39" s="32">
        <f>'[1]2023年11月份生产数据记录表'!O138</f>
        <v>0.520299352750809</v>
      </c>
      <c r="I39" s="38"/>
    </row>
    <row r="40" ht="21.95" customHeight="1" spans="1:9">
      <c r="A40" s="15"/>
      <c r="B40" s="16" t="s">
        <v>24</v>
      </c>
      <c r="C40" s="13">
        <f>'[1]2023年11月份生产数据记录表'!H25</f>
        <v>0</v>
      </c>
      <c r="D40" s="14">
        <f>C40+D32</f>
        <v>0</v>
      </c>
      <c r="E40" s="18">
        <f>E32+C40</f>
        <v>223043.530864198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11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22"/>
      <c r="D45" s="18">
        <f>D37+C45</f>
        <v>0</v>
      </c>
      <c r="E45" s="18">
        <f>E37+C45</f>
        <v>746536</v>
      </c>
      <c r="F45" s="28">
        <f>'[1]2023年11月份生产数据记录表'!R29/24</f>
        <v>0</v>
      </c>
      <c r="G45" s="29">
        <f>'[1]2023年11月份生产数据记录表'!I139</f>
        <v>0</v>
      </c>
      <c r="H45" s="29">
        <f>'[1]2023年11月份生产数据记录表'!N139</f>
        <v>0.441757616487455</v>
      </c>
      <c r="I45" s="40"/>
      <c r="J45" s="41"/>
      <c r="K45" s="42"/>
      <c r="M45" s="43"/>
    </row>
    <row r="46" ht="21.95" customHeight="1" spans="1:10">
      <c r="A46" s="15"/>
      <c r="B46" s="16" t="s">
        <v>22</v>
      </c>
      <c r="C46" s="54">
        <f>'[1]2023年11月份生产数据记录表'!Q29</f>
        <v>0</v>
      </c>
      <c r="D46" s="14">
        <f>C46+D38</f>
        <v>0</v>
      </c>
      <c r="E46" s="18">
        <f>E38+C46</f>
        <v>374018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54"/>
      <c r="D47" s="14">
        <f>D39+C47</f>
        <v>0</v>
      </c>
      <c r="E47" s="18">
        <f>E39+C47</f>
        <v>480493.074074074</v>
      </c>
      <c r="F47" s="32">
        <f>'[1]2023年11月份生产数据记录表'!I29/24</f>
        <v>0</v>
      </c>
      <c r="G47" s="32">
        <f>'[1]2023年11月份生产数据记录表'!J139</f>
        <v>0</v>
      </c>
      <c r="H47" s="32">
        <f>'[1]2023年11月份生产数据记录表'!O139</f>
        <v>0.518620967741935</v>
      </c>
      <c r="I47" s="38"/>
    </row>
    <row r="48" ht="21.95" customHeight="1" spans="1:9">
      <c r="A48" s="15"/>
      <c r="B48" s="16" t="s">
        <v>24</v>
      </c>
      <c r="C48" s="54">
        <f>'[1]2023年11月份生产数据记录表'!H29</f>
        <v>0</v>
      </c>
      <c r="D48" s="14">
        <f>C48+D40</f>
        <v>0</v>
      </c>
      <c r="E48" s="18">
        <f>E40+C48</f>
        <v>223043.530864198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11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/>
      <c r="D53" s="18">
        <f>D45+C53</f>
        <v>0</v>
      </c>
      <c r="E53" s="18">
        <f>E45+C53</f>
        <v>746536</v>
      </c>
      <c r="F53" s="28">
        <f>'[1]2023年11月份生产数据记录表'!R33/24</f>
        <v>0</v>
      </c>
      <c r="G53" s="29">
        <f>'[1]2023年11月份生产数据记录表'!I140</f>
        <v>0</v>
      </c>
      <c r="H53" s="29">
        <f>'[1]2023年11月份生产数据记录表'!N140</f>
        <v>0.440337173990711</v>
      </c>
      <c r="I53" s="40"/>
    </row>
    <row r="54" ht="21.95" customHeight="1" spans="1:9">
      <c r="A54" s="15"/>
      <c r="B54" s="16" t="s">
        <v>22</v>
      </c>
      <c r="C54" s="18">
        <f>'[1]2023年11月份生产数据记录表'!Q33</f>
        <v>0</v>
      </c>
      <c r="D54" s="14">
        <f>C54+D46</f>
        <v>0</v>
      </c>
      <c r="E54" s="18">
        <f>E46+C54</f>
        <v>374018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4"/>
      <c r="D55" s="14">
        <f>D47+C55</f>
        <v>0</v>
      </c>
      <c r="E55" s="18">
        <f>E47+C55</f>
        <v>480493.074074074</v>
      </c>
      <c r="F55" s="32">
        <f>'[1]2023年11月份生产数据记录表'!I33/24</f>
        <v>0</v>
      </c>
      <c r="G55" s="32">
        <f>'[1]2023年11月份生产数据记录表'!J140</f>
        <v>0</v>
      </c>
      <c r="H55" s="32">
        <f>'[1]2023年11月份生产数据记录表'!O140</f>
        <v>0.516953376205788</v>
      </c>
      <c r="I55" s="38"/>
    </row>
    <row r="56" ht="21.95" customHeight="1" spans="1:9">
      <c r="A56" s="15"/>
      <c r="B56" s="16" t="s">
        <v>24</v>
      </c>
      <c r="C56" s="13">
        <f>'[1]2023年11月份生产数据记录表'!H33</f>
        <v>0</v>
      </c>
      <c r="D56" s="14">
        <f>C56+D48</f>
        <v>0</v>
      </c>
      <c r="E56" s="18">
        <f>E48+C56</f>
        <v>223043.530864198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11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/>
      <c r="D61" s="18">
        <f>D53+C61</f>
        <v>0</v>
      </c>
      <c r="E61" s="18">
        <f>E53+C61</f>
        <v>746536</v>
      </c>
      <c r="F61" s="28">
        <f>'[1]2023年11月份生产数据记录表'!R37/24</f>
        <v>0</v>
      </c>
      <c r="G61" s="29">
        <f>'[1]2023年11月份生产数据记录表'!I141</f>
        <v>0</v>
      </c>
      <c r="H61" s="29">
        <f>'[1]2023年11月份生产数据记录表'!N141</f>
        <v>0.438925836894587</v>
      </c>
      <c r="I61" s="40"/>
    </row>
    <row r="62" ht="21.95" customHeight="1" spans="1:9">
      <c r="A62" s="15"/>
      <c r="B62" s="16" t="s">
        <v>22</v>
      </c>
      <c r="C62" s="18">
        <f>'[1]2023年11月份生产数据记录表'!Q37</f>
        <v>0</v>
      </c>
      <c r="D62" s="14">
        <f>D54</f>
        <v>0</v>
      </c>
      <c r="E62" s="18">
        <f>E54+C62</f>
        <v>374018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/>
      <c r="D63" s="14">
        <f>D55+C63</f>
        <v>0</v>
      </c>
      <c r="E63" s="18">
        <f>E55+C63</f>
        <v>480493.074074074</v>
      </c>
      <c r="F63" s="32">
        <f>'[1]2023年11月份生产数据记录表'!I37/24</f>
        <v>0</v>
      </c>
      <c r="G63" s="32">
        <f>'[1]2023年11月份生产数据记录表'!J141</f>
        <v>0</v>
      </c>
      <c r="H63" s="32">
        <f>'[1]2023年11月份生产数据记录表'!O141</f>
        <v>0.515296474358974</v>
      </c>
      <c r="I63" s="38"/>
    </row>
    <row r="64" ht="21.95" customHeight="1" spans="1:9">
      <c r="A64" s="15"/>
      <c r="B64" s="16" t="s">
        <v>24</v>
      </c>
      <c r="C64" s="14">
        <f>'[1]2023年11月份生产数据记录表'!H37</f>
        <v>0</v>
      </c>
      <c r="D64" s="14">
        <f>D56</f>
        <v>0</v>
      </c>
      <c r="E64" s="18">
        <f>E56+C64</f>
        <v>223043.530864198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11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'[1]2023年11月份生产数据记录表'!Q41</f>
        <v>0</v>
      </c>
      <c r="D69" s="18">
        <f>D61+C69</f>
        <v>0</v>
      </c>
      <c r="E69" s="18">
        <f>E61+C69</f>
        <v>746536</v>
      </c>
      <c r="F69" s="28">
        <f>'[1]2023年11月份生产数据记录表'!R41/24</f>
        <v>0</v>
      </c>
      <c r="G69" s="29">
        <f>'[1]2023年11月份生产数据记录表'!I142</f>
        <v>0</v>
      </c>
      <c r="H69" s="29">
        <f>'[1]2023年11月份生产数据记录表'!N142</f>
        <v>0.437523517926872</v>
      </c>
      <c r="I69" s="40"/>
    </row>
    <row r="70" ht="21.95" customHeight="1" spans="1:9">
      <c r="A70" s="15"/>
      <c r="B70" s="16" t="s">
        <v>22</v>
      </c>
      <c r="C70" s="18">
        <f>'[1]2023年11月份生产数据记录表'!Q41</f>
        <v>0</v>
      </c>
      <c r="D70" s="14">
        <f>D62</f>
        <v>0</v>
      </c>
      <c r="E70" s="18">
        <f>E62+C70</f>
        <v>374018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'[1]2023年11月份生产数据记录表'!H41</f>
        <v>0</v>
      </c>
      <c r="D71" s="14">
        <f>D63+C71</f>
        <v>0</v>
      </c>
      <c r="E71" s="18">
        <f>E63+C71</f>
        <v>480493.074074074</v>
      </c>
      <c r="F71" s="32">
        <f>'[1]2023年11月份生产数据记录表'!I41/24</f>
        <v>0</v>
      </c>
      <c r="G71" s="32">
        <f>'[1]2023年11月份生产数据记录表'!J142</f>
        <v>0</v>
      </c>
      <c r="H71" s="32">
        <f>'[1]2023年11月份生产数据记录表'!O142</f>
        <v>0.513650159744409</v>
      </c>
      <c r="I71" s="38"/>
    </row>
    <row r="72" ht="21.95" customHeight="1" spans="1:9">
      <c r="A72" s="15"/>
      <c r="B72" s="16" t="s">
        <v>24</v>
      </c>
      <c r="C72" s="14">
        <f>'[1]2023年11月份生产数据记录表'!H41</f>
        <v>0</v>
      </c>
      <c r="D72" s="14">
        <f>D64</f>
        <v>0</v>
      </c>
      <c r="E72" s="18">
        <f>E64+C72</f>
        <v>223043.530864198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11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'[1]2023年11月份生产数据记录表'!Q45</f>
        <v>0</v>
      </c>
      <c r="D77" s="18">
        <f>D69+C77</f>
        <v>0</v>
      </c>
      <c r="E77" s="18">
        <f>E69+C77</f>
        <v>746536</v>
      </c>
      <c r="F77" s="28">
        <f>'[1]2023年11月份生产数据记录表'!R45/24</f>
        <v>0</v>
      </c>
      <c r="G77" s="29">
        <f>'[1]2023年11月份生产数据记录表'!I143</f>
        <v>0</v>
      </c>
      <c r="H77" s="29">
        <f>'[1]2023年11月份生产数据记录表'!N143</f>
        <v>0.436130130927105</v>
      </c>
      <c r="I77" s="40"/>
    </row>
    <row r="78" ht="21.95" customHeight="1" spans="1:9">
      <c r="A78" s="15"/>
      <c r="B78" s="16" t="s">
        <v>22</v>
      </c>
      <c r="C78" s="18">
        <f>'[1]2023年11月份生产数据记录表'!Q45</f>
        <v>0</v>
      </c>
      <c r="D78" s="14">
        <f>D70</f>
        <v>0</v>
      </c>
      <c r="E78" s="18">
        <f>E70+C78</f>
        <v>374018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'[1]2023年11月份生产数据记录表'!H45</f>
        <v>0</v>
      </c>
      <c r="D79" s="14">
        <f>D71+C79</f>
        <v>0</v>
      </c>
      <c r="E79" s="18">
        <f>E71+C79</f>
        <v>480493.074074074</v>
      </c>
      <c r="F79" s="32">
        <f>'[1]2023年11月份生产数据记录表'!I45/24</f>
        <v>0</v>
      </c>
      <c r="G79" s="32">
        <f>'[1]2023年11月份生产数据记录表'!J143</f>
        <v>0</v>
      </c>
      <c r="H79" s="32">
        <f>'[1]2023年11月份生产数据记录表'!O143</f>
        <v>0.512014331210191</v>
      </c>
      <c r="I79" s="38"/>
    </row>
    <row r="80" ht="21.95" customHeight="1" spans="1:9">
      <c r="A80" s="15"/>
      <c r="B80" s="16" t="s">
        <v>24</v>
      </c>
      <c r="C80" s="14">
        <f>'[1]2023年11月份生产数据记录表'!H45</f>
        <v>0</v>
      </c>
      <c r="D80" s="14">
        <f>D72</f>
        <v>0</v>
      </c>
      <c r="E80" s="18">
        <f>E72+C80</f>
        <v>223043.530864198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11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'[1]2023年11月份生产数据记录表'!Q49</f>
        <v>0</v>
      </c>
      <c r="D85" s="18">
        <f>D77+C85</f>
        <v>0</v>
      </c>
      <c r="E85" s="18">
        <f>E77+C85</f>
        <v>746536</v>
      </c>
      <c r="F85" s="28">
        <f>'[1]2023年11月份生产数据记录表'!R49/24</f>
        <v>0</v>
      </c>
      <c r="G85" s="29">
        <f>'[1]2023年11月份生产数据记录表'!I144</f>
        <v>0</v>
      </c>
      <c r="H85" s="29">
        <f>'[1]2023年11月份生产数据记录表'!N144</f>
        <v>0.434745590828924</v>
      </c>
      <c r="I85" s="40"/>
    </row>
    <row r="86" ht="21.95" customHeight="1" spans="1:9">
      <c r="A86" s="15"/>
      <c r="B86" s="16" t="s">
        <v>22</v>
      </c>
      <c r="C86" s="18">
        <f>'[1]2023年11月份生产数据记录表'!Q49</f>
        <v>0</v>
      </c>
      <c r="D86" s="14">
        <f>D78</f>
        <v>0</v>
      </c>
      <c r="E86" s="18">
        <f>E78+C86</f>
        <v>374018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'[1]2023年11月份生产数据记录表'!H49</f>
        <v>0</v>
      </c>
      <c r="D87" s="14">
        <f>D79+C87</f>
        <v>0</v>
      </c>
      <c r="E87" s="18">
        <f>E79+C87</f>
        <v>480493.074074074</v>
      </c>
      <c r="F87" s="32">
        <f>'[1]2023年11月份生产数据记录表'!I49/24</f>
        <v>0</v>
      </c>
      <c r="G87" s="32">
        <f>'[1]2023年11月份生产数据记录表'!J144</f>
        <v>0</v>
      </c>
      <c r="H87" s="32">
        <f>'[1]2023年11月份生产数据记录表'!O144</f>
        <v>0.510388888888889</v>
      </c>
      <c r="I87" s="38"/>
    </row>
    <row r="88" ht="21.95" customHeight="1" spans="1:9">
      <c r="A88" s="15"/>
      <c r="B88" s="16" t="s">
        <v>24</v>
      </c>
      <c r="C88" s="14">
        <f>'[1]2023年11月份生产数据记录表'!H49</f>
        <v>0</v>
      </c>
      <c r="D88" s="14">
        <f>D80</f>
        <v>0</v>
      </c>
      <c r="E88" s="18">
        <f>E80+C88</f>
        <v>223043.530864198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11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'[1]2023年11月份生产数据记录表'!Q53</f>
        <v>0</v>
      </c>
      <c r="D93" s="18">
        <f>D85+C93</f>
        <v>0</v>
      </c>
      <c r="E93" s="18">
        <f>E85+C93</f>
        <v>746536</v>
      </c>
      <c r="F93" s="28">
        <f>'[1]2023年11月份生产数据记录表'!R53/24</f>
        <v>0</v>
      </c>
      <c r="G93" s="29">
        <f>'[1]2023年11月份生产数据记录表'!I145</f>
        <v>0</v>
      </c>
      <c r="H93" s="29">
        <f>'[1]2023年11月份生产数据记录表'!N145</f>
        <v>0.433369813642757</v>
      </c>
      <c r="I93" s="40"/>
    </row>
    <row r="94" ht="21.95" customHeight="1" spans="1:9">
      <c r="A94" s="15"/>
      <c r="B94" s="16" t="s">
        <v>22</v>
      </c>
      <c r="C94" s="18">
        <f>'[1]2023年11月份生产数据记录表'!Q53</f>
        <v>0</v>
      </c>
      <c r="D94" s="14">
        <f>D86</f>
        <v>0</v>
      </c>
      <c r="E94" s="18">
        <f>E86+C94</f>
        <v>374018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f>'[1]2023年11月份生产数据记录表'!H53</f>
        <v>0</v>
      </c>
      <c r="D95" s="14">
        <f>D87+C95</f>
        <v>0</v>
      </c>
      <c r="E95" s="18">
        <f>E87+C95</f>
        <v>480493.074074074</v>
      </c>
      <c r="F95" s="32">
        <f>'[1]2023年11月份生产数据记录表'!I53/24</f>
        <v>0</v>
      </c>
      <c r="G95" s="32">
        <f>'[1]2023年11月份生产数据记录表'!J145</f>
        <v>0</v>
      </c>
      <c r="H95" s="32">
        <f>'[1]2023年11月份生产数据记录表'!O145</f>
        <v>0.508773734177215</v>
      </c>
      <c r="I95" s="38"/>
    </row>
    <row r="96" ht="21.95" customHeight="1" spans="1:9">
      <c r="A96" s="15"/>
      <c r="B96" s="16" t="s">
        <v>24</v>
      </c>
      <c r="C96" s="14">
        <f>'[1]2023年11月份生产数据记录表'!H53</f>
        <v>0</v>
      </c>
      <c r="D96" s="14">
        <f>D88</f>
        <v>0</v>
      </c>
      <c r="E96" s="18">
        <f>E88+C96</f>
        <v>223043.530864198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11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'[1]2023年11月份生产数据记录表'!Q57</f>
        <v>0</v>
      </c>
      <c r="D101" s="18">
        <f>D93+C101</f>
        <v>0</v>
      </c>
      <c r="E101" s="18">
        <f>E93+C101</f>
        <v>746536</v>
      </c>
      <c r="F101" s="28">
        <f>'[1]2023年11月份生产数据记录表'!R57/24</f>
        <v>0</v>
      </c>
      <c r="G101" s="29">
        <f>'[1]2023年11月份生产数据记录表'!I146</f>
        <v>0</v>
      </c>
      <c r="H101" s="29">
        <f>'[1]2023年11月份生产数据记录表'!N146</f>
        <v>0.432002716438836</v>
      </c>
      <c r="I101" s="69"/>
      <c r="J101" s="42"/>
    </row>
    <row r="102" ht="21.95" customHeight="1" spans="1:10">
      <c r="A102" s="15"/>
      <c r="B102" s="16" t="s">
        <v>22</v>
      </c>
      <c r="C102" s="18">
        <f>'[1]2023年11月份生产数据记录表'!Q57</f>
        <v>0</v>
      </c>
      <c r="D102" s="14">
        <f>D94</f>
        <v>0</v>
      </c>
      <c r="E102" s="18">
        <f>E94+C102</f>
        <v>374018</v>
      </c>
      <c r="F102" s="30"/>
      <c r="G102" s="31"/>
      <c r="H102" s="31"/>
      <c r="I102" s="67"/>
      <c r="J102" s="42"/>
    </row>
    <row r="103" ht="21.95" customHeight="1" spans="1:10">
      <c r="A103" s="17" t="s">
        <v>17</v>
      </c>
      <c r="B103" s="16" t="s">
        <v>18</v>
      </c>
      <c r="C103" s="14">
        <f>'[1]2023年11月份生产数据记录表'!H57</f>
        <v>0</v>
      </c>
      <c r="D103" s="14">
        <f>D95+C103</f>
        <v>0</v>
      </c>
      <c r="E103" s="18">
        <f>E95+C103</f>
        <v>480493.074074074</v>
      </c>
      <c r="F103" s="32">
        <f>'[1]2023年11月份生产数据记录表'!I57/24</f>
        <v>0</v>
      </c>
      <c r="G103" s="32">
        <f>'[1]2023年11月份生产数据记录表'!J146</f>
        <v>0</v>
      </c>
      <c r="H103" s="32">
        <f>'[1]2023年11月份生产数据记录表'!O146</f>
        <v>0.507168769716088</v>
      </c>
      <c r="I103" s="67"/>
      <c r="J103" s="42"/>
    </row>
    <row r="104" ht="21.95" customHeight="1" spans="1:10">
      <c r="A104" s="15"/>
      <c r="B104" s="16" t="s">
        <v>24</v>
      </c>
      <c r="C104" s="14">
        <f>'[1]2023年11月份生产数据记录表'!H57</f>
        <v>0</v>
      </c>
      <c r="D104" s="14">
        <f>D96</f>
        <v>0</v>
      </c>
      <c r="E104" s="18">
        <f>E96+C104</f>
        <v>223043.530864198</v>
      </c>
      <c r="F104" s="31"/>
      <c r="G104" s="31"/>
      <c r="H104" s="31"/>
      <c r="I104" s="68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11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'[1]2023年11月份生产数据记录表'!Q61</f>
        <v>0</v>
      </c>
      <c r="D109" s="18">
        <f>D101+C109</f>
        <v>0</v>
      </c>
      <c r="E109" s="18">
        <f>E101+C109</f>
        <v>746536</v>
      </c>
      <c r="F109" s="28">
        <f>'[1]2023年11月份生产数据记录表'!R61/24</f>
        <v>0</v>
      </c>
      <c r="G109" s="29">
        <f>'[1]2023年11月份生产数据记录表'!I147</f>
        <v>0</v>
      </c>
      <c r="H109" s="29">
        <f>'[1]2023年11月份生产数据记录表'!N147</f>
        <v>0.430644217330538</v>
      </c>
      <c r="I109" s="69"/>
    </row>
    <row r="110" ht="21.95" customHeight="1" spans="1:9">
      <c r="A110" s="15"/>
      <c r="B110" s="16" t="s">
        <v>22</v>
      </c>
      <c r="C110" s="66"/>
      <c r="D110" s="14">
        <f>D102</f>
        <v>0</v>
      </c>
      <c r="E110" s="18">
        <f>E102+C110</f>
        <v>374018</v>
      </c>
      <c r="F110" s="30"/>
      <c r="G110" s="31"/>
      <c r="H110" s="31"/>
      <c r="I110" s="67"/>
    </row>
    <row r="111" ht="21.95" customHeight="1" spans="1:9">
      <c r="A111" s="17" t="s">
        <v>17</v>
      </c>
      <c r="B111" s="16" t="s">
        <v>18</v>
      </c>
      <c r="C111" s="14">
        <f>'[1]2023年11月份生产数据记录表'!H61</f>
        <v>0</v>
      </c>
      <c r="D111" s="14">
        <f>D103+C111</f>
        <v>0</v>
      </c>
      <c r="E111" s="18">
        <f>E103+C111</f>
        <v>480493.074074074</v>
      </c>
      <c r="F111" s="32">
        <f>'[1]2023年11月份生产数据记录表'!I61/24</f>
        <v>0</v>
      </c>
      <c r="G111" s="32">
        <f>'[1]2023年11月份生产数据记录表'!J147</f>
        <v>0</v>
      </c>
      <c r="H111" s="32">
        <f>'[1]2023年11月份生产数据记录表'!O147</f>
        <v>0.505573899371069</v>
      </c>
      <c r="I111" s="67"/>
    </row>
    <row r="112" ht="21.95" customHeight="1" spans="1:9">
      <c r="A112" s="15"/>
      <c r="B112" s="16" t="s">
        <v>24</v>
      </c>
      <c r="C112" s="66"/>
      <c r="D112" s="14">
        <f>D104</f>
        <v>0</v>
      </c>
      <c r="E112" s="18">
        <f>E104+C112</f>
        <v>223043.530864198</v>
      </c>
      <c r="F112" s="31"/>
      <c r="G112" s="31"/>
      <c r="H112" s="31"/>
      <c r="I112" s="68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11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f>'[1]2023年11月份生产数据记录表'!Q65</f>
        <v>0</v>
      </c>
      <c r="D117" s="18">
        <f>D109+C117</f>
        <v>0</v>
      </c>
      <c r="E117" s="18">
        <f>E109+C117</f>
        <v>746536</v>
      </c>
      <c r="F117" s="28">
        <f>'[1]2023年11月份生产数据记录表'!R65/24</f>
        <v>0</v>
      </c>
      <c r="G117" s="29">
        <f>'[1]2023年11月份生产数据记录表'!I148</f>
        <v>0</v>
      </c>
      <c r="H117" s="29">
        <f>'[1]2023年11月份生产数据记录表'!N148</f>
        <v>0.429294235458029</v>
      </c>
      <c r="I117" s="69"/>
    </row>
    <row r="118" ht="21.95" customHeight="1" spans="1:9">
      <c r="A118" s="15"/>
      <c r="B118" s="16" t="s">
        <v>22</v>
      </c>
      <c r="C118" s="18">
        <f>'[1]2023年11月份生产数据记录表'!Q65</f>
        <v>0</v>
      </c>
      <c r="D118" s="14">
        <f>D110</f>
        <v>0</v>
      </c>
      <c r="E118" s="18">
        <f>E110+C118</f>
        <v>374018</v>
      </c>
      <c r="F118" s="30"/>
      <c r="G118" s="31"/>
      <c r="H118" s="31"/>
      <c r="I118" s="67"/>
    </row>
    <row r="119" ht="21.95" customHeight="1" spans="1:9">
      <c r="A119" s="17" t="s">
        <v>17</v>
      </c>
      <c r="B119" s="16" t="s">
        <v>18</v>
      </c>
      <c r="C119" s="14">
        <f>'[1]2023年11月份生产数据记录表'!H65</f>
        <v>0</v>
      </c>
      <c r="D119" s="14">
        <f>D111+C119</f>
        <v>0</v>
      </c>
      <c r="E119" s="18">
        <f>E111+C119</f>
        <v>480493.074074074</v>
      </c>
      <c r="F119" s="32">
        <f>'[1]2023年11月份生产数据记录表'!I65/24</f>
        <v>0</v>
      </c>
      <c r="G119" s="32">
        <f>'[1]2023年11月份生产数据记录表'!J148</f>
        <v>0</v>
      </c>
      <c r="H119" s="32">
        <f>'[1]2023年11月份生产数据记录表'!O148</f>
        <v>0.503989028213166</v>
      </c>
      <c r="I119" s="67"/>
    </row>
    <row r="120" ht="21.95" customHeight="1" spans="1:9">
      <c r="A120" s="15"/>
      <c r="B120" s="16" t="s">
        <v>24</v>
      </c>
      <c r="C120" s="14">
        <f>'[1]2023年11月份生产数据记录表'!H65</f>
        <v>0</v>
      </c>
      <c r="D120" s="14">
        <f>D112</f>
        <v>0</v>
      </c>
      <c r="E120" s="18">
        <f>E112+C120</f>
        <v>223043.530864198</v>
      </c>
      <c r="F120" s="31"/>
      <c r="G120" s="31"/>
      <c r="H120" s="31"/>
      <c r="I120" s="68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11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'[1]2023年11月份生产数据记录表'!Q69</f>
        <v>0</v>
      </c>
      <c r="D125" s="18">
        <f>D117+C125</f>
        <v>0</v>
      </c>
      <c r="E125" s="18">
        <f>E117+C125</f>
        <v>746536</v>
      </c>
      <c r="F125" s="28">
        <f>'[1]2023年11月份生产数据记录表'!R69/24</f>
        <v>0</v>
      </c>
      <c r="G125" s="29">
        <f>'[1]2023年11月份生产数据记录表'!I149</f>
        <v>0</v>
      </c>
      <c r="H125" s="29">
        <f>'[1]2023年11月份生产数据记录表'!N149</f>
        <v>0.427952690972222</v>
      </c>
      <c r="I125" s="69"/>
    </row>
    <row r="126" ht="21.95" customHeight="1" spans="1:9">
      <c r="A126" s="15"/>
      <c r="B126" s="16" t="s">
        <v>16</v>
      </c>
      <c r="C126" s="18">
        <f>'[1]2023年11月份生产数据记录表'!Q69</f>
        <v>0</v>
      </c>
      <c r="D126" s="14">
        <f>D118</f>
        <v>0</v>
      </c>
      <c r="E126" s="18">
        <f>E118+C126</f>
        <v>374018</v>
      </c>
      <c r="F126" s="30"/>
      <c r="G126" s="31"/>
      <c r="H126" s="31"/>
      <c r="I126" s="67"/>
    </row>
    <row r="127" ht="21.95" customHeight="1" spans="1:9">
      <c r="A127" s="17" t="s">
        <v>17</v>
      </c>
      <c r="B127" s="16" t="s">
        <v>18</v>
      </c>
      <c r="C127" s="14">
        <f>'[1]2023年11月份生产数据记录表'!H69</f>
        <v>0</v>
      </c>
      <c r="D127" s="14">
        <f>D119+C127</f>
        <v>0</v>
      </c>
      <c r="E127" s="18">
        <f>E119+C127</f>
        <v>480493.074074074</v>
      </c>
      <c r="F127" s="32">
        <f>'[1]2023年11月份生产数据记录表'!I69/24</f>
        <v>0</v>
      </c>
      <c r="G127" s="32">
        <f>'[1]2023年11月份生产数据记录表'!J149</f>
        <v>0</v>
      </c>
      <c r="H127" s="32">
        <f>'[1]2023年11月份生产数据记录表'!O149</f>
        <v>0.5024140625</v>
      </c>
      <c r="I127" s="67"/>
    </row>
    <row r="128" ht="21.95" customHeight="1" spans="1:9">
      <c r="A128" s="15"/>
      <c r="B128" s="16" t="s">
        <v>19</v>
      </c>
      <c r="C128" s="14">
        <f>'[1]2023年11月份生产数据记录表'!H69</f>
        <v>0</v>
      </c>
      <c r="D128" s="14">
        <f>D120</f>
        <v>0</v>
      </c>
      <c r="E128" s="18">
        <f>E120+C128</f>
        <v>223043.530864198</v>
      </c>
      <c r="F128" s="31"/>
      <c r="G128" s="31"/>
      <c r="H128" s="31"/>
      <c r="I128" s="68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11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'[1]2023年11月份生产数据记录表'!Q73</f>
        <v>0</v>
      </c>
      <c r="D133" s="18">
        <f>D125+C133</f>
        <v>0</v>
      </c>
      <c r="E133" s="18">
        <f>E125+C133</f>
        <v>746536</v>
      </c>
      <c r="F133" s="28">
        <f>'[1]2023年11月份生产数据记录表'!R73/24</f>
        <v>0</v>
      </c>
      <c r="G133" s="29">
        <f>'[1]2023年11月份生产数据记录表'!I150</f>
        <v>0</v>
      </c>
      <c r="H133" s="29">
        <f>'[1]2023年11月份生产数据记录表'!N150</f>
        <v>0.426619505019038</v>
      </c>
      <c r="I133" s="40"/>
    </row>
    <row r="134" ht="21.95" customHeight="1" spans="1:9">
      <c r="A134" s="15"/>
      <c r="B134" s="16" t="s">
        <v>16</v>
      </c>
      <c r="C134" s="18">
        <f>'[1]2023年11月份生产数据记录表'!Q73</f>
        <v>0</v>
      </c>
      <c r="D134" s="14">
        <f>D126</f>
        <v>0</v>
      </c>
      <c r="E134" s="18">
        <f>E126+C134</f>
        <v>374018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'[1]2023年11月份生产数据记录表'!H73</f>
        <v>0</v>
      </c>
      <c r="D135" s="14">
        <f>D127+C135</f>
        <v>0</v>
      </c>
      <c r="E135" s="18">
        <f>E127+C135</f>
        <v>480493.074074074</v>
      </c>
      <c r="F135" s="32">
        <f>'[1]2023年11月份生产数据记录表'!I73/24</f>
        <v>0</v>
      </c>
      <c r="G135" s="32">
        <f>'[1]2023年11月份生产数据记录表'!J150</f>
        <v>0</v>
      </c>
      <c r="H135" s="32">
        <f>'[1]2023年11月份生产数据记录表'!O150</f>
        <v>0.500848909657321</v>
      </c>
      <c r="I135" s="38"/>
    </row>
    <row r="136" ht="21.95" customHeight="1" spans="1:9">
      <c r="A136" s="15"/>
      <c r="B136" s="16" t="s">
        <v>19</v>
      </c>
      <c r="C136" s="14">
        <f>'[1]2023年11月份生产数据记录表'!H73</f>
        <v>0</v>
      </c>
      <c r="D136" s="14">
        <f>D128</f>
        <v>0</v>
      </c>
      <c r="E136" s="18">
        <f>E128+C136</f>
        <v>223043.530864198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11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'[1]2023年11月份生产数据记录表'!Q77</f>
        <v>0</v>
      </c>
      <c r="D141" s="18">
        <f>D133+C141</f>
        <v>0</v>
      </c>
      <c r="E141" s="18">
        <f>E133+C141</f>
        <v>746536</v>
      </c>
      <c r="F141" s="28">
        <f>'[1]2023年11月份生产数据记录表'!R77/24</f>
        <v>0</v>
      </c>
      <c r="G141" s="29">
        <f>'[1]2023年11月份生产数据记录表'!I151</f>
        <v>0</v>
      </c>
      <c r="H141" s="29">
        <f>'[1]2023年11月份生产数据记录表'!N151</f>
        <v>0.425294599723948</v>
      </c>
      <c r="I141" s="69"/>
    </row>
    <row r="142" ht="21.95" customHeight="1" spans="1:9">
      <c r="A142" s="15"/>
      <c r="B142" s="16" t="s">
        <v>16</v>
      </c>
      <c r="C142" s="18">
        <f>'[1]2023年11月份生产数据记录表'!Q77</f>
        <v>0</v>
      </c>
      <c r="D142" s="14">
        <f>D134</f>
        <v>0</v>
      </c>
      <c r="E142" s="18">
        <f>E134+C142</f>
        <v>374018</v>
      </c>
      <c r="F142" s="30"/>
      <c r="G142" s="31"/>
      <c r="H142" s="31"/>
      <c r="I142" s="67"/>
    </row>
    <row r="143" ht="21.95" customHeight="1" spans="1:9">
      <c r="A143" s="17" t="s">
        <v>17</v>
      </c>
      <c r="B143" s="16" t="s">
        <v>18</v>
      </c>
      <c r="C143" s="14">
        <f>'[1]2023年11月份生产数据记录表'!H77</f>
        <v>0</v>
      </c>
      <c r="D143" s="14">
        <f>D135+C143</f>
        <v>0</v>
      </c>
      <c r="E143" s="18">
        <f>E135+C143</f>
        <v>480493.074074074</v>
      </c>
      <c r="F143" s="32">
        <f>'[1]2023年11月份生产数据记录表'!I77/24</f>
        <v>0</v>
      </c>
      <c r="G143" s="32">
        <f>'[1]2023年11月份生产数据记录表'!J151</f>
        <v>0</v>
      </c>
      <c r="H143" s="32">
        <f>'[1]2023年11月份生产数据记录表'!O151</f>
        <v>0.49929347826087</v>
      </c>
      <c r="I143" s="67"/>
    </row>
    <row r="144" ht="21.95" customHeight="1" spans="1:9">
      <c r="A144" s="15"/>
      <c r="B144" s="16" t="s">
        <v>19</v>
      </c>
      <c r="C144" s="14">
        <f>'[1]2023年11月份生产数据记录表'!H77</f>
        <v>0</v>
      </c>
      <c r="D144" s="14">
        <f>D136</f>
        <v>0</v>
      </c>
      <c r="E144" s="18">
        <f>E136+C144</f>
        <v>223043.530864198</v>
      </c>
      <c r="F144" s="31"/>
      <c r="G144" s="31"/>
      <c r="H144" s="31"/>
      <c r="I144" s="68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11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'[1]2023年11月份生产数据记录表'!Q81</f>
        <v>0</v>
      </c>
      <c r="D149" s="18">
        <f>D141+C149</f>
        <v>0</v>
      </c>
      <c r="E149" s="18">
        <f>E141+C149</f>
        <v>746536</v>
      </c>
      <c r="F149" s="28">
        <f>'[1]2023年11月份生产数据记录表'!R81/24</f>
        <v>0</v>
      </c>
      <c r="G149" s="29">
        <f>'[1]2023年11月份生产数据记录表'!I152</f>
        <v>0</v>
      </c>
      <c r="H149" s="29">
        <f>'[1]2023年11月份生产数据记录表'!N152</f>
        <v>0.423977898176815</v>
      </c>
      <c r="I149" s="74"/>
    </row>
    <row r="150" ht="21.95" customHeight="1" spans="1:9">
      <c r="A150" s="15"/>
      <c r="B150" s="16" t="s">
        <v>16</v>
      </c>
      <c r="C150" s="18">
        <f>'[1]2023年11月份生产数据记录表'!Q81</f>
        <v>0</v>
      </c>
      <c r="D150" s="14">
        <f>D142</f>
        <v>0</v>
      </c>
      <c r="E150" s="18">
        <f>E142+C150</f>
        <v>374018</v>
      </c>
      <c r="F150" s="30"/>
      <c r="G150" s="31"/>
      <c r="H150" s="31"/>
      <c r="I150" s="75"/>
    </row>
    <row r="151" ht="21.95" customHeight="1" spans="1:9">
      <c r="A151" s="17" t="s">
        <v>17</v>
      </c>
      <c r="B151" s="16" t="s">
        <v>18</v>
      </c>
      <c r="C151" s="14">
        <f>'[1]2023年11月份生产数据记录表'!H81</f>
        <v>0</v>
      </c>
      <c r="D151" s="14">
        <f>D143+C151</f>
        <v>0</v>
      </c>
      <c r="E151" s="18">
        <f>E143+C151</f>
        <v>480493.074074074</v>
      </c>
      <c r="F151" s="32">
        <f>'[1]2023年11月份生产数据记录表'!I81/24</f>
        <v>0</v>
      </c>
      <c r="G151" s="32">
        <f>'[1]2023年11月份生产数据记录表'!J152</f>
        <v>0</v>
      </c>
      <c r="H151" s="32">
        <f>'[1]2023年11月份生产数据记录表'!O152</f>
        <v>0.497747678018576</v>
      </c>
      <c r="I151" s="75"/>
    </row>
    <row r="152" ht="21.95" customHeight="1" spans="1:9">
      <c r="A152" s="15"/>
      <c r="B152" s="16" t="s">
        <v>19</v>
      </c>
      <c r="C152" s="14">
        <f>'[1]2023年11月份生产数据记录表'!H81</f>
        <v>0</v>
      </c>
      <c r="D152" s="14">
        <f>D144</f>
        <v>0</v>
      </c>
      <c r="E152" s="18">
        <f>E144+C152</f>
        <v>223043.530864198</v>
      </c>
      <c r="F152" s="31"/>
      <c r="G152" s="31"/>
      <c r="H152" s="31"/>
      <c r="I152" s="76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11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'[1]2023年11月份生产数据记录表'!Q85</f>
        <v>0</v>
      </c>
      <c r="D157" s="18">
        <f>D149+C157</f>
        <v>0</v>
      </c>
      <c r="E157" s="18">
        <f>E149+C157</f>
        <v>746536</v>
      </c>
      <c r="F157" s="28">
        <f>'[1]2023年11月份生产数据记录表'!R85/24</f>
        <v>0</v>
      </c>
      <c r="G157" s="29">
        <f>'[1]2023年11月份生产数据记录表'!I153</f>
        <v>0</v>
      </c>
      <c r="H157" s="29">
        <f>'[1]2023年11月份生产数据记录表'!N153</f>
        <v>0.42266932441701</v>
      </c>
      <c r="I157" s="69"/>
      <c r="J157" s="42"/>
    </row>
    <row r="158" ht="21.95" customHeight="1" spans="1:10">
      <c r="A158" s="15"/>
      <c r="B158" s="16" t="s">
        <v>16</v>
      </c>
      <c r="C158" s="18">
        <f>'[1]2023年11月份生产数据记录表'!Q85</f>
        <v>0</v>
      </c>
      <c r="D158" s="14">
        <f>D150</f>
        <v>0</v>
      </c>
      <c r="E158" s="18">
        <f>E150+C158</f>
        <v>374018</v>
      </c>
      <c r="F158" s="30"/>
      <c r="G158" s="31"/>
      <c r="H158" s="31"/>
      <c r="I158" s="67"/>
      <c r="J158" s="42"/>
    </row>
    <row r="159" ht="21.95" customHeight="1" spans="1:10">
      <c r="A159" s="17" t="s">
        <v>17</v>
      </c>
      <c r="B159" s="16" t="s">
        <v>18</v>
      </c>
      <c r="C159" s="14">
        <f>'[1]2023年11月份生产数据记录表'!H85</f>
        <v>0</v>
      </c>
      <c r="D159" s="14">
        <f>D151+C159</f>
        <v>0</v>
      </c>
      <c r="E159" s="18">
        <f>E151+C159</f>
        <v>480493.074074074</v>
      </c>
      <c r="F159" s="32">
        <f>'[1]2023年11月份生产数据记录表'!I85/24</f>
        <v>0</v>
      </c>
      <c r="G159" s="32">
        <f>'[1]2023年11月份生产数据记录表'!J153</f>
        <v>0</v>
      </c>
      <c r="H159" s="32">
        <f>'[1]2023年11月份生产数据记录表'!O153</f>
        <v>0.496211419753086</v>
      </c>
      <c r="I159" s="67"/>
      <c r="J159" s="42"/>
    </row>
    <row r="160" ht="21.95" customHeight="1" spans="1:9">
      <c r="A160" s="15"/>
      <c r="B160" s="16" t="s">
        <v>19</v>
      </c>
      <c r="C160" s="14">
        <f>'[1]2023年11月份生产数据记录表'!H85</f>
        <v>0</v>
      </c>
      <c r="D160" s="14">
        <f>D152</f>
        <v>0</v>
      </c>
      <c r="E160" s="18">
        <f>E152+C160</f>
        <v>223043.530864198</v>
      </c>
      <c r="F160" s="31"/>
      <c r="G160" s="31"/>
      <c r="H160" s="31"/>
      <c r="I160" s="68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11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'[1]2023年11月份生产数据记录表'!Q89</f>
        <v>0</v>
      </c>
      <c r="D165" s="18">
        <f>D157+C165</f>
        <v>0</v>
      </c>
      <c r="E165" s="18">
        <f>E157+C165</f>
        <v>746536</v>
      </c>
      <c r="F165" s="28">
        <f>'[1]2023年11月份生产数据记录表'!R89/24</f>
        <v>0</v>
      </c>
      <c r="G165" s="29">
        <f>'[1]2023年11月份生产数据记录表'!I154</f>
        <v>0</v>
      </c>
      <c r="H165" s="29">
        <f>'[1]2023年11月份生产数据记录表'!N154</f>
        <v>0.421368803418803</v>
      </c>
      <c r="I165" s="61"/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'[1]2023年11月份生产数据记录表'!Q89</f>
        <v>0</v>
      </c>
      <c r="D166" s="14">
        <f>D158</f>
        <v>0</v>
      </c>
      <c r="E166" s="18">
        <f>E158+C166</f>
        <v>374018</v>
      </c>
      <c r="F166" s="30"/>
      <c r="G166" s="31"/>
      <c r="H166" s="31"/>
      <c r="I166" s="62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'[1]2023年11月份生产数据记录表'!H89</f>
        <v>0</v>
      </c>
      <c r="D167" s="14">
        <f>D159+C167</f>
        <v>0</v>
      </c>
      <c r="E167" s="18">
        <f>E159+C167</f>
        <v>480493.074074074</v>
      </c>
      <c r="F167" s="32">
        <f>'[1]2023年11月份生产数据记录表'!I89/24</f>
        <v>0</v>
      </c>
      <c r="G167" s="32">
        <f>'[1]2023年11月份生产数据记录表'!J154</f>
        <v>0</v>
      </c>
      <c r="H167" s="32">
        <f>'[1]2023年11月份生产数据记录表'!O154</f>
        <v>0.494684615384615</v>
      </c>
      <c r="I167" s="62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'[1]2023年11月份生产数据记录表'!H89</f>
        <v>0</v>
      </c>
      <c r="D168" s="14">
        <f>D160</f>
        <v>0</v>
      </c>
      <c r="E168" s="18">
        <f>E160+C168</f>
        <v>223043.530864198</v>
      </c>
      <c r="F168" s="31"/>
      <c r="G168" s="31"/>
      <c r="H168" s="31"/>
      <c r="I168" s="63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11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'[1]2023年11月份生产数据记录表'!Q93</f>
        <v>0</v>
      </c>
      <c r="D173" s="18">
        <f>D165+C173</f>
        <v>0</v>
      </c>
      <c r="E173" s="18">
        <f>E165+C173</f>
        <v>746536</v>
      </c>
      <c r="F173" s="28">
        <f>'[1]2023年11月份生产数据记录表'!R93/24</f>
        <v>0</v>
      </c>
      <c r="G173" s="29">
        <f>'[1]2023年11月份生产数据记录表'!I155</f>
        <v>0</v>
      </c>
      <c r="H173" s="29">
        <f>'[1]2023年11月份生产数据记录表'!N155</f>
        <v>0.420076261077028</v>
      </c>
      <c r="I173" s="52"/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'[1]2023年11月份生产数据记录表'!Q93</f>
        <v>0</v>
      </c>
      <c r="D174" s="14">
        <f>D166</f>
        <v>0</v>
      </c>
      <c r="E174" s="18">
        <f>E166+C174</f>
        <v>374018</v>
      </c>
      <c r="F174" s="30"/>
      <c r="G174" s="31"/>
      <c r="H174" s="31"/>
      <c r="I174" s="4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'[1]2023年11月份生产数据记录表'!H93</f>
        <v>0</v>
      </c>
      <c r="D175" s="14">
        <f>D167+C175</f>
        <v>0</v>
      </c>
      <c r="E175" s="18">
        <f>E167+C175</f>
        <v>480493.074074074</v>
      </c>
      <c r="F175" s="32">
        <f>'[1]2023年11月份生产数据记录表'!I93/24</f>
        <v>0</v>
      </c>
      <c r="G175" s="32">
        <f>'[1]2023年11月份生产数据记录表'!J155</f>
        <v>0</v>
      </c>
      <c r="H175" s="32">
        <f>'[1]2023年11月份生产数据记录表'!O155</f>
        <v>0.49316717791411</v>
      </c>
      <c r="I175" s="4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'[1]2023年11月份生产数据记录表'!H93</f>
        <v>0</v>
      </c>
      <c r="D176" s="14">
        <f>D168</f>
        <v>0</v>
      </c>
      <c r="E176" s="18">
        <f>E168+C176</f>
        <v>223043.530864198</v>
      </c>
      <c r="F176" s="31"/>
      <c r="G176" s="31"/>
      <c r="H176" s="31"/>
      <c r="I176" s="4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11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'[1]2023年11月份生产数据记录表'!Q97</f>
        <v>0</v>
      </c>
      <c r="D181" s="18">
        <f>D173+C181</f>
        <v>0</v>
      </c>
      <c r="E181" s="18">
        <f>E173+C181</f>
        <v>746536</v>
      </c>
      <c r="F181" s="28">
        <f>'[1]2023年11月份生产数据记录表'!R97/24</f>
        <v>0</v>
      </c>
      <c r="G181" s="29">
        <f>'[1]2023年11月份生产数据记录表'!I156</f>
        <v>0</v>
      </c>
      <c r="H181" s="29">
        <f>'[1]2023年11月份生产数据记录表'!N156</f>
        <v>0.418791624193</v>
      </c>
      <c r="I181" s="61"/>
    </row>
    <row r="182" ht="21.95" customHeight="1" spans="1:9">
      <c r="A182" s="15"/>
      <c r="B182" s="16" t="s">
        <v>16</v>
      </c>
      <c r="C182" s="18">
        <f>'[1]2023年11月份生产数据记录表'!Q97</f>
        <v>0</v>
      </c>
      <c r="D182" s="14">
        <f>D174</f>
        <v>0</v>
      </c>
      <c r="E182" s="18">
        <f>E174+C182</f>
        <v>374018</v>
      </c>
      <c r="F182" s="30"/>
      <c r="G182" s="31"/>
      <c r="H182" s="31"/>
      <c r="I182" s="62"/>
    </row>
    <row r="183" ht="21.95" customHeight="1" spans="1:9">
      <c r="A183" s="17" t="s">
        <v>17</v>
      </c>
      <c r="B183" s="16" t="s">
        <v>18</v>
      </c>
      <c r="C183" s="14">
        <f>'[1]2023年11月份生产数据记录表'!H97</f>
        <v>0</v>
      </c>
      <c r="D183" s="14">
        <f>D175+C183</f>
        <v>0</v>
      </c>
      <c r="E183" s="18">
        <f>E175+C183</f>
        <v>480493.074074074</v>
      </c>
      <c r="F183" s="32">
        <f>'[1]2023年11月份生产数据记录表'!I97/24</f>
        <v>0</v>
      </c>
      <c r="G183" s="32">
        <f>'[1]2023年11月份生产数据记录表'!J156</f>
        <v>0</v>
      </c>
      <c r="H183" s="32">
        <f>'[1]2023年11月份生产数据记录表'!O156</f>
        <v>0.491659021406728</v>
      </c>
      <c r="I183" s="62"/>
    </row>
    <row r="184" ht="21.95" customHeight="1" spans="1:9">
      <c r="A184" s="15"/>
      <c r="B184" s="16" t="s">
        <v>19</v>
      </c>
      <c r="C184" s="14">
        <f>'[1]2023年11月份生产数据记录表'!H97</f>
        <v>0</v>
      </c>
      <c r="D184" s="14">
        <f>D176</f>
        <v>0</v>
      </c>
      <c r="E184" s="18">
        <f>E176+C184</f>
        <v>223043.530864198</v>
      </c>
      <c r="F184" s="31"/>
      <c r="G184" s="31"/>
      <c r="H184" s="31"/>
      <c r="I184" s="63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11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'[1]2023年11月份生产数据记录表'!Q101</f>
        <v>0</v>
      </c>
      <c r="D189" s="18">
        <f>D181+C189</f>
        <v>0</v>
      </c>
      <c r="E189" s="18">
        <f>E181+C189</f>
        <v>746536</v>
      </c>
      <c r="F189" s="28">
        <f>'[1]2023年11月份生产数据记录表'!R101/24</f>
        <v>0</v>
      </c>
      <c r="G189" s="29">
        <f>'[1]2023年11月份生产数据记录表'!I157</f>
        <v>0</v>
      </c>
      <c r="H189" s="29">
        <f>'[1]2023年11月份生产数据记录表'!N157</f>
        <v>0.417514820460705</v>
      </c>
      <c r="I189" s="61"/>
    </row>
    <row r="190" ht="21.95" customHeight="1" spans="1:9">
      <c r="A190" s="15"/>
      <c r="B190" s="16" t="s">
        <v>16</v>
      </c>
      <c r="C190" s="18">
        <f>'[1]2023年11月份生产数据记录表'!Q101</f>
        <v>0</v>
      </c>
      <c r="D190" s="14">
        <f>D182</f>
        <v>0</v>
      </c>
      <c r="E190" s="18">
        <f>E182+C190</f>
        <v>374018</v>
      </c>
      <c r="F190" s="30"/>
      <c r="G190" s="31"/>
      <c r="H190" s="31"/>
      <c r="I190" s="62"/>
    </row>
    <row r="191" ht="21.95" customHeight="1" spans="1:9">
      <c r="A191" s="17" t="s">
        <v>17</v>
      </c>
      <c r="B191" s="16" t="s">
        <v>18</v>
      </c>
      <c r="C191" s="14">
        <f>'[1]2023年11月份生产数据记录表'!H101</f>
        <v>0</v>
      </c>
      <c r="D191" s="14">
        <f>D183+C191</f>
        <v>0</v>
      </c>
      <c r="E191" s="18">
        <f>E183+C191</f>
        <v>480493.074074074</v>
      </c>
      <c r="F191" s="32">
        <f>'[1]2023年11月份生产数据记录表'!I101/24</f>
        <v>0</v>
      </c>
      <c r="G191" s="32">
        <f>'[1]2023年11月份生产数据记录表'!J157</f>
        <v>0</v>
      </c>
      <c r="H191" s="32">
        <f>'[1]2023年11月份生产数据记录表'!O157</f>
        <v>0.49016006097561</v>
      </c>
      <c r="I191" s="62"/>
    </row>
    <row r="192" ht="21.95" customHeight="1" spans="1:9">
      <c r="A192" s="15"/>
      <c r="B192" s="16" t="s">
        <v>19</v>
      </c>
      <c r="C192" s="14">
        <f>'[1]2023年11月份生产数据记录表'!H101</f>
        <v>0</v>
      </c>
      <c r="D192" s="14">
        <f>D184</f>
        <v>0</v>
      </c>
      <c r="E192" s="18">
        <f>E184+C192</f>
        <v>223043.530864198</v>
      </c>
      <c r="F192" s="31"/>
      <c r="G192" s="31"/>
      <c r="H192" s="31"/>
      <c r="I192" s="63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11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'[1]2023年11月份生产数据记录表'!Q105</f>
        <v>0</v>
      </c>
      <c r="D197" s="18">
        <f>D189+C197</f>
        <v>0</v>
      </c>
      <c r="E197" s="18">
        <f>E189+C197</f>
        <v>746536</v>
      </c>
      <c r="F197" s="28">
        <f>'[1]2023年11月份生产数据记录表'!R105/24</f>
        <v>0</v>
      </c>
      <c r="G197" s="29">
        <f>'[1]2023年11月份生产数据记录表'!I158</f>
        <v>0</v>
      </c>
      <c r="H197" s="29">
        <f>'[1]2023年11月份生产数据记录表'!N158</f>
        <v>0.416245778453225</v>
      </c>
      <c r="I197" s="61"/>
    </row>
    <row r="198" ht="21.95" customHeight="1" spans="1:9">
      <c r="A198" s="15"/>
      <c r="B198" s="16" t="s">
        <v>16</v>
      </c>
      <c r="C198" s="18">
        <f>'[1]2023年11月份生产数据记录表'!Q105</f>
        <v>0</v>
      </c>
      <c r="D198" s="14">
        <f>D190</f>
        <v>0</v>
      </c>
      <c r="E198" s="18">
        <f>E190+C198</f>
        <v>374018</v>
      </c>
      <c r="F198" s="30"/>
      <c r="G198" s="31"/>
      <c r="H198" s="31"/>
      <c r="I198" s="62"/>
    </row>
    <row r="199" ht="21.95" customHeight="1" spans="1:9">
      <c r="A199" s="17" t="s">
        <v>17</v>
      </c>
      <c r="B199" s="16" t="s">
        <v>18</v>
      </c>
      <c r="C199" s="14">
        <f>'[1]2023年11月份生产数据记录表'!H105</f>
        <v>0</v>
      </c>
      <c r="D199" s="14">
        <f>D191+C199</f>
        <v>0</v>
      </c>
      <c r="E199" s="18">
        <f>E191+C199</f>
        <v>480493.074074074</v>
      </c>
      <c r="F199" s="32">
        <f>'[1]2023年11月份生产数据记录表'!I105/24</f>
        <v>0</v>
      </c>
      <c r="G199" s="32">
        <f>'[1]2023年11月份生产数据记录表'!J158</f>
        <v>0</v>
      </c>
      <c r="H199" s="32">
        <f>'[1]2023年11月份生产数据记录表'!O158</f>
        <v>0.488670212765957</v>
      </c>
      <c r="I199" s="62"/>
    </row>
    <row r="200" ht="21.95" customHeight="1" spans="1:9">
      <c r="A200" s="15"/>
      <c r="B200" s="16" t="s">
        <v>19</v>
      </c>
      <c r="C200" s="14">
        <f>'[1]2023年11月份生产数据记录表'!H105</f>
        <v>0</v>
      </c>
      <c r="D200" s="14">
        <f>D192</f>
        <v>0</v>
      </c>
      <c r="E200" s="18">
        <f>E192+C200</f>
        <v>223043.530864198</v>
      </c>
      <c r="F200" s="31"/>
      <c r="G200" s="31"/>
      <c r="H200" s="31"/>
      <c r="I200" s="63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11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'[1]2023年11月份生产数据记录表'!Q109</f>
        <v>0</v>
      </c>
      <c r="D205" s="18">
        <f>D197+C205</f>
        <v>0</v>
      </c>
      <c r="E205" s="18">
        <f>E197+C205</f>
        <v>746536</v>
      </c>
      <c r="F205" s="28">
        <f>'[1]2023年11月份生产数据记录表'!R109/24</f>
        <v>0</v>
      </c>
      <c r="G205" s="29">
        <f>'[1]2023年11月份生产数据记录表'!I159</f>
        <v>0</v>
      </c>
      <c r="H205" s="29">
        <f>'[1]2023年11月份生产数据记录表'!N159</f>
        <v>0.414984427609428</v>
      </c>
      <c r="I205" s="48"/>
    </row>
    <row r="206" ht="21.95" customHeight="1" spans="1:9">
      <c r="A206" s="15"/>
      <c r="B206" s="16" t="s">
        <v>16</v>
      </c>
      <c r="C206" s="18">
        <f>'[1]2023年11月份生产数据记录表'!Q109</f>
        <v>0</v>
      </c>
      <c r="D206" s="14">
        <f>D198</f>
        <v>0</v>
      </c>
      <c r="E206" s="18">
        <f>E198+C206</f>
        <v>374018</v>
      </c>
      <c r="F206" s="30"/>
      <c r="G206" s="31"/>
      <c r="H206" s="31"/>
      <c r="I206" s="48"/>
    </row>
    <row r="207" ht="21.95" customHeight="1" spans="1:9">
      <c r="A207" s="17" t="s">
        <v>17</v>
      </c>
      <c r="B207" s="16" t="s">
        <v>18</v>
      </c>
      <c r="C207" s="14">
        <f>'[1]2023年11月份生产数据记录表'!H109</f>
        <v>0</v>
      </c>
      <c r="D207" s="14">
        <f>D199+C207</f>
        <v>0</v>
      </c>
      <c r="E207" s="18">
        <f>E199+C207</f>
        <v>480493.074074074</v>
      </c>
      <c r="F207" s="32">
        <f>'[1]2023年11月份生产数据记录表'!I109/24</f>
        <v>0</v>
      </c>
      <c r="G207" s="32">
        <f>'[1]2023年11月份生产数据记录表'!J159</f>
        <v>0</v>
      </c>
      <c r="H207" s="32">
        <f>'[1]2023年11月份生产数据记录表'!O159</f>
        <v>0.487189393939394</v>
      </c>
      <c r="I207" s="48"/>
    </row>
    <row r="208" ht="21.95" customHeight="1" spans="1:9">
      <c r="A208" s="15"/>
      <c r="B208" s="16" t="s">
        <v>19</v>
      </c>
      <c r="C208" s="14">
        <f>'[1]2023年11月份生产数据记录表'!H109</f>
        <v>0</v>
      </c>
      <c r="D208" s="14">
        <f>D200</f>
        <v>0</v>
      </c>
      <c r="E208" s="18">
        <f>E200+C208</f>
        <v>223043.530864198</v>
      </c>
      <c r="F208" s="31"/>
      <c r="G208" s="31"/>
      <c r="H208" s="31"/>
      <c r="I208" s="48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11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'[1]2023年11月份生产数据记录表'!Q113</f>
        <v>0</v>
      </c>
      <c r="D213" s="18">
        <f>D205+C213</f>
        <v>0</v>
      </c>
      <c r="E213" s="18">
        <f>E205+C213</f>
        <v>746536</v>
      </c>
      <c r="F213" s="28">
        <f>'[1]2023年11月份生产数据记录表'!R113/24</f>
        <v>0</v>
      </c>
      <c r="G213" s="29">
        <f>'[1]2023年11月份生产数据记录表'!I160</f>
        <v>0</v>
      </c>
      <c r="H213" s="29">
        <f>'[1]2023年11月份生产数据记录表'!N160</f>
        <v>0.413730698220879</v>
      </c>
      <c r="I213" s="40"/>
      <c r="J213" s="42"/>
    </row>
    <row r="214" ht="21.95" customHeight="1" spans="1:10">
      <c r="A214" s="15"/>
      <c r="B214" s="16" t="s">
        <v>16</v>
      </c>
      <c r="C214" s="18">
        <f>'[1]2023年11月份生产数据记录表'!Q113</f>
        <v>0</v>
      </c>
      <c r="D214" s="18">
        <f>D206+C214</f>
        <v>0</v>
      </c>
      <c r="E214" s="18">
        <f>E206+C214</f>
        <v>374018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'[1]2023年11月份生产数据记录表'!H113</f>
        <v>0</v>
      </c>
      <c r="D215" s="14">
        <f>D207+C215</f>
        <v>0</v>
      </c>
      <c r="E215" s="18">
        <f>E207+C215</f>
        <v>480493.074074074</v>
      </c>
      <c r="F215" s="32">
        <f>'[1]2023年11月份生产数据记录表'!I113/24</f>
        <v>0</v>
      </c>
      <c r="G215" s="32">
        <f>'[1]2023年11月份生产数据记录表'!J160</f>
        <v>0</v>
      </c>
      <c r="H215" s="32">
        <f>'[1]2023年11月份生产数据记录表'!O160</f>
        <v>0.48571752265861</v>
      </c>
      <c r="I215" s="38"/>
    </row>
    <row r="216" ht="21.95" customHeight="1" spans="1:9">
      <c r="A216" s="15"/>
      <c r="B216" s="16" t="s">
        <v>19</v>
      </c>
      <c r="C216" s="14">
        <f>'[1]2023年11月份生产数据记录表'!H113</f>
        <v>0</v>
      </c>
      <c r="D216" s="14">
        <f>D208+C216</f>
        <v>0</v>
      </c>
      <c r="E216" s="18">
        <f>E208+C216</f>
        <v>223043.530864198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11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'[1]2023年11月份生产数据记录表'!Q117</f>
        <v>0</v>
      </c>
      <c r="D221" s="18">
        <f>D213+C221</f>
        <v>0</v>
      </c>
      <c r="E221" s="18">
        <f>E213+C221</f>
        <v>746536</v>
      </c>
      <c r="F221" s="28">
        <f>'[1]2023年11月份生产数据记录表'!R117/24</f>
        <v>0</v>
      </c>
      <c r="G221" s="29">
        <f>'[1]2023年11月份生产数据记录表'!I161</f>
        <v>0</v>
      </c>
      <c r="H221" s="29">
        <f>'[1]2023年11月份生产数据记录表'!N161</f>
        <v>0.412484521419009</v>
      </c>
      <c r="I221" s="61"/>
    </row>
    <row r="222" ht="21.95" customHeight="1" spans="1:9">
      <c r="A222" s="15"/>
      <c r="B222" s="16" t="s">
        <v>16</v>
      </c>
      <c r="C222" s="18">
        <f>'[1]2023年11月份生产数据记录表'!Q117</f>
        <v>0</v>
      </c>
      <c r="D222" s="18">
        <f>D214+C222</f>
        <v>0</v>
      </c>
      <c r="E222" s="18">
        <f>E214+C222</f>
        <v>374018</v>
      </c>
      <c r="F222" s="30"/>
      <c r="G222" s="31"/>
      <c r="H222" s="31"/>
      <c r="I222" s="62"/>
    </row>
    <row r="223" ht="21.95" customHeight="1" spans="1:9">
      <c r="A223" s="17" t="s">
        <v>17</v>
      </c>
      <c r="B223" s="16" t="s">
        <v>18</v>
      </c>
      <c r="C223" s="14">
        <f>'[1]2023年11月份生产数据记录表'!H117</f>
        <v>0</v>
      </c>
      <c r="D223" s="14">
        <f>D215+C223</f>
        <v>0</v>
      </c>
      <c r="E223" s="18">
        <f>E215+C223</f>
        <v>480493.074074074</v>
      </c>
      <c r="F223" s="32">
        <f>'[1]2023年11月份生产数据记录表'!I117/24</f>
        <v>0</v>
      </c>
      <c r="G223" s="32">
        <f>'[1]2023年11月份生产数据记录表'!J161</f>
        <v>0</v>
      </c>
      <c r="H223" s="32">
        <f>'[1]2023年11月份生产数据记录表'!O161</f>
        <v>0.484254518072289</v>
      </c>
      <c r="I223" s="62"/>
    </row>
    <row r="224" ht="21.95" customHeight="1" spans="1:9">
      <c r="A224" s="15"/>
      <c r="B224" s="16" t="s">
        <v>19</v>
      </c>
      <c r="C224" s="14">
        <f>'[1]2023年11月份生产数据记录表'!H117</f>
        <v>0</v>
      </c>
      <c r="D224" s="14">
        <f>D216+C224</f>
        <v>0</v>
      </c>
      <c r="E224" s="18">
        <f>E216+C224</f>
        <v>223043.530864198</v>
      </c>
      <c r="F224" s="31"/>
      <c r="G224" s="31"/>
      <c r="H224" s="31"/>
      <c r="I224" s="63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11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'[1]2023年11月份生产数据记录表'!Q121</f>
        <v>0</v>
      </c>
      <c r="D229" s="18">
        <f>D221+C229</f>
        <v>0</v>
      </c>
      <c r="E229" s="18">
        <f>E221+C229</f>
        <v>746536</v>
      </c>
      <c r="F229" s="28">
        <f>'[1]2023年11月份生产数据记录表'!R121/24</f>
        <v>0</v>
      </c>
      <c r="G229" s="29">
        <f>'[1]2023年11月份生产数据记录表'!I162</f>
        <v>0</v>
      </c>
      <c r="H229" s="29">
        <f>'[1]2023年11月份生产数据记录表'!N162</f>
        <v>0.411245829162496</v>
      </c>
      <c r="I229" s="61"/>
    </row>
    <row r="230" ht="21.95" customHeight="1" spans="1:9">
      <c r="A230" s="15"/>
      <c r="B230" s="16" t="s">
        <v>16</v>
      </c>
      <c r="C230" s="18">
        <f>'[1]2023年11月份生产数据记录表'!Q121</f>
        <v>0</v>
      </c>
      <c r="D230" s="18">
        <f>D222+C230</f>
        <v>0</v>
      </c>
      <c r="E230" s="18">
        <f>E222+C230</f>
        <v>374018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f>'[1]2023年11月份生产数据记录表'!H121</f>
        <v>0</v>
      </c>
      <c r="D231" s="14">
        <f>D223+C231</f>
        <v>0</v>
      </c>
      <c r="E231" s="18">
        <f>E223+C231</f>
        <v>480493.074074074</v>
      </c>
      <c r="F231" s="32">
        <f>'[1]2023年11月份生产数据记录表'!I121/24</f>
        <v>0</v>
      </c>
      <c r="G231" s="32">
        <f>'[1]2023年11月份生产数据记录表'!J162</f>
        <v>0</v>
      </c>
      <c r="H231" s="32">
        <f>'[1]2023年11月份生产数据记录表'!O162</f>
        <v>0.4828003003003</v>
      </c>
      <c r="I231" s="62"/>
    </row>
    <row r="232" ht="21.95" customHeight="1" spans="1:9">
      <c r="A232" s="15"/>
      <c r="B232" s="16" t="s">
        <v>19</v>
      </c>
      <c r="C232" s="14">
        <f>'[1]2023年11月份生产数据记录表'!H121</f>
        <v>0</v>
      </c>
      <c r="D232" s="14">
        <f>D224+C232</f>
        <v>0</v>
      </c>
      <c r="E232" s="18">
        <f>E224+C232</f>
        <v>223043.530864198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11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'[1]2023年11月份生产数据记录表'!Q125</f>
        <v>0</v>
      </c>
      <c r="D237" s="18">
        <f>D229+C237</f>
        <v>0</v>
      </c>
      <c r="E237" s="18">
        <f>E229+C237</f>
        <v>746536</v>
      </c>
      <c r="F237" s="28">
        <f>'[1]2023年11月份生产数据记录表'!R125/24</f>
        <v>0</v>
      </c>
      <c r="G237" s="29">
        <f>'[1]2023年11月份生产数据记录表'!I163</f>
        <v>0</v>
      </c>
      <c r="H237" s="29">
        <f>'[1]2023年11月份生产数据记录表'!N163</f>
        <v>0.410014554224884</v>
      </c>
      <c r="I237" s="61"/>
    </row>
    <row r="238" ht="21.95" customHeight="1" spans="1:9">
      <c r="A238" s="15"/>
      <c r="B238" s="16" t="s">
        <v>16</v>
      </c>
      <c r="C238" s="18">
        <f>'[1]2023年11月份生产数据记录表'!Q125</f>
        <v>0</v>
      </c>
      <c r="D238" s="18">
        <f>D230+C238</f>
        <v>0</v>
      </c>
      <c r="E238" s="18">
        <f>E230+C238</f>
        <v>374018</v>
      </c>
      <c r="F238" s="30"/>
      <c r="G238" s="31"/>
      <c r="H238" s="31"/>
      <c r="I238" s="62"/>
    </row>
    <row r="239" ht="21.95" customHeight="1" spans="1:9">
      <c r="A239" s="17" t="s">
        <v>17</v>
      </c>
      <c r="B239" s="16" t="s">
        <v>18</v>
      </c>
      <c r="C239" s="14">
        <f>'[1]2023年11月份生产数据记录表'!H125</f>
        <v>0</v>
      </c>
      <c r="D239" s="14">
        <f>D231+C239</f>
        <v>0</v>
      </c>
      <c r="E239" s="18">
        <f>E231+C239</f>
        <v>480493.074074074</v>
      </c>
      <c r="F239" s="32">
        <f>'[1]2023年11月份生产数据记录表'!I125/24</f>
        <v>0</v>
      </c>
      <c r="G239" s="32">
        <f>'[1]2023年11月份生产数据记录表'!J163</f>
        <v>0</v>
      </c>
      <c r="H239" s="32">
        <f>'[1]2023年11月份生产数据记录表'!O163</f>
        <v>0.481354790419162</v>
      </c>
      <c r="I239" s="62"/>
    </row>
    <row r="240" ht="21.95" customHeight="1" spans="1:9">
      <c r="A240" s="15"/>
      <c r="B240" s="16" t="s">
        <v>19</v>
      </c>
      <c r="C240" s="14">
        <f>'[1]2023年11月份生产数据记录表'!H125</f>
        <v>0</v>
      </c>
      <c r="D240" s="14">
        <f>D232+C240</f>
        <v>0</v>
      </c>
      <c r="E240" s="18">
        <f>E232+C240</f>
        <v>223043.530864198</v>
      </c>
      <c r="F240" s="31"/>
      <c r="G240" s="31"/>
      <c r="H240" s="31"/>
      <c r="I240" s="63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11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'[1]2023年11月份生产数据记录表'!Q129</f>
        <v>0</v>
      </c>
      <c r="D245" s="18">
        <f>D237+C245</f>
        <v>0</v>
      </c>
      <c r="E245" s="18">
        <f>E237+C245</f>
        <v>746536</v>
      </c>
      <c r="F245" s="28">
        <f>'[1]2023年11月份生产数据记录表'!R129/24</f>
        <v>0</v>
      </c>
      <c r="G245" s="29">
        <f>'[1]2023年11月份生产数据记录表'!I164</f>
        <v>0</v>
      </c>
      <c r="H245" s="29">
        <f>'[1]2023年11月份生产数据记录表'!N164</f>
        <v>0.408790630182421</v>
      </c>
      <c r="I245" s="61"/>
    </row>
    <row r="246" ht="21.95" customHeight="1" spans="1:9">
      <c r="A246" s="15"/>
      <c r="B246" s="16" t="s">
        <v>16</v>
      </c>
      <c r="C246" s="18">
        <f>'[1]2023年11月份生产数据记录表'!Q129</f>
        <v>0</v>
      </c>
      <c r="D246" s="18">
        <f>D238+C246</f>
        <v>0</v>
      </c>
      <c r="E246" s="18">
        <f>E238+C246</f>
        <v>374018</v>
      </c>
      <c r="F246" s="30"/>
      <c r="G246" s="31"/>
      <c r="H246" s="31"/>
      <c r="I246" s="62"/>
    </row>
    <row r="247" ht="21.95" customHeight="1" spans="1:9">
      <c r="A247" s="17" t="s">
        <v>17</v>
      </c>
      <c r="B247" s="16" t="s">
        <v>18</v>
      </c>
      <c r="C247" s="14">
        <f>'[1]2023年11月份生产数据记录表'!H129</f>
        <v>0</v>
      </c>
      <c r="D247" s="14">
        <f>D239+C247</f>
        <v>0</v>
      </c>
      <c r="E247" s="18">
        <f>E239+C247</f>
        <v>480493.074074074</v>
      </c>
      <c r="F247" s="32">
        <f>'[1]2023年11月份生产数据记录表'!I129/24</f>
        <v>0</v>
      </c>
      <c r="G247" s="32">
        <f>'[1]2023年11月份生产数据记录表'!J164</f>
        <v>0</v>
      </c>
      <c r="H247" s="32">
        <f>'[1]2023年11月份生产数据记录表'!O164</f>
        <v>0.479917910447761</v>
      </c>
      <c r="I247" s="62"/>
    </row>
    <row r="248" ht="21.95" customHeight="1" spans="1:9">
      <c r="A248" s="15"/>
      <c r="B248" s="16" t="s">
        <v>19</v>
      </c>
      <c r="C248" s="14">
        <f>'[1]2023年11月份生产数据记录表'!H129</f>
        <v>0</v>
      </c>
      <c r="D248" s="18">
        <f>D240+C248</f>
        <v>0</v>
      </c>
      <c r="E248" s="18">
        <f>E240+C248</f>
        <v>223043.530864198</v>
      </c>
      <c r="F248" s="31"/>
      <c r="G248" s="31"/>
      <c r="H248" s="31"/>
      <c r="I248" s="63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3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</v>
      </c>
      <c r="B3" s="7">
        <v>12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54">
        <f>'[1]2023年12月份生产数据记录表'!Q9</f>
        <v>0</v>
      </c>
      <c r="D5" s="14">
        <f>C5</f>
        <v>0</v>
      </c>
      <c r="E5" s="18">
        <f>'[1]202310生产数据统计报表（发微信群）'!E237+D5</f>
        <v>746536</v>
      </c>
      <c r="F5" s="28">
        <f>'[1]2023年12月份生产数据记录表'!R9/24</f>
        <v>0</v>
      </c>
      <c r="G5" s="28">
        <f>'[1]2023年12月份生产数据记录表'!I134</f>
        <v>0</v>
      </c>
      <c r="H5" s="29">
        <f>'[1]2023年12月份生产数据记录表'!N134</f>
        <v>0.408790630182421</v>
      </c>
      <c r="I5" s="61"/>
    </row>
    <row r="6" ht="21.95" customHeight="1" spans="1:9">
      <c r="A6" s="15"/>
      <c r="B6" s="16" t="s">
        <v>16</v>
      </c>
      <c r="C6" s="54"/>
      <c r="D6" s="14">
        <v>0</v>
      </c>
      <c r="E6" s="18">
        <f>'[1]202310生产数据统计报表（发微信群）'!E238+D6</f>
        <v>374018</v>
      </c>
      <c r="F6" s="30"/>
      <c r="G6" s="30"/>
      <c r="H6" s="31"/>
      <c r="I6" s="62"/>
    </row>
    <row r="7" ht="21.95" customHeight="1" spans="1:9">
      <c r="A7" s="17" t="s">
        <v>17</v>
      </c>
      <c r="B7" s="16" t="s">
        <v>18</v>
      </c>
      <c r="C7" s="54">
        <f>'[1]2023年12月份生产数据记录表'!H9</f>
        <v>0</v>
      </c>
      <c r="D7" s="14">
        <f>C7</f>
        <v>0</v>
      </c>
      <c r="E7" s="18">
        <f>'[1]202310生产数据统计报表（发微信群）'!E239+D7</f>
        <v>480493.074074074</v>
      </c>
      <c r="F7" s="32">
        <f>'[1]2023年12月份生产数据记录表'!I9/24</f>
        <v>0</v>
      </c>
      <c r="G7" s="32">
        <f>'[1]2023年12月份生产数据记录表'!J134</f>
        <v>0</v>
      </c>
      <c r="H7" s="32">
        <f>'[1]2023年12月份生产数据记录表'!O134</f>
        <v>0.479917910447761</v>
      </c>
      <c r="I7" s="62"/>
    </row>
    <row r="8" ht="21.95" customHeight="1" spans="1:9">
      <c r="A8" s="15"/>
      <c r="B8" s="16" t="s">
        <v>19</v>
      </c>
      <c r="C8" s="54"/>
      <c r="D8" s="14">
        <f>C8</f>
        <v>0</v>
      </c>
      <c r="E8" s="18">
        <f>'[1]202310生产数据统计报表（发微信群）'!E240+D8</f>
        <v>223043.530864198</v>
      </c>
      <c r="F8" s="31"/>
      <c r="G8" s="31"/>
      <c r="H8" s="31"/>
      <c r="I8" s="63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</v>
      </c>
      <c r="B11" s="7">
        <v>12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'[1]2023年12月份生产数据记录表'!Q13</f>
        <v>0</v>
      </c>
      <c r="D13" s="14">
        <f>C13+D5</f>
        <v>0</v>
      </c>
      <c r="E13" s="18">
        <f>E5+C13</f>
        <v>746536</v>
      </c>
      <c r="F13" s="28">
        <f>'[1]2023年12月份生产数据记录表'!R13/24</f>
        <v>0</v>
      </c>
      <c r="G13" s="28">
        <f>'[1]2023年12月份生产数据记录表'!I135</f>
        <v>0</v>
      </c>
      <c r="H13" s="29">
        <f>'[1]2023年12月份生产数据记录表'!N135</f>
        <v>0.407573991402116</v>
      </c>
      <c r="I13" s="61"/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374018</v>
      </c>
      <c r="F14" s="30"/>
      <c r="G14" s="30"/>
      <c r="H14" s="31"/>
      <c r="I14" s="62"/>
    </row>
    <row r="15" ht="21.95" customHeight="1" spans="1:9">
      <c r="A15" s="17" t="s">
        <v>17</v>
      </c>
      <c r="B15" s="16" t="s">
        <v>18</v>
      </c>
      <c r="C15" s="13">
        <f>'[1]2023年12月份生产数据记录表'!H13</f>
        <v>0</v>
      </c>
      <c r="D15" s="14">
        <f>C15+D7</f>
        <v>0</v>
      </c>
      <c r="E15" s="18">
        <f>E7+C15</f>
        <v>480493.074074074</v>
      </c>
      <c r="F15" s="32">
        <f>'[1]2023年12月份生产数据记录表'!I13/24</f>
        <v>0</v>
      </c>
      <c r="G15" s="32">
        <f>'[1]2023年12月份生产数据记录表'!J135</f>
        <v>0</v>
      </c>
      <c r="H15" s="32">
        <f>'[1]2023年12月份生产数据记录表'!O135</f>
        <v>0.478489583333333</v>
      </c>
      <c r="I15" s="62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223043.530864198</v>
      </c>
      <c r="F16" s="31"/>
      <c r="G16" s="31"/>
      <c r="H16" s="31"/>
      <c r="I16" s="63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</v>
      </c>
      <c r="B19" s="7">
        <v>12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'[1]2023年12月份生产数据记录表'!Q17</f>
        <v>0</v>
      </c>
      <c r="D21" s="18">
        <f>D13+C21</f>
        <v>0</v>
      </c>
      <c r="E21" s="18">
        <f>E13+C21</f>
        <v>746536</v>
      </c>
      <c r="F21" s="28">
        <f>'[1]2023年12月份生产数据记录表'!R17/24</f>
        <v>0</v>
      </c>
      <c r="G21" s="28">
        <f>'[1]2023年12月份生产数据记录表'!I136</f>
        <v>0</v>
      </c>
      <c r="H21" s="29">
        <f>'[1]2023年12月份生产数据记录表'!N136</f>
        <v>0.406364573030003</v>
      </c>
      <c r="I21" s="71"/>
    </row>
    <row r="22" ht="21.95" customHeight="1" spans="1:9">
      <c r="A22" s="15"/>
      <c r="B22" s="16" t="s">
        <v>16</v>
      </c>
      <c r="C22" s="54"/>
      <c r="D22" s="18">
        <f>D14+C22</f>
        <v>0</v>
      </c>
      <c r="E22" s="18">
        <f>E14+C22</f>
        <v>374018</v>
      </c>
      <c r="F22" s="30"/>
      <c r="G22" s="30"/>
      <c r="H22" s="31"/>
      <c r="I22" s="72"/>
    </row>
    <row r="23" ht="21.95" customHeight="1" spans="1:9">
      <c r="A23" s="17" t="s">
        <v>17</v>
      </c>
      <c r="B23" s="16" t="s">
        <v>18</v>
      </c>
      <c r="C23" s="54">
        <f>'[1]2023年12月份生产数据记录表'!H17</f>
        <v>0</v>
      </c>
      <c r="D23" s="14">
        <f>D15+C23</f>
        <v>0</v>
      </c>
      <c r="E23" s="18">
        <f>E15+C23</f>
        <v>480493.074074074</v>
      </c>
      <c r="F23" s="32">
        <f>'[1]2023年12月份生产数据记录表'!I17/24</f>
        <v>0</v>
      </c>
      <c r="G23" s="32">
        <f>'[1]2023年12月份生产数据记录表'!J136</f>
        <v>0</v>
      </c>
      <c r="H23" s="32">
        <f>'[1]2023年12月份生产数据记录表'!O136</f>
        <v>0.477069732937685</v>
      </c>
      <c r="I23" s="72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223043.530864198</v>
      </c>
      <c r="F24" s="31"/>
      <c r="G24" s="31"/>
      <c r="H24" s="31"/>
      <c r="I24" s="7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</v>
      </c>
      <c r="B27" s="7">
        <v>12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'[1]2023年12月份生产数据记录表'!Q18</f>
        <v>0</v>
      </c>
      <c r="D29" s="18">
        <f>D21+C29</f>
        <v>0</v>
      </c>
      <c r="E29" s="18">
        <f>E21+C29</f>
        <v>746536</v>
      </c>
      <c r="F29" s="28">
        <f>'[1]2023年12月份生产数据记录表'!R21/24</f>
        <v>0</v>
      </c>
      <c r="G29" s="29">
        <f>'[1]2023年12月份生产数据记录表'!I137</f>
        <v>0</v>
      </c>
      <c r="H29" s="29">
        <f>'[1]2023年12月份生产数据记录表'!N137</f>
        <v>0.405162310979619</v>
      </c>
      <c r="I29" s="34"/>
    </row>
    <row r="30" ht="21.95" customHeight="1" spans="1:9">
      <c r="A30" s="15"/>
      <c r="B30" s="16" t="s">
        <v>22</v>
      </c>
      <c r="C30" s="13">
        <f>'[1]2023年12月份生产数据记录表'!Q19+'[1]2023年12月份生产数据记录表'!Q20</f>
        <v>0</v>
      </c>
      <c r="D30" s="14">
        <f>C30+D22</f>
        <v>0</v>
      </c>
      <c r="E30" s="18">
        <f>E22+C30</f>
        <v>374018</v>
      </c>
      <c r="F30" s="30"/>
      <c r="G30" s="31"/>
      <c r="H30" s="31"/>
      <c r="I30" s="38"/>
    </row>
    <row r="31" ht="21.95" customHeight="1" spans="1:9">
      <c r="A31" s="17" t="s">
        <v>17</v>
      </c>
      <c r="B31" s="16" t="s">
        <v>18</v>
      </c>
      <c r="C31" s="13">
        <f>'[1]2023年12月份生产数据记录表'!H18</f>
        <v>0</v>
      </c>
      <c r="D31" s="14">
        <f>D23+C31</f>
        <v>0</v>
      </c>
      <c r="E31" s="18">
        <f>E23+C31</f>
        <v>480493.074074074</v>
      </c>
      <c r="F31" s="32">
        <f>'[1]2023年12月份生产数据记录表'!I21/24</f>
        <v>0</v>
      </c>
      <c r="G31" s="32">
        <f>'[1]2023年12月份生产数据记录表'!J137</f>
        <v>0</v>
      </c>
      <c r="H31" s="32">
        <f>'[1]2023年12月份生产数据记录表'!O137</f>
        <v>0.475658284023669</v>
      </c>
      <c r="I31" s="38"/>
    </row>
    <row r="32" ht="21.95" customHeight="1" spans="1:9">
      <c r="A32" s="15"/>
      <c r="B32" s="16" t="s">
        <v>23</v>
      </c>
      <c r="C32" s="13">
        <f>'[1]2023年12月份生产数据记录表'!H19+'[1]2023年12月份生产数据记录表'!H20</f>
        <v>0</v>
      </c>
      <c r="D32" s="14">
        <f>C32+D24</f>
        <v>0</v>
      </c>
      <c r="E32" s="18">
        <f>E24+C32</f>
        <v>223043.530864198</v>
      </c>
      <c r="F32" s="31"/>
      <c r="G32" s="31"/>
      <c r="H32" s="31"/>
      <c r="I32" s="39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</v>
      </c>
      <c r="B35" s="7">
        <v>12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22"/>
      <c r="D37" s="18">
        <f>D29+C37</f>
        <v>0</v>
      </c>
      <c r="E37" s="18">
        <f>E29+C37</f>
        <v>746536</v>
      </c>
      <c r="F37" s="28">
        <f>'[1]2023年12月份生产数据记录表'!R25/24</f>
        <v>0</v>
      </c>
      <c r="G37" s="29">
        <f>'[1]2023年12月份生产数据记录表'!I138</f>
        <v>0</v>
      </c>
      <c r="H37" s="29">
        <f>'[1]2023年12月份生产数据记录表'!N138</f>
        <v>0.403967141920682</v>
      </c>
      <c r="I37" s="40"/>
    </row>
    <row r="38" ht="21.95" customHeight="1" spans="1:9">
      <c r="A38" s="15"/>
      <c r="B38" s="16" t="s">
        <v>22</v>
      </c>
      <c r="C38" s="13">
        <f>'[1]2023年12月份生产数据记录表'!Q25</f>
        <v>0</v>
      </c>
      <c r="D38" s="14">
        <f>C38+D30</f>
        <v>0</v>
      </c>
      <c r="E38" s="18">
        <f>E30+C38</f>
        <v>374018</v>
      </c>
      <c r="F38" s="30"/>
      <c r="G38" s="31"/>
      <c r="H38" s="31"/>
      <c r="I38" s="38"/>
    </row>
    <row r="39" ht="21.95" customHeight="1" spans="1:9">
      <c r="A39" s="17" t="s">
        <v>17</v>
      </c>
      <c r="B39" s="16" t="s">
        <v>18</v>
      </c>
      <c r="C39" s="54"/>
      <c r="D39" s="14">
        <f>D31+C39</f>
        <v>0</v>
      </c>
      <c r="E39" s="18">
        <f>E31+C39</f>
        <v>480493.074074074</v>
      </c>
      <c r="F39" s="32">
        <f>'[1]2023年12月份生产数据记录表'!I25/24</f>
        <v>0</v>
      </c>
      <c r="G39" s="32">
        <f>'[1]2023年12月份生产数据记录表'!J138</f>
        <v>0</v>
      </c>
      <c r="H39" s="32">
        <f>'[1]2023年12月份生产数据记录表'!O138</f>
        <v>0.474255162241888</v>
      </c>
      <c r="I39" s="38"/>
    </row>
    <row r="40" ht="21.95" customHeight="1" spans="1:9">
      <c r="A40" s="15"/>
      <c r="B40" s="16" t="s">
        <v>24</v>
      </c>
      <c r="C40" s="13">
        <f>'[1]2023年12月份生产数据记录表'!H25</f>
        <v>0</v>
      </c>
      <c r="D40" s="14">
        <f>C40+D32</f>
        <v>0</v>
      </c>
      <c r="E40" s="18">
        <f>E32+C40</f>
        <v>223043.530864198</v>
      </c>
      <c r="F40" s="31"/>
      <c r="G40" s="31"/>
      <c r="H40" s="31"/>
      <c r="I40" s="39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</v>
      </c>
      <c r="B43" s="7">
        <v>12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22"/>
      <c r="D45" s="18">
        <f>D37+C45</f>
        <v>0</v>
      </c>
      <c r="E45" s="18">
        <f>E37+C45</f>
        <v>746536</v>
      </c>
      <c r="F45" s="28">
        <f>'[1]2023年12月份生产数据记录表'!R29/24</f>
        <v>0</v>
      </c>
      <c r="G45" s="29">
        <f>'[1]2023年12月份生产数据记录表'!I139</f>
        <v>0</v>
      </c>
      <c r="H45" s="29">
        <f>'[1]2023年12月份生产数据记录表'!N139</f>
        <v>0.402779003267974</v>
      </c>
      <c r="I45" s="40"/>
      <c r="J45" s="41"/>
      <c r="K45" s="42"/>
      <c r="M45" s="43"/>
    </row>
    <row r="46" ht="21.95" customHeight="1" spans="1:10">
      <c r="A46" s="15"/>
      <c r="B46" s="16" t="s">
        <v>22</v>
      </c>
      <c r="C46" s="54">
        <f>'[1]2023年12月份生产数据记录表'!Q29</f>
        <v>0</v>
      </c>
      <c r="D46" s="14">
        <f>C46+D38</f>
        <v>0</v>
      </c>
      <c r="E46" s="18">
        <f>E38+C46</f>
        <v>374018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54"/>
      <c r="D47" s="14">
        <f>D39+C47</f>
        <v>0</v>
      </c>
      <c r="E47" s="18">
        <f>E39+C47</f>
        <v>480493.074074074</v>
      </c>
      <c r="F47" s="32">
        <f>'[1]2023年12月份生产数据记录表'!I29/24</f>
        <v>0</v>
      </c>
      <c r="G47" s="32">
        <f>'[1]2023年12月份生产数据记录表'!J139</f>
        <v>0</v>
      </c>
      <c r="H47" s="32">
        <f>'[1]2023年12月份生产数据记录表'!O139</f>
        <v>0.472860294117647</v>
      </c>
      <c r="I47" s="38"/>
    </row>
    <row r="48" ht="21.95" customHeight="1" spans="1:9">
      <c r="A48" s="15"/>
      <c r="B48" s="16" t="s">
        <v>24</v>
      </c>
      <c r="C48" s="54">
        <f>'[1]2023年12月份生产数据记录表'!H29</f>
        <v>0</v>
      </c>
      <c r="D48" s="14">
        <f>C48+D40</f>
        <v>0</v>
      </c>
      <c r="E48" s="18">
        <f>E40+C48</f>
        <v>223043.530864198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</v>
      </c>
      <c r="B51" s="7">
        <v>12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11" t="s">
        <v>13</v>
      </c>
      <c r="B53" s="12" t="s">
        <v>14</v>
      </c>
      <c r="C53" s="18"/>
      <c r="D53" s="18">
        <f>D45+C53</f>
        <v>0</v>
      </c>
      <c r="E53" s="18">
        <f>E45+C53</f>
        <v>746536</v>
      </c>
      <c r="F53" s="28">
        <f>'[1]2023年12月份生产数据记录表'!R33/24</f>
        <v>0</v>
      </c>
      <c r="G53" s="29">
        <f>'[1]2023年12月份生产数据记录表'!I140</f>
        <v>0</v>
      </c>
      <c r="H53" s="29">
        <f>'[1]2023年12月份生产数据记录表'!N140</f>
        <v>0.401597833170414</v>
      </c>
      <c r="I53" s="40"/>
    </row>
    <row r="54" ht="21.95" customHeight="1" spans="1:9">
      <c r="A54" s="15"/>
      <c r="B54" s="16" t="s">
        <v>22</v>
      </c>
      <c r="C54" s="18">
        <f>'[1]2023年12月份生产数据记录表'!Q33</f>
        <v>0</v>
      </c>
      <c r="D54" s="14">
        <f>C54+D46</f>
        <v>0</v>
      </c>
      <c r="E54" s="18">
        <f>E46+C54</f>
        <v>374018</v>
      </c>
      <c r="F54" s="30"/>
      <c r="G54" s="31"/>
      <c r="H54" s="31"/>
      <c r="I54" s="38"/>
    </row>
    <row r="55" ht="21.95" customHeight="1" spans="1:9">
      <c r="A55" s="17" t="s">
        <v>17</v>
      </c>
      <c r="B55" s="16" t="s">
        <v>18</v>
      </c>
      <c r="C55" s="14"/>
      <c r="D55" s="14">
        <f>D47+C55</f>
        <v>0</v>
      </c>
      <c r="E55" s="18">
        <f>E47+C55</f>
        <v>480493.074074074</v>
      </c>
      <c r="F55" s="32">
        <f>'[1]2023年12月份生产数据记录表'!I33/24</f>
        <v>0</v>
      </c>
      <c r="G55" s="32">
        <f>'[1]2023年12月份生产数据记录表'!J140</f>
        <v>0</v>
      </c>
      <c r="H55" s="32">
        <f>'[1]2023年12月份生产数据记录表'!O140</f>
        <v>0.471473607038123</v>
      </c>
      <c r="I55" s="38"/>
    </row>
    <row r="56" ht="21.95" customHeight="1" spans="1:9">
      <c r="A56" s="15"/>
      <c r="B56" s="16" t="s">
        <v>24</v>
      </c>
      <c r="C56" s="13">
        <f>'[1]2023年12月份生产数据记录表'!H33</f>
        <v>0</v>
      </c>
      <c r="D56" s="14">
        <f>C56+D48</f>
        <v>0</v>
      </c>
      <c r="E56" s="18">
        <f>E48+C56</f>
        <v>223043.530864198</v>
      </c>
      <c r="F56" s="31"/>
      <c r="G56" s="31"/>
      <c r="H56" s="31"/>
      <c r="I56" s="39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</v>
      </c>
      <c r="B59" s="7">
        <v>12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11" t="s">
        <v>13</v>
      </c>
      <c r="B61" s="12" t="s">
        <v>14</v>
      </c>
      <c r="C61" s="18"/>
      <c r="D61" s="18">
        <f>D53+C61</f>
        <v>0</v>
      </c>
      <c r="E61" s="18">
        <f>E53+C61</f>
        <v>746536</v>
      </c>
      <c r="F61" s="28">
        <f>'[1]2023年12月份生产数据记录表'!R37/24</f>
        <v>0</v>
      </c>
      <c r="G61" s="29">
        <f>'[1]2023年12月份生产数据记录表'!I141</f>
        <v>0</v>
      </c>
      <c r="H61" s="29">
        <f>'[1]2023年12月份生产数据记录表'!N141</f>
        <v>0.400423570500325</v>
      </c>
      <c r="I61" s="40"/>
    </row>
    <row r="62" ht="21.95" customHeight="1" spans="1:9">
      <c r="A62" s="15"/>
      <c r="B62" s="16" t="s">
        <v>22</v>
      </c>
      <c r="C62" s="18">
        <f>'[1]2023年12月份生产数据记录表'!Q37</f>
        <v>0</v>
      </c>
      <c r="D62" s="14">
        <f>D54</f>
        <v>0</v>
      </c>
      <c r="E62" s="18">
        <f>E54+C62</f>
        <v>374018</v>
      </c>
      <c r="F62" s="30"/>
      <c r="G62" s="31"/>
      <c r="H62" s="31"/>
      <c r="I62" s="38"/>
    </row>
    <row r="63" ht="21.95" customHeight="1" spans="1:9">
      <c r="A63" s="17" t="s">
        <v>17</v>
      </c>
      <c r="B63" s="16" t="s">
        <v>18</v>
      </c>
      <c r="C63" s="14"/>
      <c r="D63" s="14">
        <f>D55+C63</f>
        <v>0</v>
      </c>
      <c r="E63" s="18">
        <f>E55+C63</f>
        <v>480493.074074074</v>
      </c>
      <c r="F63" s="32">
        <f>'[1]2023年12月份生产数据记录表'!I37/24</f>
        <v>0</v>
      </c>
      <c r="G63" s="32">
        <f>'[1]2023年12月份生产数据记录表'!J141</f>
        <v>0</v>
      </c>
      <c r="H63" s="32">
        <f>'[1]2023年12月份生产数据记录表'!O141</f>
        <v>0.470095029239766</v>
      </c>
      <c r="I63" s="38"/>
    </row>
    <row r="64" ht="21.95" customHeight="1" spans="1:9">
      <c r="A64" s="15"/>
      <c r="B64" s="16" t="s">
        <v>24</v>
      </c>
      <c r="C64" s="14">
        <f>'[1]2023年12月份生产数据记录表'!H37</f>
        <v>0</v>
      </c>
      <c r="D64" s="14">
        <f>D56</f>
        <v>0</v>
      </c>
      <c r="E64" s="18">
        <f>E56+C64</f>
        <v>223043.530864198</v>
      </c>
      <c r="F64" s="31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</v>
      </c>
      <c r="B67" s="7">
        <v>12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'[1]2023年12月份生产数据记录表'!Q41</f>
        <v>0</v>
      </c>
      <c r="D69" s="18">
        <f>D61+C69</f>
        <v>0</v>
      </c>
      <c r="E69" s="18">
        <f>E61+C69</f>
        <v>746536</v>
      </c>
      <c r="F69" s="28">
        <f>'[1]2023年12月份生产数据记录表'!R41/24</f>
        <v>0</v>
      </c>
      <c r="G69" s="29">
        <f>'[1]2023年12月份生产数据记录表'!I142</f>
        <v>0</v>
      </c>
      <c r="H69" s="29">
        <f>'[1]2023年12月份生产数据记录表'!N142</f>
        <v>0.39925615484289</v>
      </c>
      <c r="I69" s="40"/>
    </row>
    <row r="70" ht="21.95" customHeight="1" spans="1:9">
      <c r="A70" s="15"/>
      <c r="B70" s="16" t="s">
        <v>22</v>
      </c>
      <c r="C70" s="18">
        <f>'[1]2023年12月份生产数据记录表'!Q41</f>
        <v>0</v>
      </c>
      <c r="D70" s="14">
        <f>D62</f>
        <v>0</v>
      </c>
      <c r="E70" s="18">
        <f>E62+C70</f>
        <v>374018</v>
      </c>
      <c r="F70" s="30"/>
      <c r="G70" s="31"/>
      <c r="H70" s="31"/>
      <c r="I70" s="38"/>
    </row>
    <row r="71" ht="21.95" customHeight="1" spans="1:9">
      <c r="A71" s="17" t="s">
        <v>17</v>
      </c>
      <c r="B71" s="16" t="s">
        <v>18</v>
      </c>
      <c r="C71" s="14">
        <f>'[1]2023年12月份生产数据记录表'!H41</f>
        <v>0</v>
      </c>
      <c r="D71" s="14">
        <f>D63+C71</f>
        <v>0</v>
      </c>
      <c r="E71" s="18">
        <f>E63+C71</f>
        <v>480493.074074074</v>
      </c>
      <c r="F71" s="32">
        <f>'[1]2023年12月份生产数据记录表'!I41/24</f>
        <v>0</v>
      </c>
      <c r="G71" s="32">
        <f>'[1]2023年12月份生产数据记录表'!J142</f>
        <v>0</v>
      </c>
      <c r="H71" s="32">
        <f>'[1]2023年12月份生产数据记录表'!O142</f>
        <v>0.468724489795918</v>
      </c>
      <c r="I71" s="38"/>
    </row>
    <row r="72" ht="21.95" customHeight="1" spans="1:9">
      <c r="A72" s="15"/>
      <c r="B72" s="16" t="s">
        <v>24</v>
      </c>
      <c r="C72" s="14">
        <f>'[1]2023年12月份生产数据记录表'!H41</f>
        <v>0</v>
      </c>
      <c r="D72" s="14">
        <f>D64</f>
        <v>0</v>
      </c>
      <c r="E72" s="18">
        <f>E64+C72</f>
        <v>223043.530864198</v>
      </c>
      <c r="F72" s="31"/>
      <c r="G72" s="31"/>
      <c r="H72" s="31"/>
      <c r="I72" s="39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</v>
      </c>
      <c r="B75" s="7">
        <v>12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'[1]2023年12月份生产数据记录表'!Q45</f>
        <v>0</v>
      </c>
      <c r="D77" s="18">
        <f>D69+C77</f>
        <v>0</v>
      </c>
      <c r="E77" s="18">
        <f>E69+C77</f>
        <v>746536</v>
      </c>
      <c r="F77" s="28">
        <f>'[1]2023年12月份生产数据记录表'!R45/24</f>
        <v>0</v>
      </c>
      <c r="G77" s="29">
        <f>'[1]2023年12月份生产数据记录表'!I143</f>
        <v>0</v>
      </c>
      <c r="H77" s="29">
        <f>'[1]2023年12月份生产数据记录表'!N143</f>
        <v>0.398095526485788</v>
      </c>
      <c r="I77" s="40"/>
    </row>
    <row r="78" ht="21.95" customHeight="1" spans="1:9">
      <c r="A78" s="15"/>
      <c r="B78" s="16" t="s">
        <v>22</v>
      </c>
      <c r="C78" s="18">
        <f>'[1]2023年12月份生产数据记录表'!Q45</f>
        <v>0</v>
      </c>
      <c r="D78" s="14">
        <f>D70</f>
        <v>0</v>
      </c>
      <c r="E78" s="18">
        <f>E70+C78</f>
        <v>374018</v>
      </c>
      <c r="F78" s="30"/>
      <c r="G78" s="31"/>
      <c r="H78" s="31"/>
      <c r="I78" s="38"/>
    </row>
    <row r="79" ht="21.95" customHeight="1" spans="1:9">
      <c r="A79" s="17" t="s">
        <v>17</v>
      </c>
      <c r="B79" s="16" t="s">
        <v>18</v>
      </c>
      <c r="C79" s="14">
        <f>'[1]2023年12月份生产数据记录表'!H45</f>
        <v>0</v>
      </c>
      <c r="D79" s="14">
        <f>D71+C79</f>
        <v>0</v>
      </c>
      <c r="E79" s="18">
        <f>E71+C79</f>
        <v>480493.074074074</v>
      </c>
      <c r="F79" s="32">
        <f>'[1]2023年12月份生产数据记录表'!I45/24</f>
        <v>0</v>
      </c>
      <c r="G79" s="32">
        <f>'[1]2023年12月份生产数据记录表'!J143</f>
        <v>0</v>
      </c>
      <c r="H79" s="32">
        <f>'[1]2023年12月份生产数据记录表'!O143</f>
        <v>0.467361918604651</v>
      </c>
      <c r="I79" s="38"/>
    </row>
    <row r="80" ht="21.95" customHeight="1" spans="1:9">
      <c r="A80" s="15"/>
      <c r="B80" s="16" t="s">
        <v>24</v>
      </c>
      <c r="C80" s="14">
        <f>'[1]2023年12月份生产数据记录表'!H45</f>
        <v>0</v>
      </c>
      <c r="D80" s="14">
        <f>D72</f>
        <v>0</v>
      </c>
      <c r="E80" s="18">
        <f>E72+C80</f>
        <v>223043.530864198</v>
      </c>
      <c r="F80" s="31"/>
      <c r="G80" s="31"/>
      <c r="H80" s="31"/>
      <c r="I80" s="39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</v>
      </c>
      <c r="B83" s="7">
        <v>12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'[1]2023年12月份生产数据记录表'!Q49</f>
        <v>0</v>
      </c>
      <c r="D85" s="18">
        <f>D77+C85</f>
        <v>0</v>
      </c>
      <c r="E85" s="18">
        <f>E77+C85</f>
        <v>746536</v>
      </c>
      <c r="F85" s="28">
        <f>'[1]2023年12月份生产数据记录表'!R49/24</f>
        <v>0</v>
      </c>
      <c r="G85" s="29">
        <f>'[1]2023年12月份生产数据记录表'!I144</f>
        <v>0</v>
      </c>
      <c r="H85" s="29">
        <f>'[1]2023年12月份生产数据记录表'!N144</f>
        <v>0.396941626409018</v>
      </c>
      <c r="I85" s="40"/>
    </row>
    <row r="86" ht="21.95" customHeight="1" spans="1:9">
      <c r="A86" s="15"/>
      <c r="B86" s="16" t="s">
        <v>22</v>
      </c>
      <c r="C86" s="18">
        <f>'[1]2023年12月份生产数据记录表'!Q49</f>
        <v>0</v>
      </c>
      <c r="D86" s="14">
        <f>D78</f>
        <v>0</v>
      </c>
      <c r="E86" s="18">
        <f>E78+C86</f>
        <v>374018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'[1]2023年12月份生产数据记录表'!H49</f>
        <v>0</v>
      </c>
      <c r="D87" s="14">
        <f>D79+C87</f>
        <v>0</v>
      </c>
      <c r="E87" s="18">
        <f>E79+C87</f>
        <v>480493.074074074</v>
      </c>
      <c r="F87" s="32">
        <f>'[1]2023年12月份生产数据记录表'!I49/24</f>
        <v>0</v>
      </c>
      <c r="G87" s="32">
        <f>'[1]2023年12月份生产数据记录表'!J144</f>
        <v>0</v>
      </c>
      <c r="H87" s="32">
        <f>'[1]2023年12月份生产数据记录表'!O144</f>
        <v>0.466007246376812</v>
      </c>
      <c r="I87" s="38"/>
    </row>
    <row r="88" ht="21.95" customHeight="1" spans="1:9">
      <c r="A88" s="15"/>
      <c r="B88" s="16" t="s">
        <v>24</v>
      </c>
      <c r="C88" s="14">
        <f>'[1]2023年12月份生产数据记录表'!H49</f>
        <v>0</v>
      </c>
      <c r="D88" s="14">
        <f>D80</f>
        <v>0</v>
      </c>
      <c r="E88" s="18">
        <f>E80+C88</f>
        <v>223043.530864198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</v>
      </c>
      <c r="B91" s="7">
        <v>12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'[1]2023年12月份生产数据记录表'!Q53</f>
        <v>0</v>
      </c>
      <c r="D93" s="18">
        <f>D85+C93</f>
        <v>0</v>
      </c>
      <c r="E93" s="18">
        <f>E85+C93</f>
        <v>746536</v>
      </c>
      <c r="F93" s="28">
        <f>'[1]2023年12月份生产数据记录表'!R53/24</f>
        <v>0</v>
      </c>
      <c r="G93" s="29">
        <f>'[1]2023年12月份生产数据记录表'!I145</f>
        <v>0</v>
      </c>
      <c r="H93" s="29">
        <f>'[1]2023年12月份生产数据记录表'!N145</f>
        <v>0.395794396274888</v>
      </c>
      <c r="I93" s="40"/>
    </row>
    <row r="94" ht="21.95" customHeight="1" spans="1:9">
      <c r="A94" s="15"/>
      <c r="B94" s="16" t="s">
        <v>22</v>
      </c>
      <c r="C94" s="18">
        <f>'[1]2023年12月份生产数据记录表'!Q53</f>
        <v>0</v>
      </c>
      <c r="D94" s="14">
        <f>D86</f>
        <v>0</v>
      </c>
      <c r="E94" s="18">
        <f>E86+C94</f>
        <v>374018</v>
      </c>
      <c r="F94" s="30"/>
      <c r="G94" s="31"/>
      <c r="H94" s="31"/>
      <c r="I94" s="38"/>
    </row>
    <row r="95" ht="21.95" customHeight="1" spans="1:9">
      <c r="A95" s="17" t="s">
        <v>17</v>
      </c>
      <c r="B95" s="16" t="s">
        <v>18</v>
      </c>
      <c r="C95" s="14">
        <f>'[1]2023年12月份生产数据记录表'!H53</f>
        <v>0</v>
      </c>
      <c r="D95" s="14">
        <f>D87+C95</f>
        <v>0</v>
      </c>
      <c r="E95" s="18">
        <f>E87+C95</f>
        <v>480493.074074074</v>
      </c>
      <c r="F95" s="32">
        <f>'[1]2023年12月份生产数据记录表'!I53/24</f>
        <v>0</v>
      </c>
      <c r="G95" s="32">
        <f>'[1]2023年12月份生产数据记录表'!J145</f>
        <v>0</v>
      </c>
      <c r="H95" s="32">
        <f>'[1]2023年12月份生产数据记录表'!O145</f>
        <v>0.464660404624277</v>
      </c>
      <c r="I95" s="38"/>
    </row>
    <row r="96" ht="21.95" customHeight="1" spans="1:9">
      <c r="A96" s="15"/>
      <c r="B96" s="16" t="s">
        <v>24</v>
      </c>
      <c r="C96" s="14">
        <f>'[1]2023年12月份生产数据记录表'!H53</f>
        <v>0</v>
      </c>
      <c r="D96" s="14">
        <f>D88</f>
        <v>0</v>
      </c>
      <c r="E96" s="18">
        <f>E88+C96</f>
        <v>223043.530864198</v>
      </c>
      <c r="F96" s="31"/>
      <c r="G96" s="31"/>
      <c r="H96" s="31"/>
      <c r="I96" s="39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</v>
      </c>
      <c r="B99" s="7">
        <v>12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'[1]2023年12月份生产数据记录表'!Q57</f>
        <v>0</v>
      </c>
      <c r="D101" s="18">
        <f>D93+C101</f>
        <v>0</v>
      </c>
      <c r="E101" s="18">
        <f>E93+C101</f>
        <v>746536</v>
      </c>
      <c r="F101" s="28">
        <f>'[1]2023年12月份生产数据记录表'!R57/24</f>
        <v>0</v>
      </c>
      <c r="G101" s="29">
        <f>'[1]2023年12月份生产数据记录表'!I146</f>
        <v>0</v>
      </c>
      <c r="H101" s="29">
        <f>'[1]2023年12月份生产数据记录表'!N146</f>
        <v>0.394653778418188</v>
      </c>
      <c r="I101" s="69"/>
      <c r="J101" s="42"/>
    </row>
    <row r="102" ht="21.95" customHeight="1" spans="1:10">
      <c r="A102" s="15"/>
      <c r="B102" s="16" t="s">
        <v>22</v>
      </c>
      <c r="C102" s="18">
        <f>'[1]2023年12月份生产数据记录表'!Q57</f>
        <v>0</v>
      </c>
      <c r="D102" s="14">
        <f>D94</f>
        <v>0</v>
      </c>
      <c r="E102" s="18">
        <f>E94+C102</f>
        <v>374018</v>
      </c>
      <c r="F102" s="30"/>
      <c r="G102" s="31"/>
      <c r="H102" s="31"/>
      <c r="I102" s="67"/>
      <c r="J102" s="42"/>
    </row>
    <row r="103" ht="21.95" customHeight="1" spans="1:10">
      <c r="A103" s="17" t="s">
        <v>17</v>
      </c>
      <c r="B103" s="16" t="s">
        <v>18</v>
      </c>
      <c r="C103" s="14">
        <f>'[1]2023年12月份生产数据记录表'!H57</f>
        <v>0</v>
      </c>
      <c r="D103" s="14">
        <f>D95+C103</f>
        <v>0</v>
      </c>
      <c r="E103" s="18">
        <f>E95+C103</f>
        <v>480493.074074074</v>
      </c>
      <c r="F103" s="32">
        <f>'[1]2023年12月份生产数据记录表'!I57/24</f>
        <v>0</v>
      </c>
      <c r="G103" s="32">
        <f>'[1]2023年12月份生产数据记录表'!J146</f>
        <v>0</v>
      </c>
      <c r="H103" s="32">
        <f>'[1]2023年12月份生产数据记录表'!O146</f>
        <v>0.463321325648415</v>
      </c>
      <c r="I103" s="67"/>
      <c r="J103" s="42"/>
    </row>
    <row r="104" ht="21.95" customHeight="1" spans="1:10">
      <c r="A104" s="15"/>
      <c r="B104" s="16" t="s">
        <v>24</v>
      </c>
      <c r="C104" s="14">
        <f>'[1]2023年12月份生产数据记录表'!H57</f>
        <v>0</v>
      </c>
      <c r="D104" s="14">
        <f>D96</f>
        <v>0</v>
      </c>
      <c r="E104" s="18">
        <f>E96+C104</f>
        <v>223043.530864198</v>
      </c>
      <c r="F104" s="31"/>
      <c r="G104" s="31"/>
      <c r="H104" s="31"/>
      <c r="I104" s="68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</v>
      </c>
      <c r="B107" s="7">
        <v>12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'[1]2023年12月份生产数据记录表'!Q61</f>
        <v>0</v>
      </c>
      <c r="D109" s="18">
        <f>D101+C109</f>
        <v>0</v>
      </c>
      <c r="E109" s="18">
        <f>E101+C109</f>
        <v>746536</v>
      </c>
      <c r="F109" s="28">
        <f>'[1]2023年12月份生产数据记录表'!R61/24</f>
        <v>0</v>
      </c>
      <c r="G109" s="29">
        <f>'[1]2023年12月份生产数据记录表'!I147</f>
        <v>0</v>
      </c>
      <c r="H109" s="29">
        <f>'[1]2023年12月份生产数据记录表'!N147</f>
        <v>0.393519715836526</v>
      </c>
      <c r="I109" s="69"/>
    </row>
    <row r="110" ht="21.95" customHeight="1" spans="1:9">
      <c r="A110" s="15"/>
      <c r="B110" s="16" t="s">
        <v>22</v>
      </c>
      <c r="C110" s="66"/>
      <c r="D110" s="14">
        <f>D102</f>
        <v>0</v>
      </c>
      <c r="E110" s="18">
        <f>E102+C110</f>
        <v>374018</v>
      </c>
      <c r="F110" s="30"/>
      <c r="G110" s="31"/>
      <c r="H110" s="31"/>
      <c r="I110" s="67"/>
    </row>
    <row r="111" ht="21.95" customHeight="1" spans="1:9">
      <c r="A111" s="17" t="s">
        <v>17</v>
      </c>
      <c r="B111" s="16" t="s">
        <v>18</v>
      </c>
      <c r="C111" s="14">
        <f>'[1]2023年12月份生产数据记录表'!H61</f>
        <v>0</v>
      </c>
      <c r="D111" s="14">
        <f>D103+C111</f>
        <v>0</v>
      </c>
      <c r="E111" s="18">
        <f>E103+C111</f>
        <v>480493.074074074</v>
      </c>
      <c r="F111" s="32">
        <f>'[1]2023年12月份生产数据记录表'!I61/24</f>
        <v>0</v>
      </c>
      <c r="G111" s="32">
        <f>'[1]2023年12月份生产数据记录表'!J147</f>
        <v>0</v>
      </c>
      <c r="H111" s="32">
        <f>'[1]2023年12月份生产数据记录表'!O147</f>
        <v>0.461989942528736</v>
      </c>
      <c r="I111" s="67"/>
    </row>
    <row r="112" ht="21.95" customHeight="1" spans="1:9">
      <c r="A112" s="15"/>
      <c r="B112" s="16" t="s">
        <v>24</v>
      </c>
      <c r="C112" s="66"/>
      <c r="D112" s="14">
        <f>D104</f>
        <v>0</v>
      </c>
      <c r="E112" s="18">
        <f>E104+C112</f>
        <v>223043.530864198</v>
      </c>
      <c r="F112" s="31"/>
      <c r="G112" s="31"/>
      <c r="H112" s="31"/>
      <c r="I112" s="68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</v>
      </c>
      <c r="B115" s="7">
        <v>12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f>'[1]2023年12月份生产数据记录表'!Q65</f>
        <v>0</v>
      </c>
      <c r="D117" s="18">
        <f>D109+C117</f>
        <v>0</v>
      </c>
      <c r="E117" s="18">
        <f>E109+C117</f>
        <v>746536</v>
      </c>
      <c r="F117" s="28">
        <f>'[1]2023年12月份生产数据记录表'!R65/24</f>
        <v>0</v>
      </c>
      <c r="G117" s="29">
        <f>'[1]2023年12月份生产数据记录表'!I148</f>
        <v>0</v>
      </c>
      <c r="H117" s="29">
        <f>'[1]2023年12月份生产数据记录表'!N148</f>
        <v>0.392392152180834</v>
      </c>
      <c r="I117" s="69"/>
    </row>
    <row r="118" ht="21.95" customHeight="1" spans="1:9">
      <c r="A118" s="15"/>
      <c r="B118" s="16" t="s">
        <v>22</v>
      </c>
      <c r="C118" s="18">
        <f>'[1]2023年12月份生产数据记录表'!Q65</f>
        <v>0</v>
      </c>
      <c r="D118" s="14">
        <f>D110</f>
        <v>0</v>
      </c>
      <c r="E118" s="18">
        <f>E110+C118</f>
        <v>374018</v>
      </c>
      <c r="F118" s="30"/>
      <c r="G118" s="31"/>
      <c r="H118" s="31"/>
      <c r="I118" s="67"/>
    </row>
    <row r="119" ht="21.95" customHeight="1" spans="1:9">
      <c r="A119" s="17" t="s">
        <v>17</v>
      </c>
      <c r="B119" s="16" t="s">
        <v>18</v>
      </c>
      <c r="C119" s="14">
        <f>'[1]2023年12月份生产数据记录表'!H65</f>
        <v>0</v>
      </c>
      <c r="D119" s="14">
        <f>D111+C119</f>
        <v>0</v>
      </c>
      <c r="E119" s="18">
        <f>E111+C119</f>
        <v>480493.074074074</v>
      </c>
      <c r="F119" s="32">
        <f>'[1]2023年12月份生产数据记录表'!I65/24</f>
        <v>0</v>
      </c>
      <c r="G119" s="32">
        <f>'[1]2023年12月份生产数据记录表'!J148</f>
        <v>0</v>
      </c>
      <c r="H119" s="32">
        <f>'[1]2023年12月份生产数据记录表'!O148</f>
        <v>0.460666189111748</v>
      </c>
      <c r="I119" s="67"/>
    </row>
    <row r="120" ht="21.95" customHeight="1" spans="1:9">
      <c r="A120" s="15"/>
      <c r="B120" s="16" t="s">
        <v>24</v>
      </c>
      <c r="C120" s="14">
        <f>'[1]2023年12月份生产数据记录表'!H65</f>
        <v>0</v>
      </c>
      <c r="D120" s="14">
        <f>D112</f>
        <v>0</v>
      </c>
      <c r="E120" s="18">
        <f>E112+C120</f>
        <v>223043.530864198</v>
      </c>
      <c r="F120" s="31"/>
      <c r="G120" s="31"/>
      <c r="H120" s="31"/>
      <c r="I120" s="68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</v>
      </c>
      <c r="B123" s="7">
        <v>12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'[1]2023年12月份生产数据记录表'!Q69</f>
        <v>0</v>
      </c>
      <c r="D125" s="18">
        <f>D117+C125</f>
        <v>0</v>
      </c>
      <c r="E125" s="18">
        <f>E117+C125</f>
        <v>746536</v>
      </c>
      <c r="F125" s="28">
        <f>'[1]2023年12月份生产数据记录表'!R69/24</f>
        <v>0</v>
      </c>
      <c r="G125" s="29">
        <f>'[1]2023年12月份生产数据记录表'!I149</f>
        <v>0</v>
      </c>
      <c r="H125" s="29">
        <f>'[1]2023年12月份生产数据记录表'!N149</f>
        <v>0.391271031746032</v>
      </c>
      <c r="I125" s="69"/>
    </row>
    <row r="126" ht="21.95" customHeight="1" spans="1:9">
      <c r="A126" s="15"/>
      <c r="B126" s="16" t="s">
        <v>16</v>
      </c>
      <c r="C126" s="18">
        <f>'[1]2023年12月份生产数据记录表'!Q69</f>
        <v>0</v>
      </c>
      <c r="D126" s="14">
        <f>D118</f>
        <v>0</v>
      </c>
      <c r="E126" s="18">
        <f>E118+C126</f>
        <v>374018</v>
      </c>
      <c r="F126" s="30"/>
      <c r="G126" s="31"/>
      <c r="H126" s="31"/>
      <c r="I126" s="67"/>
    </row>
    <row r="127" ht="21.95" customHeight="1" spans="1:9">
      <c r="A127" s="17" t="s">
        <v>17</v>
      </c>
      <c r="B127" s="16" t="s">
        <v>18</v>
      </c>
      <c r="C127" s="14">
        <f>'[1]2023年12月份生产数据记录表'!H69</f>
        <v>0</v>
      </c>
      <c r="D127" s="14">
        <f>D119+C127</f>
        <v>0</v>
      </c>
      <c r="E127" s="18">
        <f>E119+C127</f>
        <v>480493.074074074</v>
      </c>
      <c r="F127" s="32">
        <f>'[1]2023年12月份生产数据记录表'!I69/24</f>
        <v>0</v>
      </c>
      <c r="G127" s="32">
        <f>'[1]2023年12月份生产数据记录表'!J149</f>
        <v>0</v>
      </c>
      <c r="H127" s="32">
        <f>'[1]2023年12月份生产数据记录表'!O149</f>
        <v>0.45935</v>
      </c>
      <c r="I127" s="67"/>
    </row>
    <row r="128" ht="21.95" customHeight="1" spans="1:9">
      <c r="A128" s="15"/>
      <c r="B128" s="16" t="s">
        <v>19</v>
      </c>
      <c r="C128" s="14">
        <f>'[1]2023年12月份生产数据记录表'!H69</f>
        <v>0</v>
      </c>
      <c r="D128" s="14">
        <f>D120</f>
        <v>0</v>
      </c>
      <c r="E128" s="18">
        <f>E120+C128</f>
        <v>223043.530864198</v>
      </c>
      <c r="F128" s="31"/>
      <c r="G128" s="31"/>
      <c r="H128" s="31"/>
      <c r="I128" s="68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</v>
      </c>
      <c r="B131" s="7">
        <v>12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'[1]2023年12月份生产数据记录表'!Q73</f>
        <v>0</v>
      </c>
      <c r="D133" s="18">
        <f>D125+C133</f>
        <v>0</v>
      </c>
      <c r="E133" s="18">
        <f>E125+C133</f>
        <v>746536</v>
      </c>
      <c r="F133" s="28">
        <f>'[1]2023年12月份生产数据记录表'!R73/24</f>
        <v>0</v>
      </c>
      <c r="G133" s="29">
        <f>'[1]2023年12月份生产数据记录表'!I150</f>
        <v>0</v>
      </c>
      <c r="H133" s="29">
        <f>'[1]2023年12月份生产数据记录表'!N150</f>
        <v>0.390156299461855</v>
      </c>
      <c r="I133" s="40"/>
    </row>
    <row r="134" ht="21.95" customHeight="1" spans="1:9">
      <c r="A134" s="15"/>
      <c r="B134" s="16" t="s">
        <v>16</v>
      </c>
      <c r="C134" s="18">
        <f>'[1]2023年12月份生产数据记录表'!Q73</f>
        <v>0</v>
      </c>
      <c r="D134" s="14">
        <f>D126</f>
        <v>0</v>
      </c>
      <c r="E134" s="18">
        <f>E126+C134</f>
        <v>374018</v>
      </c>
      <c r="F134" s="30"/>
      <c r="G134" s="31"/>
      <c r="H134" s="31"/>
      <c r="I134" s="38"/>
    </row>
    <row r="135" ht="21.95" customHeight="1" spans="1:9">
      <c r="A135" s="17" t="s">
        <v>17</v>
      </c>
      <c r="B135" s="16" t="s">
        <v>18</v>
      </c>
      <c r="C135" s="14">
        <f>'[1]2023年12月份生产数据记录表'!H73</f>
        <v>0</v>
      </c>
      <c r="D135" s="14">
        <f>D127+C135</f>
        <v>0</v>
      </c>
      <c r="E135" s="18">
        <f>E127+C135</f>
        <v>480493.074074074</v>
      </c>
      <c r="F135" s="32">
        <f>'[1]2023年12月份生产数据记录表'!I73/24</f>
        <v>0</v>
      </c>
      <c r="G135" s="32">
        <f>'[1]2023年12月份生产数据记录表'!J150</f>
        <v>0</v>
      </c>
      <c r="H135" s="32">
        <f>'[1]2023年12月份生产数据记录表'!O150</f>
        <v>0.45804131054131</v>
      </c>
      <c r="I135" s="38"/>
    </row>
    <row r="136" ht="21.95" customHeight="1" spans="1:9">
      <c r="A136" s="15"/>
      <c r="B136" s="16" t="s">
        <v>19</v>
      </c>
      <c r="C136" s="14">
        <f>'[1]2023年12月份生产数据记录表'!H73</f>
        <v>0</v>
      </c>
      <c r="D136" s="14">
        <f>D128</f>
        <v>0</v>
      </c>
      <c r="E136" s="18">
        <f>E128+C136</f>
        <v>223043.530864198</v>
      </c>
      <c r="F136" s="31"/>
      <c r="G136" s="31"/>
      <c r="H136" s="31"/>
      <c r="I136" s="39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</v>
      </c>
      <c r="B139" s="7">
        <v>12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'[1]2023年12月份生产数据记录表'!Q77</f>
        <v>0</v>
      </c>
      <c r="D141" s="18">
        <f>D133+C141</f>
        <v>0</v>
      </c>
      <c r="E141" s="18">
        <f>E133+C141</f>
        <v>746536</v>
      </c>
      <c r="F141" s="28">
        <f>'[1]2023年12月份生产数据记录表'!R77/24</f>
        <v>0</v>
      </c>
      <c r="G141" s="29">
        <f>'[1]2023年12月份生产数据记录表'!I151</f>
        <v>0</v>
      </c>
      <c r="H141" s="29">
        <f>'[1]2023年12月份生产数据记录表'!N151</f>
        <v>0.389047900883838</v>
      </c>
      <c r="I141" s="69"/>
    </row>
    <row r="142" ht="21.95" customHeight="1" spans="1:9">
      <c r="A142" s="15"/>
      <c r="B142" s="16" t="s">
        <v>16</v>
      </c>
      <c r="C142" s="18">
        <f>'[1]2023年12月份生产数据记录表'!Q77</f>
        <v>0</v>
      </c>
      <c r="D142" s="14">
        <f>D134</f>
        <v>0</v>
      </c>
      <c r="E142" s="18">
        <f>E134+C142</f>
        <v>374018</v>
      </c>
      <c r="F142" s="30"/>
      <c r="G142" s="31"/>
      <c r="H142" s="31"/>
      <c r="I142" s="67"/>
    </row>
    <row r="143" ht="21.95" customHeight="1" spans="1:9">
      <c r="A143" s="17" t="s">
        <v>17</v>
      </c>
      <c r="B143" s="16" t="s">
        <v>18</v>
      </c>
      <c r="C143" s="14">
        <f>'[1]2023年12月份生产数据记录表'!H77</f>
        <v>0</v>
      </c>
      <c r="D143" s="14">
        <f>D135+C143</f>
        <v>0</v>
      </c>
      <c r="E143" s="18">
        <f>E135+C143</f>
        <v>480493.074074074</v>
      </c>
      <c r="F143" s="32">
        <f>'[1]2023年12月份生产数据记录表'!I77/24</f>
        <v>0</v>
      </c>
      <c r="G143" s="32">
        <f>'[1]2023年12月份生产数据记录表'!J151</f>
        <v>0</v>
      </c>
      <c r="H143" s="32">
        <f>'[1]2023年12月份生产数据记录表'!O151</f>
        <v>0.456740056818182</v>
      </c>
      <c r="I143" s="67"/>
    </row>
    <row r="144" ht="21.95" customHeight="1" spans="1:9">
      <c r="A144" s="15"/>
      <c r="B144" s="16" t="s">
        <v>19</v>
      </c>
      <c r="C144" s="14">
        <f>'[1]2023年12月份生产数据记录表'!H77</f>
        <v>0</v>
      </c>
      <c r="D144" s="14">
        <f>D136</f>
        <v>0</v>
      </c>
      <c r="E144" s="18">
        <f>E136+C144</f>
        <v>223043.530864198</v>
      </c>
      <c r="F144" s="31"/>
      <c r="G144" s="31"/>
      <c r="H144" s="31"/>
      <c r="I144" s="68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</v>
      </c>
      <c r="B147" s="7">
        <v>12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'[1]2023年12月份生产数据记录表'!Q81</f>
        <v>0</v>
      </c>
      <c r="D149" s="18">
        <f>D141+C149</f>
        <v>0</v>
      </c>
      <c r="E149" s="18">
        <f>E141+C149</f>
        <v>746536</v>
      </c>
      <c r="F149" s="28">
        <f>'[1]2023年12月份生产数据记录表'!R81/24</f>
        <v>0</v>
      </c>
      <c r="G149" s="29">
        <f>'[1]2023年12月份生产数据记录表'!I152</f>
        <v>0</v>
      </c>
      <c r="H149" s="29">
        <f>'[1]2023年12月份生产数据记录表'!N152</f>
        <v>0.387945782184451</v>
      </c>
      <c r="I149" s="74"/>
    </row>
    <row r="150" ht="21.95" customHeight="1" spans="1:9">
      <c r="A150" s="15"/>
      <c r="B150" s="16" t="s">
        <v>16</v>
      </c>
      <c r="C150" s="18">
        <f>'[1]2023年12月份生产数据记录表'!Q81</f>
        <v>0</v>
      </c>
      <c r="D150" s="14">
        <f>D142</f>
        <v>0</v>
      </c>
      <c r="E150" s="18">
        <f>E142+C150</f>
        <v>374018</v>
      </c>
      <c r="F150" s="30"/>
      <c r="G150" s="31"/>
      <c r="H150" s="31"/>
      <c r="I150" s="75"/>
    </row>
    <row r="151" ht="21.95" customHeight="1" spans="1:9">
      <c r="A151" s="17" t="s">
        <v>17</v>
      </c>
      <c r="B151" s="16" t="s">
        <v>18</v>
      </c>
      <c r="C151" s="14">
        <f>'[1]2023年12月份生产数据记录表'!H81</f>
        <v>0</v>
      </c>
      <c r="D151" s="14">
        <f>D143+C151</f>
        <v>0</v>
      </c>
      <c r="E151" s="18">
        <f>E143+C151</f>
        <v>480493.074074074</v>
      </c>
      <c r="F151" s="32">
        <f>'[1]2023年12月份生产数据记录表'!I81/24</f>
        <v>0</v>
      </c>
      <c r="G151" s="32">
        <f>'[1]2023年12月份生产数据记录表'!J152</f>
        <v>0</v>
      </c>
      <c r="H151" s="32">
        <f>'[1]2023年12月份生产数据记录表'!O152</f>
        <v>0.455446175637394</v>
      </c>
      <c r="I151" s="75"/>
    </row>
    <row r="152" ht="21.95" customHeight="1" spans="1:9">
      <c r="A152" s="15"/>
      <c r="B152" s="16" t="s">
        <v>19</v>
      </c>
      <c r="C152" s="14">
        <f>'[1]2023年12月份生产数据记录表'!H81</f>
        <v>0</v>
      </c>
      <c r="D152" s="14">
        <f>D144</f>
        <v>0</v>
      </c>
      <c r="E152" s="18">
        <f>E144+C152</f>
        <v>223043.530864198</v>
      </c>
      <c r="F152" s="31"/>
      <c r="G152" s="31"/>
      <c r="H152" s="31"/>
      <c r="I152" s="76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</v>
      </c>
      <c r="B155" s="7">
        <v>12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'[1]2023年12月份生产数据记录表'!Q85</f>
        <v>0</v>
      </c>
      <c r="D157" s="18">
        <f>D149+C157</f>
        <v>0</v>
      </c>
      <c r="E157" s="18">
        <f>E149+C157</f>
        <v>746536</v>
      </c>
      <c r="F157" s="28">
        <f>'[1]2023年12月份生产数据记录表'!R85/24</f>
        <v>0</v>
      </c>
      <c r="G157" s="29">
        <f>'[1]2023年12月份生产数据记录表'!I153</f>
        <v>0</v>
      </c>
      <c r="H157" s="29">
        <f>'[1]2023年12月份生产数据记录表'!N153</f>
        <v>0.386849890144382</v>
      </c>
      <c r="I157" s="69"/>
      <c r="J157" s="42"/>
    </row>
    <row r="158" ht="21.95" customHeight="1" spans="1:10">
      <c r="A158" s="15"/>
      <c r="B158" s="16" t="s">
        <v>16</v>
      </c>
      <c r="C158" s="18">
        <f>'[1]2023年12月份生产数据记录表'!Q85</f>
        <v>0</v>
      </c>
      <c r="D158" s="14">
        <f>D150</f>
        <v>0</v>
      </c>
      <c r="E158" s="18">
        <f>E150+C158</f>
        <v>374018</v>
      </c>
      <c r="F158" s="30"/>
      <c r="G158" s="31"/>
      <c r="H158" s="31"/>
      <c r="I158" s="67"/>
      <c r="J158" s="42"/>
    </row>
    <row r="159" ht="21.95" customHeight="1" spans="1:10">
      <c r="A159" s="17" t="s">
        <v>17</v>
      </c>
      <c r="B159" s="16" t="s">
        <v>18</v>
      </c>
      <c r="C159" s="14">
        <f>'[1]2023年12月份生产数据记录表'!H85</f>
        <v>0</v>
      </c>
      <c r="D159" s="14">
        <f>D151+C159</f>
        <v>0</v>
      </c>
      <c r="E159" s="18">
        <f>E151+C159</f>
        <v>480493.074074074</v>
      </c>
      <c r="F159" s="32">
        <f>'[1]2023年12月份生产数据记录表'!I85/24</f>
        <v>0</v>
      </c>
      <c r="G159" s="32">
        <f>'[1]2023年12月份生产数据记录表'!J153</f>
        <v>0</v>
      </c>
      <c r="H159" s="32">
        <f>'[1]2023年12月份生产数据记录表'!O153</f>
        <v>0.454159604519774</v>
      </c>
      <c r="I159" s="67"/>
      <c r="J159" s="42"/>
    </row>
    <row r="160" ht="21.95" customHeight="1" spans="1:9">
      <c r="A160" s="15"/>
      <c r="B160" s="16" t="s">
        <v>19</v>
      </c>
      <c r="C160" s="14">
        <f>'[1]2023年12月份生产数据记录表'!H85</f>
        <v>0</v>
      </c>
      <c r="D160" s="14">
        <f>D152</f>
        <v>0</v>
      </c>
      <c r="E160" s="18">
        <f>E152+C160</f>
        <v>223043.530864198</v>
      </c>
      <c r="F160" s="31"/>
      <c r="G160" s="31"/>
      <c r="H160" s="31"/>
      <c r="I160" s="68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</v>
      </c>
      <c r="B163" s="7">
        <v>12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'[1]2023年12月份生产数据记录表'!Q89</f>
        <v>0</v>
      </c>
      <c r="D165" s="18">
        <f>D157+C165</f>
        <v>0</v>
      </c>
      <c r="E165" s="18">
        <f>E157+C165</f>
        <v>746536</v>
      </c>
      <c r="F165" s="28">
        <f>'[1]2023年12月份生产数据记录表'!R89/24</f>
        <v>0</v>
      </c>
      <c r="G165" s="29">
        <f>'[1]2023年12月份生产数据记录表'!I154</f>
        <v>0</v>
      </c>
      <c r="H165" s="29">
        <f>'[1]2023年12月份生产数据记录表'!N154</f>
        <v>0.385760172143975</v>
      </c>
      <c r="I165" s="61"/>
      <c r="J165" s="42"/>
      <c r="K165" s="42"/>
      <c r="L165" s="42"/>
      <c r="M165" s="42"/>
    </row>
    <row r="166" ht="21.95" customHeight="1" spans="1:13">
      <c r="A166" s="15"/>
      <c r="B166" s="16" t="s">
        <v>16</v>
      </c>
      <c r="C166" s="18">
        <f>'[1]2023年12月份生产数据记录表'!Q89</f>
        <v>0</v>
      </c>
      <c r="D166" s="14">
        <f>D158</f>
        <v>0</v>
      </c>
      <c r="E166" s="18">
        <f>E158+C166</f>
        <v>374018</v>
      </c>
      <c r="F166" s="30"/>
      <c r="G166" s="31"/>
      <c r="H166" s="31"/>
      <c r="I166" s="62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'[1]2023年12月份生产数据记录表'!H89</f>
        <v>0</v>
      </c>
      <c r="D167" s="14">
        <f>D159+C167</f>
        <v>0</v>
      </c>
      <c r="E167" s="18">
        <f>E159+C167</f>
        <v>480493.074074074</v>
      </c>
      <c r="F167" s="32">
        <f>'[1]2023年12月份生产数据记录表'!I89/24</f>
        <v>0</v>
      </c>
      <c r="G167" s="32">
        <f>'[1]2023年12月份生产数据记录表'!J154</f>
        <v>0</v>
      </c>
      <c r="H167" s="32">
        <f>'[1]2023年12月份生产数据记录表'!O154</f>
        <v>0.452880281690141</v>
      </c>
      <c r="I167" s="62"/>
      <c r="J167" s="42"/>
      <c r="K167" s="42"/>
      <c r="L167" s="42"/>
      <c r="M167" s="42"/>
    </row>
    <row r="168" ht="21.95" customHeight="1" spans="1:13">
      <c r="A168" s="15"/>
      <c r="B168" s="16" t="s">
        <v>19</v>
      </c>
      <c r="C168" s="14">
        <f>'[1]2023年12月份生产数据记录表'!H89</f>
        <v>0</v>
      </c>
      <c r="D168" s="14">
        <f>D160</f>
        <v>0</v>
      </c>
      <c r="E168" s="18">
        <f>E160+C168</f>
        <v>223043.530864198</v>
      </c>
      <c r="F168" s="31"/>
      <c r="G168" s="31"/>
      <c r="H168" s="31"/>
      <c r="I168" s="63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</v>
      </c>
      <c r="B171" s="7">
        <v>12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'[1]2023年12月份生产数据记录表'!Q93</f>
        <v>0</v>
      </c>
      <c r="D173" s="18">
        <f>D165+C173</f>
        <v>0</v>
      </c>
      <c r="E173" s="18">
        <f>E165+C173</f>
        <v>746536</v>
      </c>
      <c r="F173" s="28">
        <f>'[1]2023年12月份生产数据记录表'!R93/24</f>
        <v>0</v>
      </c>
      <c r="G173" s="29">
        <f>'[1]2023年12月份生产数据记录表'!I155</f>
        <v>0</v>
      </c>
      <c r="H173" s="29">
        <f>'[1]2023年12月份生产数据记录表'!N155</f>
        <v>0.384676576154806</v>
      </c>
      <c r="I173" s="52"/>
      <c r="J173" s="42"/>
      <c r="K173" s="42"/>
      <c r="L173" s="42"/>
      <c r="M173" s="42"/>
    </row>
    <row r="174" ht="21.95" customHeight="1" spans="1:13">
      <c r="A174" s="15"/>
      <c r="B174" s="16" t="s">
        <v>16</v>
      </c>
      <c r="C174" s="18">
        <f>'[1]2023年12月份生产数据记录表'!Q93</f>
        <v>0</v>
      </c>
      <c r="D174" s="14">
        <f>D166</f>
        <v>0</v>
      </c>
      <c r="E174" s="18">
        <f>E166+C174</f>
        <v>374018</v>
      </c>
      <c r="F174" s="30"/>
      <c r="G174" s="31"/>
      <c r="H174" s="31"/>
      <c r="I174" s="48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'[1]2023年12月份生产数据记录表'!H93</f>
        <v>0</v>
      </c>
      <c r="D175" s="14">
        <f>D167+C175</f>
        <v>0</v>
      </c>
      <c r="E175" s="18">
        <f>E167+C175</f>
        <v>480493.074074074</v>
      </c>
      <c r="F175" s="32">
        <f>'[1]2023年12月份生产数据记录表'!I93/24</f>
        <v>0</v>
      </c>
      <c r="G175" s="32">
        <f>'[1]2023年12月份生产数据记录表'!J155</f>
        <v>0</v>
      </c>
      <c r="H175" s="32">
        <f>'[1]2023年12月份生产数据记录表'!O155</f>
        <v>0.451608146067416</v>
      </c>
      <c r="I175" s="48"/>
      <c r="J175" s="51"/>
      <c r="K175" s="42"/>
      <c r="L175" s="42"/>
      <c r="M175" s="42"/>
    </row>
    <row r="176" ht="21.95" customHeight="1" spans="1:13">
      <c r="A176" s="15"/>
      <c r="B176" s="16" t="s">
        <v>19</v>
      </c>
      <c r="C176" s="14">
        <f>'[1]2023年12月份生产数据记录表'!H93</f>
        <v>0</v>
      </c>
      <c r="D176" s="14">
        <f>D168</f>
        <v>0</v>
      </c>
      <c r="E176" s="18">
        <f>E168+C176</f>
        <v>223043.530864198</v>
      </c>
      <c r="F176" s="31"/>
      <c r="G176" s="31"/>
      <c r="H176" s="31"/>
      <c r="I176" s="4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</v>
      </c>
      <c r="B179" s="7">
        <v>12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'[1]2023年12月份生产数据记录表'!Q97</f>
        <v>0</v>
      </c>
      <c r="D181" s="18">
        <f>D173+C181</f>
        <v>0</v>
      </c>
      <c r="E181" s="18">
        <f>E173+C181</f>
        <v>746536</v>
      </c>
      <c r="F181" s="28">
        <f>'[1]2023年12月份生产数据记录表'!R97/24</f>
        <v>0</v>
      </c>
      <c r="G181" s="29">
        <f>'[1]2023年12月份生产数据记录表'!I156</f>
        <v>0</v>
      </c>
      <c r="H181" s="29">
        <f>'[1]2023年12月份生产数据记录表'!N156</f>
        <v>0.383599050731404</v>
      </c>
      <c r="I181" s="61"/>
    </row>
    <row r="182" ht="21.95" customHeight="1" spans="1:9">
      <c r="A182" s="15"/>
      <c r="B182" s="16" t="s">
        <v>16</v>
      </c>
      <c r="C182" s="18">
        <f>'[1]2023年12月份生产数据记录表'!Q97</f>
        <v>0</v>
      </c>
      <c r="D182" s="14">
        <f>D174</f>
        <v>0</v>
      </c>
      <c r="E182" s="18">
        <f>E174+C182</f>
        <v>374018</v>
      </c>
      <c r="F182" s="30"/>
      <c r="G182" s="31"/>
      <c r="H182" s="31"/>
      <c r="I182" s="62"/>
    </row>
    <row r="183" ht="21.95" customHeight="1" spans="1:9">
      <c r="A183" s="17" t="s">
        <v>17</v>
      </c>
      <c r="B183" s="16" t="s">
        <v>18</v>
      </c>
      <c r="C183" s="14">
        <f>'[1]2023年12月份生产数据记录表'!H97</f>
        <v>0</v>
      </c>
      <c r="D183" s="14">
        <f>D175+C183</f>
        <v>0</v>
      </c>
      <c r="E183" s="18">
        <f>E175+C183</f>
        <v>480493.074074074</v>
      </c>
      <c r="F183" s="32">
        <f>'[1]2023年12月份生产数据记录表'!I97/24</f>
        <v>0</v>
      </c>
      <c r="G183" s="32">
        <f>'[1]2023年12月份生产数据记录表'!J156</f>
        <v>0</v>
      </c>
      <c r="H183" s="32">
        <f>'[1]2023年12月份生产数据记录表'!O156</f>
        <v>0.450343137254902</v>
      </c>
      <c r="I183" s="62"/>
    </row>
    <row r="184" ht="21.95" customHeight="1" spans="1:9">
      <c r="A184" s="15"/>
      <c r="B184" s="16" t="s">
        <v>19</v>
      </c>
      <c r="C184" s="14">
        <f>'[1]2023年12月份生产数据记录表'!H97</f>
        <v>0</v>
      </c>
      <c r="D184" s="14">
        <f>D176</f>
        <v>0</v>
      </c>
      <c r="E184" s="18">
        <f>E176+C184</f>
        <v>223043.530864198</v>
      </c>
      <c r="F184" s="31"/>
      <c r="G184" s="31"/>
      <c r="H184" s="31"/>
      <c r="I184" s="63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</v>
      </c>
      <c r="B187" s="7">
        <v>12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'[1]2023年12月份生产数据记录表'!Q101</f>
        <v>0</v>
      </c>
      <c r="D189" s="18">
        <f>D181+C189</f>
        <v>0</v>
      </c>
      <c r="E189" s="18">
        <f>E181+C189</f>
        <v>746536</v>
      </c>
      <c r="F189" s="28">
        <f>'[1]2023年12月份生产数据记录表'!R101/24</f>
        <v>0</v>
      </c>
      <c r="G189" s="29">
        <f>'[1]2023年12月份生产数据记录表'!I157</f>
        <v>0</v>
      </c>
      <c r="H189" s="29">
        <f>'[1]2023年12月份生产数据记录表'!N157</f>
        <v>0.382527545003104</v>
      </c>
      <c r="I189" s="61"/>
    </row>
    <row r="190" ht="21.95" customHeight="1" spans="1:9">
      <c r="A190" s="15"/>
      <c r="B190" s="16" t="s">
        <v>16</v>
      </c>
      <c r="C190" s="18">
        <f>'[1]2023年12月份生产数据记录表'!Q101</f>
        <v>0</v>
      </c>
      <c r="D190" s="14">
        <f>D182</f>
        <v>0</v>
      </c>
      <c r="E190" s="18">
        <f>E182+C190</f>
        <v>374018</v>
      </c>
      <c r="F190" s="30"/>
      <c r="G190" s="31"/>
      <c r="H190" s="31"/>
      <c r="I190" s="62"/>
    </row>
    <row r="191" ht="21.95" customHeight="1" spans="1:9">
      <c r="A191" s="17" t="s">
        <v>17</v>
      </c>
      <c r="B191" s="16" t="s">
        <v>18</v>
      </c>
      <c r="C191" s="14">
        <f>'[1]2023年12月份生产数据记录表'!H101</f>
        <v>0</v>
      </c>
      <c r="D191" s="14">
        <f>D183+C191</f>
        <v>0</v>
      </c>
      <c r="E191" s="18">
        <f>E183+C191</f>
        <v>480493.074074074</v>
      </c>
      <c r="F191" s="32">
        <f>'[1]2023年12月份生产数据记录表'!I101/24</f>
        <v>0</v>
      </c>
      <c r="G191" s="32">
        <f>'[1]2023年12月份生产数据记录表'!J157</f>
        <v>0</v>
      </c>
      <c r="H191" s="32">
        <f>'[1]2023年12月份生产数据记录表'!O157</f>
        <v>0.449085195530726</v>
      </c>
      <c r="I191" s="62"/>
    </row>
    <row r="192" ht="21.95" customHeight="1" spans="1:9">
      <c r="A192" s="15"/>
      <c r="B192" s="16" t="s">
        <v>19</v>
      </c>
      <c r="C192" s="14">
        <f>'[1]2023年12月份生产数据记录表'!H101</f>
        <v>0</v>
      </c>
      <c r="D192" s="14">
        <f>D184</f>
        <v>0</v>
      </c>
      <c r="E192" s="18">
        <f>E184+C192</f>
        <v>223043.530864198</v>
      </c>
      <c r="F192" s="31"/>
      <c r="G192" s="31"/>
      <c r="H192" s="31"/>
      <c r="I192" s="63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</v>
      </c>
      <c r="B195" s="7">
        <v>12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f>'[1]2023年12月份生产数据记录表'!Q105</f>
        <v>0</v>
      </c>
      <c r="D197" s="18">
        <f>D189+C197</f>
        <v>0</v>
      </c>
      <c r="E197" s="18">
        <f>E189+C197</f>
        <v>746536</v>
      </c>
      <c r="F197" s="28">
        <f>'[1]2023年12月份生产数据记录表'!R105/24</f>
        <v>0</v>
      </c>
      <c r="G197" s="29">
        <f>'[1]2023年12月份生产数据记录表'!I158</f>
        <v>0</v>
      </c>
      <c r="H197" s="29">
        <f>'[1]2023年12月份生产数据记录表'!N158</f>
        <v>0.381462008666048</v>
      </c>
      <c r="I197" s="61"/>
    </row>
    <row r="198" ht="21.95" customHeight="1" spans="1:9">
      <c r="A198" s="15"/>
      <c r="B198" s="16" t="s">
        <v>16</v>
      </c>
      <c r="C198" s="18">
        <f>'[1]2023年12月份生产数据记录表'!Q105</f>
        <v>0</v>
      </c>
      <c r="D198" s="14">
        <f>D190</f>
        <v>0</v>
      </c>
      <c r="E198" s="18">
        <f>E190+C198</f>
        <v>374018</v>
      </c>
      <c r="F198" s="30"/>
      <c r="G198" s="31"/>
      <c r="H198" s="31"/>
      <c r="I198" s="62"/>
    </row>
    <row r="199" ht="21.95" customHeight="1" spans="1:9">
      <c r="A199" s="17" t="s">
        <v>17</v>
      </c>
      <c r="B199" s="16" t="s">
        <v>18</v>
      </c>
      <c r="C199" s="14">
        <f>'[1]2023年12月份生产数据记录表'!H105</f>
        <v>0</v>
      </c>
      <c r="D199" s="14">
        <f>D191+C199</f>
        <v>0</v>
      </c>
      <c r="E199" s="18">
        <f>E191+C199</f>
        <v>480493.074074074</v>
      </c>
      <c r="F199" s="32">
        <f>'[1]2023年12月份生产数据记录表'!I105/24</f>
        <v>0</v>
      </c>
      <c r="G199" s="32">
        <f>'[1]2023年12月份生产数据记录表'!J158</f>
        <v>0</v>
      </c>
      <c r="H199" s="32">
        <f>'[1]2023年12月份生产数据记录表'!O158</f>
        <v>0.44783426183844</v>
      </c>
      <c r="I199" s="62"/>
    </row>
    <row r="200" ht="21.95" customHeight="1" spans="1:9">
      <c r="A200" s="15"/>
      <c r="B200" s="16" t="s">
        <v>19</v>
      </c>
      <c r="C200" s="14">
        <f>'[1]2023年12月份生产数据记录表'!H105</f>
        <v>0</v>
      </c>
      <c r="D200" s="14">
        <f>D192</f>
        <v>0</v>
      </c>
      <c r="E200" s="18">
        <f>E192+C200</f>
        <v>223043.530864198</v>
      </c>
      <c r="F200" s="31"/>
      <c r="G200" s="31"/>
      <c r="H200" s="31"/>
      <c r="I200" s="63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</v>
      </c>
      <c r="B203" s="7">
        <v>12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f>'[1]2023年12月份生产数据记录表'!Q109</f>
        <v>0</v>
      </c>
      <c r="D205" s="18">
        <f>D197+C205</f>
        <v>0</v>
      </c>
      <c r="E205" s="18">
        <f>E197+C205</f>
        <v>746536</v>
      </c>
      <c r="F205" s="28">
        <f>'[1]2023年12月份生产数据记录表'!R109/24</f>
        <v>0</v>
      </c>
      <c r="G205" s="29">
        <f>'[1]2023年12月份生产数据记录表'!I159</f>
        <v>0</v>
      </c>
      <c r="H205" s="29">
        <f>'[1]2023年12月份生产数据记录表'!N159</f>
        <v>0.380402391975309</v>
      </c>
      <c r="I205" s="48"/>
    </row>
    <row r="206" ht="21.95" customHeight="1" spans="1:9">
      <c r="A206" s="15"/>
      <c r="B206" s="16" t="s">
        <v>16</v>
      </c>
      <c r="C206" s="18">
        <f>'[1]2023年12月份生产数据记录表'!Q109</f>
        <v>0</v>
      </c>
      <c r="D206" s="14">
        <f>D198</f>
        <v>0</v>
      </c>
      <c r="E206" s="18">
        <f>E198+C206</f>
        <v>374018</v>
      </c>
      <c r="F206" s="30"/>
      <c r="G206" s="31"/>
      <c r="H206" s="31"/>
      <c r="I206" s="48"/>
    </row>
    <row r="207" ht="21.95" customHeight="1" spans="1:9">
      <c r="A207" s="17" t="s">
        <v>17</v>
      </c>
      <c r="B207" s="16" t="s">
        <v>18</v>
      </c>
      <c r="C207" s="14">
        <f>'[1]2023年12月份生产数据记录表'!H109</f>
        <v>0</v>
      </c>
      <c r="D207" s="14">
        <f>D199+C207</f>
        <v>0</v>
      </c>
      <c r="E207" s="18">
        <f>E199+C207</f>
        <v>480493.074074074</v>
      </c>
      <c r="F207" s="32">
        <f>'[1]2023年12月份生产数据记录表'!I109/24</f>
        <v>0</v>
      </c>
      <c r="G207" s="32">
        <f>'[1]2023年12月份生产数据记录表'!J159</f>
        <v>0</v>
      </c>
      <c r="H207" s="32">
        <f>'[1]2023年12月份生产数据记录表'!O159</f>
        <v>0.446590277777778</v>
      </c>
      <c r="I207" s="48"/>
    </row>
    <row r="208" ht="21.95" customHeight="1" spans="1:9">
      <c r="A208" s="15"/>
      <c r="B208" s="16" t="s">
        <v>19</v>
      </c>
      <c r="C208" s="14">
        <f>'[1]2023年12月份生产数据记录表'!H109</f>
        <v>0</v>
      </c>
      <c r="D208" s="14">
        <f>D200</f>
        <v>0</v>
      </c>
      <c r="E208" s="18">
        <f>E200+C208</f>
        <v>223043.530864198</v>
      </c>
      <c r="F208" s="31"/>
      <c r="G208" s="31"/>
      <c r="H208" s="31"/>
      <c r="I208" s="48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</v>
      </c>
      <c r="B211" s="7">
        <v>12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f>'[1]2023年12月份生产数据记录表'!Q113</f>
        <v>0</v>
      </c>
      <c r="D213" s="18">
        <f>D205+C213</f>
        <v>0</v>
      </c>
      <c r="E213" s="18">
        <f>E205+C213</f>
        <v>746536</v>
      </c>
      <c r="F213" s="28">
        <f>'[1]2023年12月份生产数据记录表'!R113/24</f>
        <v>0</v>
      </c>
      <c r="G213" s="29">
        <f>'[1]2023年12月份生产数据记录表'!I160</f>
        <v>0</v>
      </c>
      <c r="H213" s="29">
        <f>'[1]2023年12月份生产数据记录表'!N160</f>
        <v>0.37934864573715</v>
      </c>
      <c r="I213" s="40"/>
      <c r="J213" s="42"/>
    </row>
    <row r="214" ht="21.95" customHeight="1" spans="1:10">
      <c r="A214" s="15"/>
      <c r="B214" s="16" t="s">
        <v>16</v>
      </c>
      <c r="C214" s="18">
        <f>'[1]2023年12月份生产数据记录表'!Q113</f>
        <v>0</v>
      </c>
      <c r="D214" s="18">
        <f>D206+C214</f>
        <v>0</v>
      </c>
      <c r="E214" s="18">
        <f>E206+C214</f>
        <v>374018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'[1]2023年12月份生产数据记录表'!H113</f>
        <v>0</v>
      </c>
      <c r="D215" s="14">
        <f>D207+C215</f>
        <v>0</v>
      </c>
      <c r="E215" s="18">
        <f>E207+C215</f>
        <v>480493.074074074</v>
      </c>
      <c r="F215" s="32">
        <f>'[1]2023年12月份生产数据记录表'!I113/24</f>
        <v>0</v>
      </c>
      <c r="G215" s="32">
        <f>'[1]2023年12月份生产数据记录表'!J160</f>
        <v>0</v>
      </c>
      <c r="H215" s="32">
        <f>'[1]2023年12月份生产数据记录表'!O160</f>
        <v>0.445353185595568</v>
      </c>
      <c r="I215" s="38"/>
    </row>
    <row r="216" ht="21.95" customHeight="1" spans="1:9">
      <c r="A216" s="15"/>
      <c r="B216" s="16" t="s">
        <v>19</v>
      </c>
      <c r="C216" s="14">
        <f>'[1]2023年12月份生产数据记录表'!H113</f>
        <v>0</v>
      </c>
      <c r="D216" s="14">
        <f>D208+C216</f>
        <v>0</v>
      </c>
      <c r="E216" s="18">
        <f>E208+C216</f>
        <v>223043.530864198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</v>
      </c>
      <c r="B219" s="7">
        <v>12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f>'[1]2023年12月份生产数据记录表'!Q117</f>
        <v>0</v>
      </c>
      <c r="D221" s="18">
        <f>D213+C221</f>
        <v>0</v>
      </c>
      <c r="E221" s="18">
        <f>E213+C221</f>
        <v>746536</v>
      </c>
      <c r="F221" s="28">
        <f>'[1]2023年12月份生产数据记录表'!R117/24</f>
        <v>0</v>
      </c>
      <c r="G221" s="29">
        <f>'[1]2023年12月份生产数据记录表'!I161</f>
        <v>0</v>
      </c>
      <c r="H221" s="29">
        <f>'[1]2023年12月份生产数据记录表'!N161</f>
        <v>0.378300721301412</v>
      </c>
      <c r="I221" s="61"/>
    </row>
    <row r="222" ht="21.95" customHeight="1" spans="1:9">
      <c r="A222" s="15"/>
      <c r="B222" s="16" t="s">
        <v>16</v>
      </c>
      <c r="C222" s="18">
        <f>'[1]2023年12月份生产数据记录表'!Q117</f>
        <v>0</v>
      </c>
      <c r="D222" s="18">
        <f>D214+C222</f>
        <v>0</v>
      </c>
      <c r="E222" s="18">
        <f>E214+C222</f>
        <v>374018</v>
      </c>
      <c r="F222" s="30"/>
      <c r="G222" s="31"/>
      <c r="H222" s="31"/>
      <c r="I222" s="62"/>
    </row>
    <row r="223" ht="21.95" customHeight="1" spans="1:9">
      <c r="A223" s="17" t="s">
        <v>17</v>
      </c>
      <c r="B223" s="16" t="s">
        <v>18</v>
      </c>
      <c r="C223" s="14">
        <f>'[1]2023年12月份生产数据记录表'!H117</f>
        <v>0</v>
      </c>
      <c r="D223" s="14">
        <f>D215+C223</f>
        <v>0</v>
      </c>
      <c r="E223" s="18">
        <f>E215+C223</f>
        <v>480493.074074074</v>
      </c>
      <c r="F223" s="32">
        <f>'[1]2023年12月份生产数据记录表'!I117/24</f>
        <v>0</v>
      </c>
      <c r="G223" s="32">
        <f>'[1]2023年12月份生产数据记录表'!J161</f>
        <v>0</v>
      </c>
      <c r="H223" s="32">
        <f>'[1]2023年12月份生产数据记录表'!O161</f>
        <v>0.444122928176796</v>
      </c>
      <c r="I223" s="62"/>
    </row>
    <row r="224" ht="21.95" customHeight="1" spans="1:9">
      <c r="A224" s="15"/>
      <c r="B224" s="16" t="s">
        <v>19</v>
      </c>
      <c r="C224" s="14">
        <f>'[1]2023年12月份生产数据记录表'!H117</f>
        <v>0</v>
      </c>
      <c r="D224" s="14">
        <f>D216+C224</f>
        <v>0</v>
      </c>
      <c r="E224" s="18">
        <f>E216+C224</f>
        <v>223043.530864198</v>
      </c>
      <c r="F224" s="31"/>
      <c r="G224" s="31"/>
      <c r="H224" s="31"/>
      <c r="I224" s="63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</v>
      </c>
      <c r="B227" s="7">
        <v>12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f>'[1]2023年12月份生产数据记录表'!Q121</f>
        <v>0</v>
      </c>
      <c r="D229" s="18">
        <f>D221+C229</f>
        <v>0</v>
      </c>
      <c r="E229" s="18">
        <f>E221+C229</f>
        <v>746536</v>
      </c>
      <c r="F229" s="28">
        <f>'[1]2023年12月份生产数据记录表'!R121/24</f>
        <v>0</v>
      </c>
      <c r="G229" s="29">
        <f>'[1]2023年12月份生产数据记录表'!I162</f>
        <v>0</v>
      </c>
      <c r="H229" s="29">
        <f>'[1]2023年12月份生产数据记录表'!N162</f>
        <v>0.377258570554025</v>
      </c>
      <c r="I229" s="61"/>
    </row>
    <row r="230" ht="21.95" customHeight="1" spans="1:9">
      <c r="A230" s="15"/>
      <c r="B230" s="16" t="s">
        <v>16</v>
      </c>
      <c r="C230" s="18">
        <f>'[1]2023年12月份生产数据记录表'!Q121</f>
        <v>0</v>
      </c>
      <c r="D230" s="18">
        <f>D222+C230</f>
        <v>0</v>
      </c>
      <c r="E230" s="18">
        <f>E222+C230</f>
        <v>374018</v>
      </c>
      <c r="F230" s="30"/>
      <c r="G230" s="31"/>
      <c r="H230" s="31"/>
      <c r="I230" s="62"/>
    </row>
    <row r="231" ht="21.95" customHeight="1" spans="1:9">
      <c r="A231" s="17" t="s">
        <v>17</v>
      </c>
      <c r="B231" s="16" t="s">
        <v>18</v>
      </c>
      <c r="C231" s="14">
        <f>'[1]2023年12月份生产数据记录表'!H121</f>
        <v>0</v>
      </c>
      <c r="D231" s="14">
        <f>D223+C231</f>
        <v>0</v>
      </c>
      <c r="E231" s="18">
        <f>E223+C231</f>
        <v>480493.074074074</v>
      </c>
      <c r="F231" s="32">
        <f>'[1]2023年12月份生产数据记录表'!I121/24</f>
        <v>0</v>
      </c>
      <c r="G231" s="32">
        <f>'[1]2023年12月份生产数据记录表'!J162</f>
        <v>0</v>
      </c>
      <c r="H231" s="32">
        <f>'[1]2023年12月份生产数据记录表'!O162</f>
        <v>0.442899449035813</v>
      </c>
      <c r="I231" s="62"/>
    </row>
    <row r="232" ht="21.95" customHeight="1" spans="1:9">
      <c r="A232" s="15"/>
      <c r="B232" s="16" t="s">
        <v>19</v>
      </c>
      <c r="C232" s="14">
        <f>'[1]2023年12月份生产数据记录表'!H121</f>
        <v>0</v>
      </c>
      <c r="D232" s="14">
        <f>D224+C232</f>
        <v>0</v>
      </c>
      <c r="E232" s="18">
        <f>E224+C232</f>
        <v>223043.530864198</v>
      </c>
      <c r="F232" s="31"/>
      <c r="G232" s="31"/>
      <c r="H232" s="31"/>
      <c r="I232" s="63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</v>
      </c>
      <c r="B235" s="7">
        <v>12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f>'[1]2023年12月份生产数据记录表'!Q125</f>
        <v>0</v>
      </c>
      <c r="D237" s="18">
        <f>D229+C237</f>
        <v>0</v>
      </c>
      <c r="E237" s="18">
        <f>E229+C237</f>
        <v>746536</v>
      </c>
      <c r="F237" s="28">
        <f>'[1]2023年12月份生产数据记录表'!R125/24</f>
        <v>0</v>
      </c>
      <c r="G237" s="29">
        <f>'[1]2023年12月份生产数据记录表'!I163</f>
        <v>0</v>
      </c>
      <c r="H237" s="29">
        <f>'[1]2023年12月份生产数据记录表'!N163</f>
        <v>0.376222145909646</v>
      </c>
      <c r="I237" s="61"/>
    </row>
    <row r="238" ht="21.95" customHeight="1" spans="1:9">
      <c r="A238" s="15"/>
      <c r="B238" s="16" t="s">
        <v>16</v>
      </c>
      <c r="C238" s="18">
        <f>'[1]2023年12月份生产数据记录表'!Q125</f>
        <v>0</v>
      </c>
      <c r="D238" s="18">
        <f>D230+C238</f>
        <v>0</v>
      </c>
      <c r="E238" s="18">
        <f>E230+C238</f>
        <v>374018</v>
      </c>
      <c r="F238" s="30"/>
      <c r="G238" s="31"/>
      <c r="H238" s="31"/>
      <c r="I238" s="62"/>
    </row>
    <row r="239" ht="21.95" customHeight="1" spans="1:9">
      <c r="A239" s="17" t="s">
        <v>17</v>
      </c>
      <c r="B239" s="16" t="s">
        <v>18</v>
      </c>
      <c r="C239" s="14">
        <f>'[1]2023年12月份生产数据记录表'!H125</f>
        <v>0</v>
      </c>
      <c r="D239" s="14">
        <f>D231+C239</f>
        <v>0</v>
      </c>
      <c r="E239" s="18">
        <f>E231+C239</f>
        <v>480493.074074074</v>
      </c>
      <c r="F239" s="32">
        <f>'[1]2023年12月份生产数据记录表'!I125/24</f>
        <v>0</v>
      </c>
      <c r="G239" s="32">
        <f>'[1]2023年12月份生产数据记录表'!J163</f>
        <v>0</v>
      </c>
      <c r="H239" s="32">
        <f>'[1]2023年12月份生产数据记录表'!O163</f>
        <v>0.441682692307692</v>
      </c>
      <c r="I239" s="62"/>
    </row>
    <row r="240" ht="21.95" customHeight="1" spans="1:9">
      <c r="A240" s="15"/>
      <c r="B240" s="16" t="s">
        <v>19</v>
      </c>
      <c r="C240" s="14">
        <f>'[1]2023年12月份生产数据记录表'!H125</f>
        <v>0</v>
      </c>
      <c r="D240" s="14">
        <f>D232+C240</f>
        <v>0</v>
      </c>
      <c r="E240" s="18">
        <f>E232+C240</f>
        <v>223043.530864198</v>
      </c>
      <c r="F240" s="31"/>
      <c r="G240" s="31"/>
      <c r="H240" s="31"/>
      <c r="I240" s="63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</v>
      </c>
      <c r="B243" s="7">
        <v>12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f>'[1]2023年12月份生产数据记录表'!Q129</f>
        <v>0</v>
      </c>
      <c r="D245" s="18">
        <f>D237+C245</f>
        <v>0</v>
      </c>
      <c r="E245" s="18">
        <f>E237+C245</f>
        <v>746536</v>
      </c>
      <c r="F245" s="28">
        <f>'[1]2023年12月份生产数据记录表'!R129/24</f>
        <v>0</v>
      </c>
      <c r="G245" s="29">
        <f>'[1]2023年12月份生产数据记录表'!I164</f>
        <v>0</v>
      </c>
      <c r="H245" s="29">
        <f>'[1]2023年12月份生产数据记录表'!N164</f>
        <v>0.375191400304414</v>
      </c>
      <c r="I245" s="61"/>
    </row>
    <row r="246" ht="21.95" customHeight="1" spans="1:9">
      <c r="A246" s="15"/>
      <c r="B246" s="16" t="s">
        <v>16</v>
      </c>
      <c r="C246" s="18">
        <f>'[1]2023年12月份生产数据记录表'!Q129</f>
        <v>0</v>
      </c>
      <c r="D246" s="18">
        <f>D238+C246</f>
        <v>0</v>
      </c>
      <c r="E246" s="18">
        <f>E238+C246</f>
        <v>374018</v>
      </c>
      <c r="F246" s="30"/>
      <c r="G246" s="31"/>
      <c r="H246" s="31"/>
      <c r="I246" s="62"/>
    </row>
    <row r="247" ht="21.95" customHeight="1" spans="1:9">
      <c r="A247" s="17" t="s">
        <v>17</v>
      </c>
      <c r="B247" s="16" t="s">
        <v>18</v>
      </c>
      <c r="C247" s="14">
        <f>'[1]2023年12月份生产数据记录表'!H129</f>
        <v>0</v>
      </c>
      <c r="D247" s="14">
        <f>D239+C247</f>
        <v>0</v>
      </c>
      <c r="E247" s="18">
        <f>E239+C247</f>
        <v>480493.074074074</v>
      </c>
      <c r="F247" s="32">
        <f>'[1]2023年12月份生产数据记录表'!I129/24</f>
        <v>0</v>
      </c>
      <c r="G247" s="32">
        <f>'[1]2023年12月份生产数据记录表'!J164</f>
        <v>0</v>
      </c>
      <c r="H247" s="32">
        <f>'[1]2023年12月份生产数据记录表'!O164</f>
        <v>0.440472602739726</v>
      </c>
      <c r="I247" s="62"/>
    </row>
    <row r="248" ht="21.95" customHeight="1" spans="1:9">
      <c r="A248" s="15"/>
      <c r="B248" s="16" t="s">
        <v>19</v>
      </c>
      <c r="C248" s="14">
        <f>'[1]2023年12月份生产数据记录表'!H129</f>
        <v>0</v>
      </c>
      <c r="D248" s="18">
        <f>D240+C248</f>
        <v>0</v>
      </c>
      <c r="E248" s="18">
        <f>E240+C248</f>
        <v>223043.530864198</v>
      </c>
      <c r="F248" s="31"/>
      <c r="G248" s="31"/>
      <c r="H248" s="31"/>
      <c r="I248" s="63"/>
    </row>
  </sheetData>
  <mergeCells count="309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2"/>
    <mergeCell ref="I197:I200"/>
    <mergeCell ref="I205:I208"/>
    <mergeCell ref="I213:I216"/>
    <mergeCell ref="I221:I224"/>
    <mergeCell ref="I229:I232"/>
    <mergeCell ref="I237:I240"/>
    <mergeCell ref="I245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8"/>
  <sheetViews>
    <sheetView workbookViewId="0">
      <pane ySplit="2" topLeftCell="A3" activePane="bottomLeft" state="frozen"/>
      <selection/>
      <selection pane="bottomLeft" activeCell="J1" sqref="J$1:J$1048576"/>
    </sheetView>
  </sheetViews>
  <sheetFormatPr defaultColWidth="8.875" defaultRowHeight="16.8"/>
  <cols>
    <col min="1" max="1" width="8.25" style="2" customWidth="1"/>
    <col min="2" max="2" width="10.125" style="2" customWidth="1"/>
    <col min="3" max="3" width="9.25" style="2" customWidth="1"/>
    <col min="4" max="4" width="9.125" style="2" customWidth="1"/>
    <col min="5" max="5" width="9.25" style="2" customWidth="1"/>
    <col min="6" max="6" width="8.25" style="3" customWidth="1"/>
    <col min="7" max="7" width="9.5" style="4" customWidth="1"/>
    <col min="8" max="8" width="9.5" style="3" customWidth="1"/>
    <col min="9" max="9" width="27.125" style="2" customWidth="1"/>
    <col min="10" max="12" width="8.875" style="2"/>
    <col min="13" max="13" width="15" style="2" customWidth="1"/>
    <col min="14" max="16384" width="8.875" style="2"/>
  </cols>
  <sheetData>
    <row r="1" ht="21.95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1.95" customHeight="1" spans="1:9">
      <c r="A2" s="5"/>
      <c r="B2" s="5"/>
      <c r="C2" s="5"/>
      <c r="D2" s="5"/>
      <c r="E2" s="5"/>
      <c r="F2" s="5"/>
      <c r="G2" s="5"/>
      <c r="H2" s="5"/>
      <c r="I2" s="5"/>
    </row>
    <row r="3" ht="21.95" customHeight="1" spans="1:9">
      <c r="A3" s="6" t="s">
        <v>102</v>
      </c>
      <c r="B3" s="7">
        <v>1</v>
      </c>
      <c r="C3" s="8" t="s">
        <v>2</v>
      </c>
      <c r="D3" s="7">
        <v>1</v>
      </c>
      <c r="E3" s="8" t="s">
        <v>3</v>
      </c>
      <c r="F3" s="23"/>
      <c r="G3" s="24"/>
      <c r="H3" s="25"/>
      <c r="I3" s="33"/>
    </row>
    <row r="4" s="1" customFormat="1" ht="21.95" customHeight="1" spans="1:9">
      <c r="A4" s="9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6" t="s">
        <v>9</v>
      </c>
      <c r="G4" s="27" t="s">
        <v>10</v>
      </c>
      <c r="H4" s="26" t="s">
        <v>11</v>
      </c>
      <c r="I4" s="10" t="s">
        <v>12</v>
      </c>
    </row>
    <row r="5" ht="21.95" customHeight="1" spans="1:9">
      <c r="A5" s="11" t="s">
        <v>13</v>
      </c>
      <c r="B5" s="12" t="s">
        <v>14</v>
      </c>
      <c r="C5" s="54">
        <f>'[1]2024年01月份生产数据记录表'!Q9</f>
        <v>0</v>
      </c>
      <c r="D5" s="14">
        <f>C5</f>
        <v>0</v>
      </c>
      <c r="E5" s="18">
        <f>0+D5</f>
        <v>0</v>
      </c>
      <c r="F5" s="28">
        <f>'[1]2024年01月份生产数据记录表'!R9/24</f>
        <v>0</v>
      </c>
      <c r="G5" s="28">
        <f>'[1]2024年01月份生产数据记录表'!I134</f>
        <v>0</v>
      </c>
      <c r="H5" s="29">
        <f>'[1]2024年01月份生产数据记录表'!N134</f>
        <v>0</v>
      </c>
      <c r="I5" s="61" t="s">
        <v>103</v>
      </c>
    </row>
    <row r="6" ht="21.95" customHeight="1" spans="1:9">
      <c r="A6" s="15"/>
      <c r="B6" s="16" t="s">
        <v>16</v>
      </c>
      <c r="C6" s="54"/>
      <c r="D6" s="14">
        <v>0</v>
      </c>
      <c r="E6" s="14">
        <f>0+D6</f>
        <v>0</v>
      </c>
      <c r="F6" s="30"/>
      <c r="G6" s="30"/>
      <c r="H6" s="31"/>
      <c r="I6" s="62"/>
    </row>
    <row r="7" ht="21.95" customHeight="1" spans="1:9">
      <c r="A7" s="17" t="s">
        <v>17</v>
      </c>
      <c r="B7" s="16" t="s">
        <v>18</v>
      </c>
      <c r="C7" s="54">
        <f>'[1]2024年01月份生产数据记录表'!H9</f>
        <v>0</v>
      </c>
      <c r="D7" s="14">
        <f>C7</f>
        <v>0</v>
      </c>
      <c r="E7" s="14">
        <f>0+D7</f>
        <v>0</v>
      </c>
      <c r="F7" s="32">
        <f>'[1]2024年01月份生产数据记录表'!I9/24</f>
        <v>0</v>
      </c>
      <c r="G7" s="32">
        <f>'[1]2024年01月份生产数据记录表'!J134</f>
        <v>0</v>
      </c>
      <c r="H7" s="32">
        <f>'[1]2024年01月份生产数据记录表'!O134</f>
        <v>0</v>
      </c>
      <c r="I7" s="62"/>
    </row>
    <row r="8" ht="21.95" customHeight="1" spans="1:9">
      <c r="A8" s="15"/>
      <c r="B8" s="16" t="s">
        <v>19</v>
      </c>
      <c r="C8" s="54"/>
      <c r="D8" s="14">
        <f>C8</f>
        <v>0</v>
      </c>
      <c r="E8" s="14">
        <f>0+D8</f>
        <v>0</v>
      </c>
      <c r="F8" s="31"/>
      <c r="G8" s="31"/>
      <c r="H8" s="31"/>
      <c r="I8" s="63"/>
    </row>
    <row r="9" ht="21.95" customHeight="1" spans="1:9">
      <c r="A9" s="5" t="s">
        <v>0</v>
      </c>
      <c r="B9" s="5"/>
      <c r="C9" s="5"/>
      <c r="D9" s="5"/>
      <c r="E9" s="5"/>
      <c r="F9" s="5"/>
      <c r="G9" s="5"/>
      <c r="H9" s="5"/>
      <c r="I9" s="5"/>
    </row>
    <row r="10" ht="21.95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1.95" customHeight="1" spans="1:9">
      <c r="A11" s="6" t="s">
        <v>102</v>
      </c>
      <c r="B11" s="7">
        <v>1</v>
      </c>
      <c r="C11" s="8" t="s">
        <v>2</v>
      </c>
      <c r="D11" s="7">
        <v>2</v>
      </c>
      <c r="E11" s="8" t="s">
        <v>3</v>
      </c>
      <c r="F11" s="25"/>
      <c r="G11" s="24"/>
      <c r="H11" s="25"/>
      <c r="I11" s="33"/>
    </row>
    <row r="12" ht="21.95" customHeight="1" spans="1:9">
      <c r="A12" s="9" t="s">
        <v>4</v>
      </c>
      <c r="B12" s="9" t="s">
        <v>5</v>
      </c>
      <c r="C12" s="10" t="s">
        <v>6</v>
      </c>
      <c r="D12" s="10" t="s">
        <v>7</v>
      </c>
      <c r="E12" s="10" t="s">
        <v>8</v>
      </c>
      <c r="F12" s="26" t="s">
        <v>9</v>
      </c>
      <c r="G12" s="27" t="s">
        <v>10</v>
      </c>
      <c r="H12" s="26" t="s">
        <v>11</v>
      </c>
      <c r="I12" s="10" t="s">
        <v>12</v>
      </c>
    </row>
    <row r="13" ht="21.95" customHeight="1" spans="1:9">
      <c r="A13" s="11" t="s">
        <v>13</v>
      </c>
      <c r="B13" s="12" t="s">
        <v>14</v>
      </c>
      <c r="C13" s="13">
        <f>'[1]2024年01月份生产数据记录表'!Q13</f>
        <v>0</v>
      </c>
      <c r="D13" s="14">
        <f>C13+D5</f>
        <v>0</v>
      </c>
      <c r="E13" s="18">
        <f>E5+C13</f>
        <v>0</v>
      </c>
      <c r="F13" s="28">
        <f>'[1]2024年01月份生产数据记录表'!R13/24</f>
        <v>0</v>
      </c>
      <c r="G13" s="28">
        <f>'[1]2024年01月份生产数据记录表'!I135</f>
        <v>0</v>
      </c>
      <c r="H13" s="29">
        <f>'[1]2024年01月份生产数据记录表'!N135</f>
        <v>0</v>
      </c>
      <c r="I13" s="61" t="s">
        <v>103</v>
      </c>
    </row>
    <row r="14" ht="21.95" customHeight="1" spans="1:9">
      <c r="A14" s="15"/>
      <c r="B14" s="16" t="s">
        <v>16</v>
      </c>
      <c r="C14" s="54"/>
      <c r="D14" s="14">
        <f>C14+D6</f>
        <v>0</v>
      </c>
      <c r="E14" s="18">
        <f>E6+C14</f>
        <v>0</v>
      </c>
      <c r="F14" s="30"/>
      <c r="G14" s="30"/>
      <c r="H14" s="31"/>
      <c r="I14" s="62"/>
    </row>
    <row r="15" ht="21.95" customHeight="1" spans="1:9">
      <c r="A15" s="17" t="s">
        <v>17</v>
      </c>
      <c r="B15" s="16" t="s">
        <v>18</v>
      </c>
      <c r="C15" s="13">
        <f>'[1]2024年01月份生产数据记录表'!H13</f>
        <v>0</v>
      </c>
      <c r="D15" s="14">
        <f>C15+D7</f>
        <v>0</v>
      </c>
      <c r="E15" s="18">
        <f>E7+C15</f>
        <v>0</v>
      </c>
      <c r="F15" s="32">
        <f>'[1]2024年01月份生产数据记录表'!I13/24</f>
        <v>0</v>
      </c>
      <c r="G15" s="32">
        <f>'[1]2024年01月份生产数据记录表'!J135</f>
        <v>0</v>
      </c>
      <c r="H15" s="32">
        <f>'[1]2024年01月份生产数据记录表'!O135</f>
        <v>0</v>
      </c>
      <c r="I15" s="62"/>
    </row>
    <row r="16" ht="21.95" customHeight="1" spans="1:9">
      <c r="A16" s="15"/>
      <c r="B16" s="16" t="s">
        <v>19</v>
      </c>
      <c r="C16" s="54"/>
      <c r="D16" s="14">
        <f>C16+D8</f>
        <v>0</v>
      </c>
      <c r="E16" s="18">
        <f>E8+C16</f>
        <v>0</v>
      </c>
      <c r="F16" s="31"/>
      <c r="G16" s="31"/>
      <c r="H16" s="31"/>
      <c r="I16" s="63"/>
    </row>
    <row r="17" ht="21.95" customHeight="1" spans="1:9">
      <c r="A17" s="5" t="s">
        <v>0</v>
      </c>
      <c r="B17" s="5"/>
      <c r="C17" s="5"/>
      <c r="D17" s="5"/>
      <c r="E17" s="5"/>
      <c r="F17" s="5"/>
      <c r="G17" s="5"/>
      <c r="H17" s="5"/>
      <c r="I17" s="5"/>
    </row>
    <row r="18" ht="21.95" customHeight="1" spans="1:9">
      <c r="A18" s="5"/>
      <c r="B18" s="5"/>
      <c r="C18" s="5"/>
      <c r="D18" s="5"/>
      <c r="E18" s="5"/>
      <c r="F18" s="5"/>
      <c r="G18" s="5"/>
      <c r="H18" s="5"/>
      <c r="I18" s="5"/>
    </row>
    <row r="19" ht="21.95" customHeight="1" spans="1:9">
      <c r="A19" s="6" t="s">
        <v>102</v>
      </c>
      <c r="B19" s="7">
        <v>1</v>
      </c>
      <c r="C19" s="8" t="s">
        <v>2</v>
      </c>
      <c r="D19" s="7">
        <v>3</v>
      </c>
      <c r="E19" s="8" t="s">
        <v>3</v>
      </c>
      <c r="F19" s="25"/>
      <c r="G19" s="24"/>
      <c r="H19" s="25"/>
      <c r="I19" s="33"/>
    </row>
    <row r="20" ht="21.95" customHeight="1" spans="1:9">
      <c r="A20" s="9" t="s">
        <v>4</v>
      </c>
      <c r="B20" s="9" t="s">
        <v>5</v>
      </c>
      <c r="C20" s="10" t="s">
        <v>6</v>
      </c>
      <c r="D20" s="10" t="s">
        <v>7</v>
      </c>
      <c r="E20" s="10" t="s">
        <v>8</v>
      </c>
      <c r="F20" s="26" t="s">
        <v>9</v>
      </c>
      <c r="G20" s="27" t="s">
        <v>10</v>
      </c>
      <c r="H20" s="26" t="s">
        <v>11</v>
      </c>
      <c r="I20" s="10" t="s">
        <v>12</v>
      </c>
    </row>
    <row r="21" ht="21.95" customHeight="1" spans="1:9">
      <c r="A21" s="11" t="s">
        <v>13</v>
      </c>
      <c r="B21" s="12" t="s">
        <v>14</v>
      </c>
      <c r="C21" s="13">
        <f>'[1]2024年01月份生产数据记录表'!Q17</f>
        <v>0</v>
      </c>
      <c r="D21" s="18">
        <f>D13+C21</f>
        <v>0</v>
      </c>
      <c r="E21" s="18">
        <f>E13+C21</f>
        <v>0</v>
      </c>
      <c r="F21" s="28">
        <f>'[1]2024年01月份生产数据记录表'!R17/24</f>
        <v>0</v>
      </c>
      <c r="G21" s="28">
        <f>'[1]2024年01月份生产数据记录表'!I136</f>
        <v>0</v>
      </c>
      <c r="H21" s="29">
        <f>'[1]2024年01月份生产数据记录表'!N136</f>
        <v>0</v>
      </c>
      <c r="I21" s="61" t="s">
        <v>103</v>
      </c>
    </row>
    <row r="22" ht="21.95" customHeight="1" spans="1:9">
      <c r="A22" s="15"/>
      <c r="B22" s="16" t="s">
        <v>16</v>
      </c>
      <c r="C22" s="54"/>
      <c r="D22" s="18">
        <f>D14+C22</f>
        <v>0</v>
      </c>
      <c r="E22" s="18">
        <f>E14+C22</f>
        <v>0</v>
      </c>
      <c r="F22" s="30"/>
      <c r="G22" s="30"/>
      <c r="H22" s="31"/>
      <c r="I22" s="62"/>
    </row>
    <row r="23" ht="21.95" customHeight="1" spans="1:9">
      <c r="A23" s="17" t="s">
        <v>17</v>
      </c>
      <c r="B23" s="16" t="s">
        <v>18</v>
      </c>
      <c r="C23" s="54">
        <f>'[1]2024年01月份生产数据记录表'!H17</f>
        <v>0</v>
      </c>
      <c r="D23" s="14">
        <f>D15+C23</f>
        <v>0</v>
      </c>
      <c r="E23" s="18">
        <f>E15+C23</f>
        <v>0</v>
      </c>
      <c r="F23" s="32">
        <f>'[1]2024年01月份生产数据记录表'!I17/24</f>
        <v>0</v>
      </c>
      <c r="G23" s="32">
        <f>'[1]2024年01月份生产数据记录表'!J136</f>
        <v>0</v>
      </c>
      <c r="H23" s="32">
        <f>'[1]2024年01月份生产数据记录表'!O136</f>
        <v>0</v>
      </c>
      <c r="I23" s="62"/>
    </row>
    <row r="24" ht="21.95" customHeight="1" spans="1:9">
      <c r="A24" s="15"/>
      <c r="B24" s="16" t="s">
        <v>19</v>
      </c>
      <c r="C24" s="54"/>
      <c r="D24" s="14">
        <f>C24+D16</f>
        <v>0</v>
      </c>
      <c r="E24" s="18">
        <f>E16+C24</f>
        <v>0</v>
      </c>
      <c r="F24" s="31"/>
      <c r="G24" s="31"/>
      <c r="H24" s="31"/>
      <c r="I24" s="63"/>
    </row>
    <row r="25" ht="21.95" customHeight="1" spans="1:9">
      <c r="A25" s="19" t="s">
        <v>0</v>
      </c>
      <c r="B25" s="19"/>
      <c r="C25" s="19"/>
      <c r="D25" s="19"/>
      <c r="E25" s="19"/>
      <c r="F25" s="19"/>
      <c r="G25" s="19"/>
      <c r="H25" s="19"/>
      <c r="I25" s="19"/>
    </row>
    <row r="26" ht="21.95" customHeight="1" spans="1:9">
      <c r="A26" s="19"/>
      <c r="B26" s="19"/>
      <c r="C26" s="19"/>
      <c r="D26" s="19"/>
      <c r="E26" s="19"/>
      <c r="F26" s="19"/>
      <c r="G26" s="19"/>
      <c r="H26" s="19"/>
      <c r="I26" s="19"/>
    </row>
    <row r="27" ht="21.95" customHeight="1" spans="1:9">
      <c r="A27" s="6" t="s">
        <v>102</v>
      </c>
      <c r="B27" s="7">
        <v>1</v>
      </c>
      <c r="C27" s="8" t="s">
        <v>2</v>
      </c>
      <c r="D27" s="7">
        <v>4</v>
      </c>
      <c r="E27" s="8" t="s">
        <v>3</v>
      </c>
      <c r="F27" s="25"/>
      <c r="G27" s="24"/>
      <c r="H27" s="25"/>
      <c r="I27" s="33"/>
    </row>
    <row r="28" ht="24.75" customHeight="1" spans="1:9">
      <c r="A28" s="9" t="s">
        <v>4</v>
      </c>
      <c r="B28" s="9" t="s">
        <v>5</v>
      </c>
      <c r="C28" s="10" t="s">
        <v>6</v>
      </c>
      <c r="D28" s="10" t="s">
        <v>7</v>
      </c>
      <c r="E28" s="10" t="s">
        <v>8</v>
      </c>
      <c r="F28" s="26" t="s">
        <v>9</v>
      </c>
      <c r="G28" s="27" t="s">
        <v>10</v>
      </c>
      <c r="H28" s="26" t="s">
        <v>11</v>
      </c>
      <c r="I28" s="10" t="s">
        <v>12</v>
      </c>
    </row>
    <row r="29" ht="21.95" customHeight="1" spans="1:9">
      <c r="A29" s="11" t="s">
        <v>13</v>
      </c>
      <c r="B29" s="12" t="s">
        <v>14</v>
      </c>
      <c r="C29" s="13">
        <f>'[1]2024年01月份生产数据记录表'!Q18</f>
        <v>0</v>
      </c>
      <c r="D29" s="18">
        <f>D21+C29</f>
        <v>0</v>
      </c>
      <c r="E29" s="18">
        <f>E21+C29</f>
        <v>0</v>
      </c>
      <c r="F29" s="28">
        <f>'[1]2024年01月份生产数据记录表'!R21/24</f>
        <v>0</v>
      </c>
      <c r="G29" s="29">
        <f>'[1]2024年01月份生产数据记录表'!I137</f>
        <v>0</v>
      </c>
      <c r="H29" s="29">
        <f>'[1]2024年01月份生产数据记录表'!N137</f>
        <v>0</v>
      </c>
      <c r="I29" s="61" t="s">
        <v>104</v>
      </c>
    </row>
    <row r="30" ht="21.95" customHeight="1" spans="1:9">
      <c r="A30" s="15"/>
      <c r="B30" s="16" t="s">
        <v>22</v>
      </c>
      <c r="C30" s="13">
        <f>'[1]2024年01月份生产数据记录表'!Q19+'[1]2024年01月份生产数据记录表'!Q20</f>
        <v>0</v>
      </c>
      <c r="D30" s="14">
        <f>C30+D22</f>
        <v>0</v>
      </c>
      <c r="E30" s="18">
        <f>E22+C30</f>
        <v>0</v>
      </c>
      <c r="F30" s="30"/>
      <c r="G30" s="31"/>
      <c r="H30" s="31"/>
      <c r="I30" s="62"/>
    </row>
    <row r="31" ht="21.95" customHeight="1" spans="1:9">
      <c r="A31" s="17" t="s">
        <v>17</v>
      </c>
      <c r="B31" s="16" t="s">
        <v>18</v>
      </c>
      <c r="C31" s="13">
        <f>'[1]2024年01月份生产数据记录表'!H18</f>
        <v>0</v>
      </c>
      <c r="D31" s="14">
        <f>D23+C31</f>
        <v>0</v>
      </c>
      <c r="E31" s="18">
        <f>E23+C31</f>
        <v>0</v>
      </c>
      <c r="F31" s="32">
        <f>'[1]2024年01月份生产数据记录表'!I21/24</f>
        <v>0</v>
      </c>
      <c r="G31" s="32">
        <f>'[1]2024年01月份生产数据记录表'!J137</f>
        <v>0</v>
      </c>
      <c r="H31" s="32">
        <f>'[1]2024年01月份生产数据记录表'!O137</f>
        <v>0</v>
      </c>
      <c r="I31" s="62"/>
    </row>
    <row r="32" ht="21.95" customHeight="1" spans="1:9">
      <c r="A32" s="15"/>
      <c r="B32" s="16" t="s">
        <v>23</v>
      </c>
      <c r="C32" s="13">
        <f>'[1]2024年01月份生产数据记录表'!H19+'[1]2024年01月份生产数据记录表'!H20</f>
        <v>0</v>
      </c>
      <c r="D32" s="14">
        <f>C32+D24</f>
        <v>0</v>
      </c>
      <c r="E32" s="18">
        <f>E24+C32</f>
        <v>0</v>
      </c>
      <c r="F32" s="31"/>
      <c r="G32" s="31"/>
      <c r="H32" s="31"/>
      <c r="I32" s="63"/>
    </row>
    <row r="33" ht="21.95" customHeight="1" spans="1:9">
      <c r="A33" s="20" t="s">
        <v>0</v>
      </c>
      <c r="B33" s="20"/>
      <c r="C33" s="20"/>
      <c r="D33" s="20"/>
      <c r="E33" s="20"/>
      <c r="F33" s="20"/>
      <c r="G33" s="20"/>
      <c r="H33" s="20"/>
      <c r="I33" s="20"/>
    </row>
    <row r="34" ht="21.95" customHeight="1" spans="1:9">
      <c r="A34" s="20"/>
      <c r="B34" s="20"/>
      <c r="C34" s="20"/>
      <c r="D34" s="20"/>
      <c r="E34" s="20"/>
      <c r="F34" s="20"/>
      <c r="G34" s="20"/>
      <c r="H34" s="20"/>
      <c r="I34" s="20"/>
    </row>
    <row r="35" ht="21.95" customHeight="1" spans="1:9">
      <c r="A35" s="6" t="s">
        <v>102</v>
      </c>
      <c r="B35" s="7">
        <v>1</v>
      </c>
      <c r="C35" s="8" t="s">
        <v>2</v>
      </c>
      <c r="D35" s="7">
        <v>5</v>
      </c>
      <c r="E35" s="8" t="s">
        <v>3</v>
      </c>
      <c r="F35" s="25"/>
      <c r="G35" s="24"/>
      <c r="H35" s="25"/>
      <c r="I35" s="33"/>
    </row>
    <row r="36" ht="21.95" customHeight="1" spans="1:9">
      <c r="A36" s="9" t="s">
        <v>4</v>
      </c>
      <c r="B36" s="9" t="s">
        <v>5</v>
      </c>
      <c r="C36" s="10" t="s">
        <v>6</v>
      </c>
      <c r="D36" s="10" t="s">
        <v>7</v>
      </c>
      <c r="E36" s="10" t="s">
        <v>8</v>
      </c>
      <c r="F36" s="26" t="s">
        <v>9</v>
      </c>
      <c r="G36" s="27" t="s">
        <v>10</v>
      </c>
      <c r="H36" s="26" t="s">
        <v>11</v>
      </c>
      <c r="I36" s="10" t="s">
        <v>12</v>
      </c>
    </row>
    <row r="37" ht="21.95" customHeight="1" spans="1:9">
      <c r="A37" s="11" t="s">
        <v>13</v>
      </c>
      <c r="B37" s="12" t="s">
        <v>14</v>
      </c>
      <c r="C37" s="13">
        <f>'[1]2024年01月份生产数据记录表'!Q25</f>
        <v>3620</v>
      </c>
      <c r="D37" s="18">
        <f>D29+C37</f>
        <v>3620</v>
      </c>
      <c r="E37" s="18">
        <f>E29+C37</f>
        <v>3620</v>
      </c>
      <c r="F37" s="28">
        <f>'[1]2024年01月份生产数据记录表'!R25/24</f>
        <v>0.379166666666667</v>
      </c>
      <c r="G37" s="29">
        <f>'[1]2024年01月份生产数据记录表'!I138</f>
        <v>0.0758333333333333</v>
      </c>
      <c r="H37" s="29">
        <f>'[1]2024年01月份生产数据记录表'!N138</f>
        <v>0.0758333333333333</v>
      </c>
      <c r="I37" s="44" t="s">
        <v>105</v>
      </c>
    </row>
    <row r="38" ht="21.95" customHeight="1" spans="1:9">
      <c r="A38" s="15"/>
      <c r="B38" s="16" t="s">
        <v>22</v>
      </c>
      <c r="C38" s="13"/>
      <c r="D38" s="14">
        <f>C38+D30</f>
        <v>0</v>
      </c>
      <c r="E38" s="18">
        <f>E30+C38</f>
        <v>0</v>
      </c>
      <c r="F38" s="30"/>
      <c r="G38" s="31"/>
      <c r="H38" s="31"/>
      <c r="I38" s="64"/>
    </row>
    <row r="39" ht="21.95" customHeight="1" spans="1:9">
      <c r="A39" s="17" t="s">
        <v>17</v>
      </c>
      <c r="B39" s="16" t="s">
        <v>18</v>
      </c>
      <c r="C39" s="13">
        <f>'[1]2024年01月份生产数据记录表'!H25</f>
        <v>2345.06172839506</v>
      </c>
      <c r="D39" s="14">
        <f>D31+C39</f>
        <v>2345.06172839506</v>
      </c>
      <c r="E39" s="18">
        <f>E31+C39</f>
        <v>2345.06172839506</v>
      </c>
      <c r="F39" s="32">
        <f>'[1]2024年01月份生产数据记录表'!I25/24</f>
        <v>0.45125</v>
      </c>
      <c r="G39" s="32">
        <f>'[1]2024年01月份生产数据记录表'!J138</f>
        <v>0.09025</v>
      </c>
      <c r="H39" s="32">
        <f>'[1]2024年01月份生产数据记录表'!O138</f>
        <v>0.09025</v>
      </c>
      <c r="I39" s="64"/>
    </row>
    <row r="40" ht="21.95" customHeight="1" spans="1:9">
      <c r="A40" s="15"/>
      <c r="B40" s="16" t="s">
        <v>24</v>
      </c>
      <c r="C40" s="13"/>
      <c r="D40" s="14">
        <f>C40+D32</f>
        <v>0</v>
      </c>
      <c r="E40" s="18">
        <f>E32+C40</f>
        <v>0</v>
      </c>
      <c r="F40" s="31"/>
      <c r="G40" s="31"/>
      <c r="H40" s="31"/>
      <c r="I40" s="45"/>
    </row>
    <row r="41" ht="21.95" customHeight="1" spans="1:9">
      <c r="A41" s="20" t="s">
        <v>0</v>
      </c>
      <c r="B41" s="20"/>
      <c r="C41" s="20"/>
      <c r="D41" s="20"/>
      <c r="E41" s="20"/>
      <c r="F41" s="20"/>
      <c r="G41" s="20"/>
      <c r="H41" s="20"/>
      <c r="I41" s="20"/>
    </row>
    <row r="42" ht="21.95" customHeight="1" spans="1:9">
      <c r="A42" s="20"/>
      <c r="B42" s="20"/>
      <c r="C42" s="20"/>
      <c r="D42" s="20"/>
      <c r="E42" s="20"/>
      <c r="F42" s="20"/>
      <c r="G42" s="20"/>
      <c r="H42" s="20"/>
      <c r="I42" s="20"/>
    </row>
    <row r="43" ht="21.95" customHeight="1" spans="1:9">
      <c r="A43" s="6" t="s">
        <v>102</v>
      </c>
      <c r="B43" s="7">
        <v>1</v>
      </c>
      <c r="C43" s="8" t="s">
        <v>2</v>
      </c>
      <c r="D43" s="7">
        <v>6</v>
      </c>
      <c r="E43" s="8" t="s">
        <v>3</v>
      </c>
      <c r="F43" s="25"/>
      <c r="G43" s="24"/>
      <c r="H43" s="25"/>
      <c r="I43" s="33"/>
    </row>
    <row r="44" ht="21.95" customHeight="1" spans="1:9">
      <c r="A44" s="9" t="s">
        <v>4</v>
      </c>
      <c r="B44" s="9" t="s">
        <v>5</v>
      </c>
      <c r="C44" s="10" t="s">
        <v>6</v>
      </c>
      <c r="D44" s="10" t="s">
        <v>7</v>
      </c>
      <c r="E44" s="10" t="s">
        <v>8</v>
      </c>
      <c r="F44" s="26" t="s">
        <v>9</v>
      </c>
      <c r="G44" s="27" t="s">
        <v>10</v>
      </c>
      <c r="H44" s="26" t="s">
        <v>11</v>
      </c>
      <c r="I44" s="10" t="s">
        <v>12</v>
      </c>
    </row>
    <row r="45" ht="21.95" customHeight="1" spans="1:13">
      <c r="A45" s="11" t="s">
        <v>13</v>
      </c>
      <c r="B45" s="12" t="s">
        <v>14</v>
      </c>
      <c r="C45" s="13">
        <f>'[1]2024年01月份生产数据记录表'!Q29</f>
        <v>9775</v>
      </c>
      <c r="D45" s="18">
        <f>D37+C45</f>
        <v>13395</v>
      </c>
      <c r="E45" s="18">
        <f>E37+C45</f>
        <v>13395</v>
      </c>
      <c r="F45" s="28">
        <f>'[1]2024年01月份生产数据记录表'!R29/24</f>
        <v>1</v>
      </c>
      <c r="G45" s="29">
        <f>'[1]2024年01月份生产数据记录表'!I139</f>
        <v>0.229861111111111</v>
      </c>
      <c r="H45" s="29">
        <f>'[1]2024年01月份生产数据记录表'!N139</f>
        <v>0.229861111111111</v>
      </c>
      <c r="I45" s="40"/>
      <c r="J45" s="41"/>
      <c r="K45" s="42"/>
      <c r="M45" s="43"/>
    </row>
    <row r="46" ht="21.95" customHeight="1" spans="1:10">
      <c r="A46" s="15"/>
      <c r="B46" s="16" t="s">
        <v>22</v>
      </c>
      <c r="C46" s="13"/>
      <c r="D46" s="14">
        <f>C46+D38</f>
        <v>0</v>
      </c>
      <c r="E46" s="18">
        <f>E38+C46</f>
        <v>0</v>
      </c>
      <c r="F46" s="30"/>
      <c r="G46" s="31"/>
      <c r="H46" s="31"/>
      <c r="I46" s="38"/>
      <c r="J46" s="41"/>
    </row>
    <row r="47" ht="21.95" customHeight="1" spans="1:9">
      <c r="A47" s="17" t="s">
        <v>17</v>
      </c>
      <c r="B47" s="16" t="s">
        <v>18</v>
      </c>
      <c r="C47" s="13">
        <f>'[1]2024年01月份生产数据记录表'!H29</f>
        <v>6950.61728395062</v>
      </c>
      <c r="D47" s="14">
        <f>D39+C47</f>
        <v>9295.67901234568</v>
      </c>
      <c r="E47" s="18">
        <f>E39+C47</f>
        <v>9295.67901234568</v>
      </c>
      <c r="F47" s="32">
        <f>'[1]2024年01月份生产数据记录表'!I29/24</f>
        <v>1</v>
      </c>
      <c r="G47" s="32">
        <f>'[1]2024年01月份生产数据记录表'!J139</f>
        <v>0.241875</v>
      </c>
      <c r="H47" s="32">
        <f>'[1]2024年01月份生产数据记录表'!O139</f>
        <v>0.241875</v>
      </c>
      <c r="I47" s="38"/>
    </row>
    <row r="48" ht="21.95" customHeight="1" spans="1:9">
      <c r="A48" s="15"/>
      <c r="B48" s="16" t="s">
        <v>24</v>
      </c>
      <c r="C48" s="13"/>
      <c r="D48" s="14">
        <f>C48+D40</f>
        <v>0</v>
      </c>
      <c r="E48" s="18">
        <f>E40+C48</f>
        <v>0</v>
      </c>
      <c r="F48" s="31"/>
      <c r="G48" s="31"/>
      <c r="H48" s="31"/>
      <c r="I48" s="39"/>
    </row>
    <row r="49" ht="21.95" customHeight="1" spans="1:9">
      <c r="A49" s="20" t="s">
        <v>0</v>
      </c>
      <c r="B49" s="20"/>
      <c r="C49" s="20"/>
      <c r="D49" s="20"/>
      <c r="E49" s="20"/>
      <c r="F49" s="20"/>
      <c r="G49" s="20"/>
      <c r="H49" s="20"/>
      <c r="I49" s="20"/>
    </row>
    <row r="50" ht="21.95" customHeight="1" spans="1:9">
      <c r="A50" s="20"/>
      <c r="B50" s="20"/>
      <c r="C50" s="20"/>
      <c r="D50" s="20"/>
      <c r="E50" s="20"/>
      <c r="F50" s="20"/>
      <c r="G50" s="20"/>
      <c r="H50" s="20"/>
      <c r="I50" s="20"/>
    </row>
    <row r="51" ht="21.95" customHeight="1" spans="1:9">
      <c r="A51" s="6" t="s">
        <v>102</v>
      </c>
      <c r="B51" s="7">
        <v>1</v>
      </c>
      <c r="C51" s="8" t="s">
        <v>2</v>
      </c>
      <c r="D51" s="7">
        <v>7</v>
      </c>
      <c r="E51" s="8" t="s">
        <v>3</v>
      </c>
      <c r="F51" s="25"/>
      <c r="G51" s="24"/>
      <c r="H51" s="25"/>
      <c r="I51" s="33"/>
    </row>
    <row r="52" ht="21.95" customHeight="1" spans="1:9">
      <c r="A52" s="9" t="s">
        <v>4</v>
      </c>
      <c r="B52" s="9" t="s">
        <v>5</v>
      </c>
      <c r="C52" s="10" t="s">
        <v>6</v>
      </c>
      <c r="D52" s="10" t="s">
        <v>7</v>
      </c>
      <c r="E52" s="10" t="s">
        <v>8</v>
      </c>
      <c r="F52" s="26" t="s">
        <v>9</v>
      </c>
      <c r="G52" s="27" t="s">
        <v>10</v>
      </c>
      <c r="H52" s="26" t="s">
        <v>11</v>
      </c>
      <c r="I52" s="10" t="s">
        <v>12</v>
      </c>
    </row>
    <row r="53" ht="21.95" customHeight="1" spans="1:9">
      <c r="A53" s="55" t="s">
        <v>13</v>
      </c>
      <c r="B53" s="56" t="s">
        <v>14</v>
      </c>
      <c r="C53" s="57">
        <f>'[1]2024年01月份生产数据记录表'!Q33</f>
        <v>8079</v>
      </c>
      <c r="D53" s="57">
        <f>D45+C53</f>
        <v>21474</v>
      </c>
      <c r="E53" s="57">
        <f>E45+C53</f>
        <v>21474</v>
      </c>
      <c r="F53" s="59">
        <f>'[1]2024年01月份生产数据记录表'!R33/24</f>
        <v>0.822916666666667</v>
      </c>
      <c r="G53" s="60">
        <f>'[1]2024年01月份生产数据记录表'!I140</f>
        <v>0.314583333333333</v>
      </c>
      <c r="H53" s="60">
        <f>'[1]2024年01月份生产数据记录表'!N140</f>
        <v>0.314583333333333</v>
      </c>
      <c r="I53" s="65" t="s">
        <v>106</v>
      </c>
    </row>
    <row r="54" ht="21.95" customHeight="1" spans="1:9">
      <c r="A54" s="55"/>
      <c r="B54" s="16" t="s">
        <v>22</v>
      </c>
      <c r="C54" s="58"/>
      <c r="D54" s="14"/>
      <c r="E54" s="57"/>
      <c r="F54" s="59"/>
      <c r="G54" s="60"/>
      <c r="H54" s="60"/>
      <c r="I54" s="65"/>
    </row>
    <row r="55" ht="21.95" customHeight="1" spans="1:9">
      <c r="A55" s="55" t="s">
        <v>17</v>
      </c>
      <c r="B55" s="16" t="s">
        <v>18</v>
      </c>
      <c r="C55" s="13">
        <f>'[1]2024年01月份生产数据记录表'!H33</f>
        <v>4950</v>
      </c>
      <c r="D55" s="14">
        <f>D47+C55</f>
        <v>14245.6790123457</v>
      </c>
      <c r="E55" s="57">
        <f>E47+C55</f>
        <v>14245.6790123457</v>
      </c>
      <c r="F55" s="60">
        <f>'[1]2024年01月份生产数据记录表'!I33/24</f>
        <v>0.864583333333333</v>
      </c>
      <c r="G55" s="60">
        <f>'[1]2024年01月份生产数据记录表'!J140</f>
        <v>0.330833333333333</v>
      </c>
      <c r="H55" s="60">
        <f>'[1]2024年01月份生产数据记录表'!O140</f>
        <v>0.330833333333333</v>
      </c>
      <c r="I55" s="65"/>
    </row>
    <row r="56" ht="21.95" customHeight="1" spans="1:9">
      <c r="A56" s="55"/>
      <c r="B56" s="16" t="s">
        <v>24</v>
      </c>
      <c r="C56" s="58"/>
      <c r="D56" s="14"/>
      <c r="E56" s="57"/>
      <c r="F56" s="60"/>
      <c r="G56" s="60"/>
      <c r="H56" s="60"/>
      <c r="I56" s="65"/>
    </row>
    <row r="57" ht="21.95" customHeight="1" spans="1:9">
      <c r="A57" s="20" t="s">
        <v>0</v>
      </c>
      <c r="B57" s="20"/>
      <c r="C57" s="20"/>
      <c r="D57" s="20"/>
      <c r="E57" s="20"/>
      <c r="F57" s="20"/>
      <c r="G57" s="20"/>
      <c r="H57" s="20"/>
      <c r="I57" s="20"/>
    </row>
    <row r="58" ht="21.95" customHeight="1" spans="1:9">
      <c r="A58" s="20"/>
      <c r="B58" s="20"/>
      <c r="C58" s="20"/>
      <c r="D58" s="20"/>
      <c r="E58" s="20"/>
      <c r="F58" s="20"/>
      <c r="G58" s="20"/>
      <c r="H58" s="20"/>
      <c r="I58" s="20"/>
    </row>
    <row r="59" ht="21.95" customHeight="1" spans="1:9">
      <c r="A59" s="6" t="s">
        <v>102</v>
      </c>
      <c r="B59" s="7">
        <v>1</v>
      </c>
      <c r="C59" s="8" t="s">
        <v>2</v>
      </c>
      <c r="D59" s="7">
        <v>8</v>
      </c>
      <c r="E59" s="8" t="s">
        <v>3</v>
      </c>
      <c r="F59" s="25"/>
      <c r="G59" s="24"/>
      <c r="H59" s="25"/>
      <c r="I59" s="33"/>
    </row>
    <row r="60" ht="21.95" customHeight="1" spans="1:9">
      <c r="A60" s="9" t="s">
        <v>4</v>
      </c>
      <c r="B60" s="9" t="s">
        <v>5</v>
      </c>
      <c r="C60" s="10" t="s">
        <v>6</v>
      </c>
      <c r="D60" s="10" t="s">
        <v>7</v>
      </c>
      <c r="E60" s="10" t="s">
        <v>8</v>
      </c>
      <c r="F60" s="26" t="s">
        <v>9</v>
      </c>
      <c r="G60" s="27" t="s">
        <v>10</v>
      </c>
      <c r="H60" s="26" t="s">
        <v>11</v>
      </c>
      <c r="I60" s="10" t="s">
        <v>12</v>
      </c>
    </row>
    <row r="61" ht="21.95" customHeight="1" spans="1:9">
      <c r="A61" s="55" t="s">
        <v>13</v>
      </c>
      <c r="B61" s="56" t="s">
        <v>14</v>
      </c>
      <c r="C61" s="57">
        <f>'[1]2024年01月份生产数据记录表'!Q37</f>
        <v>9420</v>
      </c>
      <c r="D61" s="57">
        <f>D53+C61</f>
        <v>30894</v>
      </c>
      <c r="E61" s="57">
        <f>E53+C61</f>
        <v>30894</v>
      </c>
      <c r="F61" s="59">
        <f>'[1]2024年01月份生产数据记录表'!R37/24</f>
        <v>1</v>
      </c>
      <c r="G61" s="29">
        <f>'[1]2024年01月份生产数据记录表'!I141</f>
        <v>0.400260416666667</v>
      </c>
      <c r="H61" s="29">
        <f>'[1]2024年01月份生产数据记录表'!N141</f>
        <v>0.400260416666667</v>
      </c>
      <c r="I61" s="40"/>
    </row>
    <row r="62" ht="21.95" customHeight="1" spans="1:9">
      <c r="A62" s="55"/>
      <c r="B62" s="16" t="s">
        <v>22</v>
      </c>
      <c r="C62" s="58"/>
      <c r="D62" s="14"/>
      <c r="E62" s="57"/>
      <c r="F62" s="59"/>
      <c r="G62" s="31"/>
      <c r="H62" s="31"/>
      <c r="I62" s="38"/>
    </row>
    <row r="63" ht="21.95" customHeight="1" spans="1:9">
      <c r="A63" s="55" t="s">
        <v>17</v>
      </c>
      <c r="B63" s="16" t="s">
        <v>18</v>
      </c>
      <c r="C63" s="14">
        <f>'[1]2024年01月份生产数据记录表'!H37</f>
        <v>5716.04938271605</v>
      </c>
      <c r="D63" s="14">
        <f>D55+C63</f>
        <v>19961.7283950617</v>
      </c>
      <c r="E63" s="57">
        <f>E55+C63</f>
        <v>19961.7283950617</v>
      </c>
      <c r="F63" s="60">
        <f>'[1]2024年01月份生产数据记录表'!I37/24</f>
        <v>1</v>
      </c>
      <c r="G63" s="32">
        <f>'[1]2024年01月份生产数据记录表'!J141</f>
        <v>0.414479166666667</v>
      </c>
      <c r="H63" s="32">
        <f>'[1]2024年01月份生产数据记录表'!O141</f>
        <v>0.414479166666667</v>
      </c>
      <c r="I63" s="38"/>
    </row>
    <row r="64" ht="21.95" customHeight="1" spans="1:9">
      <c r="A64" s="55"/>
      <c r="B64" s="16" t="s">
        <v>24</v>
      </c>
      <c r="C64" s="58"/>
      <c r="D64" s="14"/>
      <c r="E64" s="57"/>
      <c r="F64" s="60"/>
      <c r="G64" s="31"/>
      <c r="H64" s="31"/>
      <c r="I64" s="39"/>
    </row>
    <row r="65" ht="21.95" customHeight="1" spans="1:9">
      <c r="A65" s="20" t="s">
        <v>0</v>
      </c>
      <c r="B65" s="20"/>
      <c r="C65" s="20"/>
      <c r="D65" s="20"/>
      <c r="E65" s="20"/>
      <c r="F65" s="20"/>
      <c r="G65" s="20"/>
      <c r="H65" s="20"/>
      <c r="I65" s="20"/>
    </row>
    <row r="66" ht="21.95" customHeight="1" spans="1:9">
      <c r="A66" s="20"/>
      <c r="B66" s="20"/>
      <c r="C66" s="20"/>
      <c r="D66" s="20"/>
      <c r="E66" s="20"/>
      <c r="F66" s="20"/>
      <c r="G66" s="20"/>
      <c r="H66" s="20"/>
      <c r="I66" s="20"/>
    </row>
    <row r="67" ht="21.95" customHeight="1" spans="1:9">
      <c r="A67" s="6" t="s">
        <v>102</v>
      </c>
      <c r="B67" s="7">
        <v>1</v>
      </c>
      <c r="C67" s="8" t="s">
        <v>2</v>
      </c>
      <c r="D67" s="7">
        <v>9</v>
      </c>
      <c r="E67" s="8" t="s">
        <v>3</v>
      </c>
      <c r="F67" s="25"/>
      <c r="G67" s="24"/>
      <c r="H67" s="25"/>
      <c r="I67" s="33"/>
    </row>
    <row r="68" ht="21.95" customHeight="1" spans="1:9">
      <c r="A68" s="9" t="s">
        <v>4</v>
      </c>
      <c r="B68" s="9" t="s">
        <v>5</v>
      </c>
      <c r="C68" s="10" t="s">
        <v>6</v>
      </c>
      <c r="D68" s="10" t="s">
        <v>7</v>
      </c>
      <c r="E68" s="10" t="s">
        <v>8</v>
      </c>
      <c r="F68" s="26" t="s">
        <v>9</v>
      </c>
      <c r="G68" s="27" t="s">
        <v>10</v>
      </c>
      <c r="H68" s="26" t="s">
        <v>11</v>
      </c>
      <c r="I68" s="10" t="s">
        <v>12</v>
      </c>
    </row>
    <row r="69" ht="21.95" customHeight="1" spans="1:9">
      <c r="A69" s="11" t="s">
        <v>13</v>
      </c>
      <c r="B69" s="12" t="s">
        <v>14</v>
      </c>
      <c r="C69" s="18">
        <f>'[1]2024年01月份生产数据记录表'!Q41</f>
        <v>9067</v>
      </c>
      <c r="D69" s="18">
        <f>D61+C69</f>
        <v>39961</v>
      </c>
      <c r="E69" s="18">
        <f>E61+C69</f>
        <v>39961</v>
      </c>
      <c r="F69" s="28">
        <f>'[1]2024年01月份生产数据记录表'!R41/24</f>
        <v>1</v>
      </c>
      <c r="G69" s="29">
        <f>'[1]2024年01月份生产数据记录表'!I142</f>
        <v>0.466898148148148</v>
      </c>
      <c r="H69" s="29">
        <f>'[1]2024年01月份生产数据记录表'!N142</f>
        <v>0.466898148148148</v>
      </c>
      <c r="I69" s="61" t="s">
        <v>107</v>
      </c>
    </row>
    <row r="70" ht="21.95" customHeight="1" spans="1:9">
      <c r="A70" s="15"/>
      <c r="B70" s="16" t="s">
        <v>22</v>
      </c>
      <c r="C70" s="18"/>
      <c r="D70" s="14">
        <f>C70+D62</f>
        <v>0</v>
      </c>
      <c r="E70" s="18">
        <f>E62+C70</f>
        <v>0</v>
      </c>
      <c r="F70" s="30"/>
      <c r="G70" s="31"/>
      <c r="H70" s="31"/>
      <c r="I70" s="67"/>
    </row>
    <row r="71" ht="21.95" customHeight="1" spans="1:9">
      <c r="A71" s="17" t="s">
        <v>17</v>
      </c>
      <c r="B71" s="16" t="s">
        <v>18</v>
      </c>
      <c r="C71" s="14">
        <f>'[1]2024年01月份生产数据记录表'!H41</f>
        <v>5395.06172839506</v>
      </c>
      <c r="D71" s="14">
        <f>D63+C71</f>
        <v>25356.7901234568</v>
      </c>
      <c r="E71" s="18">
        <f>E63+C71</f>
        <v>25356.7901234568</v>
      </c>
      <c r="F71" s="32">
        <f>'[1]2024年01月份生产数据记录表'!I41/24</f>
        <v>1</v>
      </c>
      <c r="G71" s="32">
        <f>'[1]2024年01月份生产数据记录表'!J142</f>
        <v>0.479537037037037</v>
      </c>
      <c r="H71" s="32">
        <f>'[1]2024年01月份生产数据记录表'!O142</f>
        <v>0.479537037037037</v>
      </c>
      <c r="I71" s="67"/>
    </row>
    <row r="72" ht="21.95" customHeight="1" spans="1:9">
      <c r="A72" s="15"/>
      <c r="B72" s="16" t="s">
        <v>24</v>
      </c>
      <c r="C72" s="14"/>
      <c r="D72" s="14">
        <f>C72+D64</f>
        <v>0</v>
      </c>
      <c r="E72" s="18">
        <f>E64+C72</f>
        <v>0</v>
      </c>
      <c r="F72" s="31"/>
      <c r="G72" s="31"/>
      <c r="H72" s="31"/>
      <c r="I72" s="68"/>
    </row>
    <row r="73" ht="21.95" customHeight="1" spans="1:9">
      <c r="A73" s="20" t="s">
        <v>0</v>
      </c>
      <c r="B73" s="20"/>
      <c r="C73" s="20"/>
      <c r="D73" s="20"/>
      <c r="E73" s="20"/>
      <c r="F73" s="20"/>
      <c r="G73" s="20"/>
      <c r="H73" s="20"/>
      <c r="I73" s="20"/>
    </row>
    <row r="74" ht="21.95" customHeight="1" spans="1:9">
      <c r="A74" s="20"/>
      <c r="B74" s="20"/>
      <c r="C74" s="20"/>
      <c r="D74" s="20"/>
      <c r="E74" s="20"/>
      <c r="F74" s="20"/>
      <c r="G74" s="20"/>
      <c r="H74" s="20"/>
      <c r="I74" s="20"/>
    </row>
    <row r="75" ht="21.95" customHeight="1" spans="1:9">
      <c r="A75" s="6" t="s">
        <v>102</v>
      </c>
      <c r="B75" s="7">
        <v>1</v>
      </c>
      <c r="C75" s="8" t="s">
        <v>2</v>
      </c>
      <c r="D75" s="7">
        <v>10</v>
      </c>
      <c r="E75" s="8" t="s">
        <v>3</v>
      </c>
      <c r="F75" s="25"/>
      <c r="G75" s="24"/>
      <c r="H75" s="25"/>
      <c r="I75" s="33"/>
    </row>
    <row r="76" ht="21.95" customHeight="1" spans="1:9">
      <c r="A76" s="9" t="s">
        <v>4</v>
      </c>
      <c r="B76" s="9" t="s">
        <v>5</v>
      </c>
      <c r="C76" s="10" t="s">
        <v>6</v>
      </c>
      <c r="D76" s="10" t="s">
        <v>7</v>
      </c>
      <c r="E76" s="10" t="s">
        <v>8</v>
      </c>
      <c r="F76" s="26" t="s">
        <v>9</v>
      </c>
      <c r="G76" s="27" t="s">
        <v>10</v>
      </c>
      <c r="H76" s="26" t="s">
        <v>11</v>
      </c>
      <c r="I76" s="10" t="s">
        <v>12</v>
      </c>
    </row>
    <row r="77" ht="21.95" customHeight="1" spans="1:9">
      <c r="A77" s="11" t="s">
        <v>13</v>
      </c>
      <c r="B77" s="12" t="s">
        <v>14</v>
      </c>
      <c r="C77" s="18">
        <f>'[1]2024年01月份生产数据记录表'!Q45</f>
        <v>7649</v>
      </c>
      <c r="D77" s="18">
        <f>D69+C77</f>
        <v>47610</v>
      </c>
      <c r="E77" s="18">
        <f>E69+C77</f>
        <v>47610</v>
      </c>
      <c r="F77" s="28">
        <f>'[1]2024年01月份生产数据记录表'!R45/24</f>
        <v>0.8625</v>
      </c>
      <c r="G77" s="29">
        <f>'[1]2024年01月份生产数据记录表'!I143</f>
        <v>0.506458333333333</v>
      </c>
      <c r="H77" s="29">
        <f>'[1]2024年01月份生产数据记录表'!N143</f>
        <v>0.506458333333333</v>
      </c>
      <c r="I77" s="69" t="s">
        <v>108</v>
      </c>
    </row>
    <row r="78" ht="21.95" customHeight="1" spans="1:9">
      <c r="A78" s="15"/>
      <c r="B78" s="16" t="s">
        <v>22</v>
      </c>
      <c r="C78" s="18"/>
      <c r="D78" s="14">
        <f>C78+D70</f>
        <v>0</v>
      </c>
      <c r="E78" s="18">
        <f>E70+C78</f>
        <v>0</v>
      </c>
      <c r="F78" s="30"/>
      <c r="G78" s="31"/>
      <c r="H78" s="31"/>
      <c r="I78" s="67"/>
    </row>
    <row r="79" ht="21.95" customHeight="1" spans="1:9">
      <c r="A79" s="17" t="s">
        <v>17</v>
      </c>
      <c r="B79" s="16" t="s">
        <v>18</v>
      </c>
      <c r="C79" s="14">
        <f>'[1]2024年01月份生产数据记录表'!H45</f>
        <v>4952.46913580247</v>
      </c>
      <c r="D79" s="14">
        <f>D71+C79</f>
        <v>30309.2592592593</v>
      </c>
      <c r="E79" s="18">
        <f>E71+C79</f>
        <v>30309.2592592593</v>
      </c>
      <c r="F79" s="32">
        <f>'[1]2024年01月份生产数据记录表'!I45/24</f>
        <v>1</v>
      </c>
      <c r="G79" s="32">
        <f>'[1]2024年01月份生产数据记录表'!J143</f>
        <v>0.531583333333333</v>
      </c>
      <c r="H79" s="32">
        <f>'[1]2024年01月份生产数据记录表'!O143</f>
        <v>0.531583333333333</v>
      </c>
      <c r="I79" s="67"/>
    </row>
    <row r="80" ht="21.95" customHeight="1" spans="1:9">
      <c r="A80" s="15"/>
      <c r="B80" s="16" t="s">
        <v>24</v>
      </c>
      <c r="C80" s="14"/>
      <c r="D80" s="14">
        <f>C80+D72</f>
        <v>0</v>
      </c>
      <c r="E80" s="18">
        <f>E72+C80</f>
        <v>0</v>
      </c>
      <c r="F80" s="31"/>
      <c r="G80" s="31"/>
      <c r="H80" s="31"/>
      <c r="I80" s="68"/>
    </row>
    <row r="81" ht="21.95" customHeight="1" spans="1:9">
      <c r="A81" s="20" t="s">
        <v>0</v>
      </c>
      <c r="B81" s="20"/>
      <c r="C81" s="20"/>
      <c r="D81" s="20"/>
      <c r="E81" s="20"/>
      <c r="F81" s="20"/>
      <c r="G81" s="20"/>
      <c r="H81" s="20"/>
      <c r="I81" s="20"/>
    </row>
    <row r="82" ht="21.95" customHeight="1" spans="1:9">
      <c r="A82" s="20"/>
      <c r="B82" s="20"/>
      <c r="C82" s="20"/>
      <c r="D82" s="20"/>
      <c r="E82" s="20"/>
      <c r="F82" s="20"/>
      <c r="G82" s="20"/>
      <c r="H82" s="20"/>
      <c r="I82" s="20"/>
    </row>
    <row r="83" ht="21.95" customHeight="1" spans="1:9">
      <c r="A83" s="6" t="s">
        <v>102</v>
      </c>
      <c r="B83" s="7">
        <v>1</v>
      </c>
      <c r="C83" s="8" t="s">
        <v>2</v>
      </c>
      <c r="D83" s="7">
        <v>11</v>
      </c>
      <c r="E83" s="8" t="s">
        <v>3</v>
      </c>
      <c r="F83" s="25"/>
      <c r="G83" s="24"/>
      <c r="H83" s="25"/>
      <c r="I83" s="33"/>
    </row>
    <row r="84" ht="21.95" customHeight="1" spans="1:9">
      <c r="A84" s="9" t="s">
        <v>4</v>
      </c>
      <c r="B84" s="9" t="s">
        <v>5</v>
      </c>
      <c r="C84" s="10" t="s">
        <v>6</v>
      </c>
      <c r="D84" s="10" t="s">
        <v>7</v>
      </c>
      <c r="E84" s="10" t="s">
        <v>8</v>
      </c>
      <c r="F84" s="26" t="s">
        <v>9</v>
      </c>
      <c r="G84" s="27" t="s">
        <v>10</v>
      </c>
      <c r="H84" s="26" t="s">
        <v>11</v>
      </c>
      <c r="I84" s="10" t="s">
        <v>12</v>
      </c>
    </row>
    <row r="85" ht="21.95" customHeight="1" spans="1:9">
      <c r="A85" s="11" t="s">
        <v>13</v>
      </c>
      <c r="B85" s="12" t="s">
        <v>14</v>
      </c>
      <c r="C85" s="18">
        <f>'[1]2024年01月份生产数据记录表'!Q49</f>
        <v>7669</v>
      </c>
      <c r="D85" s="18">
        <f>D77+C85</f>
        <v>55279</v>
      </c>
      <c r="E85" s="18">
        <f>E77+C85</f>
        <v>55279</v>
      </c>
      <c r="F85" s="28">
        <f>'[1]2024年01月份生产数据记录表'!R49/24</f>
        <v>0.8575</v>
      </c>
      <c r="G85" s="29">
        <f>'[1]2024年01月份生产数据记录表'!I144</f>
        <v>0.538371212121212</v>
      </c>
      <c r="H85" s="29">
        <f>'[1]2024年01月份生产数据记录表'!N144</f>
        <v>0.538371212121212</v>
      </c>
      <c r="I85" s="40" t="s">
        <v>109</v>
      </c>
    </row>
    <row r="86" ht="21.95" customHeight="1" spans="1:9">
      <c r="A86" s="15"/>
      <c r="B86" s="16" t="s">
        <v>22</v>
      </c>
      <c r="C86" s="18"/>
      <c r="D86" s="14">
        <f>C86+D78</f>
        <v>0</v>
      </c>
      <c r="E86" s="18">
        <f>E78+C86</f>
        <v>0</v>
      </c>
      <c r="F86" s="30"/>
      <c r="G86" s="31"/>
      <c r="H86" s="31"/>
      <c r="I86" s="38"/>
    </row>
    <row r="87" ht="21.95" customHeight="1" spans="1:9">
      <c r="A87" s="17" t="s">
        <v>17</v>
      </c>
      <c r="B87" s="16" t="s">
        <v>18</v>
      </c>
      <c r="C87" s="14">
        <f>'[1]2024年01月份生产数据记录表'!H49</f>
        <v>4993.20987654321</v>
      </c>
      <c r="D87" s="14">
        <f>D79+C87</f>
        <v>35302.4691358025</v>
      </c>
      <c r="E87" s="18">
        <f>E79+C87</f>
        <v>35302.4691358025</v>
      </c>
      <c r="F87" s="32">
        <f>'[1]2024年01月份生产数据记录表'!I49/24</f>
        <v>1</v>
      </c>
      <c r="G87" s="32">
        <f>'[1]2024年01月份生产数据记录表'!J144</f>
        <v>0.574166666666667</v>
      </c>
      <c r="H87" s="32">
        <f>'[1]2024年01月份生产数据记录表'!O144</f>
        <v>0.574166666666667</v>
      </c>
      <c r="I87" s="38"/>
    </row>
    <row r="88" ht="21.95" customHeight="1" spans="1:9">
      <c r="A88" s="15"/>
      <c r="B88" s="16" t="s">
        <v>24</v>
      </c>
      <c r="C88" s="14"/>
      <c r="D88" s="14">
        <f>C88+D80</f>
        <v>0</v>
      </c>
      <c r="E88" s="18">
        <f>E80+C88</f>
        <v>0</v>
      </c>
      <c r="F88" s="31"/>
      <c r="G88" s="31"/>
      <c r="H88" s="31"/>
      <c r="I88" s="39"/>
    </row>
    <row r="89" ht="21.95" customHeight="1" spans="1:9">
      <c r="A89" s="20" t="s">
        <v>0</v>
      </c>
      <c r="B89" s="20"/>
      <c r="C89" s="20"/>
      <c r="D89" s="20"/>
      <c r="E89" s="20"/>
      <c r="F89" s="20"/>
      <c r="G89" s="20"/>
      <c r="H89" s="20"/>
      <c r="I89" s="20"/>
    </row>
    <row r="90" ht="21.95" customHeight="1" spans="1:9">
      <c r="A90" s="20"/>
      <c r="B90" s="20"/>
      <c r="C90" s="20"/>
      <c r="D90" s="20"/>
      <c r="E90" s="20"/>
      <c r="F90" s="20"/>
      <c r="G90" s="20"/>
      <c r="H90" s="20"/>
      <c r="I90" s="20"/>
    </row>
    <row r="91" ht="21.95" customHeight="1" spans="1:9">
      <c r="A91" s="6" t="s">
        <v>102</v>
      </c>
      <c r="B91" s="7">
        <v>1</v>
      </c>
      <c r="C91" s="8" t="s">
        <v>2</v>
      </c>
      <c r="D91" s="7">
        <v>12</v>
      </c>
      <c r="E91" s="8" t="s">
        <v>3</v>
      </c>
      <c r="F91" s="25"/>
      <c r="G91" s="24"/>
      <c r="H91" s="25"/>
      <c r="I91" s="33"/>
    </row>
    <row r="92" ht="21.95" customHeight="1" spans="1:9">
      <c r="A92" s="9" t="s">
        <v>4</v>
      </c>
      <c r="B92" s="9" t="s">
        <v>5</v>
      </c>
      <c r="C92" s="10" t="s">
        <v>6</v>
      </c>
      <c r="D92" s="10" t="s">
        <v>7</v>
      </c>
      <c r="E92" s="10" t="s">
        <v>8</v>
      </c>
      <c r="F92" s="26" t="s">
        <v>9</v>
      </c>
      <c r="G92" s="27" t="s">
        <v>10</v>
      </c>
      <c r="H92" s="26" t="s">
        <v>11</v>
      </c>
      <c r="I92" s="10" t="s">
        <v>12</v>
      </c>
    </row>
    <row r="93" ht="21.95" customHeight="1" spans="1:9">
      <c r="A93" s="11" t="s">
        <v>13</v>
      </c>
      <c r="B93" s="12" t="s">
        <v>14</v>
      </c>
      <c r="C93" s="18">
        <f>'[1]2024年01月份生产数据记录表'!Q53</f>
        <v>0</v>
      </c>
      <c r="D93" s="18">
        <f>D85+C93</f>
        <v>55279</v>
      </c>
      <c r="E93" s="18">
        <f>E85+C93</f>
        <v>55279</v>
      </c>
      <c r="F93" s="28">
        <f>'[1]2024年01月份生产数据记录表'!R53/24</f>
        <v>0</v>
      </c>
      <c r="G93" s="29">
        <f>'[1]2024年01月份生产数据记录表'!I145</f>
        <v>0.493506944444444</v>
      </c>
      <c r="H93" s="29">
        <f>'[1]2024年01月份生产数据记录表'!N145</f>
        <v>0.493506944444444</v>
      </c>
      <c r="I93" s="61" t="s">
        <v>110</v>
      </c>
    </row>
    <row r="94" ht="21.95" customHeight="1" spans="1:9">
      <c r="A94" s="15"/>
      <c r="B94" s="16" t="s">
        <v>22</v>
      </c>
      <c r="C94" s="18">
        <f>'[1]2024年01月份生产数据记录表'!Q53</f>
        <v>0</v>
      </c>
      <c r="D94" s="14">
        <f>C94+D86</f>
        <v>0</v>
      </c>
      <c r="E94" s="18">
        <f>E86+C94</f>
        <v>0</v>
      </c>
      <c r="F94" s="30"/>
      <c r="G94" s="31"/>
      <c r="H94" s="31"/>
      <c r="I94" s="67"/>
    </row>
    <row r="95" ht="21.95" customHeight="1" spans="1:9">
      <c r="A95" s="17" t="s">
        <v>17</v>
      </c>
      <c r="B95" s="16" t="s">
        <v>18</v>
      </c>
      <c r="C95" s="14">
        <f>'[1]2024年01月份生产数据记录表'!H53</f>
        <v>0</v>
      </c>
      <c r="D95" s="14">
        <f>D87+C95</f>
        <v>35302.4691358025</v>
      </c>
      <c r="E95" s="18">
        <f>E87+C95</f>
        <v>35302.4691358025</v>
      </c>
      <c r="F95" s="32">
        <f>'[1]2024年01月份生产数据记录表'!I53/24</f>
        <v>0</v>
      </c>
      <c r="G95" s="32">
        <f>'[1]2024年01月份生产数据记录表'!J145</f>
        <v>0.526319444444444</v>
      </c>
      <c r="H95" s="32">
        <f>'[1]2024年01月份生产数据记录表'!O145</f>
        <v>0.526319444444444</v>
      </c>
      <c r="I95" s="67"/>
    </row>
    <row r="96" ht="21.95" customHeight="1" spans="1:9">
      <c r="A96" s="15"/>
      <c r="B96" s="16" t="s">
        <v>24</v>
      </c>
      <c r="C96" s="14">
        <f>'[1]2024年01月份生产数据记录表'!H53</f>
        <v>0</v>
      </c>
      <c r="D96" s="14">
        <f>C96+D88</f>
        <v>0</v>
      </c>
      <c r="E96" s="18">
        <f>E88+C96</f>
        <v>0</v>
      </c>
      <c r="F96" s="31"/>
      <c r="G96" s="31"/>
      <c r="H96" s="31"/>
      <c r="I96" s="68"/>
    </row>
    <row r="97" ht="21.95" customHeight="1" spans="1:9">
      <c r="A97" s="20" t="s">
        <v>0</v>
      </c>
      <c r="B97" s="20"/>
      <c r="C97" s="20"/>
      <c r="D97" s="20"/>
      <c r="E97" s="20"/>
      <c r="F97" s="20"/>
      <c r="G97" s="20"/>
      <c r="H97" s="20"/>
      <c r="I97" s="20"/>
    </row>
    <row r="98" ht="21.95" customHeight="1" spans="1:9">
      <c r="A98" s="20"/>
      <c r="B98" s="20"/>
      <c r="C98" s="20"/>
      <c r="D98" s="20"/>
      <c r="E98" s="20"/>
      <c r="F98" s="20"/>
      <c r="G98" s="20"/>
      <c r="H98" s="20"/>
      <c r="I98" s="20"/>
    </row>
    <row r="99" ht="21.95" customHeight="1" spans="1:9">
      <c r="A99" s="6" t="s">
        <v>102</v>
      </c>
      <c r="B99" s="7">
        <v>1</v>
      </c>
      <c r="C99" s="8" t="s">
        <v>2</v>
      </c>
      <c r="D99" s="7">
        <v>13</v>
      </c>
      <c r="E99" s="8" t="s">
        <v>3</v>
      </c>
      <c r="F99" s="25"/>
      <c r="G99" s="24"/>
      <c r="H99" s="25"/>
      <c r="I99" s="33"/>
    </row>
    <row r="100" ht="21.95" customHeight="1" spans="1:9">
      <c r="A100" s="9" t="s">
        <v>4</v>
      </c>
      <c r="B100" s="9" t="s">
        <v>5</v>
      </c>
      <c r="C100" s="10" t="s">
        <v>6</v>
      </c>
      <c r="D100" s="10" t="s">
        <v>7</v>
      </c>
      <c r="E100" s="10" t="s">
        <v>8</v>
      </c>
      <c r="F100" s="26" t="s">
        <v>9</v>
      </c>
      <c r="G100" s="27" t="s">
        <v>10</v>
      </c>
      <c r="H100" s="26" t="s">
        <v>11</v>
      </c>
      <c r="I100" s="10" t="s">
        <v>12</v>
      </c>
    </row>
    <row r="101" ht="21.95" customHeight="1" spans="1:10">
      <c r="A101" s="11" t="s">
        <v>13</v>
      </c>
      <c r="B101" s="12" t="s">
        <v>14</v>
      </c>
      <c r="C101" s="18">
        <f>'[1]2024年01月份生产数据记录表'!Q57</f>
        <v>0</v>
      </c>
      <c r="D101" s="18">
        <f>D93+C101</f>
        <v>55279</v>
      </c>
      <c r="E101" s="18">
        <f>E93+C101</f>
        <v>55279</v>
      </c>
      <c r="F101" s="28">
        <f>'[1]2024年01月份生产数据记录表'!R57/24</f>
        <v>0</v>
      </c>
      <c r="G101" s="29">
        <f>'[1]2024年01月份生产数据记录表'!I146</f>
        <v>0.455544871794872</v>
      </c>
      <c r="H101" s="29">
        <f>'[1]2024年01月份生产数据记录表'!N146</f>
        <v>0.455544871794872</v>
      </c>
      <c r="I101" s="61" t="s">
        <v>111</v>
      </c>
      <c r="J101" s="42"/>
    </row>
    <row r="102" ht="21.95" customHeight="1" spans="1:10">
      <c r="A102" s="15"/>
      <c r="B102" s="16" t="s">
        <v>22</v>
      </c>
      <c r="C102" s="18">
        <f>'[1]2024年01月份生产数据记录表'!Q57</f>
        <v>0</v>
      </c>
      <c r="D102" s="14">
        <f>C102+D94</f>
        <v>0</v>
      </c>
      <c r="E102" s="18">
        <f>E94+C102</f>
        <v>0</v>
      </c>
      <c r="F102" s="30"/>
      <c r="G102" s="31"/>
      <c r="H102" s="31"/>
      <c r="I102" s="67"/>
      <c r="J102" s="42"/>
    </row>
    <row r="103" ht="21.95" customHeight="1" spans="1:10">
      <c r="A103" s="17" t="s">
        <v>17</v>
      </c>
      <c r="B103" s="16" t="s">
        <v>18</v>
      </c>
      <c r="C103" s="14">
        <f>'[1]2024年01月份生产数据记录表'!H57</f>
        <v>0</v>
      </c>
      <c r="D103" s="14">
        <f>D95+C103</f>
        <v>35302.4691358025</v>
      </c>
      <c r="E103" s="18">
        <f>E95+C103</f>
        <v>35302.4691358025</v>
      </c>
      <c r="F103" s="32">
        <f>'[1]2024年01月份生产数据记录表'!I57/24</f>
        <v>0</v>
      </c>
      <c r="G103" s="32">
        <f>'[1]2024年01月份生产数据记录表'!J146</f>
        <v>0.485833333333333</v>
      </c>
      <c r="H103" s="32">
        <f>'[1]2024年01月份生产数据记录表'!O146</f>
        <v>0.485833333333333</v>
      </c>
      <c r="I103" s="67"/>
      <c r="J103" s="42"/>
    </row>
    <row r="104" ht="21.95" customHeight="1" spans="1:10">
      <c r="A104" s="15"/>
      <c r="B104" s="16" t="s">
        <v>24</v>
      </c>
      <c r="C104" s="14">
        <f>'[1]2024年01月份生产数据记录表'!H57</f>
        <v>0</v>
      </c>
      <c r="D104" s="14">
        <f>C104+D96</f>
        <v>0</v>
      </c>
      <c r="E104" s="18">
        <f>E96+C104</f>
        <v>0</v>
      </c>
      <c r="F104" s="31"/>
      <c r="G104" s="31"/>
      <c r="H104" s="31"/>
      <c r="I104" s="68"/>
      <c r="J104" s="42"/>
    </row>
    <row r="105" ht="21.95" customHeight="1" spans="1:9">
      <c r="A105" s="20" t="s">
        <v>0</v>
      </c>
      <c r="B105" s="20"/>
      <c r="C105" s="20"/>
      <c r="D105" s="20"/>
      <c r="E105" s="20"/>
      <c r="F105" s="20"/>
      <c r="G105" s="20"/>
      <c r="H105" s="20"/>
      <c r="I105" s="20"/>
    </row>
    <row r="106" ht="21.95" customHeight="1" spans="1:9">
      <c r="A106" s="20"/>
      <c r="B106" s="20"/>
      <c r="C106" s="20"/>
      <c r="D106" s="20"/>
      <c r="E106" s="20"/>
      <c r="F106" s="20"/>
      <c r="G106" s="20"/>
      <c r="H106" s="20"/>
      <c r="I106" s="20"/>
    </row>
    <row r="107" ht="21.95" customHeight="1" spans="1:9">
      <c r="A107" s="6" t="s">
        <v>102</v>
      </c>
      <c r="B107" s="7">
        <v>1</v>
      </c>
      <c r="C107" s="8" t="s">
        <v>2</v>
      </c>
      <c r="D107" s="7">
        <v>14</v>
      </c>
      <c r="E107" s="8" t="s">
        <v>3</v>
      </c>
      <c r="F107" s="25"/>
      <c r="G107" s="24"/>
      <c r="H107" s="25"/>
      <c r="I107" s="33"/>
    </row>
    <row r="108" ht="21.95" customHeight="1" spans="1:9">
      <c r="A108" s="9" t="s">
        <v>4</v>
      </c>
      <c r="B108" s="9" t="s">
        <v>5</v>
      </c>
      <c r="C108" s="10" t="s">
        <v>6</v>
      </c>
      <c r="D108" s="10" t="s">
        <v>7</v>
      </c>
      <c r="E108" s="10" t="s">
        <v>8</v>
      </c>
      <c r="F108" s="26" t="s">
        <v>9</v>
      </c>
      <c r="G108" s="27" t="s">
        <v>10</v>
      </c>
      <c r="H108" s="26" t="s">
        <v>11</v>
      </c>
      <c r="I108" s="10" t="s">
        <v>12</v>
      </c>
    </row>
    <row r="109" ht="21.95" customHeight="1" spans="1:9">
      <c r="A109" s="11" t="s">
        <v>13</v>
      </c>
      <c r="B109" s="12" t="s">
        <v>14</v>
      </c>
      <c r="C109" s="18">
        <f>'[1]2024年01月份生产数据记录表'!Q61</f>
        <v>0</v>
      </c>
      <c r="D109" s="18">
        <f>D101+C109</f>
        <v>55279</v>
      </c>
      <c r="E109" s="18">
        <f>0+D109</f>
        <v>55279</v>
      </c>
      <c r="F109" s="28">
        <f>'[1]2024年01月份生产数据记录表'!R61/24</f>
        <v>0</v>
      </c>
      <c r="G109" s="29">
        <f>'[1]2024年01月份生产数据记录表'!I147</f>
        <v>0.423005952380952</v>
      </c>
      <c r="H109" s="29">
        <f>'[1]2024年01月份生产数据记录表'!N147</f>
        <v>0.423005952380952</v>
      </c>
      <c r="I109" s="61" t="s">
        <v>111</v>
      </c>
    </row>
    <row r="110" ht="21.95" customHeight="1" spans="1:9">
      <c r="A110" s="15"/>
      <c r="B110" s="16" t="s">
        <v>22</v>
      </c>
      <c r="C110" s="66"/>
      <c r="D110" s="14">
        <f>C110+D102</f>
        <v>0</v>
      </c>
      <c r="E110" s="14">
        <f>0+D110</f>
        <v>0</v>
      </c>
      <c r="F110" s="30"/>
      <c r="G110" s="31"/>
      <c r="H110" s="31"/>
      <c r="I110" s="67"/>
    </row>
    <row r="111" ht="21.95" customHeight="1" spans="1:9">
      <c r="A111" s="17" t="s">
        <v>17</v>
      </c>
      <c r="B111" s="16" t="s">
        <v>18</v>
      </c>
      <c r="C111" s="14">
        <f>'[1]2024年01月份生产数据记录表'!H61</f>
        <v>0</v>
      </c>
      <c r="D111" s="14">
        <f>D103+C111</f>
        <v>35302.4691358025</v>
      </c>
      <c r="E111" s="14">
        <f>0+D111</f>
        <v>35302.4691358025</v>
      </c>
      <c r="F111" s="32">
        <f>'[1]2024年01月份生产数据记录表'!I61/24</f>
        <v>0</v>
      </c>
      <c r="G111" s="32">
        <f>'[1]2024年01月份生产数据记录表'!J147</f>
        <v>0.451130952380952</v>
      </c>
      <c r="H111" s="32">
        <f>'[1]2024年01月份生产数据记录表'!O147</f>
        <v>0.451130952380952</v>
      </c>
      <c r="I111" s="67"/>
    </row>
    <row r="112" ht="21.95" customHeight="1" spans="1:9">
      <c r="A112" s="15"/>
      <c r="B112" s="16" t="s">
        <v>24</v>
      </c>
      <c r="C112" s="66"/>
      <c r="D112" s="14">
        <f>C112+D104</f>
        <v>0</v>
      </c>
      <c r="E112" s="14">
        <f>0+D112</f>
        <v>0</v>
      </c>
      <c r="F112" s="31"/>
      <c r="G112" s="31"/>
      <c r="H112" s="31"/>
      <c r="I112" s="68"/>
    </row>
    <row r="113" ht="21.95" customHeight="1" spans="1:9">
      <c r="A113" s="20" t="s">
        <v>0</v>
      </c>
      <c r="B113" s="20"/>
      <c r="C113" s="20"/>
      <c r="D113" s="20"/>
      <c r="E113" s="20"/>
      <c r="F113" s="20"/>
      <c r="G113" s="20"/>
      <c r="H113" s="20"/>
      <c r="I113" s="20"/>
    </row>
    <row r="114" ht="21.95" customHeight="1" spans="1:9">
      <c r="A114" s="20"/>
      <c r="B114" s="20"/>
      <c r="C114" s="20"/>
      <c r="D114" s="20"/>
      <c r="E114" s="20"/>
      <c r="F114" s="20"/>
      <c r="G114" s="20"/>
      <c r="H114" s="20"/>
      <c r="I114" s="20"/>
    </row>
    <row r="115" ht="21.95" customHeight="1" spans="1:9">
      <c r="A115" s="6" t="s">
        <v>102</v>
      </c>
      <c r="B115" s="7">
        <v>1</v>
      </c>
      <c r="C115" s="8" t="s">
        <v>2</v>
      </c>
      <c r="D115" s="7">
        <v>15</v>
      </c>
      <c r="E115" s="8" t="s">
        <v>3</v>
      </c>
      <c r="F115" s="25"/>
      <c r="G115" s="24"/>
      <c r="H115" s="25"/>
      <c r="I115" s="33"/>
    </row>
    <row r="116" ht="21.95" customHeight="1" spans="1:9">
      <c r="A116" s="9" t="s">
        <v>4</v>
      </c>
      <c r="B116" s="9" t="s">
        <v>5</v>
      </c>
      <c r="C116" s="10" t="s">
        <v>6</v>
      </c>
      <c r="D116" s="10" t="s">
        <v>7</v>
      </c>
      <c r="E116" s="10" t="s">
        <v>8</v>
      </c>
      <c r="F116" s="26" t="s">
        <v>9</v>
      </c>
      <c r="G116" s="27" t="s">
        <v>10</v>
      </c>
      <c r="H116" s="26" t="s">
        <v>11</v>
      </c>
      <c r="I116" s="10" t="s">
        <v>12</v>
      </c>
    </row>
    <row r="117" ht="21.95" customHeight="1" spans="1:9">
      <c r="A117" s="11" t="s">
        <v>13</v>
      </c>
      <c r="B117" s="12" t="s">
        <v>14</v>
      </c>
      <c r="C117" s="18">
        <f>'[1]2024年01月份生产数据记录表'!Q65</f>
        <v>0</v>
      </c>
      <c r="D117" s="18">
        <f>D109+C117</f>
        <v>55279</v>
      </c>
      <c r="E117" s="18">
        <f>0+D117</f>
        <v>55279</v>
      </c>
      <c r="F117" s="28">
        <f>'[1]2024年01月份生产数据记录表'!R65/24</f>
        <v>0</v>
      </c>
      <c r="G117" s="29">
        <f>'[1]2024年01月份生产数据记录表'!I148</f>
        <v>0.394805555555556</v>
      </c>
      <c r="H117" s="29">
        <f>'[1]2024年01月份生产数据记录表'!N148</f>
        <v>0.394805555555556</v>
      </c>
      <c r="I117" s="61" t="s">
        <v>111</v>
      </c>
    </row>
    <row r="118" ht="21.95" customHeight="1" spans="1:9">
      <c r="A118" s="15"/>
      <c r="B118" s="16" t="s">
        <v>22</v>
      </c>
      <c r="C118" s="18">
        <f>'[1]2024年01月份生产数据记录表'!Q65</f>
        <v>0</v>
      </c>
      <c r="D118" s="14">
        <f>C118+D110</f>
        <v>0</v>
      </c>
      <c r="E118" s="14">
        <f>0+D120</f>
        <v>0</v>
      </c>
      <c r="F118" s="30"/>
      <c r="G118" s="31"/>
      <c r="H118" s="31"/>
      <c r="I118" s="67"/>
    </row>
    <row r="119" ht="21.95" customHeight="1" spans="1:9">
      <c r="A119" s="17" t="s">
        <v>17</v>
      </c>
      <c r="B119" s="16" t="s">
        <v>18</v>
      </c>
      <c r="C119" s="14">
        <f>'[1]2024年01月份生产数据记录表'!H65</f>
        <v>0</v>
      </c>
      <c r="D119" s="14">
        <f>D111+C119</f>
        <v>35302.4691358025</v>
      </c>
      <c r="E119" s="14">
        <f>0+D119</f>
        <v>35302.4691358025</v>
      </c>
      <c r="F119" s="32">
        <f>'[1]2024年01月份生产数据记录表'!I65/24</f>
        <v>0</v>
      </c>
      <c r="G119" s="32">
        <f>'[1]2024年01月份生产数据记录表'!J148</f>
        <v>0.421055555555556</v>
      </c>
      <c r="H119" s="32">
        <f>'[1]2024年01月份生产数据记录表'!O148</f>
        <v>0.421055555555556</v>
      </c>
      <c r="I119" s="67"/>
    </row>
    <row r="120" ht="21.95" customHeight="1" spans="1:9">
      <c r="A120" s="15"/>
      <c r="B120" s="16" t="s">
        <v>24</v>
      </c>
      <c r="C120" s="14">
        <f>'[1]2024年01月份生产数据记录表'!H65</f>
        <v>0</v>
      </c>
      <c r="D120" s="14">
        <f>C120+D112</f>
        <v>0</v>
      </c>
      <c r="E120" s="14">
        <f>0+D120</f>
        <v>0</v>
      </c>
      <c r="F120" s="31"/>
      <c r="G120" s="31"/>
      <c r="H120" s="31"/>
      <c r="I120" s="68"/>
    </row>
    <row r="121" ht="21.95" customHeight="1" spans="1:9">
      <c r="A121" s="20" t="s">
        <v>0</v>
      </c>
      <c r="B121" s="20"/>
      <c r="C121" s="20"/>
      <c r="D121" s="20"/>
      <c r="E121" s="20"/>
      <c r="F121" s="20"/>
      <c r="G121" s="20"/>
      <c r="H121" s="20"/>
      <c r="I121" s="20"/>
    </row>
    <row r="122" ht="21.95" customHeight="1" spans="1:9">
      <c r="A122" s="20"/>
      <c r="B122" s="20"/>
      <c r="C122" s="20"/>
      <c r="D122" s="20"/>
      <c r="E122" s="20"/>
      <c r="F122" s="20"/>
      <c r="G122" s="20"/>
      <c r="H122" s="20"/>
      <c r="I122" s="20"/>
    </row>
    <row r="123" ht="21.95" customHeight="1" spans="1:9">
      <c r="A123" s="6" t="s">
        <v>112</v>
      </c>
      <c r="B123" s="7">
        <v>1</v>
      </c>
      <c r="C123" s="8" t="s">
        <v>2</v>
      </c>
      <c r="D123" s="7">
        <v>16</v>
      </c>
      <c r="E123" s="8" t="s">
        <v>3</v>
      </c>
      <c r="F123" s="25"/>
      <c r="G123" s="24"/>
      <c r="H123" s="25"/>
      <c r="I123" s="33"/>
    </row>
    <row r="124" ht="21.95" customHeight="1" spans="1:9">
      <c r="A124" s="9" t="s">
        <v>4</v>
      </c>
      <c r="B124" s="9" t="s">
        <v>5</v>
      </c>
      <c r="C124" s="10" t="s">
        <v>6</v>
      </c>
      <c r="D124" s="10" t="s">
        <v>7</v>
      </c>
      <c r="E124" s="10" t="s">
        <v>8</v>
      </c>
      <c r="F124" s="26" t="s">
        <v>9</v>
      </c>
      <c r="G124" s="27" t="s">
        <v>10</v>
      </c>
      <c r="H124" s="26" t="s">
        <v>11</v>
      </c>
      <c r="I124" s="10" t="s">
        <v>12</v>
      </c>
    </row>
    <row r="125" ht="21.95" customHeight="1" spans="1:9">
      <c r="A125" s="11" t="s">
        <v>13</v>
      </c>
      <c r="B125" s="12" t="s">
        <v>14</v>
      </c>
      <c r="C125" s="18">
        <f>'[1]2024年01月份生产数据记录表'!Q69</f>
        <v>0</v>
      </c>
      <c r="D125" s="18">
        <f>D117+C125</f>
        <v>55279</v>
      </c>
      <c r="E125" s="18">
        <f>0+D125</f>
        <v>55279</v>
      </c>
      <c r="F125" s="28">
        <f>'[1]2024年01月份生产数据记录表'!R69/24</f>
        <v>0</v>
      </c>
      <c r="G125" s="29">
        <f>'[1]2024年01月份生产数据记录表'!I149</f>
        <v>0.370130208333333</v>
      </c>
      <c r="H125" s="29">
        <f>'[1]2024年01月份生产数据记录表'!N149</f>
        <v>0.370130208333333</v>
      </c>
      <c r="I125" s="61" t="s">
        <v>111</v>
      </c>
    </row>
    <row r="126" ht="21.95" customHeight="1" spans="1:9">
      <c r="A126" s="15"/>
      <c r="B126" s="16" t="s">
        <v>22</v>
      </c>
      <c r="C126" s="18">
        <f>'[1]2024年01月份生产数据记录表'!Q69</f>
        <v>0</v>
      </c>
      <c r="D126" s="14">
        <f>C126+D118</f>
        <v>0</v>
      </c>
      <c r="E126" s="14">
        <f>0+D126</f>
        <v>0</v>
      </c>
      <c r="F126" s="30"/>
      <c r="G126" s="31"/>
      <c r="H126" s="31"/>
      <c r="I126" s="67"/>
    </row>
    <row r="127" ht="21.95" customHeight="1" spans="1:9">
      <c r="A127" s="17" t="s">
        <v>17</v>
      </c>
      <c r="B127" s="16" t="s">
        <v>18</v>
      </c>
      <c r="C127" s="14">
        <f>'[1]2024年01月份生产数据记录表'!H69</f>
        <v>0</v>
      </c>
      <c r="D127" s="14">
        <f>D119+C127</f>
        <v>35302.4691358025</v>
      </c>
      <c r="E127" s="14">
        <f>0+D127</f>
        <v>35302.4691358025</v>
      </c>
      <c r="F127" s="32">
        <f>'[1]2024年01月份生产数据记录表'!I69/24</f>
        <v>0</v>
      </c>
      <c r="G127" s="32">
        <f>'[1]2024年01月份生产数据记录表'!J149</f>
        <v>0.394739583333333</v>
      </c>
      <c r="H127" s="32">
        <f>'[1]2024年01月份生产数据记录表'!O149</f>
        <v>0.394739583333333</v>
      </c>
      <c r="I127" s="67"/>
    </row>
    <row r="128" ht="21.95" customHeight="1" spans="1:9">
      <c r="A128" s="15"/>
      <c r="B128" s="16" t="s">
        <v>24</v>
      </c>
      <c r="C128" s="14">
        <f>'[1]2024年01月份生产数据记录表'!H69</f>
        <v>0</v>
      </c>
      <c r="D128" s="14">
        <f>C128+D120</f>
        <v>0</v>
      </c>
      <c r="E128" s="14">
        <f>0+D128</f>
        <v>0</v>
      </c>
      <c r="F128" s="31"/>
      <c r="G128" s="31"/>
      <c r="H128" s="31"/>
      <c r="I128" s="68"/>
    </row>
    <row r="129" ht="21.95" customHeight="1" spans="1:9">
      <c r="A129" s="20" t="s">
        <v>0</v>
      </c>
      <c r="B129" s="20"/>
      <c r="C129" s="20"/>
      <c r="D129" s="20"/>
      <c r="E129" s="20"/>
      <c r="F129" s="20"/>
      <c r="G129" s="20"/>
      <c r="H129" s="20"/>
      <c r="I129" s="20"/>
    </row>
    <row r="130" ht="21.95" customHeight="1" spans="1:9">
      <c r="A130" s="20"/>
      <c r="B130" s="20"/>
      <c r="C130" s="20"/>
      <c r="D130" s="20"/>
      <c r="E130" s="20"/>
      <c r="F130" s="20"/>
      <c r="G130" s="20"/>
      <c r="H130" s="20"/>
      <c r="I130" s="20"/>
    </row>
    <row r="131" ht="21.95" customHeight="1" spans="1:9">
      <c r="A131" s="6" t="s">
        <v>112</v>
      </c>
      <c r="B131" s="7">
        <v>1</v>
      </c>
      <c r="C131" s="8" t="s">
        <v>2</v>
      </c>
      <c r="D131" s="7">
        <v>17</v>
      </c>
      <c r="E131" s="8" t="s">
        <v>3</v>
      </c>
      <c r="F131" s="25"/>
      <c r="G131" s="24"/>
      <c r="H131" s="25"/>
      <c r="I131" s="33"/>
    </row>
    <row r="132" ht="21.95" customHeight="1" spans="1:9">
      <c r="A132" s="9" t="s">
        <v>4</v>
      </c>
      <c r="B132" s="9" t="s">
        <v>5</v>
      </c>
      <c r="C132" s="10" t="s">
        <v>6</v>
      </c>
      <c r="D132" s="10" t="s">
        <v>7</v>
      </c>
      <c r="E132" s="10" t="s">
        <v>8</v>
      </c>
      <c r="F132" s="26" t="s">
        <v>9</v>
      </c>
      <c r="G132" s="27" t="s">
        <v>10</v>
      </c>
      <c r="H132" s="26" t="s">
        <v>11</v>
      </c>
      <c r="I132" s="10" t="s">
        <v>12</v>
      </c>
    </row>
    <row r="133" ht="21.95" customHeight="1" spans="1:9">
      <c r="A133" s="11" t="s">
        <v>13</v>
      </c>
      <c r="B133" s="12" t="s">
        <v>14</v>
      </c>
      <c r="C133" s="18">
        <f>'[1]2024年01月份生产数据记录表'!Q73</f>
        <v>0</v>
      </c>
      <c r="D133" s="18">
        <f>D125+C133</f>
        <v>55279</v>
      </c>
      <c r="E133" s="18">
        <f>0+D133</f>
        <v>55279</v>
      </c>
      <c r="F133" s="28">
        <f>'[1]2024年01月份生产数据记录表'!R73/24</f>
        <v>0</v>
      </c>
      <c r="G133" s="29">
        <f>'[1]2024年01月份生产数据记录表'!I150</f>
        <v>0.348357843137255</v>
      </c>
      <c r="H133" s="29">
        <f>'[1]2024年01月份生产数据记录表'!N150</f>
        <v>0.348357843137255</v>
      </c>
      <c r="I133" s="61" t="s">
        <v>111</v>
      </c>
    </row>
    <row r="134" ht="21.95" customHeight="1" spans="1:9">
      <c r="A134" s="15"/>
      <c r="B134" s="16" t="s">
        <v>22</v>
      </c>
      <c r="C134" s="18">
        <f>'[1]2024年01月份生产数据记录表'!Q73</f>
        <v>0</v>
      </c>
      <c r="D134" s="14">
        <f>C134+D126</f>
        <v>0</v>
      </c>
      <c r="E134" s="14">
        <f>0+D134</f>
        <v>0</v>
      </c>
      <c r="F134" s="30"/>
      <c r="G134" s="31"/>
      <c r="H134" s="31"/>
      <c r="I134" s="67"/>
    </row>
    <row r="135" ht="21.95" customHeight="1" spans="1:9">
      <c r="A135" s="17" t="s">
        <v>17</v>
      </c>
      <c r="B135" s="16" t="s">
        <v>18</v>
      </c>
      <c r="C135" s="14">
        <f>'[1]2024年01月份生产数据记录表'!H73</f>
        <v>0</v>
      </c>
      <c r="D135" s="14">
        <f>D127+C135</f>
        <v>35302.4691358025</v>
      </c>
      <c r="E135" s="14">
        <f>0+D135</f>
        <v>35302.4691358025</v>
      </c>
      <c r="F135" s="32">
        <f>'[1]2024年01月份生产数据记录表'!I73/24</f>
        <v>0</v>
      </c>
      <c r="G135" s="32">
        <f>'[1]2024年01月份生产数据记录表'!J150</f>
        <v>0.371519607843137</v>
      </c>
      <c r="H135" s="32">
        <f>'[1]2024年01月份生产数据记录表'!O150</f>
        <v>0.371519607843137</v>
      </c>
      <c r="I135" s="67"/>
    </row>
    <row r="136" ht="21.95" customHeight="1" spans="1:9">
      <c r="A136" s="15"/>
      <c r="B136" s="16" t="s">
        <v>24</v>
      </c>
      <c r="C136" s="14">
        <f>'[1]2024年01月份生产数据记录表'!H73</f>
        <v>0</v>
      </c>
      <c r="D136" s="14">
        <f>C136+D128</f>
        <v>0</v>
      </c>
      <c r="E136" s="14">
        <f>0+D136</f>
        <v>0</v>
      </c>
      <c r="F136" s="31"/>
      <c r="G136" s="31"/>
      <c r="H136" s="31"/>
      <c r="I136" s="68"/>
    </row>
    <row r="137" ht="21.95" customHeight="1" spans="1:9">
      <c r="A137" s="20" t="s">
        <v>0</v>
      </c>
      <c r="B137" s="20"/>
      <c r="C137" s="20"/>
      <c r="D137" s="20"/>
      <c r="E137" s="20"/>
      <c r="F137" s="20"/>
      <c r="G137" s="20"/>
      <c r="H137" s="20"/>
      <c r="I137" s="20"/>
    </row>
    <row r="138" ht="21.95" customHeight="1" spans="1:9">
      <c r="A138" s="20"/>
      <c r="B138" s="20"/>
      <c r="C138" s="20"/>
      <c r="D138" s="20"/>
      <c r="E138" s="20"/>
      <c r="F138" s="20"/>
      <c r="G138" s="20"/>
      <c r="H138" s="20"/>
      <c r="I138" s="20"/>
    </row>
    <row r="139" ht="21.95" customHeight="1" spans="1:9">
      <c r="A139" s="6" t="s">
        <v>112</v>
      </c>
      <c r="B139" s="7">
        <v>1</v>
      </c>
      <c r="C139" s="8" t="s">
        <v>2</v>
      </c>
      <c r="D139" s="7">
        <v>18</v>
      </c>
      <c r="E139" s="8" t="s">
        <v>3</v>
      </c>
      <c r="F139" s="25"/>
      <c r="G139" s="24"/>
      <c r="H139" s="25"/>
      <c r="I139" s="33"/>
    </row>
    <row r="140" ht="21.95" customHeight="1" spans="1:9">
      <c r="A140" s="9" t="s">
        <v>4</v>
      </c>
      <c r="B140" s="9" t="s">
        <v>5</v>
      </c>
      <c r="C140" s="10" t="s">
        <v>6</v>
      </c>
      <c r="D140" s="10" t="s">
        <v>7</v>
      </c>
      <c r="E140" s="10" t="s">
        <v>8</v>
      </c>
      <c r="F140" s="26" t="s">
        <v>9</v>
      </c>
      <c r="G140" s="27" t="s">
        <v>10</v>
      </c>
      <c r="H140" s="26" t="s">
        <v>11</v>
      </c>
      <c r="I140" s="10" t="s">
        <v>12</v>
      </c>
    </row>
    <row r="141" ht="21.95" customHeight="1" spans="1:9">
      <c r="A141" s="11" t="s">
        <v>13</v>
      </c>
      <c r="B141" s="12" t="s">
        <v>14</v>
      </c>
      <c r="C141" s="18">
        <f>'[1]2024年01月份生产数据记录表'!Q77</f>
        <v>0</v>
      </c>
      <c r="D141" s="18">
        <f>D133+C141</f>
        <v>55279</v>
      </c>
      <c r="E141" s="18">
        <f>0+D141</f>
        <v>55279</v>
      </c>
      <c r="F141" s="28">
        <f>'[1]2024年01月份生产数据记录表'!R77/24</f>
        <v>0</v>
      </c>
      <c r="G141" s="29">
        <f>'[1]2024年01月份生产数据记录表'!I151</f>
        <v>0.32900462962963</v>
      </c>
      <c r="H141" s="29">
        <f>'[1]2024年01月份生产数据记录表'!N151</f>
        <v>0.32900462962963</v>
      </c>
      <c r="I141" s="61" t="s">
        <v>111</v>
      </c>
    </row>
    <row r="142" ht="21.95" customHeight="1" spans="1:9">
      <c r="A142" s="15"/>
      <c r="B142" s="16" t="s">
        <v>22</v>
      </c>
      <c r="C142" s="18">
        <f>'[1]2024年01月份生产数据记录表'!Q77</f>
        <v>0</v>
      </c>
      <c r="D142" s="14">
        <f>C142+D134</f>
        <v>0</v>
      </c>
      <c r="E142" s="14">
        <f>0+D142</f>
        <v>0</v>
      </c>
      <c r="F142" s="30"/>
      <c r="G142" s="31"/>
      <c r="H142" s="31"/>
      <c r="I142" s="67"/>
    </row>
    <row r="143" ht="21.95" customHeight="1" spans="1:9">
      <c r="A143" s="17" t="s">
        <v>17</v>
      </c>
      <c r="B143" s="16" t="s">
        <v>18</v>
      </c>
      <c r="C143" s="14">
        <f>'[1]2024年01月份生产数据记录表'!H77</f>
        <v>0</v>
      </c>
      <c r="D143" s="14">
        <f>D135+C143</f>
        <v>35302.4691358025</v>
      </c>
      <c r="E143" s="14">
        <f>0+D143</f>
        <v>35302.4691358025</v>
      </c>
      <c r="F143" s="32">
        <f>'[1]2024年01月份生产数据记录表'!I77/24</f>
        <v>0</v>
      </c>
      <c r="G143" s="32">
        <f>'[1]2024年01月份生产数据记录表'!J151</f>
        <v>0.35087962962963</v>
      </c>
      <c r="H143" s="32">
        <f>'[1]2024年01月份生产数据记录表'!O151</f>
        <v>0.35087962962963</v>
      </c>
      <c r="I143" s="67"/>
    </row>
    <row r="144" ht="21.95" customHeight="1" spans="1:9">
      <c r="A144" s="15"/>
      <c r="B144" s="16" t="s">
        <v>24</v>
      </c>
      <c r="C144" s="14">
        <f>'[1]2024年01月份生产数据记录表'!H77</f>
        <v>0</v>
      </c>
      <c r="D144" s="14">
        <f>C144+D136</f>
        <v>0</v>
      </c>
      <c r="E144" s="14">
        <f>0+D144</f>
        <v>0</v>
      </c>
      <c r="F144" s="31"/>
      <c r="G144" s="31"/>
      <c r="H144" s="31"/>
      <c r="I144" s="68"/>
    </row>
    <row r="145" ht="21.95" customHeight="1" spans="1:9">
      <c r="A145" s="20" t="s">
        <v>0</v>
      </c>
      <c r="B145" s="20"/>
      <c r="C145" s="20"/>
      <c r="D145" s="20"/>
      <c r="E145" s="20"/>
      <c r="F145" s="20"/>
      <c r="G145" s="20"/>
      <c r="H145" s="20"/>
      <c r="I145" s="20"/>
    </row>
    <row r="146" ht="21.95" customHeight="1" spans="1:9">
      <c r="A146" s="20"/>
      <c r="B146" s="20"/>
      <c r="C146" s="20"/>
      <c r="D146" s="20"/>
      <c r="E146" s="20"/>
      <c r="F146" s="20"/>
      <c r="G146" s="20"/>
      <c r="H146" s="20"/>
      <c r="I146" s="20"/>
    </row>
    <row r="147" ht="21.95" customHeight="1" spans="1:9">
      <c r="A147" s="6" t="s">
        <v>112</v>
      </c>
      <c r="B147" s="7">
        <v>1</v>
      </c>
      <c r="C147" s="8" t="s">
        <v>2</v>
      </c>
      <c r="D147" s="7">
        <v>19</v>
      </c>
      <c r="E147" s="8" t="s">
        <v>3</v>
      </c>
      <c r="F147" s="25"/>
      <c r="G147" s="24"/>
      <c r="H147" s="25"/>
      <c r="I147" s="33"/>
    </row>
    <row r="148" ht="21.95" customHeight="1" spans="1:9">
      <c r="A148" s="9" t="s">
        <v>4</v>
      </c>
      <c r="B148" s="9" t="s">
        <v>5</v>
      </c>
      <c r="C148" s="10" t="s">
        <v>6</v>
      </c>
      <c r="D148" s="10" t="s">
        <v>7</v>
      </c>
      <c r="E148" s="10" t="s">
        <v>8</v>
      </c>
      <c r="F148" s="26" t="s">
        <v>9</v>
      </c>
      <c r="G148" s="27" t="s">
        <v>10</v>
      </c>
      <c r="H148" s="26" t="s">
        <v>11</v>
      </c>
      <c r="I148" s="10" t="s">
        <v>12</v>
      </c>
    </row>
    <row r="149" ht="21.95" customHeight="1" spans="1:9">
      <c r="A149" s="11" t="s">
        <v>13</v>
      </c>
      <c r="B149" s="12" t="s">
        <v>14</v>
      </c>
      <c r="C149" s="18">
        <f>'[1]2024年01月份生产数据记录表'!Q81</f>
        <v>0</v>
      </c>
      <c r="D149" s="18">
        <f>D141+C149</f>
        <v>55279</v>
      </c>
      <c r="E149" s="18">
        <f>0+D149</f>
        <v>55279</v>
      </c>
      <c r="F149" s="28">
        <f>'[1]2024年01月份生产数据记录表'!R81/24</f>
        <v>0</v>
      </c>
      <c r="G149" s="29">
        <f>'[1]2024年01月份生产数据记录表'!I152</f>
        <v>0.311688596491228</v>
      </c>
      <c r="H149" s="29">
        <f>'[1]2024年01月份生产数据记录表'!N152</f>
        <v>0.311688596491228</v>
      </c>
      <c r="I149" s="61" t="s">
        <v>111</v>
      </c>
    </row>
    <row r="150" ht="21.95" customHeight="1" spans="1:9">
      <c r="A150" s="15"/>
      <c r="B150" s="16" t="s">
        <v>22</v>
      </c>
      <c r="C150" s="18">
        <f>'[1]2024年01月份生产数据记录表'!Q81</f>
        <v>0</v>
      </c>
      <c r="D150" s="14">
        <f>C150+D142</f>
        <v>0</v>
      </c>
      <c r="E150" s="14">
        <f>0+D150</f>
        <v>0</v>
      </c>
      <c r="F150" s="30"/>
      <c r="G150" s="31"/>
      <c r="H150" s="31"/>
      <c r="I150" s="67"/>
    </row>
    <row r="151" ht="21.95" customHeight="1" spans="1:9">
      <c r="A151" s="17" t="s">
        <v>17</v>
      </c>
      <c r="B151" s="16" t="s">
        <v>18</v>
      </c>
      <c r="C151" s="14">
        <f>'[1]2024年01月份生产数据记录表'!H81</f>
        <v>0</v>
      </c>
      <c r="D151" s="14">
        <f>D143+C151</f>
        <v>35302.4691358025</v>
      </c>
      <c r="E151" s="14">
        <f>0+D151</f>
        <v>35302.4691358025</v>
      </c>
      <c r="F151" s="32">
        <f>'[1]2024年01月份生产数据记录表'!I81/24</f>
        <v>0</v>
      </c>
      <c r="G151" s="32">
        <f>'[1]2024年01月份生产数据记录表'!J152</f>
        <v>0.332412280701754</v>
      </c>
      <c r="H151" s="32">
        <f>'[1]2024年01月份生产数据记录表'!O152</f>
        <v>0.332412280701754</v>
      </c>
      <c r="I151" s="67"/>
    </row>
    <row r="152" ht="21.95" customHeight="1" spans="1:9">
      <c r="A152" s="15"/>
      <c r="B152" s="16" t="s">
        <v>24</v>
      </c>
      <c r="C152" s="14">
        <f>'[1]2024年01月份生产数据记录表'!H81</f>
        <v>0</v>
      </c>
      <c r="D152" s="14">
        <f>C152+D144</f>
        <v>0</v>
      </c>
      <c r="E152" s="14">
        <f>0+D152</f>
        <v>0</v>
      </c>
      <c r="F152" s="31"/>
      <c r="G152" s="31"/>
      <c r="H152" s="31"/>
      <c r="I152" s="68"/>
    </row>
    <row r="153" ht="21.95" customHeight="1" spans="1:9">
      <c r="A153" s="20" t="s">
        <v>0</v>
      </c>
      <c r="B153" s="20"/>
      <c r="C153" s="20"/>
      <c r="D153" s="20"/>
      <c r="E153" s="20"/>
      <c r="F153" s="20"/>
      <c r="G153" s="20"/>
      <c r="H153" s="20"/>
      <c r="I153" s="20"/>
    </row>
    <row r="154" ht="21.95" customHeight="1" spans="1:9">
      <c r="A154" s="20"/>
      <c r="B154" s="20"/>
      <c r="C154" s="20"/>
      <c r="D154" s="20"/>
      <c r="E154" s="20"/>
      <c r="F154" s="20"/>
      <c r="G154" s="20"/>
      <c r="H154" s="20"/>
      <c r="I154" s="20"/>
    </row>
    <row r="155" ht="21.95" customHeight="1" spans="1:9">
      <c r="A155" s="6" t="s">
        <v>112</v>
      </c>
      <c r="B155" s="7">
        <v>1</v>
      </c>
      <c r="C155" s="8" t="s">
        <v>2</v>
      </c>
      <c r="D155" s="7">
        <v>20</v>
      </c>
      <c r="E155" s="8" t="s">
        <v>3</v>
      </c>
      <c r="F155" s="25"/>
      <c r="G155" s="24"/>
      <c r="H155" s="25"/>
      <c r="I155" s="33"/>
    </row>
    <row r="156" ht="21.95" customHeight="1" spans="1:9">
      <c r="A156" s="9" t="s">
        <v>4</v>
      </c>
      <c r="B156" s="9" t="s">
        <v>5</v>
      </c>
      <c r="C156" s="10" t="s">
        <v>6</v>
      </c>
      <c r="D156" s="10" t="s">
        <v>7</v>
      </c>
      <c r="E156" s="10" t="s">
        <v>8</v>
      </c>
      <c r="F156" s="26" t="s">
        <v>9</v>
      </c>
      <c r="G156" s="27" t="s">
        <v>10</v>
      </c>
      <c r="H156" s="26" t="s">
        <v>11</v>
      </c>
      <c r="I156" s="10" t="s">
        <v>12</v>
      </c>
    </row>
    <row r="157" ht="21.95" customHeight="1" spans="1:10">
      <c r="A157" s="11" t="s">
        <v>13</v>
      </c>
      <c r="B157" s="12" t="s">
        <v>14</v>
      </c>
      <c r="C157" s="18">
        <f>'[1]2024年01月份生产数据记录表'!Q85</f>
        <v>0</v>
      </c>
      <c r="D157" s="18">
        <f>D149+C157</f>
        <v>55279</v>
      </c>
      <c r="E157" s="18">
        <f>0+D157</f>
        <v>55279</v>
      </c>
      <c r="F157" s="28">
        <f>'[1]2024年01月份生产数据记录表'!R85/24</f>
        <v>0</v>
      </c>
      <c r="G157" s="29">
        <f>'[1]2024年01月份生产数据记录表'!I153</f>
        <v>0.296104166666667</v>
      </c>
      <c r="H157" s="29">
        <f>'[1]2024年01月份生产数据记录表'!N153</f>
        <v>0.296104166666667</v>
      </c>
      <c r="I157" s="61" t="s">
        <v>111</v>
      </c>
      <c r="J157" s="42"/>
    </row>
    <row r="158" ht="21.95" customHeight="1" spans="1:10">
      <c r="A158" s="15"/>
      <c r="B158" s="16" t="s">
        <v>22</v>
      </c>
      <c r="C158" s="18">
        <f>'[1]2024年01月份生产数据记录表'!Q85</f>
        <v>0</v>
      </c>
      <c r="D158" s="14">
        <f>C158+D150</f>
        <v>0</v>
      </c>
      <c r="E158" s="14">
        <f>0+D158</f>
        <v>0</v>
      </c>
      <c r="F158" s="30"/>
      <c r="G158" s="31"/>
      <c r="H158" s="31"/>
      <c r="I158" s="67"/>
      <c r="J158" s="42"/>
    </row>
    <row r="159" ht="21.95" customHeight="1" spans="1:10">
      <c r="A159" s="17" t="s">
        <v>17</v>
      </c>
      <c r="B159" s="16" t="s">
        <v>18</v>
      </c>
      <c r="C159" s="14">
        <f>'[1]2024年01月份生产数据记录表'!H85</f>
        <v>0</v>
      </c>
      <c r="D159" s="14">
        <f>D151+C159</f>
        <v>35302.4691358025</v>
      </c>
      <c r="E159" s="14">
        <f>0+D159</f>
        <v>35302.4691358025</v>
      </c>
      <c r="F159" s="32">
        <f>'[1]2024年01月份生产数据记录表'!I85/24</f>
        <v>0</v>
      </c>
      <c r="G159" s="32">
        <f>'[1]2024年01月份生产数据记录表'!J153</f>
        <v>0.315791666666667</v>
      </c>
      <c r="H159" s="32">
        <f>'[1]2024年01月份生产数据记录表'!O153</f>
        <v>0.315791666666667</v>
      </c>
      <c r="I159" s="67"/>
      <c r="J159" s="42"/>
    </row>
    <row r="160" ht="21.95" customHeight="1" spans="1:9">
      <c r="A160" s="15"/>
      <c r="B160" s="16" t="s">
        <v>24</v>
      </c>
      <c r="C160" s="14">
        <f>'[1]2024年01月份生产数据记录表'!H85</f>
        <v>0</v>
      </c>
      <c r="D160" s="14">
        <f>C160+D152</f>
        <v>0</v>
      </c>
      <c r="E160" s="14">
        <f>0+D160</f>
        <v>0</v>
      </c>
      <c r="F160" s="31"/>
      <c r="G160" s="31"/>
      <c r="H160" s="31"/>
      <c r="I160" s="68"/>
    </row>
    <row r="161" ht="21.95" customHeight="1" spans="1:9">
      <c r="A161" s="20" t="s">
        <v>0</v>
      </c>
      <c r="B161" s="20"/>
      <c r="C161" s="20"/>
      <c r="D161" s="20"/>
      <c r="E161" s="20"/>
      <c r="F161" s="20"/>
      <c r="G161" s="20"/>
      <c r="H161" s="20"/>
      <c r="I161" s="20"/>
    </row>
    <row r="162" ht="21.95" customHeight="1" spans="1:9">
      <c r="A162" s="20"/>
      <c r="B162" s="20"/>
      <c r="C162" s="20"/>
      <c r="D162" s="20"/>
      <c r="E162" s="20"/>
      <c r="F162" s="20"/>
      <c r="G162" s="20"/>
      <c r="H162" s="20"/>
      <c r="I162" s="20"/>
    </row>
    <row r="163" ht="21.95" customHeight="1" spans="1:9">
      <c r="A163" s="6" t="s">
        <v>112</v>
      </c>
      <c r="B163" s="7">
        <v>1</v>
      </c>
      <c r="C163" s="8" t="s">
        <v>2</v>
      </c>
      <c r="D163" s="7">
        <v>21</v>
      </c>
      <c r="E163" s="8" t="s">
        <v>3</v>
      </c>
      <c r="F163" s="25"/>
      <c r="G163" s="24"/>
      <c r="H163" s="25"/>
      <c r="I163" s="33"/>
    </row>
    <row r="164" ht="21.95" customHeight="1" spans="1:13">
      <c r="A164" s="9" t="s">
        <v>4</v>
      </c>
      <c r="B164" s="9" t="s">
        <v>5</v>
      </c>
      <c r="C164" s="10" t="s">
        <v>6</v>
      </c>
      <c r="D164" s="10" t="s">
        <v>7</v>
      </c>
      <c r="E164" s="10" t="s">
        <v>8</v>
      </c>
      <c r="F164" s="26" t="s">
        <v>9</v>
      </c>
      <c r="G164" s="27" t="s">
        <v>10</v>
      </c>
      <c r="H164" s="26" t="s">
        <v>11</v>
      </c>
      <c r="I164" s="10" t="s">
        <v>12</v>
      </c>
      <c r="J164" s="42"/>
      <c r="K164" s="51"/>
      <c r="L164" s="51"/>
      <c r="M164" s="51"/>
    </row>
    <row r="165" ht="21.95" customHeight="1" spans="1:13">
      <c r="A165" s="11" t="s">
        <v>13</v>
      </c>
      <c r="B165" s="12" t="s">
        <v>14</v>
      </c>
      <c r="C165" s="18">
        <f>'[1]2024年01月份生产数据记录表'!Q89</f>
        <v>0</v>
      </c>
      <c r="D165" s="18">
        <f>D157+C165</f>
        <v>55279</v>
      </c>
      <c r="E165" s="18">
        <f>0+D165</f>
        <v>55279</v>
      </c>
      <c r="F165" s="28">
        <f>'[1]2024年01月份生产数据记录表'!R89/24</f>
        <v>0</v>
      </c>
      <c r="G165" s="29">
        <f>'[1]2024年01月份生产数据记录表'!I154</f>
        <v>0.282003968253968</v>
      </c>
      <c r="H165" s="29">
        <f>'[1]2024年01月份生产数据记录表'!N154</f>
        <v>0.282003968253968</v>
      </c>
      <c r="I165" s="61" t="s">
        <v>111</v>
      </c>
      <c r="J165" s="42"/>
      <c r="K165" s="42"/>
      <c r="L165" s="42"/>
      <c r="M165" s="42"/>
    </row>
    <row r="166" ht="21.95" customHeight="1" spans="1:13">
      <c r="A166" s="15"/>
      <c r="B166" s="16" t="s">
        <v>22</v>
      </c>
      <c r="C166" s="18">
        <f>'[1]2024年01月份生产数据记录表'!Q89</f>
        <v>0</v>
      </c>
      <c r="D166" s="14">
        <f>C166+D158</f>
        <v>0</v>
      </c>
      <c r="E166" s="14">
        <f>0+D166</f>
        <v>0</v>
      </c>
      <c r="F166" s="30"/>
      <c r="G166" s="31"/>
      <c r="H166" s="31"/>
      <c r="I166" s="67"/>
      <c r="J166" s="42"/>
      <c r="K166" s="42"/>
      <c r="L166" s="42"/>
      <c r="M166" s="42"/>
    </row>
    <row r="167" ht="21.95" customHeight="1" spans="1:13">
      <c r="A167" s="17" t="s">
        <v>17</v>
      </c>
      <c r="B167" s="16" t="s">
        <v>18</v>
      </c>
      <c r="C167" s="14">
        <f>'[1]2024年01月份生产数据记录表'!H89</f>
        <v>0</v>
      </c>
      <c r="D167" s="14">
        <f>D159+C167</f>
        <v>35302.4691358025</v>
      </c>
      <c r="E167" s="14">
        <f>0+D167</f>
        <v>35302.4691358025</v>
      </c>
      <c r="F167" s="32">
        <f>'[1]2024年01月份生产数据记录表'!I89/24</f>
        <v>0</v>
      </c>
      <c r="G167" s="32">
        <f>'[1]2024年01月份生产数据记录表'!J154</f>
        <v>0.300753968253968</v>
      </c>
      <c r="H167" s="32">
        <f>'[1]2024年01月份生产数据记录表'!O154</f>
        <v>0.300753968253968</v>
      </c>
      <c r="I167" s="67"/>
      <c r="J167" s="42"/>
      <c r="K167" s="42"/>
      <c r="L167" s="42"/>
      <c r="M167" s="42"/>
    </row>
    <row r="168" ht="21.95" customHeight="1" spans="1:13">
      <c r="A168" s="15"/>
      <c r="B168" s="16" t="s">
        <v>24</v>
      </c>
      <c r="C168" s="14">
        <f>'[1]2024年01月份生产数据记录表'!H89</f>
        <v>0</v>
      </c>
      <c r="D168" s="14">
        <f>C168+D160</f>
        <v>0</v>
      </c>
      <c r="E168" s="14">
        <f>0+D168</f>
        <v>0</v>
      </c>
      <c r="F168" s="31"/>
      <c r="G168" s="31"/>
      <c r="H168" s="31"/>
      <c r="I168" s="68"/>
      <c r="J168" s="42"/>
      <c r="K168" s="42"/>
      <c r="L168" s="42"/>
      <c r="M168" s="42"/>
    </row>
    <row r="169" ht="21.95" customHeight="1" spans="1:13">
      <c r="A169" s="20" t="s">
        <v>0</v>
      </c>
      <c r="B169" s="20"/>
      <c r="C169" s="20"/>
      <c r="D169" s="20"/>
      <c r="E169" s="20"/>
      <c r="F169" s="20"/>
      <c r="G169" s="20"/>
      <c r="H169" s="20"/>
      <c r="I169" s="20"/>
      <c r="J169" s="42"/>
      <c r="K169" s="42"/>
      <c r="L169" s="42"/>
      <c r="M169" s="42"/>
    </row>
    <row r="170" ht="21.95" customHeight="1" spans="1:13">
      <c r="A170" s="20"/>
      <c r="B170" s="20"/>
      <c r="C170" s="20"/>
      <c r="D170" s="20"/>
      <c r="E170" s="20"/>
      <c r="F170" s="20"/>
      <c r="G170" s="20"/>
      <c r="H170" s="20"/>
      <c r="I170" s="20"/>
      <c r="J170" s="42"/>
      <c r="K170" s="42"/>
      <c r="L170" s="42"/>
      <c r="M170" s="42"/>
    </row>
    <row r="171" ht="21.95" customHeight="1" spans="1:13">
      <c r="A171" s="6" t="s">
        <v>112</v>
      </c>
      <c r="B171" s="7">
        <v>1</v>
      </c>
      <c r="C171" s="8" t="s">
        <v>2</v>
      </c>
      <c r="D171" s="7">
        <v>22</v>
      </c>
      <c r="E171" s="8" t="s">
        <v>3</v>
      </c>
      <c r="F171" s="25"/>
      <c r="G171" s="24"/>
      <c r="H171" s="25"/>
      <c r="I171" s="33"/>
      <c r="J171" s="42"/>
      <c r="K171" s="42"/>
      <c r="L171" s="42"/>
      <c r="M171" s="42"/>
    </row>
    <row r="172" ht="21.95" customHeight="1" spans="1:13">
      <c r="A172" s="9" t="s">
        <v>4</v>
      </c>
      <c r="B172" s="9" t="s">
        <v>5</v>
      </c>
      <c r="C172" s="10" t="s">
        <v>6</v>
      </c>
      <c r="D172" s="10" t="s">
        <v>7</v>
      </c>
      <c r="E172" s="10" t="s">
        <v>8</v>
      </c>
      <c r="F172" s="26" t="s">
        <v>9</v>
      </c>
      <c r="G172" s="27" t="s">
        <v>10</v>
      </c>
      <c r="H172" s="26" t="s">
        <v>11</v>
      </c>
      <c r="I172" s="10" t="s">
        <v>12</v>
      </c>
      <c r="J172" s="42"/>
      <c r="K172" s="42"/>
      <c r="L172" s="42"/>
      <c r="M172" s="42"/>
    </row>
    <row r="173" ht="21.95" customHeight="1" spans="1:13">
      <c r="A173" s="11" t="s">
        <v>13</v>
      </c>
      <c r="B173" s="12" t="s">
        <v>14</v>
      </c>
      <c r="C173" s="18">
        <f>'[1]2024年01月份生产数据记录表'!Q93</f>
        <v>0</v>
      </c>
      <c r="D173" s="18">
        <f>D165+C173</f>
        <v>55279</v>
      </c>
      <c r="E173" s="18">
        <f>0+D173</f>
        <v>55279</v>
      </c>
      <c r="F173" s="28">
        <f>'[1]2024年01月份生产数据记录表'!R93/24</f>
        <v>0</v>
      </c>
      <c r="G173" s="29">
        <f>'[1]2024年01月份生产数据记录表'!I155</f>
        <v>0.269185606060606</v>
      </c>
      <c r="H173" s="29">
        <f>'[1]2024年01月份生产数据记录表'!N155</f>
        <v>0.269185606060606</v>
      </c>
      <c r="I173" s="61" t="s">
        <v>111</v>
      </c>
      <c r="J173" s="42"/>
      <c r="K173" s="42"/>
      <c r="L173" s="42"/>
      <c r="M173" s="42"/>
    </row>
    <row r="174" ht="21.95" customHeight="1" spans="1:13">
      <c r="A174" s="15"/>
      <c r="B174" s="16" t="s">
        <v>22</v>
      </c>
      <c r="C174" s="18">
        <f>'[1]2024年01月份生产数据记录表'!Q93</f>
        <v>0</v>
      </c>
      <c r="D174" s="14">
        <f>C174+D166</f>
        <v>0</v>
      </c>
      <c r="E174" s="14">
        <f>0+D174</f>
        <v>0</v>
      </c>
      <c r="F174" s="30"/>
      <c r="G174" s="31"/>
      <c r="H174" s="31"/>
      <c r="I174" s="67"/>
      <c r="J174" s="53"/>
      <c r="K174" s="42"/>
      <c r="L174" s="42"/>
      <c r="M174" s="42"/>
    </row>
    <row r="175" ht="21.95" customHeight="1" spans="1:13">
      <c r="A175" s="17" t="s">
        <v>17</v>
      </c>
      <c r="B175" s="16" t="s">
        <v>18</v>
      </c>
      <c r="C175" s="14">
        <f>'[1]2024年01月份生产数据记录表'!H93</f>
        <v>0</v>
      </c>
      <c r="D175" s="14">
        <f>D167+C175</f>
        <v>35302.4691358025</v>
      </c>
      <c r="E175" s="14">
        <f>0+D175</f>
        <v>35302.4691358025</v>
      </c>
      <c r="F175" s="32">
        <f>'[1]2024年01月份生产数据记录表'!I93/24</f>
        <v>0</v>
      </c>
      <c r="G175" s="32">
        <f>'[1]2024年01月份生产数据记录表'!J155</f>
        <v>0.287083333333333</v>
      </c>
      <c r="H175" s="32">
        <f>'[1]2024年01月份生产数据记录表'!O155</f>
        <v>0.287083333333333</v>
      </c>
      <c r="I175" s="67"/>
      <c r="J175" s="51"/>
      <c r="K175" s="42"/>
      <c r="L175" s="42"/>
      <c r="M175" s="42"/>
    </row>
    <row r="176" ht="21.95" customHeight="1" spans="1:13">
      <c r="A176" s="15"/>
      <c r="B176" s="16" t="s">
        <v>24</v>
      </c>
      <c r="C176" s="14">
        <f>'[1]2024年01月份生产数据记录表'!H93</f>
        <v>0</v>
      </c>
      <c r="D176" s="14">
        <f>C176+D168</f>
        <v>0</v>
      </c>
      <c r="E176" s="14">
        <f>0+D176</f>
        <v>0</v>
      </c>
      <c r="F176" s="31"/>
      <c r="G176" s="31"/>
      <c r="H176" s="31"/>
      <c r="I176" s="68"/>
      <c r="J176" s="42"/>
      <c r="K176" s="42"/>
      <c r="L176" s="42"/>
      <c r="M176" s="42"/>
    </row>
    <row r="177" ht="21.95" customHeight="1" spans="1:9">
      <c r="A177" s="20" t="s">
        <v>0</v>
      </c>
      <c r="B177" s="20"/>
      <c r="C177" s="20"/>
      <c r="D177" s="20"/>
      <c r="E177" s="20"/>
      <c r="F177" s="20"/>
      <c r="G177" s="20"/>
      <c r="H177" s="20"/>
      <c r="I177" s="20"/>
    </row>
    <row r="178" ht="21.95" customHeight="1" spans="1:9">
      <c r="A178" s="20"/>
      <c r="B178" s="20"/>
      <c r="C178" s="20"/>
      <c r="D178" s="20"/>
      <c r="E178" s="20"/>
      <c r="F178" s="20"/>
      <c r="G178" s="20"/>
      <c r="H178" s="20"/>
      <c r="I178" s="20"/>
    </row>
    <row r="179" ht="21.95" customHeight="1" spans="1:9">
      <c r="A179" s="6" t="s">
        <v>112</v>
      </c>
      <c r="B179" s="7">
        <v>1</v>
      </c>
      <c r="C179" s="8" t="s">
        <v>2</v>
      </c>
      <c r="D179" s="7">
        <v>23</v>
      </c>
      <c r="E179" s="8" t="s">
        <v>3</v>
      </c>
      <c r="F179" s="25"/>
      <c r="G179" s="24"/>
      <c r="H179" s="25"/>
      <c r="I179" s="33"/>
    </row>
    <row r="180" ht="21.95" customHeight="1" spans="1:9">
      <c r="A180" s="9" t="s">
        <v>4</v>
      </c>
      <c r="B180" s="9" t="s">
        <v>5</v>
      </c>
      <c r="C180" s="10" t="s">
        <v>6</v>
      </c>
      <c r="D180" s="10" t="s">
        <v>7</v>
      </c>
      <c r="E180" s="10" t="s">
        <v>8</v>
      </c>
      <c r="F180" s="26" t="s">
        <v>9</v>
      </c>
      <c r="G180" s="27" t="s">
        <v>10</v>
      </c>
      <c r="H180" s="26" t="s">
        <v>11</v>
      </c>
      <c r="I180" s="10" t="s">
        <v>12</v>
      </c>
    </row>
    <row r="181" ht="21.95" customHeight="1" spans="1:9">
      <c r="A181" s="11" t="s">
        <v>13</v>
      </c>
      <c r="B181" s="12" t="s">
        <v>14</v>
      </c>
      <c r="C181" s="18">
        <f>'[1]2024年01月份生产数据记录表'!Q97</f>
        <v>0</v>
      </c>
      <c r="D181" s="18">
        <f>D173+C181</f>
        <v>55279</v>
      </c>
      <c r="E181" s="18">
        <f>0+D181</f>
        <v>55279</v>
      </c>
      <c r="F181" s="28">
        <f>'[1]2024年01月份生产数据记录表'!R97/24</f>
        <v>0</v>
      </c>
      <c r="G181" s="29">
        <f>'[1]2024年01月份生产数据记录表'!I156</f>
        <v>0.257481884057971</v>
      </c>
      <c r="H181" s="29">
        <f>'[1]2024年01月份生产数据记录表'!N156</f>
        <v>0.257481884057971</v>
      </c>
      <c r="I181" s="61" t="s">
        <v>111</v>
      </c>
    </row>
    <row r="182" ht="21.95" customHeight="1" spans="1:9">
      <c r="A182" s="15"/>
      <c r="B182" s="16" t="s">
        <v>22</v>
      </c>
      <c r="C182" s="18">
        <f>'[1]2024年01月份生产数据记录表'!Q97</f>
        <v>0</v>
      </c>
      <c r="D182" s="14">
        <f>C182+D174</f>
        <v>0</v>
      </c>
      <c r="E182" s="14">
        <f>0+D182</f>
        <v>0</v>
      </c>
      <c r="F182" s="30"/>
      <c r="G182" s="31"/>
      <c r="H182" s="31"/>
      <c r="I182" s="67"/>
    </row>
    <row r="183" ht="21.95" customHeight="1" spans="1:9">
      <c r="A183" s="17" t="s">
        <v>17</v>
      </c>
      <c r="B183" s="16" t="s">
        <v>18</v>
      </c>
      <c r="C183" s="14">
        <f>'[1]2024年01月份生产数据记录表'!H97</f>
        <v>0</v>
      </c>
      <c r="D183" s="14">
        <f>D175+C183</f>
        <v>35302.4691358025</v>
      </c>
      <c r="E183" s="14">
        <f>0+D183</f>
        <v>35302.4691358025</v>
      </c>
      <c r="F183" s="32">
        <f>'[1]2024年01月份生产数据记录表'!I97/24</f>
        <v>0</v>
      </c>
      <c r="G183" s="32">
        <f>'[1]2024年01月份生产数据记录表'!J156</f>
        <v>0.274601449275362</v>
      </c>
      <c r="H183" s="32">
        <f>'[1]2024年01月份生产数据记录表'!O156</f>
        <v>0.274601449275362</v>
      </c>
      <c r="I183" s="67"/>
    </row>
    <row r="184" ht="21.95" customHeight="1" spans="1:9">
      <c r="A184" s="15"/>
      <c r="B184" s="16" t="s">
        <v>24</v>
      </c>
      <c r="C184" s="14">
        <f>'[1]2024年01月份生产数据记录表'!H97</f>
        <v>0</v>
      </c>
      <c r="D184" s="14">
        <f>C184+D176</f>
        <v>0</v>
      </c>
      <c r="E184" s="14">
        <f>0+D184</f>
        <v>0</v>
      </c>
      <c r="F184" s="31"/>
      <c r="G184" s="31"/>
      <c r="H184" s="31"/>
      <c r="I184" s="68"/>
    </row>
    <row r="185" ht="21.95" customHeight="1" spans="1:9">
      <c r="A185" s="20" t="s">
        <v>0</v>
      </c>
      <c r="B185" s="20"/>
      <c r="C185" s="20"/>
      <c r="D185" s="20"/>
      <c r="E185" s="20"/>
      <c r="F185" s="20"/>
      <c r="G185" s="20"/>
      <c r="H185" s="20"/>
      <c r="I185" s="20"/>
    </row>
    <row r="186" ht="21.95" customHeight="1" spans="1:9">
      <c r="A186" s="20"/>
      <c r="B186" s="20"/>
      <c r="C186" s="20"/>
      <c r="D186" s="20"/>
      <c r="E186" s="20"/>
      <c r="F186" s="20"/>
      <c r="G186" s="20"/>
      <c r="H186" s="20"/>
      <c r="I186" s="20"/>
    </row>
    <row r="187" ht="21.95" customHeight="1" spans="1:9">
      <c r="A187" s="6" t="s">
        <v>112</v>
      </c>
      <c r="B187" s="7">
        <v>1</v>
      </c>
      <c r="C187" s="8" t="s">
        <v>2</v>
      </c>
      <c r="D187" s="7">
        <v>24</v>
      </c>
      <c r="E187" s="8" t="s">
        <v>3</v>
      </c>
      <c r="F187" s="25"/>
      <c r="G187" s="24"/>
      <c r="H187" s="25"/>
      <c r="I187" s="33"/>
    </row>
    <row r="188" ht="21.95" customHeight="1" spans="1:9">
      <c r="A188" s="9" t="s">
        <v>4</v>
      </c>
      <c r="B188" s="9" t="s">
        <v>5</v>
      </c>
      <c r="C188" s="10" t="s">
        <v>6</v>
      </c>
      <c r="D188" s="10" t="s">
        <v>7</v>
      </c>
      <c r="E188" s="10" t="s">
        <v>8</v>
      </c>
      <c r="F188" s="26" t="s">
        <v>9</v>
      </c>
      <c r="G188" s="27" t="s">
        <v>10</v>
      </c>
      <c r="H188" s="26" t="s">
        <v>11</v>
      </c>
      <c r="I188" s="10" t="s">
        <v>12</v>
      </c>
    </row>
    <row r="189" ht="21.95" customHeight="1" spans="1:9">
      <c r="A189" s="11" t="s">
        <v>13</v>
      </c>
      <c r="B189" s="12" t="s">
        <v>14</v>
      </c>
      <c r="C189" s="18">
        <f>'[1]2024年01月份生产数据记录表'!Q101</f>
        <v>0</v>
      </c>
      <c r="D189" s="18">
        <f>D181+C189</f>
        <v>55279</v>
      </c>
      <c r="E189" s="18">
        <f>0+D189</f>
        <v>55279</v>
      </c>
      <c r="F189" s="28">
        <f>'[1]2024年01月份生产数据记录表'!R101/24</f>
        <v>0</v>
      </c>
      <c r="G189" s="29">
        <f>'[1]2024年01月份生产数据记录表'!I157</f>
        <v>0.246753472222222</v>
      </c>
      <c r="H189" s="29">
        <f>'[1]2024年01月份生产数据记录表'!N157</f>
        <v>0.246753472222222</v>
      </c>
      <c r="I189" s="49" t="s">
        <v>111</v>
      </c>
    </row>
    <row r="190" ht="21.95" customHeight="1" spans="1:9">
      <c r="A190" s="15"/>
      <c r="B190" s="16" t="s">
        <v>22</v>
      </c>
      <c r="C190" s="18">
        <f>'[1]2024年01月份生产数据记录表'!Q101</f>
        <v>0</v>
      </c>
      <c r="D190" s="14">
        <f>C190+D182</f>
        <v>0</v>
      </c>
      <c r="E190" s="14">
        <f>0+D190</f>
        <v>0</v>
      </c>
      <c r="F190" s="30"/>
      <c r="G190" s="31"/>
      <c r="H190" s="31"/>
      <c r="I190" s="50"/>
    </row>
    <row r="191" ht="21.95" customHeight="1" spans="1:9">
      <c r="A191" s="17" t="s">
        <v>17</v>
      </c>
      <c r="B191" s="16" t="s">
        <v>18</v>
      </c>
      <c r="C191" s="14">
        <f>'[1]2024年01月份生产数据记录表'!H101</f>
        <v>0</v>
      </c>
      <c r="D191" s="14">
        <f>D183+C191</f>
        <v>35302.4691358025</v>
      </c>
      <c r="E191" s="14">
        <f>0+D191</f>
        <v>35302.4691358025</v>
      </c>
      <c r="F191" s="32">
        <f>'[1]2024年01月份生产数据记录表'!I101/24</f>
        <v>0</v>
      </c>
      <c r="G191" s="32">
        <f>'[1]2024年01月份生产数据记录表'!J157</f>
        <v>0.263159722222222</v>
      </c>
      <c r="H191" s="32">
        <f>'[1]2024年01月份生产数据记录表'!O157</f>
        <v>0.263159722222222</v>
      </c>
      <c r="I191" s="40"/>
    </row>
    <row r="192" ht="21.95" customHeight="1" spans="1:9">
      <c r="A192" s="15"/>
      <c r="B192" s="16" t="s">
        <v>24</v>
      </c>
      <c r="C192" s="14">
        <f>'[1]2024年01月份生产数据记录表'!H101</f>
        <v>0</v>
      </c>
      <c r="D192" s="14">
        <f>C192+D184</f>
        <v>0</v>
      </c>
      <c r="E192" s="14">
        <f>0+D192</f>
        <v>0</v>
      </c>
      <c r="F192" s="31"/>
      <c r="G192" s="31"/>
      <c r="H192" s="31"/>
      <c r="I192" s="39"/>
    </row>
    <row r="193" ht="21.95" customHeight="1" spans="1:9">
      <c r="A193" s="20" t="s">
        <v>0</v>
      </c>
      <c r="B193" s="20"/>
      <c r="C193" s="20"/>
      <c r="D193" s="20"/>
      <c r="E193" s="20"/>
      <c r="F193" s="20"/>
      <c r="G193" s="20"/>
      <c r="H193" s="20"/>
      <c r="I193" s="20"/>
    </row>
    <row r="194" ht="21.95" customHeight="1" spans="1:9">
      <c r="A194" s="20"/>
      <c r="B194" s="20"/>
      <c r="C194" s="20"/>
      <c r="D194" s="20"/>
      <c r="E194" s="20"/>
      <c r="F194" s="20"/>
      <c r="G194" s="20"/>
      <c r="H194" s="20"/>
      <c r="I194" s="20"/>
    </row>
    <row r="195" ht="21.95" customHeight="1" spans="1:9">
      <c r="A195" s="6" t="s">
        <v>112</v>
      </c>
      <c r="B195" s="7">
        <v>1</v>
      </c>
      <c r="C195" s="8" t="s">
        <v>2</v>
      </c>
      <c r="D195" s="7">
        <v>25</v>
      </c>
      <c r="E195" s="8" t="s">
        <v>3</v>
      </c>
      <c r="F195" s="25"/>
      <c r="G195" s="24"/>
      <c r="H195" s="25"/>
      <c r="I195" s="33"/>
    </row>
    <row r="196" ht="21.95" customHeight="1" spans="1:9">
      <c r="A196" s="9" t="s">
        <v>4</v>
      </c>
      <c r="B196" s="9" t="s">
        <v>5</v>
      </c>
      <c r="C196" s="10" t="s">
        <v>6</v>
      </c>
      <c r="D196" s="10" t="s">
        <v>7</v>
      </c>
      <c r="E196" s="10" t="s">
        <v>8</v>
      </c>
      <c r="F196" s="26" t="s">
        <v>9</v>
      </c>
      <c r="G196" s="27" t="s">
        <v>10</v>
      </c>
      <c r="H196" s="26" t="s">
        <v>11</v>
      </c>
      <c r="I196" s="10" t="s">
        <v>12</v>
      </c>
    </row>
    <row r="197" ht="21.95" customHeight="1" spans="1:9">
      <c r="A197" s="11" t="s">
        <v>13</v>
      </c>
      <c r="B197" s="12" t="s">
        <v>14</v>
      </c>
      <c r="C197" s="18">
        <v>0</v>
      </c>
      <c r="D197" s="18">
        <f>D189+C197</f>
        <v>55279</v>
      </c>
      <c r="E197" s="18">
        <f>0+D197</f>
        <v>55279</v>
      </c>
      <c r="F197" s="28">
        <f>'[1]2024年01月份生产数据记录表'!R105/24</f>
        <v>0</v>
      </c>
      <c r="G197" s="29">
        <f>'[1]2024年01月份生产数据记录表'!I158</f>
        <v>0.236883333333333</v>
      </c>
      <c r="H197" s="29">
        <f>'[1]2024年01月份生产数据记录表'!N158</f>
        <v>0.236883333333333</v>
      </c>
      <c r="I197" s="49" t="s">
        <v>111</v>
      </c>
    </row>
    <row r="198" ht="21.95" customHeight="1" spans="1:9">
      <c r="A198" s="15"/>
      <c r="B198" s="16" t="s">
        <v>22</v>
      </c>
      <c r="C198" s="18">
        <f>'[1]2024年01月份生产数据记录表'!Q105</f>
        <v>0</v>
      </c>
      <c r="D198" s="14">
        <f>C198+D190</f>
        <v>0</v>
      </c>
      <c r="E198" s="14">
        <f>0+D198</f>
        <v>0</v>
      </c>
      <c r="F198" s="30"/>
      <c r="G198" s="31"/>
      <c r="H198" s="31"/>
      <c r="I198" s="50"/>
    </row>
    <row r="199" ht="21.95" customHeight="1" spans="1:9">
      <c r="A199" s="17" t="s">
        <v>17</v>
      </c>
      <c r="B199" s="16" t="s">
        <v>18</v>
      </c>
      <c r="C199" s="14">
        <f>'[1]2024年01月份生产数据记录表'!H105</f>
        <v>0</v>
      </c>
      <c r="D199" s="14">
        <f>D191+C199</f>
        <v>35302.4691358025</v>
      </c>
      <c r="E199" s="14">
        <f>0+D199</f>
        <v>35302.4691358025</v>
      </c>
      <c r="F199" s="32">
        <f>'[1]2024年01月份生产数据记录表'!I105/24</f>
        <v>0</v>
      </c>
      <c r="G199" s="32">
        <f>'[1]2024年01月份生产数据记录表'!J158</f>
        <v>0.252633333333333</v>
      </c>
      <c r="H199" s="32">
        <f>'[1]2024年01月份生产数据记录表'!O158</f>
        <v>0.252633333333333</v>
      </c>
      <c r="I199" s="50"/>
    </row>
    <row r="200" ht="21.95" customHeight="1" spans="1:9">
      <c r="A200" s="15"/>
      <c r="B200" s="16" t="s">
        <v>24</v>
      </c>
      <c r="C200" s="14">
        <f>'[1]2024年01月份生产数据记录表'!H105</f>
        <v>0</v>
      </c>
      <c r="D200" s="14">
        <f>C200+D192</f>
        <v>0</v>
      </c>
      <c r="E200" s="14">
        <f>0+D200</f>
        <v>0</v>
      </c>
      <c r="F200" s="31"/>
      <c r="G200" s="31"/>
      <c r="H200" s="31"/>
      <c r="I200" s="50"/>
    </row>
    <row r="201" ht="21.95" customHeight="1" spans="1:9">
      <c r="A201" s="20" t="s">
        <v>0</v>
      </c>
      <c r="B201" s="20"/>
      <c r="C201" s="20"/>
      <c r="D201" s="20"/>
      <c r="E201" s="20"/>
      <c r="F201" s="20"/>
      <c r="G201" s="20"/>
      <c r="H201" s="20"/>
      <c r="I201" s="20"/>
    </row>
    <row r="202" ht="8.25" customHeight="1" spans="1:9">
      <c r="A202" s="20"/>
      <c r="B202" s="20"/>
      <c r="C202" s="20"/>
      <c r="D202" s="20"/>
      <c r="E202" s="20"/>
      <c r="F202" s="20"/>
      <c r="G202" s="20"/>
      <c r="H202" s="20"/>
      <c r="I202" s="20"/>
    </row>
    <row r="203" ht="19.5" customHeight="1" spans="1:9">
      <c r="A203" s="6" t="s">
        <v>112</v>
      </c>
      <c r="B203" s="7">
        <v>1</v>
      </c>
      <c r="C203" s="8" t="s">
        <v>2</v>
      </c>
      <c r="D203" s="7">
        <v>26</v>
      </c>
      <c r="E203" s="8" t="s">
        <v>3</v>
      </c>
      <c r="F203" s="25"/>
      <c r="G203" s="24"/>
      <c r="H203" s="25"/>
      <c r="I203" s="33"/>
    </row>
    <row r="204" ht="21.95" customHeight="1" spans="1:9">
      <c r="A204" s="9" t="s">
        <v>4</v>
      </c>
      <c r="B204" s="9" t="s">
        <v>5</v>
      </c>
      <c r="C204" s="10" t="s">
        <v>6</v>
      </c>
      <c r="D204" s="10" t="s">
        <v>7</v>
      </c>
      <c r="E204" s="10" t="s">
        <v>8</v>
      </c>
      <c r="F204" s="26" t="s">
        <v>9</v>
      </c>
      <c r="G204" s="27" t="s">
        <v>10</v>
      </c>
      <c r="H204" s="26" t="s">
        <v>11</v>
      </c>
      <c r="I204" s="10" t="s">
        <v>12</v>
      </c>
    </row>
    <row r="205" ht="21.95" customHeight="1" spans="1:9">
      <c r="A205" s="11" t="s">
        <v>13</v>
      </c>
      <c r="B205" s="12" t="s">
        <v>14</v>
      </c>
      <c r="C205" s="18">
        <v>0</v>
      </c>
      <c r="D205" s="18">
        <f>D197+C205</f>
        <v>55279</v>
      </c>
      <c r="E205" s="18">
        <f>0+D205</f>
        <v>55279</v>
      </c>
      <c r="F205" s="28">
        <f>'[1]2024年01月份生产数据记录表'!R109/24</f>
        <v>0</v>
      </c>
      <c r="G205" s="29">
        <f>'[1]2024年01月份生产数据记录表'!I159</f>
        <v>0.227772435897436</v>
      </c>
      <c r="H205" s="29">
        <f>'[1]2024年01月份生产数据记录表'!N159</f>
        <v>0.227772435897436</v>
      </c>
      <c r="I205" s="34" t="s">
        <v>111</v>
      </c>
    </row>
    <row r="206" ht="21.95" customHeight="1" spans="1:9">
      <c r="A206" s="15"/>
      <c r="B206" s="16" t="s">
        <v>22</v>
      </c>
      <c r="C206" s="18">
        <f>'[1]2024年01月份生产数据记录表'!Q109</f>
        <v>0</v>
      </c>
      <c r="D206" s="14">
        <f>C206+D198</f>
        <v>0</v>
      </c>
      <c r="E206" s="14">
        <f>0+D206</f>
        <v>0</v>
      </c>
      <c r="F206" s="30"/>
      <c r="G206" s="31"/>
      <c r="H206" s="31"/>
      <c r="I206" s="38"/>
    </row>
    <row r="207" ht="21.95" customHeight="1" spans="1:9">
      <c r="A207" s="17" t="s">
        <v>17</v>
      </c>
      <c r="B207" s="16" t="s">
        <v>18</v>
      </c>
      <c r="C207" s="14">
        <f>'[1]2024年01月份生产数据记录表'!H109</f>
        <v>0</v>
      </c>
      <c r="D207" s="14">
        <f>D199+C207</f>
        <v>35302.4691358025</v>
      </c>
      <c r="E207" s="14">
        <f>0+D207</f>
        <v>35302.4691358025</v>
      </c>
      <c r="F207" s="32">
        <f>'[1]2024年01月份生产数据记录表'!I109/24</f>
        <v>0</v>
      </c>
      <c r="G207" s="32">
        <f>'[1]2024年01月份生产数据记录表'!J159</f>
        <v>0.242916666666667</v>
      </c>
      <c r="H207" s="32">
        <f>'[1]2024年01月份生产数据记录表'!O159</f>
        <v>0.242916666666667</v>
      </c>
      <c r="I207" s="38"/>
    </row>
    <row r="208" ht="21.95" customHeight="1" spans="1:9">
      <c r="A208" s="15"/>
      <c r="B208" s="16" t="s">
        <v>24</v>
      </c>
      <c r="C208" s="14">
        <f>'[1]2024年01月份生产数据记录表'!H109*17/24</f>
        <v>0</v>
      </c>
      <c r="D208" s="14">
        <f>C208+D200</f>
        <v>0</v>
      </c>
      <c r="E208" s="14">
        <f>0+D208</f>
        <v>0</v>
      </c>
      <c r="F208" s="31"/>
      <c r="G208" s="31"/>
      <c r="H208" s="31"/>
      <c r="I208" s="39"/>
    </row>
    <row r="209" ht="21.95" customHeight="1" spans="1:9">
      <c r="A209" s="20" t="s">
        <v>0</v>
      </c>
      <c r="B209" s="20"/>
      <c r="C209" s="20"/>
      <c r="D209" s="20"/>
      <c r="E209" s="20"/>
      <c r="F209" s="20"/>
      <c r="G209" s="20"/>
      <c r="H209" s="20"/>
      <c r="I209" s="20"/>
    </row>
    <row r="210" ht="21.95" customHeight="1" spans="1:9">
      <c r="A210" s="20"/>
      <c r="B210" s="20"/>
      <c r="C210" s="20"/>
      <c r="D210" s="20"/>
      <c r="E210" s="20"/>
      <c r="F210" s="20"/>
      <c r="G210" s="20"/>
      <c r="H210" s="20"/>
      <c r="I210" s="20"/>
    </row>
    <row r="211" ht="21.95" customHeight="1" spans="1:9">
      <c r="A211" s="6" t="s">
        <v>112</v>
      </c>
      <c r="B211" s="7">
        <v>1</v>
      </c>
      <c r="C211" s="8" t="s">
        <v>2</v>
      </c>
      <c r="D211" s="7">
        <v>27</v>
      </c>
      <c r="E211" s="8" t="s">
        <v>3</v>
      </c>
      <c r="F211" s="25"/>
      <c r="G211" s="24"/>
      <c r="H211" s="25"/>
      <c r="I211" s="33"/>
    </row>
    <row r="212" ht="21.95" customHeight="1" spans="1:9">
      <c r="A212" s="9" t="s">
        <v>4</v>
      </c>
      <c r="B212" s="9" t="s">
        <v>5</v>
      </c>
      <c r="C212" s="10" t="s">
        <v>6</v>
      </c>
      <c r="D212" s="10" t="s">
        <v>7</v>
      </c>
      <c r="E212" s="10" t="s">
        <v>8</v>
      </c>
      <c r="F212" s="26" t="s">
        <v>9</v>
      </c>
      <c r="G212" s="27" t="s">
        <v>10</v>
      </c>
      <c r="H212" s="26" t="s">
        <v>11</v>
      </c>
      <c r="I212" s="10" t="s">
        <v>12</v>
      </c>
    </row>
    <row r="213" ht="21.95" customHeight="1" spans="1:10">
      <c r="A213" s="11" t="s">
        <v>13</v>
      </c>
      <c r="B213" s="12" t="s">
        <v>14</v>
      </c>
      <c r="C213" s="18">
        <v>0</v>
      </c>
      <c r="D213" s="18">
        <f>D205+C213</f>
        <v>55279</v>
      </c>
      <c r="E213" s="18">
        <f>0+D213</f>
        <v>55279</v>
      </c>
      <c r="F213" s="28">
        <f>'[1]2024年01月份生产数据记录表'!R113/24</f>
        <v>0</v>
      </c>
      <c r="G213" s="29">
        <f>'[1]2024年01月份生产数据记录表'!I160</f>
        <v>0.219336419753086</v>
      </c>
      <c r="H213" s="29">
        <f>'[1]2024年01月份生产数据记录表'!N160</f>
        <v>0.219336419753086</v>
      </c>
      <c r="I213" s="34" t="s">
        <v>111</v>
      </c>
      <c r="J213" s="42"/>
    </row>
    <row r="214" ht="21.95" customHeight="1" spans="1:10">
      <c r="A214" s="15"/>
      <c r="B214" s="16" t="s">
        <v>22</v>
      </c>
      <c r="C214" s="18">
        <f>'[1]2024年01月份生产数据记录表'!Q113</f>
        <v>0</v>
      </c>
      <c r="D214" s="18">
        <f>D206+C214</f>
        <v>0</v>
      </c>
      <c r="E214" s="18">
        <f>0+D214</f>
        <v>0</v>
      </c>
      <c r="F214" s="30"/>
      <c r="G214" s="31"/>
      <c r="H214" s="31"/>
      <c r="I214" s="38"/>
      <c r="J214" s="42"/>
    </row>
    <row r="215" ht="21.95" customHeight="1" spans="1:9">
      <c r="A215" s="17" t="s">
        <v>17</v>
      </c>
      <c r="B215" s="16" t="s">
        <v>18</v>
      </c>
      <c r="C215" s="14">
        <f>'[1]2024年01月份生产数据记录表'!H113*5/24</f>
        <v>0</v>
      </c>
      <c r="D215" s="14">
        <f>D207+C215</f>
        <v>35302.4691358025</v>
      </c>
      <c r="E215" s="14">
        <f>0+D215</f>
        <v>35302.4691358025</v>
      </c>
      <c r="F215" s="32">
        <f>'[1]2024年01月份生产数据记录表'!I113/24</f>
        <v>0</v>
      </c>
      <c r="G215" s="32">
        <f>'[1]2024年01月份生产数据记录表'!J160</f>
        <v>0.23391975308642</v>
      </c>
      <c r="H215" s="32">
        <f>'[1]2024年01月份生产数据记录表'!O160</f>
        <v>0.23391975308642</v>
      </c>
      <c r="I215" s="38"/>
    </row>
    <row r="216" ht="21.95" customHeight="1" spans="1:9">
      <c r="A216" s="15"/>
      <c r="B216" s="16" t="s">
        <v>24</v>
      </c>
      <c r="C216" s="14">
        <f>'[1]2024年01月份生产数据记录表'!H113*19/24</f>
        <v>0</v>
      </c>
      <c r="D216" s="14">
        <f>D208+C216</f>
        <v>0</v>
      </c>
      <c r="E216" s="14">
        <f>0+D216</f>
        <v>0</v>
      </c>
      <c r="F216" s="31"/>
      <c r="G216" s="31"/>
      <c r="H216" s="31"/>
      <c r="I216" s="39"/>
    </row>
    <row r="217" ht="21.95" customHeight="1" spans="1:9">
      <c r="A217" s="20" t="s">
        <v>0</v>
      </c>
      <c r="B217" s="20"/>
      <c r="C217" s="20"/>
      <c r="D217" s="20"/>
      <c r="E217" s="20"/>
      <c r="F217" s="20"/>
      <c r="G217" s="20"/>
      <c r="H217" s="20"/>
      <c r="I217" s="20"/>
    </row>
    <row r="218" ht="15" customHeight="1" spans="1:9">
      <c r="A218" s="20"/>
      <c r="B218" s="20"/>
      <c r="C218" s="20"/>
      <c r="D218" s="20"/>
      <c r="E218" s="20"/>
      <c r="F218" s="20"/>
      <c r="G218" s="20"/>
      <c r="H218" s="20"/>
      <c r="I218" s="20"/>
    </row>
    <row r="219" ht="21.95" customHeight="1" spans="1:9">
      <c r="A219" s="6" t="s">
        <v>112</v>
      </c>
      <c r="B219" s="7">
        <v>1</v>
      </c>
      <c r="C219" s="8" t="s">
        <v>2</v>
      </c>
      <c r="D219" s="7">
        <v>28</v>
      </c>
      <c r="E219" s="8" t="s">
        <v>3</v>
      </c>
      <c r="F219" s="25"/>
      <c r="G219" s="24"/>
      <c r="H219" s="25"/>
      <c r="I219" s="33"/>
    </row>
    <row r="220" ht="21.95" customHeight="1" spans="1:9">
      <c r="A220" s="9" t="s">
        <v>4</v>
      </c>
      <c r="B220" s="9" t="s">
        <v>5</v>
      </c>
      <c r="C220" s="10" t="s">
        <v>6</v>
      </c>
      <c r="D220" s="10" t="s">
        <v>7</v>
      </c>
      <c r="E220" s="10" t="s">
        <v>8</v>
      </c>
      <c r="F220" s="26" t="s">
        <v>9</v>
      </c>
      <c r="G220" s="27" t="s">
        <v>10</v>
      </c>
      <c r="H220" s="26" t="s">
        <v>11</v>
      </c>
      <c r="I220" s="10" t="s">
        <v>12</v>
      </c>
    </row>
    <row r="221" ht="21.95" customHeight="1" spans="1:9">
      <c r="A221" s="11" t="s">
        <v>13</v>
      </c>
      <c r="B221" s="12" t="s">
        <v>14</v>
      </c>
      <c r="C221" s="18">
        <v>0</v>
      </c>
      <c r="D221" s="18">
        <f>D213+C221</f>
        <v>55279</v>
      </c>
      <c r="E221" s="18">
        <f>0+D221</f>
        <v>55279</v>
      </c>
      <c r="F221" s="28">
        <f>'[1]2024年01月份生产数据记录表'!R117/24</f>
        <v>0</v>
      </c>
      <c r="G221" s="29">
        <f>'[1]2024年01月份生产数据记录表'!I161</f>
        <v>0.211502976190476</v>
      </c>
      <c r="H221" s="29">
        <f>'[1]2024年01月份生产数据记录表'!N161</f>
        <v>0.211502976190476</v>
      </c>
      <c r="I221" s="34" t="s">
        <v>111</v>
      </c>
    </row>
    <row r="222" ht="21.95" customHeight="1" spans="1:9">
      <c r="A222" s="15"/>
      <c r="B222" s="16" t="s">
        <v>22</v>
      </c>
      <c r="C222" s="18">
        <f>'[1]2024年01月份生产数据记录表'!Q117</f>
        <v>0</v>
      </c>
      <c r="D222" s="18">
        <f>D214+C222</f>
        <v>0</v>
      </c>
      <c r="E222" s="18">
        <f>0+D222</f>
        <v>0</v>
      </c>
      <c r="F222" s="30"/>
      <c r="G222" s="31"/>
      <c r="H222" s="31"/>
      <c r="I222" s="39"/>
    </row>
    <row r="223" ht="21.95" customHeight="1" spans="1:9">
      <c r="A223" s="17" t="s">
        <v>17</v>
      </c>
      <c r="B223" s="16" t="s">
        <v>18</v>
      </c>
      <c r="C223" s="14">
        <f>'[1]2024年01月份生产数据记录表'!H117</f>
        <v>0</v>
      </c>
      <c r="D223" s="14">
        <f>D215+C223</f>
        <v>35302.4691358025</v>
      </c>
      <c r="E223" s="14">
        <f>0+D223</f>
        <v>35302.4691358025</v>
      </c>
      <c r="F223" s="32">
        <f>'[1]2024年01月份生产数据记录表'!I117/24</f>
        <v>0</v>
      </c>
      <c r="G223" s="32">
        <f>'[1]2024年01月份生产数据记录表'!J161</f>
        <v>0.225565476190476</v>
      </c>
      <c r="H223" s="32">
        <f>'[1]2024年01月份生产数据记录表'!O161</f>
        <v>0.225565476190476</v>
      </c>
      <c r="I223" s="40"/>
    </row>
    <row r="224" ht="21.95" customHeight="1" spans="1:9">
      <c r="A224" s="15"/>
      <c r="B224" s="16" t="s">
        <v>24</v>
      </c>
      <c r="C224" s="14">
        <v>0</v>
      </c>
      <c r="D224" s="14">
        <f>D216+C224</f>
        <v>0</v>
      </c>
      <c r="E224" s="14">
        <f>0+D224</f>
        <v>0</v>
      </c>
      <c r="F224" s="31"/>
      <c r="G224" s="31"/>
      <c r="H224" s="31"/>
      <c r="I224" s="39"/>
    </row>
    <row r="225" ht="21.95" customHeight="1" spans="1:9">
      <c r="A225" s="20" t="s">
        <v>0</v>
      </c>
      <c r="B225" s="20"/>
      <c r="C225" s="20"/>
      <c r="D225" s="20"/>
      <c r="E225" s="20"/>
      <c r="F225" s="20"/>
      <c r="G225" s="20"/>
      <c r="H225" s="20"/>
      <c r="I225" s="20"/>
    </row>
    <row r="226" ht="14.25" customHeight="1" spans="1:9">
      <c r="A226" s="20"/>
      <c r="B226" s="20"/>
      <c r="C226" s="20"/>
      <c r="D226" s="20"/>
      <c r="E226" s="20"/>
      <c r="F226" s="20"/>
      <c r="G226" s="20"/>
      <c r="H226" s="20"/>
      <c r="I226" s="20"/>
    </row>
    <row r="227" ht="21.95" customHeight="1" spans="1:9">
      <c r="A227" s="6" t="s">
        <v>112</v>
      </c>
      <c r="B227" s="7">
        <v>1</v>
      </c>
      <c r="C227" s="8" t="s">
        <v>2</v>
      </c>
      <c r="D227" s="7">
        <v>29</v>
      </c>
      <c r="E227" s="8" t="s">
        <v>3</v>
      </c>
      <c r="F227" s="25"/>
      <c r="G227" s="24"/>
      <c r="H227" s="25"/>
      <c r="I227" s="33"/>
    </row>
    <row r="228" ht="21.95" customHeight="1" spans="1:9">
      <c r="A228" s="9" t="s">
        <v>4</v>
      </c>
      <c r="B228" s="9" t="s">
        <v>5</v>
      </c>
      <c r="C228" s="10" t="s">
        <v>6</v>
      </c>
      <c r="D228" s="10" t="s">
        <v>7</v>
      </c>
      <c r="E228" s="10" t="s">
        <v>8</v>
      </c>
      <c r="F228" s="26" t="s">
        <v>9</v>
      </c>
      <c r="G228" s="27" t="s">
        <v>10</v>
      </c>
      <c r="H228" s="26" t="s">
        <v>11</v>
      </c>
      <c r="I228" s="10" t="s">
        <v>12</v>
      </c>
    </row>
    <row r="229" ht="21.95" customHeight="1" spans="1:9">
      <c r="A229" s="11" t="s">
        <v>13</v>
      </c>
      <c r="B229" s="12" t="s">
        <v>14</v>
      </c>
      <c r="C229" s="18">
        <v>0</v>
      </c>
      <c r="D229" s="18">
        <f>D221+C229</f>
        <v>55279</v>
      </c>
      <c r="E229" s="18">
        <f>0+D229</f>
        <v>55279</v>
      </c>
      <c r="F229" s="28">
        <f>'[1]2024年01月份生产数据记录表'!R121/24</f>
        <v>0</v>
      </c>
      <c r="G229" s="29">
        <f>'[1]2024年01月份生产数据记录表'!I162</f>
        <v>0.204209770114943</v>
      </c>
      <c r="H229" s="29">
        <f>'[1]2024年01月份生产数据记录表'!N162</f>
        <v>0.204209770114943</v>
      </c>
      <c r="I229" s="34" t="s">
        <v>111</v>
      </c>
    </row>
    <row r="230" ht="21.95" customHeight="1" spans="1:9">
      <c r="A230" s="15"/>
      <c r="B230" s="16" t="s">
        <v>22</v>
      </c>
      <c r="C230" s="18">
        <f>'[1]2024年01月份生产数据记录表'!Q121</f>
        <v>0</v>
      </c>
      <c r="D230" s="18">
        <f>D222+C230</f>
        <v>0</v>
      </c>
      <c r="E230" s="18">
        <f>0+D230</f>
        <v>0</v>
      </c>
      <c r="F230" s="30"/>
      <c r="G230" s="31"/>
      <c r="H230" s="31"/>
      <c r="I230" s="39"/>
    </row>
    <row r="231" ht="21.95" customHeight="1" spans="1:9">
      <c r="A231" s="17" t="s">
        <v>17</v>
      </c>
      <c r="B231" s="16" t="s">
        <v>18</v>
      </c>
      <c r="C231" s="14">
        <f>'[1]2024年01月份生产数据记录表'!H121*0.5</f>
        <v>0</v>
      </c>
      <c r="D231" s="14">
        <f>D223+C231</f>
        <v>35302.4691358025</v>
      </c>
      <c r="E231" s="14">
        <f>0+D231</f>
        <v>35302.4691358025</v>
      </c>
      <c r="F231" s="32">
        <f>'[1]2024年01月份生产数据记录表'!I121/24</f>
        <v>0</v>
      </c>
      <c r="G231" s="32">
        <f>'[1]2024年01月份生产数据记录表'!J162</f>
        <v>0.217787356321839</v>
      </c>
      <c r="H231" s="32">
        <f>'[1]2024年01月份生产数据记录表'!O162</f>
        <v>0.217787356321839</v>
      </c>
      <c r="I231" s="40"/>
    </row>
    <row r="232" ht="21.95" customHeight="1" spans="1:9">
      <c r="A232" s="15"/>
      <c r="B232" s="16" t="s">
        <v>24</v>
      </c>
      <c r="C232" s="14">
        <f>'[1]2024年01月份生产数据记录表'!H121*0.5</f>
        <v>0</v>
      </c>
      <c r="D232" s="14">
        <f>D224+C232</f>
        <v>0</v>
      </c>
      <c r="E232" s="14">
        <f>0+D232</f>
        <v>0</v>
      </c>
      <c r="F232" s="31"/>
      <c r="G232" s="31"/>
      <c r="H232" s="31"/>
      <c r="I232" s="39"/>
    </row>
    <row r="233" ht="21.95" customHeight="1" spans="1:9">
      <c r="A233" s="20" t="s">
        <v>0</v>
      </c>
      <c r="B233" s="20"/>
      <c r="C233" s="20"/>
      <c r="D233" s="20"/>
      <c r="E233" s="20"/>
      <c r="F233" s="20"/>
      <c r="G233" s="20"/>
      <c r="H233" s="20"/>
      <c r="I233" s="20"/>
    </row>
    <row r="234" ht="0.75" customHeight="1" spans="1:9">
      <c r="A234" s="20"/>
      <c r="B234" s="20"/>
      <c r="C234" s="20"/>
      <c r="D234" s="20"/>
      <c r="E234" s="20"/>
      <c r="F234" s="20"/>
      <c r="G234" s="20"/>
      <c r="H234" s="20"/>
      <c r="I234" s="20"/>
    </row>
    <row r="235" ht="17.25" customHeight="1" spans="1:9">
      <c r="A235" s="6" t="s">
        <v>112</v>
      </c>
      <c r="B235" s="7">
        <v>1</v>
      </c>
      <c r="C235" s="8" t="s">
        <v>2</v>
      </c>
      <c r="D235" s="7">
        <v>30</v>
      </c>
      <c r="E235" s="8" t="s">
        <v>3</v>
      </c>
      <c r="F235" s="25"/>
      <c r="G235" s="24"/>
      <c r="H235" s="25"/>
      <c r="I235" s="33"/>
    </row>
    <row r="236" ht="21.95" customHeight="1" spans="1:9">
      <c r="A236" s="9" t="s">
        <v>4</v>
      </c>
      <c r="B236" s="9" t="s">
        <v>5</v>
      </c>
      <c r="C236" s="10" t="s">
        <v>6</v>
      </c>
      <c r="D236" s="10" t="s">
        <v>7</v>
      </c>
      <c r="E236" s="10" t="s">
        <v>8</v>
      </c>
      <c r="F236" s="26" t="s">
        <v>9</v>
      </c>
      <c r="G236" s="27" t="s">
        <v>10</v>
      </c>
      <c r="H236" s="26" t="s">
        <v>11</v>
      </c>
      <c r="I236" s="10" t="s">
        <v>12</v>
      </c>
    </row>
    <row r="237" ht="21.95" customHeight="1" spans="1:9">
      <c r="A237" s="11" t="s">
        <v>13</v>
      </c>
      <c r="B237" s="12" t="s">
        <v>14</v>
      </c>
      <c r="C237" s="18">
        <v>0</v>
      </c>
      <c r="D237" s="18">
        <f>D229+C237</f>
        <v>55279</v>
      </c>
      <c r="E237" s="18">
        <f>0+D237</f>
        <v>55279</v>
      </c>
      <c r="F237" s="28">
        <f>'[1]2024年01月份生产数据记录表'!R125/24</f>
        <v>0</v>
      </c>
      <c r="G237" s="29">
        <f>'[1]2024年01月份生产数据记录表'!I163</f>
        <v>0.197402777777778</v>
      </c>
      <c r="H237" s="29">
        <f>'[1]2024年01月份生产数据记录表'!N163</f>
        <v>0.197402777777778</v>
      </c>
      <c r="I237" s="34" t="s">
        <v>111</v>
      </c>
    </row>
    <row r="238" ht="21.95" customHeight="1" spans="1:9">
      <c r="A238" s="15"/>
      <c r="B238" s="16" t="s">
        <v>22</v>
      </c>
      <c r="C238" s="18">
        <f>'[1]2024年01月份生产数据记录表'!Q125</f>
        <v>0</v>
      </c>
      <c r="D238" s="18">
        <f>D230+C238</f>
        <v>0</v>
      </c>
      <c r="E238" s="18">
        <f>0+D238</f>
        <v>0</v>
      </c>
      <c r="F238" s="30"/>
      <c r="G238" s="31"/>
      <c r="H238" s="31"/>
      <c r="I238" s="39"/>
    </row>
    <row r="239" ht="21.95" customHeight="1" spans="1:9">
      <c r="A239" s="17" t="s">
        <v>17</v>
      </c>
      <c r="B239" s="16" t="s">
        <v>18</v>
      </c>
      <c r="C239" s="14">
        <v>0</v>
      </c>
      <c r="D239" s="14">
        <f>D231+C239</f>
        <v>35302.4691358025</v>
      </c>
      <c r="E239" s="14">
        <f>0+D239</f>
        <v>35302.4691358025</v>
      </c>
      <c r="F239" s="32">
        <f>'[1]2024年01月份生产数据记录表'!I125/24</f>
        <v>0</v>
      </c>
      <c r="G239" s="32">
        <f>'[1]2024年01月份生产数据记录表'!J163</f>
        <v>0.210527777777778</v>
      </c>
      <c r="H239" s="32">
        <f>'[1]2024年01月份生产数据记录表'!O163</f>
        <v>0.210527777777778</v>
      </c>
      <c r="I239" s="40"/>
    </row>
    <row r="240" ht="21.95" customHeight="1" spans="1:9">
      <c r="A240" s="15"/>
      <c r="B240" s="16" t="s">
        <v>24</v>
      </c>
      <c r="C240" s="14">
        <f>'[1]2024年01月份生产数据记录表'!H125</f>
        <v>0</v>
      </c>
      <c r="D240" s="14">
        <f>D232+C240</f>
        <v>0</v>
      </c>
      <c r="E240" s="14">
        <f>0+D240</f>
        <v>0</v>
      </c>
      <c r="F240" s="31"/>
      <c r="G240" s="31"/>
      <c r="H240" s="31"/>
      <c r="I240" s="39"/>
    </row>
    <row r="241" ht="21.95" customHeight="1" spans="1:9">
      <c r="A241" s="20" t="s">
        <v>0</v>
      </c>
      <c r="B241" s="20"/>
      <c r="C241" s="20"/>
      <c r="D241" s="20"/>
      <c r="E241" s="20"/>
      <c r="F241" s="20"/>
      <c r="G241" s="20"/>
      <c r="H241" s="20"/>
      <c r="I241" s="20"/>
    </row>
    <row r="242" ht="2.25" customHeight="1" spans="1:9">
      <c r="A242" s="20"/>
      <c r="B242" s="20"/>
      <c r="C242" s="20"/>
      <c r="D242" s="20"/>
      <c r="E242" s="20"/>
      <c r="F242" s="20"/>
      <c r="G242" s="20"/>
      <c r="H242" s="20"/>
      <c r="I242" s="20"/>
    </row>
    <row r="243" ht="16.5" customHeight="1" spans="1:9">
      <c r="A243" s="6" t="s">
        <v>112</v>
      </c>
      <c r="B243" s="7">
        <v>1</v>
      </c>
      <c r="C243" s="8" t="s">
        <v>2</v>
      </c>
      <c r="D243" s="7">
        <v>31</v>
      </c>
      <c r="E243" s="8" t="s">
        <v>3</v>
      </c>
      <c r="F243" s="25"/>
      <c r="G243" s="24"/>
      <c r="H243" s="25"/>
      <c r="I243" s="33"/>
    </row>
    <row r="244" ht="21.95" customHeight="1" spans="1:9">
      <c r="A244" s="9" t="s">
        <v>4</v>
      </c>
      <c r="B244" s="9" t="s">
        <v>5</v>
      </c>
      <c r="C244" s="10" t="s">
        <v>6</v>
      </c>
      <c r="D244" s="10" t="s">
        <v>7</v>
      </c>
      <c r="E244" s="10" t="s">
        <v>8</v>
      </c>
      <c r="F244" s="26" t="s">
        <v>9</v>
      </c>
      <c r="G244" s="27" t="s">
        <v>10</v>
      </c>
      <c r="H244" s="26" t="s">
        <v>11</v>
      </c>
      <c r="I244" s="10" t="s">
        <v>12</v>
      </c>
    </row>
    <row r="245" ht="21.95" customHeight="1" spans="1:9">
      <c r="A245" s="11" t="s">
        <v>13</v>
      </c>
      <c r="B245" s="12" t="s">
        <v>14</v>
      </c>
      <c r="C245" s="18">
        <v>0</v>
      </c>
      <c r="D245" s="18">
        <f>D237+C245</f>
        <v>55279</v>
      </c>
      <c r="E245" s="18">
        <f>0+D245</f>
        <v>55279</v>
      </c>
      <c r="F245" s="28">
        <f>'[1]2024年01月份生产数据记录表'!R129/24</f>
        <v>0</v>
      </c>
      <c r="G245" s="29">
        <f>'[1]2024年01月份生产数据记录表'!I164</f>
        <v>0.191034946236559</v>
      </c>
      <c r="H245" s="29">
        <f>'[1]2024年01月份生产数据记录表'!N164</f>
        <v>0.191034946236559</v>
      </c>
      <c r="I245" s="70" t="s">
        <v>111</v>
      </c>
    </row>
    <row r="246" ht="21.95" customHeight="1" spans="1:9">
      <c r="A246" s="15"/>
      <c r="B246" s="16" t="s">
        <v>22</v>
      </c>
      <c r="C246" s="18">
        <f>'[1]2024年01月份生产数据记录表'!Q129</f>
        <v>0</v>
      </c>
      <c r="D246" s="18">
        <f>D238+C246</f>
        <v>0</v>
      </c>
      <c r="E246" s="18">
        <f>0+D246</f>
        <v>0</v>
      </c>
      <c r="F246" s="30"/>
      <c r="G246" s="31"/>
      <c r="H246" s="31"/>
      <c r="I246" s="65"/>
    </row>
    <row r="247" ht="21.95" customHeight="1" spans="1:9">
      <c r="A247" s="17" t="s">
        <v>17</v>
      </c>
      <c r="B247" s="16" t="s">
        <v>18</v>
      </c>
      <c r="C247" s="14">
        <v>0</v>
      </c>
      <c r="D247" s="14">
        <f>D239+C247</f>
        <v>35302.4691358025</v>
      </c>
      <c r="E247" s="14">
        <f>0+D247</f>
        <v>35302.4691358025</v>
      </c>
      <c r="F247" s="32">
        <f>'[1]2024年01月份生产数据记录表'!I129/24</f>
        <v>0</v>
      </c>
      <c r="G247" s="32">
        <f>'[1]2024年01月份生产数据记录表'!J164</f>
        <v>0.203736559139785</v>
      </c>
      <c r="H247" s="32">
        <f>'[1]2024年01月份生产数据记录表'!O164</f>
        <v>0.203736559139785</v>
      </c>
      <c r="I247" s="65"/>
    </row>
    <row r="248" ht="21.95" customHeight="1" spans="1:9">
      <c r="A248" s="15"/>
      <c r="B248" s="16" t="s">
        <v>24</v>
      </c>
      <c r="C248" s="14">
        <f>'[1]2024年01月份生产数据记录表'!H129</f>
        <v>0</v>
      </c>
      <c r="D248" s="18">
        <f>D240+C248</f>
        <v>0</v>
      </c>
      <c r="E248" s="18">
        <f>0+D248</f>
        <v>0</v>
      </c>
      <c r="F248" s="31"/>
      <c r="G248" s="31"/>
      <c r="H248" s="31"/>
      <c r="I248" s="65"/>
    </row>
  </sheetData>
  <mergeCells count="316">
    <mergeCell ref="A5:A6"/>
    <mergeCell ref="A7:A8"/>
    <mergeCell ref="A13:A14"/>
    <mergeCell ref="A15:A16"/>
    <mergeCell ref="A21:A22"/>
    <mergeCell ref="A23:A24"/>
    <mergeCell ref="A29:A30"/>
    <mergeCell ref="A31:A32"/>
    <mergeCell ref="A37:A38"/>
    <mergeCell ref="A39:A40"/>
    <mergeCell ref="A45:A46"/>
    <mergeCell ref="A47:A48"/>
    <mergeCell ref="A53:A54"/>
    <mergeCell ref="A55:A56"/>
    <mergeCell ref="A61:A62"/>
    <mergeCell ref="A63:A64"/>
    <mergeCell ref="A69:A70"/>
    <mergeCell ref="A71:A72"/>
    <mergeCell ref="A77:A78"/>
    <mergeCell ref="A79:A80"/>
    <mergeCell ref="A85:A86"/>
    <mergeCell ref="A87:A88"/>
    <mergeCell ref="A93:A94"/>
    <mergeCell ref="A95:A96"/>
    <mergeCell ref="A101:A102"/>
    <mergeCell ref="A103:A104"/>
    <mergeCell ref="A109:A110"/>
    <mergeCell ref="A111:A112"/>
    <mergeCell ref="A117:A118"/>
    <mergeCell ref="A119:A120"/>
    <mergeCell ref="A125:A126"/>
    <mergeCell ref="A127:A128"/>
    <mergeCell ref="A133:A134"/>
    <mergeCell ref="A135:A136"/>
    <mergeCell ref="A141:A142"/>
    <mergeCell ref="A143:A144"/>
    <mergeCell ref="A149:A150"/>
    <mergeCell ref="A151:A152"/>
    <mergeCell ref="A157:A158"/>
    <mergeCell ref="A159:A160"/>
    <mergeCell ref="A165:A166"/>
    <mergeCell ref="A167:A168"/>
    <mergeCell ref="A173:A174"/>
    <mergeCell ref="A175:A176"/>
    <mergeCell ref="A181:A182"/>
    <mergeCell ref="A183:A184"/>
    <mergeCell ref="A189:A190"/>
    <mergeCell ref="A191:A192"/>
    <mergeCell ref="A197:A198"/>
    <mergeCell ref="A199:A200"/>
    <mergeCell ref="A205:A206"/>
    <mergeCell ref="A207:A208"/>
    <mergeCell ref="A213:A214"/>
    <mergeCell ref="A215:A216"/>
    <mergeCell ref="A221:A222"/>
    <mergeCell ref="A223:A224"/>
    <mergeCell ref="A229:A230"/>
    <mergeCell ref="A231:A232"/>
    <mergeCell ref="A237:A238"/>
    <mergeCell ref="A239:A240"/>
    <mergeCell ref="A245:A246"/>
    <mergeCell ref="A247:A248"/>
    <mergeCell ref="F5:F6"/>
    <mergeCell ref="F7:F8"/>
    <mergeCell ref="F13:F14"/>
    <mergeCell ref="F15:F16"/>
    <mergeCell ref="F21:F22"/>
    <mergeCell ref="F23:F24"/>
    <mergeCell ref="F29:F30"/>
    <mergeCell ref="F31:F32"/>
    <mergeCell ref="F37:F38"/>
    <mergeCell ref="F39:F40"/>
    <mergeCell ref="F45:F46"/>
    <mergeCell ref="F47:F48"/>
    <mergeCell ref="F53:F54"/>
    <mergeCell ref="F55:F56"/>
    <mergeCell ref="F61:F62"/>
    <mergeCell ref="F63:F64"/>
    <mergeCell ref="F69:F70"/>
    <mergeCell ref="F71:F72"/>
    <mergeCell ref="F77:F78"/>
    <mergeCell ref="F79:F80"/>
    <mergeCell ref="F85:F86"/>
    <mergeCell ref="F87:F88"/>
    <mergeCell ref="F93:F94"/>
    <mergeCell ref="F95:F96"/>
    <mergeCell ref="F101:F102"/>
    <mergeCell ref="F103:F104"/>
    <mergeCell ref="F109:F110"/>
    <mergeCell ref="F111:F112"/>
    <mergeCell ref="F117:F118"/>
    <mergeCell ref="F119:F120"/>
    <mergeCell ref="F125:F126"/>
    <mergeCell ref="F127:F128"/>
    <mergeCell ref="F133:F134"/>
    <mergeCell ref="F135:F136"/>
    <mergeCell ref="F141:F142"/>
    <mergeCell ref="F143:F144"/>
    <mergeCell ref="F149:F150"/>
    <mergeCell ref="F151:F152"/>
    <mergeCell ref="F157:F158"/>
    <mergeCell ref="F159:F160"/>
    <mergeCell ref="F165:F166"/>
    <mergeCell ref="F167:F168"/>
    <mergeCell ref="F173:F174"/>
    <mergeCell ref="F175:F176"/>
    <mergeCell ref="F181:F182"/>
    <mergeCell ref="F183:F184"/>
    <mergeCell ref="F189:F190"/>
    <mergeCell ref="F191:F192"/>
    <mergeCell ref="F197:F198"/>
    <mergeCell ref="F199:F200"/>
    <mergeCell ref="F205:F206"/>
    <mergeCell ref="F207:F208"/>
    <mergeCell ref="F213:F214"/>
    <mergeCell ref="F215:F216"/>
    <mergeCell ref="F221:F222"/>
    <mergeCell ref="F223:F224"/>
    <mergeCell ref="F229:F230"/>
    <mergeCell ref="F231:F232"/>
    <mergeCell ref="F237:F238"/>
    <mergeCell ref="F239:F240"/>
    <mergeCell ref="F245:F246"/>
    <mergeCell ref="F247:F248"/>
    <mergeCell ref="G5:G6"/>
    <mergeCell ref="G7:G8"/>
    <mergeCell ref="G13:G14"/>
    <mergeCell ref="G15:G16"/>
    <mergeCell ref="G21:G22"/>
    <mergeCell ref="G23:G24"/>
    <mergeCell ref="G29:G30"/>
    <mergeCell ref="G31:G32"/>
    <mergeCell ref="G37:G38"/>
    <mergeCell ref="G39:G40"/>
    <mergeCell ref="G45:G46"/>
    <mergeCell ref="G47:G48"/>
    <mergeCell ref="G53:G54"/>
    <mergeCell ref="G55:G56"/>
    <mergeCell ref="G61:G62"/>
    <mergeCell ref="G63:G64"/>
    <mergeCell ref="G69:G70"/>
    <mergeCell ref="G71:G72"/>
    <mergeCell ref="G77:G78"/>
    <mergeCell ref="G79:G80"/>
    <mergeCell ref="G85:G86"/>
    <mergeCell ref="G87:G88"/>
    <mergeCell ref="G93:G94"/>
    <mergeCell ref="G95:G96"/>
    <mergeCell ref="G101:G102"/>
    <mergeCell ref="G103:G104"/>
    <mergeCell ref="G109:G110"/>
    <mergeCell ref="G111:G112"/>
    <mergeCell ref="G117:G118"/>
    <mergeCell ref="G119:G120"/>
    <mergeCell ref="G125:G126"/>
    <mergeCell ref="G127:G128"/>
    <mergeCell ref="G133:G134"/>
    <mergeCell ref="G135:G136"/>
    <mergeCell ref="G141:G142"/>
    <mergeCell ref="G143:G144"/>
    <mergeCell ref="G149:G150"/>
    <mergeCell ref="G151:G152"/>
    <mergeCell ref="G157:G158"/>
    <mergeCell ref="G159:G160"/>
    <mergeCell ref="G165:G166"/>
    <mergeCell ref="G167:G168"/>
    <mergeCell ref="G173:G174"/>
    <mergeCell ref="G175:G176"/>
    <mergeCell ref="G181:G182"/>
    <mergeCell ref="G183:G184"/>
    <mergeCell ref="G189:G190"/>
    <mergeCell ref="G191:G192"/>
    <mergeCell ref="G197:G198"/>
    <mergeCell ref="G199:G200"/>
    <mergeCell ref="G205:G206"/>
    <mergeCell ref="G207:G208"/>
    <mergeCell ref="G213:G214"/>
    <mergeCell ref="G215:G216"/>
    <mergeCell ref="G221:G222"/>
    <mergeCell ref="G223:G224"/>
    <mergeCell ref="G229:G230"/>
    <mergeCell ref="G231:G232"/>
    <mergeCell ref="G237:G238"/>
    <mergeCell ref="G239:G240"/>
    <mergeCell ref="G245:G246"/>
    <mergeCell ref="G247:G248"/>
    <mergeCell ref="H5:H6"/>
    <mergeCell ref="H7:H8"/>
    <mergeCell ref="H13:H14"/>
    <mergeCell ref="H15:H16"/>
    <mergeCell ref="H21:H22"/>
    <mergeCell ref="H23:H24"/>
    <mergeCell ref="H29:H30"/>
    <mergeCell ref="H31:H32"/>
    <mergeCell ref="H37:H38"/>
    <mergeCell ref="H39:H40"/>
    <mergeCell ref="H45:H46"/>
    <mergeCell ref="H47:H48"/>
    <mergeCell ref="H53:H54"/>
    <mergeCell ref="H55:H56"/>
    <mergeCell ref="H61:H62"/>
    <mergeCell ref="H63:H64"/>
    <mergeCell ref="H69:H70"/>
    <mergeCell ref="H71:H72"/>
    <mergeCell ref="H77:H78"/>
    <mergeCell ref="H79:H80"/>
    <mergeCell ref="H85:H86"/>
    <mergeCell ref="H87:H88"/>
    <mergeCell ref="H93:H94"/>
    <mergeCell ref="H95:H96"/>
    <mergeCell ref="H101:H102"/>
    <mergeCell ref="H103:H104"/>
    <mergeCell ref="H109:H110"/>
    <mergeCell ref="H111:H112"/>
    <mergeCell ref="H117:H118"/>
    <mergeCell ref="H119:H120"/>
    <mergeCell ref="H125:H126"/>
    <mergeCell ref="H127:H128"/>
    <mergeCell ref="H133:H134"/>
    <mergeCell ref="H135:H136"/>
    <mergeCell ref="H141:H142"/>
    <mergeCell ref="H143:H144"/>
    <mergeCell ref="H149:H150"/>
    <mergeCell ref="H151:H152"/>
    <mergeCell ref="H157:H158"/>
    <mergeCell ref="H159:H160"/>
    <mergeCell ref="H165:H166"/>
    <mergeCell ref="H167:H168"/>
    <mergeCell ref="H173:H174"/>
    <mergeCell ref="H175:H176"/>
    <mergeCell ref="H181:H182"/>
    <mergeCell ref="H183:H184"/>
    <mergeCell ref="H189:H190"/>
    <mergeCell ref="H191:H192"/>
    <mergeCell ref="H197:H198"/>
    <mergeCell ref="H199:H200"/>
    <mergeCell ref="H205:H206"/>
    <mergeCell ref="H207:H208"/>
    <mergeCell ref="H213:H214"/>
    <mergeCell ref="H215:H216"/>
    <mergeCell ref="H221:H222"/>
    <mergeCell ref="H223:H224"/>
    <mergeCell ref="H229:H230"/>
    <mergeCell ref="H231:H232"/>
    <mergeCell ref="H237:H238"/>
    <mergeCell ref="H239:H240"/>
    <mergeCell ref="H245:H246"/>
    <mergeCell ref="H247:H248"/>
    <mergeCell ref="I5:I8"/>
    <mergeCell ref="I13:I16"/>
    <mergeCell ref="I21:I24"/>
    <mergeCell ref="I29:I32"/>
    <mergeCell ref="I37:I40"/>
    <mergeCell ref="I45:I48"/>
    <mergeCell ref="I53:I56"/>
    <mergeCell ref="I61:I64"/>
    <mergeCell ref="I69:I72"/>
    <mergeCell ref="I77:I80"/>
    <mergeCell ref="I85:I88"/>
    <mergeCell ref="I93:I96"/>
    <mergeCell ref="I101:I104"/>
    <mergeCell ref="I109:I112"/>
    <mergeCell ref="I117:I120"/>
    <mergeCell ref="I125:I128"/>
    <mergeCell ref="I133:I136"/>
    <mergeCell ref="I141:I144"/>
    <mergeCell ref="I149:I152"/>
    <mergeCell ref="I157:I160"/>
    <mergeCell ref="I165:I168"/>
    <mergeCell ref="I173:I176"/>
    <mergeCell ref="I181:I184"/>
    <mergeCell ref="I189:I190"/>
    <mergeCell ref="I191:I192"/>
    <mergeCell ref="I197:I198"/>
    <mergeCell ref="I199:I200"/>
    <mergeCell ref="I205:I208"/>
    <mergeCell ref="I213:I216"/>
    <mergeCell ref="I221:I222"/>
    <mergeCell ref="I223:I224"/>
    <mergeCell ref="I229:I230"/>
    <mergeCell ref="I231:I232"/>
    <mergeCell ref="I237:I238"/>
    <mergeCell ref="I239:I240"/>
    <mergeCell ref="I245:I246"/>
    <mergeCell ref="I247:I248"/>
    <mergeCell ref="A241:I242"/>
    <mergeCell ref="A233:I234"/>
    <mergeCell ref="A225:I226"/>
    <mergeCell ref="A217:I218"/>
    <mergeCell ref="A209:I210"/>
    <mergeCell ref="A201:I202"/>
    <mergeCell ref="A193:I194"/>
    <mergeCell ref="A185:I186"/>
    <mergeCell ref="A177:I178"/>
    <mergeCell ref="A169:I170"/>
    <mergeCell ref="A161:I162"/>
    <mergeCell ref="A153:I154"/>
    <mergeCell ref="A145:I146"/>
    <mergeCell ref="A137:I138"/>
    <mergeCell ref="A129:I130"/>
    <mergeCell ref="A121:I122"/>
    <mergeCell ref="A113:I114"/>
    <mergeCell ref="A105:I106"/>
    <mergeCell ref="A97:I98"/>
    <mergeCell ref="A89:I90"/>
    <mergeCell ref="A81:I82"/>
    <mergeCell ref="A73:I74"/>
    <mergeCell ref="A65:I66"/>
    <mergeCell ref="A57:I58"/>
    <mergeCell ref="A49:I50"/>
    <mergeCell ref="A41:I42"/>
    <mergeCell ref="A33:I34"/>
    <mergeCell ref="A25:I26"/>
    <mergeCell ref="A17:I18"/>
    <mergeCell ref="A9:I10"/>
    <mergeCell ref="A1:I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202305生产数据统计报表（发微信群）</vt:lpstr>
      <vt:lpstr>202306生产数据统计报表（发微信群）</vt:lpstr>
      <vt:lpstr>202307生产数据统计报表（发微信群）</vt:lpstr>
      <vt:lpstr>202308生产数据统计报表（发微信群）</vt:lpstr>
      <vt:lpstr>202309生产数据统计报表（发微信群）</vt:lpstr>
      <vt:lpstr>202310生产数据统计报表（发微信群）</vt:lpstr>
      <vt:lpstr>202311生产数据统计报表（发微信群）</vt:lpstr>
      <vt:lpstr>202312生产数据统计报表（发微信群）</vt:lpstr>
      <vt:lpstr>202401生产数据统计报表（发微信群）</vt:lpstr>
      <vt:lpstr>202402生产数据统计报表（发微信群）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ZHANG</dc:creator>
  <cp:lastModifiedBy>雪冷凝了回忆</cp:lastModifiedBy>
  <dcterms:created xsi:type="dcterms:W3CDTF">2024-03-06T11:34:00Z</dcterms:created>
  <dcterms:modified xsi:type="dcterms:W3CDTF">2024-03-17T20:32:14Z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E28F3A42D9F1B114CEE2F665B0D6C849_42</vt:lpwstr>
  </property>
  <property fmtid="{D5CDD505-2E9C-101B-9397-08002B2CF9AE}" pid="3" name="KSOProductBuildVer">
    <vt:lpwstr>2052-6.4.0.8550</vt:lpwstr>
  </property>
</Properties>
</file>